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40" windowHeight="11040" tabRatio="849" activeTab="3"/>
  </bookViews>
  <sheets>
    <sheet name="PORTADA" sheetId="29" r:id="rId1"/>
    <sheet name="INDEX" sheetId="24" r:id="rId2"/>
    <sheet name="Dades generals F1" sheetId="20" r:id="rId3"/>
    <sheet name="Compte Explotació TANCAMENT" sheetId="36" r:id="rId4"/>
    <sheet name="RRHH  F3" sheetId="27" r:id="rId5"/>
    <sheet name="Promoció esportiva F4" sheetId="35" r:id="rId6"/>
    <sheet name="H,usos Act Dir Espai 4, 05F10.4" sheetId="11" state="hidden" r:id="rId7"/>
    <sheet name="H,usos act Dir Espai 5,05F10.5" sheetId="10" state="hidden" r:id="rId8"/>
    <sheet name="Activitats Vacances F5" sheetId="28" r:id="rId9"/>
    <sheet name="Usos  C Educatius F6" sheetId="6" r:id="rId10"/>
    <sheet name="Usos Clubs i Ent F7" sheetId="4" r:id="rId11"/>
    <sheet name="Resum usuaris i usos F8" sheetId="5" r:id="rId12"/>
  </sheets>
  <definedNames>
    <definedName name="_1Àrea_d_impressió" localSheetId="3">'Compte Explotació TANCAMENT'!#REF!</definedName>
    <definedName name="_2Àrea_d_impressió" localSheetId="7">'H,usos act Dir Espai 5,05F10.5'!$1:$1048576</definedName>
    <definedName name="_3Àrea_d_impressió" localSheetId="11">'Resum usuaris i usos F8'!$A$1:$H$49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36" l="1"/>
  <c r="K122" i="36"/>
  <c r="K121" i="36"/>
  <c r="K120" i="36"/>
  <c r="K119" i="36"/>
  <c r="K118" i="36"/>
  <c r="K117" i="36"/>
  <c r="M107" i="36"/>
  <c r="K107" i="36"/>
  <c r="J107" i="36"/>
  <c r="H107" i="36"/>
  <c r="M106" i="36"/>
  <c r="K106" i="36"/>
  <c r="J106" i="36"/>
  <c r="H106" i="36"/>
  <c r="L105" i="36"/>
  <c r="M105" i="36"/>
  <c r="I105" i="36"/>
  <c r="J105" i="36"/>
  <c r="G105" i="36"/>
  <c r="H105" i="36"/>
  <c r="K105" i="36"/>
  <c r="M103" i="36"/>
  <c r="K103" i="36"/>
  <c r="J103" i="36"/>
  <c r="H103" i="36"/>
  <c r="M102" i="36"/>
  <c r="K102" i="36"/>
  <c r="J102" i="36"/>
  <c r="H102" i="36"/>
  <c r="M101" i="36"/>
  <c r="K101" i="36"/>
  <c r="J101" i="36"/>
  <c r="H101" i="36"/>
  <c r="L100" i="36"/>
  <c r="M100" i="36"/>
  <c r="I100" i="36"/>
  <c r="J100" i="36"/>
  <c r="G100" i="36"/>
  <c r="H100" i="36"/>
  <c r="L99" i="36"/>
  <c r="M99" i="36"/>
  <c r="I99" i="36"/>
  <c r="J99" i="36"/>
  <c r="G99" i="36"/>
  <c r="H99" i="36"/>
  <c r="K99" i="36"/>
  <c r="M97" i="36"/>
  <c r="K97" i="36"/>
  <c r="J97" i="36"/>
  <c r="H97" i="36"/>
  <c r="M96" i="36"/>
  <c r="K96" i="36"/>
  <c r="J96" i="36"/>
  <c r="H96" i="36"/>
  <c r="L95" i="36"/>
  <c r="M95" i="36"/>
  <c r="I95" i="36"/>
  <c r="J95" i="36"/>
  <c r="G95" i="36"/>
  <c r="H95" i="36"/>
  <c r="M93" i="36"/>
  <c r="K93" i="36"/>
  <c r="J93" i="36"/>
  <c r="H93" i="36"/>
  <c r="M92" i="36"/>
  <c r="K92" i="36"/>
  <c r="J92" i="36"/>
  <c r="H92" i="36"/>
  <c r="M91" i="36"/>
  <c r="K91" i="36"/>
  <c r="J91" i="36"/>
  <c r="H91" i="36"/>
  <c r="M90" i="36"/>
  <c r="K90" i="36"/>
  <c r="J90" i="36"/>
  <c r="H90" i="36"/>
  <c r="M89" i="36"/>
  <c r="K89" i="36"/>
  <c r="J89" i="36"/>
  <c r="H89" i="36"/>
  <c r="M88" i="36"/>
  <c r="K88" i="36"/>
  <c r="J88" i="36"/>
  <c r="H88" i="36"/>
  <c r="M87" i="36"/>
  <c r="K87" i="36"/>
  <c r="J87" i="36"/>
  <c r="H87" i="36"/>
  <c r="L86" i="36"/>
  <c r="M86" i="36"/>
  <c r="I86" i="36"/>
  <c r="G86" i="36"/>
  <c r="K86" i="36"/>
  <c r="M85" i="36"/>
  <c r="K85" i="36"/>
  <c r="J85" i="36"/>
  <c r="H85" i="36"/>
  <c r="L84" i="36"/>
  <c r="M84" i="36"/>
  <c r="G84" i="36"/>
  <c r="H84" i="36"/>
  <c r="M83" i="36"/>
  <c r="K83" i="36"/>
  <c r="J83" i="36"/>
  <c r="H83" i="36"/>
  <c r="L82" i="36"/>
  <c r="L110" i="36"/>
  <c r="G82" i="36"/>
  <c r="H82" i="36"/>
  <c r="K82" i="36"/>
  <c r="F75" i="36"/>
  <c r="M64" i="36"/>
  <c r="K64" i="36"/>
  <c r="J64" i="36"/>
  <c r="H64" i="36"/>
  <c r="M63" i="36"/>
  <c r="K63" i="36"/>
  <c r="J63" i="36"/>
  <c r="L62" i="36"/>
  <c r="M62" i="36"/>
  <c r="I62" i="36"/>
  <c r="G62" i="36"/>
  <c r="M60" i="36"/>
  <c r="K60" i="36"/>
  <c r="J60" i="36"/>
  <c r="H60" i="36"/>
  <c r="M58" i="36"/>
  <c r="K58" i="36"/>
  <c r="J58" i="36"/>
  <c r="H58" i="36"/>
  <c r="M56" i="36"/>
  <c r="K56" i="36"/>
  <c r="J56" i="36"/>
  <c r="H56" i="36"/>
  <c r="M55" i="36"/>
  <c r="K55" i="36"/>
  <c r="J55" i="36"/>
  <c r="H55" i="36"/>
  <c r="L54" i="36"/>
  <c r="M54" i="36"/>
  <c r="I54" i="36"/>
  <c r="J54" i="36"/>
  <c r="G54" i="36"/>
  <c r="M52" i="36"/>
  <c r="K52" i="36"/>
  <c r="J52" i="36"/>
  <c r="H52" i="36"/>
  <c r="M51" i="36"/>
  <c r="K51" i="36"/>
  <c r="J51" i="36"/>
  <c r="H51" i="36"/>
  <c r="M50" i="36"/>
  <c r="K50" i="36"/>
  <c r="J50" i="36"/>
  <c r="H50" i="36"/>
  <c r="M49" i="36"/>
  <c r="K49" i="36"/>
  <c r="J49" i="36"/>
  <c r="H49" i="36"/>
  <c r="M48" i="36"/>
  <c r="K48" i="36"/>
  <c r="J48" i="36"/>
  <c r="H48" i="36"/>
  <c r="M47" i="36"/>
  <c r="K47" i="36"/>
  <c r="J47" i="36"/>
  <c r="H47" i="36"/>
  <c r="L46" i="36"/>
  <c r="M46" i="36"/>
  <c r="I46" i="36"/>
  <c r="J46" i="36"/>
  <c r="G46" i="36"/>
  <c r="H46" i="36"/>
  <c r="L45" i="36"/>
  <c r="M45" i="36"/>
  <c r="M43" i="36"/>
  <c r="K43" i="36"/>
  <c r="J43" i="36"/>
  <c r="H43" i="36"/>
  <c r="M41" i="36"/>
  <c r="K41" i="36"/>
  <c r="J41" i="36"/>
  <c r="H41" i="36"/>
  <c r="M40" i="36"/>
  <c r="K40" i="36"/>
  <c r="J40" i="36"/>
  <c r="H40" i="36"/>
  <c r="M39" i="36"/>
  <c r="K39" i="36"/>
  <c r="J39" i="36"/>
  <c r="H39" i="36"/>
  <c r="M38" i="36"/>
  <c r="K38" i="36"/>
  <c r="J38" i="36"/>
  <c r="H38" i="36"/>
  <c r="M37" i="36"/>
  <c r="K37" i="36"/>
  <c r="J37" i="36"/>
  <c r="H37" i="36"/>
  <c r="M36" i="36"/>
  <c r="K36" i="36"/>
  <c r="J36" i="36"/>
  <c r="H36" i="36"/>
  <c r="M35" i="36"/>
  <c r="K35" i="36"/>
  <c r="J35" i="36"/>
  <c r="H35" i="36"/>
  <c r="M34" i="36"/>
  <c r="K34" i="36"/>
  <c r="J34" i="36"/>
  <c r="H34" i="36"/>
  <c r="L33" i="36"/>
  <c r="M33" i="36"/>
  <c r="I33" i="36"/>
  <c r="J33" i="36"/>
  <c r="G33" i="36"/>
  <c r="H33" i="36"/>
  <c r="M32" i="36"/>
  <c r="K32" i="36"/>
  <c r="J32" i="36"/>
  <c r="H32" i="36"/>
  <c r="M31" i="36"/>
  <c r="K31" i="36"/>
  <c r="J31" i="36"/>
  <c r="H31" i="36"/>
  <c r="M30" i="36"/>
  <c r="K30" i="36"/>
  <c r="J30" i="36"/>
  <c r="H30" i="36"/>
  <c r="M29" i="36"/>
  <c r="K29" i="36"/>
  <c r="J29" i="36"/>
  <c r="H29" i="36"/>
  <c r="M28" i="36"/>
  <c r="K28" i="36"/>
  <c r="J28" i="36"/>
  <c r="H28" i="36"/>
  <c r="M27" i="36"/>
  <c r="K27" i="36"/>
  <c r="J27" i="36"/>
  <c r="H27" i="36"/>
  <c r="M26" i="36"/>
  <c r="K26" i="36"/>
  <c r="J26" i="36"/>
  <c r="H26" i="36"/>
  <c r="M25" i="36"/>
  <c r="K25" i="36"/>
  <c r="J25" i="36"/>
  <c r="H25" i="36"/>
  <c r="L24" i="36"/>
  <c r="M24" i="36"/>
  <c r="I24" i="36"/>
  <c r="J24" i="36"/>
  <c r="G24" i="36"/>
  <c r="H24" i="36"/>
  <c r="K24" i="36"/>
  <c r="M23" i="36"/>
  <c r="K23" i="36"/>
  <c r="J23" i="36"/>
  <c r="H23" i="36"/>
  <c r="M22" i="36"/>
  <c r="K22" i="36"/>
  <c r="J22" i="36"/>
  <c r="H22" i="36"/>
  <c r="L21" i="36"/>
  <c r="I21" i="36"/>
  <c r="J21" i="36"/>
  <c r="G21" i="36"/>
  <c r="H21" i="36"/>
  <c r="M18" i="36"/>
  <c r="K18" i="36"/>
  <c r="J18" i="36"/>
  <c r="H18" i="36"/>
  <c r="M16" i="36"/>
  <c r="K16" i="36"/>
  <c r="J16" i="36"/>
  <c r="H16" i="36"/>
  <c r="M15" i="36"/>
  <c r="K15" i="36"/>
  <c r="J15" i="36"/>
  <c r="H15" i="36"/>
  <c r="M14" i="36"/>
  <c r="K14" i="36"/>
  <c r="J14" i="36"/>
  <c r="H14" i="36"/>
  <c r="L13" i="36"/>
  <c r="M13" i="36"/>
  <c r="I13" i="36"/>
  <c r="J13" i="36"/>
  <c r="G13" i="36"/>
  <c r="H13" i="36"/>
  <c r="K20" i="28"/>
  <c r="M20" i="28"/>
  <c r="K22" i="28"/>
  <c r="M22" i="28"/>
  <c r="K21" i="28"/>
  <c r="M21" i="28"/>
  <c r="K19" i="28"/>
  <c r="M19" i="28"/>
  <c r="K23" i="28"/>
  <c r="M23" i="28"/>
  <c r="K24" i="28"/>
  <c r="M24" i="28"/>
  <c r="C73" i="35"/>
  <c r="I39" i="27"/>
  <c r="I40" i="27"/>
  <c r="I41" i="27"/>
  <c r="H41" i="27"/>
  <c r="G41" i="27"/>
  <c r="F41" i="27"/>
  <c r="E41" i="27"/>
  <c r="D41" i="27"/>
  <c r="C41" i="27"/>
  <c r="B41" i="27"/>
  <c r="H43" i="5"/>
  <c r="J28" i="27"/>
  <c r="I28" i="27"/>
  <c r="E45" i="35"/>
  <c r="E43" i="35"/>
  <c r="E44" i="35"/>
  <c r="E46" i="35"/>
  <c r="E47" i="35"/>
  <c r="E48" i="35"/>
  <c r="E49" i="35"/>
  <c r="B21" i="27"/>
  <c r="B25" i="27"/>
  <c r="B31" i="27"/>
  <c r="B36" i="27"/>
  <c r="B43" i="27"/>
  <c r="D8" i="27"/>
  <c r="E52" i="35"/>
  <c r="E51" i="35"/>
  <c r="E50" i="35"/>
  <c r="E42" i="35"/>
  <c r="E41" i="35"/>
  <c r="E39" i="35"/>
  <c r="E38" i="35"/>
  <c r="I46" i="27"/>
  <c r="J40" i="27"/>
  <c r="J39" i="27"/>
  <c r="J41" i="27"/>
  <c r="H36" i="27"/>
  <c r="G36" i="27"/>
  <c r="F36" i="27"/>
  <c r="E36" i="27"/>
  <c r="D36" i="27"/>
  <c r="C36" i="27"/>
  <c r="J35" i="27"/>
  <c r="I35" i="27"/>
  <c r="J34" i="27"/>
  <c r="J36" i="27"/>
  <c r="I34" i="27"/>
  <c r="I36" i="27"/>
  <c r="H31" i="27"/>
  <c r="G31" i="27"/>
  <c r="F31" i="27"/>
  <c r="E31" i="27"/>
  <c r="D31" i="27"/>
  <c r="C31" i="27"/>
  <c r="J30" i="27"/>
  <c r="I30" i="27"/>
  <c r="J29" i="27"/>
  <c r="J31" i="27"/>
  <c r="I29" i="27"/>
  <c r="I31" i="27"/>
  <c r="H25" i="27"/>
  <c r="G25" i="27"/>
  <c r="F25" i="27"/>
  <c r="E25" i="27"/>
  <c r="D25" i="27"/>
  <c r="C25" i="27"/>
  <c r="J24" i="27"/>
  <c r="J25" i="27"/>
  <c r="I24" i="27"/>
  <c r="I25" i="27"/>
  <c r="H21" i="27"/>
  <c r="H43" i="27"/>
  <c r="G21" i="27"/>
  <c r="G43" i="27"/>
  <c r="F21" i="27"/>
  <c r="F43" i="27"/>
  <c r="E21" i="27"/>
  <c r="E43" i="27"/>
  <c r="D21" i="27"/>
  <c r="D43" i="27"/>
  <c r="C21" i="27"/>
  <c r="C43" i="27"/>
  <c r="C48" i="27"/>
  <c r="J20" i="27"/>
  <c r="I20" i="27"/>
  <c r="J19" i="27"/>
  <c r="I19" i="27"/>
  <c r="J18" i="27"/>
  <c r="J21" i="27"/>
  <c r="J43" i="27"/>
  <c r="I18" i="27"/>
  <c r="I21" i="27"/>
  <c r="I43" i="27"/>
  <c r="I50" i="27"/>
  <c r="C6" i="35"/>
  <c r="K26" i="28"/>
  <c r="K25" i="28"/>
  <c r="M25" i="28"/>
  <c r="K18" i="28"/>
  <c r="K17" i="28"/>
  <c r="M17" i="28"/>
  <c r="D67" i="35"/>
  <c r="C67" i="35"/>
  <c r="E67" i="35"/>
  <c r="C70" i="35"/>
  <c r="E66" i="35"/>
  <c r="E65" i="35"/>
  <c r="E64" i="35"/>
  <c r="E63" i="35"/>
  <c r="E62" i="35"/>
  <c r="D59" i="35"/>
  <c r="C59" i="35"/>
  <c r="E59" i="35"/>
  <c r="C22" i="35"/>
  <c r="D22" i="35"/>
  <c r="E22" i="35"/>
  <c r="D70" i="35"/>
  <c r="E70" i="35"/>
  <c r="D73" i="35"/>
  <c r="E73" i="35"/>
  <c r="E58" i="35"/>
  <c r="E57" i="35"/>
  <c r="E56" i="35"/>
  <c r="E55" i="35"/>
  <c r="E54" i="35"/>
  <c r="E53" i="35"/>
  <c r="E37" i="35"/>
  <c r="E35" i="35"/>
  <c r="E34" i="35"/>
  <c r="E33" i="35"/>
  <c r="E32" i="35"/>
  <c r="E30" i="35"/>
  <c r="E29" i="35"/>
  <c r="E28" i="35"/>
  <c r="E27" i="35"/>
  <c r="E26" i="35"/>
  <c r="E21" i="35"/>
  <c r="E20" i="35"/>
  <c r="E19" i="35"/>
  <c r="E18" i="35"/>
  <c r="E8" i="5"/>
  <c r="R22" i="4"/>
  <c r="T22" i="4"/>
  <c r="R23" i="4"/>
  <c r="T23" i="4"/>
  <c r="R24" i="4"/>
  <c r="T24" i="4"/>
  <c r="R26" i="4"/>
  <c r="T26" i="4"/>
  <c r="R28" i="4"/>
  <c r="T28" i="4"/>
  <c r="R29" i="4"/>
  <c r="T29" i="4"/>
  <c r="R30" i="4"/>
  <c r="T30" i="4"/>
  <c r="R31" i="4"/>
  <c r="T31" i="4"/>
  <c r="J8" i="4"/>
  <c r="R21" i="4"/>
  <c r="R25" i="4"/>
  <c r="T25" i="4"/>
  <c r="R27" i="4"/>
  <c r="T27" i="4"/>
  <c r="R32" i="4"/>
  <c r="T32" i="4"/>
  <c r="R33" i="4"/>
  <c r="T33" i="4"/>
  <c r="R34" i="4"/>
  <c r="T34" i="4"/>
  <c r="R35" i="4"/>
  <c r="T35" i="4"/>
  <c r="R36" i="4"/>
  <c r="T36" i="4"/>
  <c r="R37" i="4"/>
  <c r="T37" i="4"/>
  <c r="R38" i="4"/>
  <c r="T38" i="4"/>
  <c r="R39" i="4"/>
  <c r="T39" i="4"/>
  <c r="R40" i="4"/>
  <c r="T40" i="4"/>
  <c r="R41" i="4"/>
  <c r="T41" i="4"/>
  <c r="R42" i="4"/>
  <c r="T42" i="4"/>
  <c r="R43" i="4"/>
  <c r="T43" i="4"/>
  <c r="R44" i="4"/>
  <c r="T44" i="4"/>
  <c r="R45" i="4"/>
  <c r="T45" i="4"/>
  <c r="R46" i="4"/>
  <c r="T46" i="4"/>
  <c r="R47" i="4"/>
  <c r="T47" i="4"/>
  <c r="R48" i="4"/>
  <c r="T48" i="4"/>
  <c r="R49" i="4"/>
  <c r="T49" i="4"/>
  <c r="R50" i="4"/>
  <c r="T50" i="4"/>
  <c r="R51" i="4"/>
  <c r="T51" i="4"/>
  <c r="R52" i="4"/>
  <c r="T52" i="4"/>
  <c r="R53" i="4"/>
  <c r="T53" i="4"/>
  <c r="R54" i="4"/>
  <c r="T54" i="4"/>
  <c r="R55" i="4"/>
  <c r="T55" i="4"/>
  <c r="R56" i="4"/>
  <c r="T56" i="4"/>
  <c r="R57" i="4"/>
  <c r="T57" i="4"/>
  <c r="R58" i="4"/>
  <c r="T58" i="4"/>
  <c r="R59" i="4"/>
  <c r="T59" i="4"/>
  <c r="R60" i="4"/>
  <c r="T60" i="4"/>
  <c r="R61" i="4"/>
  <c r="T61" i="4"/>
  <c r="R62" i="4"/>
  <c r="T62" i="4"/>
  <c r="R63" i="4"/>
  <c r="T63" i="4"/>
  <c r="R64" i="4"/>
  <c r="T64" i="4"/>
  <c r="R65" i="4"/>
  <c r="T65" i="4"/>
  <c r="O67" i="4"/>
  <c r="P67" i="4"/>
  <c r="O68" i="4"/>
  <c r="H14" i="5"/>
  <c r="Q69" i="4"/>
  <c r="B9" i="6"/>
  <c r="K17" i="6"/>
  <c r="M17" i="6"/>
  <c r="K18" i="6"/>
  <c r="M18" i="6"/>
  <c r="K19" i="6"/>
  <c r="M19" i="6"/>
  <c r="K20" i="6"/>
  <c r="M20" i="6"/>
  <c r="K21" i="6"/>
  <c r="M21" i="6"/>
  <c r="K22" i="6"/>
  <c r="M22" i="6"/>
  <c r="K23" i="6"/>
  <c r="M23" i="6"/>
  <c r="K24" i="6"/>
  <c r="M24" i="6"/>
  <c r="K25" i="6"/>
  <c r="M25" i="6"/>
  <c r="K26" i="6"/>
  <c r="M26" i="6"/>
  <c r="K27" i="6"/>
  <c r="M27" i="6"/>
  <c r="K28" i="6"/>
  <c r="M28" i="6"/>
  <c r="K29" i="6"/>
  <c r="M29" i="6"/>
  <c r="K30" i="6"/>
  <c r="M30" i="6"/>
  <c r="K31" i="6"/>
  <c r="M31" i="6"/>
  <c r="K32" i="6"/>
  <c r="M32" i="6"/>
  <c r="K33" i="6"/>
  <c r="M33" i="6"/>
  <c r="K34" i="6"/>
  <c r="M34" i="6"/>
  <c r="K35" i="6"/>
  <c r="M35" i="6"/>
  <c r="K36" i="6"/>
  <c r="M36" i="6"/>
  <c r="E38" i="6"/>
  <c r="F38" i="6"/>
  <c r="G38" i="6"/>
  <c r="H38" i="6"/>
  <c r="I38" i="6"/>
  <c r="E39" i="6"/>
  <c r="H13" i="5"/>
  <c r="J40" i="6"/>
  <c r="B7" i="28"/>
  <c r="M18" i="28"/>
  <c r="M26" i="28"/>
  <c r="M33" i="28"/>
  <c r="H23" i="5"/>
  <c r="G28" i="28"/>
  <c r="H28" i="28"/>
  <c r="G29" i="28"/>
  <c r="H12" i="5"/>
  <c r="I30" i="28"/>
  <c r="J31" i="28"/>
  <c r="L40" i="10"/>
  <c r="M41" i="10"/>
  <c r="L40" i="11"/>
  <c r="M41" i="11"/>
  <c r="K41" i="6"/>
  <c r="M42" i="6"/>
  <c r="H24" i="5"/>
  <c r="M110" i="36"/>
  <c r="K13" i="36"/>
  <c r="K21" i="36"/>
  <c r="K33" i="36"/>
  <c r="K46" i="36"/>
  <c r="K62" i="36"/>
  <c r="K84" i="36"/>
  <c r="H86" i="36"/>
  <c r="K95" i="36"/>
  <c r="K100" i="36"/>
  <c r="G110" i="36"/>
  <c r="G20" i="36"/>
  <c r="H20" i="36"/>
  <c r="I20" i="36"/>
  <c r="J20" i="36"/>
  <c r="G45" i="36"/>
  <c r="I45" i="36"/>
  <c r="J45" i="36"/>
  <c r="J62" i="36"/>
  <c r="M82" i="36"/>
  <c r="K45" i="36"/>
  <c r="H45" i="36"/>
  <c r="K20" i="36"/>
  <c r="G67" i="36"/>
  <c r="G116" i="36"/>
  <c r="H110" i="36"/>
  <c r="K110" i="36"/>
  <c r="I67" i="36"/>
  <c r="J67" i="36"/>
  <c r="H63" i="36"/>
  <c r="H62" i="36"/>
  <c r="H67" i="36"/>
  <c r="G124" i="36"/>
  <c r="K124" i="36"/>
  <c r="K116" i="36"/>
  <c r="H16" i="5"/>
  <c r="H49" i="5"/>
  <c r="M21" i="36"/>
  <c r="L20" i="36"/>
  <c r="H54" i="36"/>
  <c r="K54" i="36"/>
  <c r="J86" i="36"/>
  <c r="I84" i="36"/>
  <c r="T21" i="4"/>
  <c r="T71" i="4"/>
  <c r="H25" i="5"/>
  <c r="H27" i="5"/>
  <c r="R70" i="4"/>
  <c r="K67" i="36"/>
  <c r="K32" i="28"/>
  <c r="J84" i="36"/>
  <c r="I82" i="36"/>
  <c r="M20" i="36"/>
  <c r="L67" i="36"/>
  <c r="M67" i="36"/>
  <c r="L116" i="36"/>
  <c r="L124" i="36"/>
  <c r="J82" i="36"/>
  <c r="I110" i="36"/>
  <c r="J110" i="36"/>
  <c r="I116" i="36"/>
  <c r="I124" i="36"/>
</calcChain>
</file>

<file path=xl/sharedStrings.xml><?xml version="1.0" encoding="utf-8"?>
<sst xmlns="http://schemas.openxmlformats.org/spreadsheetml/2006/main" count="474" uniqueCount="346">
  <si>
    <t>Fitxa 3</t>
  </si>
  <si>
    <t>Complex o Instal·lació Esportiva Municipal :</t>
  </si>
  <si>
    <t>Indicadors de gestió Equipaments Esportius any 2005</t>
  </si>
  <si>
    <t>Fitxa 4</t>
  </si>
  <si>
    <t>Desembre 2003</t>
  </si>
  <si>
    <t>masculins</t>
  </si>
  <si>
    <t>femenins</t>
  </si>
  <si>
    <t>65 o més anys</t>
  </si>
  <si>
    <t>Total 2005</t>
  </si>
  <si>
    <t>Inclosa a la Quota Abon.</t>
  </si>
  <si>
    <t>No inclosa a Quota Abon.</t>
  </si>
  <si>
    <t>Nom del Curs o Activitat</t>
  </si>
  <si>
    <t>0-11 anys</t>
  </si>
  <si>
    <t>12-15 anys</t>
  </si>
  <si>
    <t>16-30 anys</t>
  </si>
  <si>
    <t>31-64 anys</t>
  </si>
  <si>
    <t>65 o més</t>
  </si>
  <si>
    <t xml:space="preserve">hores anuals d'activitat </t>
  </si>
  <si>
    <t>usos anuals</t>
  </si>
  <si>
    <t>Parcials hores setmanals</t>
  </si>
  <si>
    <t>hores mensuals</t>
  </si>
  <si>
    <t xml:space="preserve"> usos mensuals</t>
  </si>
  <si>
    <t>Nº HORES OFERTADES I D'USOS ACTIVITATS DIRIGIDES (full 4)</t>
  </si>
  <si>
    <t>Nº HORES OFERTADES I D'USOS ACTIVITATS DIRIGIDES (full 5)</t>
  </si>
  <si>
    <t>Fitxa 10.5</t>
  </si>
  <si>
    <t>Fitxa 10.4</t>
  </si>
  <si>
    <t>Ajuntament de Barcelona   INSTITUT BARCELONA ESPORTS</t>
  </si>
  <si>
    <t>Nom del centre educatiu</t>
  </si>
  <si>
    <t>Altres</t>
  </si>
  <si>
    <t xml:space="preserve"> </t>
  </si>
  <si>
    <t>DESPESES</t>
  </si>
  <si>
    <t xml:space="preserve">  G  C  S</t>
  </si>
  <si>
    <t>%</t>
  </si>
  <si>
    <t>D  %</t>
  </si>
  <si>
    <t>COMPRES DE MAT. ESPORTIU</t>
  </si>
  <si>
    <t>(608,609)</t>
  </si>
  <si>
    <t>VARIACIO D'EXISTÈNCIES</t>
  </si>
  <si>
    <t>SERVEIS EXTERIORS</t>
  </si>
  <si>
    <t>ARRENDAMENTS I CÀNON</t>
  </si>
  <si>
    <t>621.0</t>
  </si>
  <si>
    <t>621.1</t>
  </si>
  <si>
    <t>Arrendaments</t>
  </si>
  <si>
    <t>REPARACIONS I CONSERVACIÓ</t>
  </si>
  <si>
    <t>622.0 - 2</t>
  </si>
  <si>
    <t>622.3</t>
  </si>
  <si>
    <t>622.4</t>
  </si>
  <si>
    <t>Servei de vigilància</t>
  </si>
  <si>
    <t>SERVEIS BANCARIS</t>
  </si>
  <si>
    <t>PUBLICITAT I PROPAGANDA</t>
  </si>
  <si>
    <t>628.0</t>
  </si>
  <si>
    <t>Aigua</t>
  </si>
  <si>
    <t>628.1</t>
  </si>
  <si>
    <t>Gas</t>
  </si>
  <si>
    <t>628.2</t>
  </si>
  <si>
    <t>Electricitat</t>
  </si>
  <si>
    <t>628.3</t>
  </si>
  <si>
    <t>Telèfon</t>
  </si>
  <si>
    <t>628.4</t>
  </si>
  <si>
    <t>Productes químics</t>
  </si>
  <si>
    <t>628.5</t>
  </si>
  <si>
    <t>Combustibles</t>
  </si>
  <si>
    <t>628.6</t>
  </si>
  <si>
    <t>ALTRES SERVEIS</t>
  </si>
  <si>
    <t>TRIBUTS</t>
  </si>
  <si>
    <t>DESPESES DE PERSONAL</t>
  </si>
  <si>
    <t>SEGURETAT SOCIAL</t>
  </si>
  <si>
    <t>ALTRES DESPESES SOCIALS</t>
  </si>
  <si>
    <t>ALTRES DESPESES DE GESTIÓ</t>
  </si>
  <si>
    <t>RETRIBUCIO DE LA GESTIÓ</t>
  </si>
  <si>
    <t>DESPESES FINANCERES</t>
  </si>
  <si>
    <t>DOTACIONS PER AMORTITZACIÓ</t>
  </si>
  <si>
    <t>RESULTAT DE L'EXERCICI</t>
  </si>
  <si>
    <t>INGRESSOS</t>
  </si>
  <si>
    <t xml:space="preserve"> G    C   S</t>
  </si>
  <si>
    <t>INGRESSOS SERVEIS</t>
  </si>
  <si>
    <t>VENDES MATERIAL ESPORTIU</t>
  </si>
  <si>
    <t>705.1</t>
  </si>
  <si>
    <t>705.2</t>
  </si>
  <si>
    <t>705.3</t>
  </si>
  <si>
    <t>705.4</t>
  </si>
  <si>
    <t>705.5</t>
  </si>
  <si>
    <t>ALTRES INGRESSOS GESTIÓ</t>
  </si>
  <si>
    <t>INGRESSOS FINANCERS</t>
  </si>
  <si>
    <t>ALTRES INGRESSOS FINANCERS</t>
  </si>
  <si>
    <t>TOTAL INGRESSOS</t>
  </si>
  <si>
    <t xml:space="preserve">Agrupar per tipologia d'activitat o curs i/o per edat dels destinataris o participants: natació per a infants, gimnàstica per a la </t>
  </si>
  <si>
    <t>gent gran, aeròbic,…</t>
  </si>
  <si>
    <t xml:space="preserve">Nombre de participants per franja d'edat   </t>
  </si>
  <si>
    <t>Espai Esportiu analitzat:</t>
  </si>
  <si>
    <t>Hores setmana</t>
  </si>
  <si>
    <t>Hores setmanals: especificar el nombre d'hores d'una mateixa activitat ofertades durant la setmana</t>
  </si>
  <si>
    <t>Us: assistència a una sessió d'activitat dirigida</t>
  </si>
  <si>
    <t>les assistències d'un mateix usuari)</t>
  </si>
  <si>
    <t>Usos setmanals o anuals : quantitat d'usos que es produeixen en les diferents activitats (es comptabilitzen per separat totes</t>
  </si>
  <si>
    <t xml:space="preserve">Nombre de participants d'activitats de clubs o associacions </t>
  </si>
  <si>
    <t xml:space="preserve">Nom del club o entitat </t>
  </si>
  <si>
    <t>Fitxa 1</t>
  </si>
  <si>
    <t>Nombre de participants en activitats escolars (en horari lectiu)</t>
  </si>
  <si>
    <t>TOTAL</t>
  </si>
  <si>
    <t>Fitxa 2</t>
  </si>
  <si>
    <t>Fitxa 6</t>
  </si>
  <si>
    <t>Educació física</t>
  </si>
  <si>
    <t>Tipus d'activitat</t>
  </si>
  <si>
    <t>Batxillerat</t>
  </si>
  <si>
    <t>Primària</t>
  </si>
  <si>
    <t>Secundària</t>
  </si>
  <si>
    <t>Fitxa 7</t>
  </si>
  <si>
    <t>Usos dels espais esportius per part de clubs i entitats</t>
  </si>
  <si>
    <t>Espais oberts</t>
  </si>
  <si>
    <t>Total m2</t>
  </si>
  <si>
    <t>Cost anual</t>
  </si>
  <si>
    <t>Fitxa 8</t>
  </si>
  <si>
    <t>FITXES D'ACTIVITAT I SERVEI</t>
  </si>
  <si>
    <t>Dades generals</t>
  </si>
  <si>
    <t>SUBMINISTRAMENTS</t>
  </si>
  <si>
    <t>Altres subministraments</t>
  </si>
  <si>
    <t>NOM CONCESSIONARI</t>
  </si>
  <si>
    <t xml:space="preserve">  -    DATA DE FI CONCESSIÓ</t>
  </si>
  <si>
    <t>DADES DE LA CONCESSIÓ</t>
  </si>
  <si>
    <t>Espais Edificats</t>
  </si>
  <si>
    <t>DADES GENERALS</t>
  </si>
  <si>
    <t>Desviació</t>
  </si>
  <si>
    <t>Personal propi</t>
  </si>
  <si>
    <t>Personal externalitzat</t>
  </si>
  <si>
    <t>TOTAL PERSONAL</t>
  </si>
  <si>
    <t>Total hores setmanals</t>
  </si>
  <si>
    <t>Total sessions setmanals</t>
  </si>
  <si>
    <t>Total usos setmanals</t>
  </si>
  <si>
    <t>Masculins</t>
  </si>
  <si>
    <t>Femenins</t>
  </si>
  <si>
    <t xml:space="preserve">Franja d'edat dels participants   </t>
  </si>
  <si>
    <t>Total participants</t>
  </si>
  <si>
    <t>Total participants per sexes</t>
  </si>
  <si>
    <t>Usos dels espais esportius per part de centres educatius (en horari lectiu)</t>
  </si>
  <si>
    <t>Iniciació esportiva</t>
  </si>
  <si>
    <t>Entrenament</t>
  </si>
  <si>
    <t>Competició</t>
  </si>
  <si>
    <t>Lligues comercials</t>
  </si>
  <si>
    <t>Esport recreatiu</t>
  </si>
  <si>
    <t>Edat dels participants</t>
  </si>
  <si>
    <t>Nombre de participants</t>
  </si>
  <si>
    <t>Nombre de participant per edats</t>
  </si>
  <si>
    <t>Total participants per edats</t>
  </si>
  <si>
    <t>Resum dels usos dels usuaris REGULARS</t>
  </si>
  <si>
    <t>Usuaris i usos per parts de clubs i entitats</t>
  </si>
  <si>
    <t>Resum del usuaris i usos</t>
  </si>
  <si>
    <t>Total usos anuals</t>
  </si>
  <si>
    <t>Total USOS ANUALS</t>
  </si>
  <si>
    <t>Total usos ANUALS</t>
  </si>
  <si>
    <t>(*) Nota: Posar el nom en la cel·la groga, es copiarà automàticament en totes les fitxes</t>
  </si>
  <si>
    <t>Nombre total d'usos PUNTUALS  de la instal·lació</t>
  </si>
  <si>
    <t>Esport</t>
  </si>
  <si>
    <t>NOTA:</t>
  </si>
  <si>
    <t>NOTES:</t>
  </si>
  <si>
    <t>Total usos setmanals: es calcula amb el sumatori de les cel·les per sexes</t>
  </si>
  <si>
    <t>Període</t>
  </si>
  <si>
    <t>NOTES</t>
  </si>
  <si>
    <t>Tipus d'activitat: marcar amb una creu la que correspongui</t>
  </si>
  <si>
    <t>Nombre d'usos de participants en d'activitats escolars en horari lectiu</t>
  </si>
  <si>
    <t>Nombre d'usos de participants en activitats de clubs o associacions</t>
  </si>
  <si>
    <t>Nombre total d'usuaris REGULARS  de la instal·lació</t>
  </si>
  <si>
    <t>INSTRUCCIONS I COMENTARIS</t>
  </si>
  <si>
    <t>1. Us demanem no modifiqueu l'estructura de les cel·les, ni el contingut dels textes i de les fòrmules.</t>
  </si>
  <si>
    <t>Lloguer d'espais esportius</t>
  </si>
  <si>
    <t>B) Programes de Gestió de Espais</t>
  </si>
  <si>
    <t>C) Programes de Organització d'activitats</t>
  </si>
  <si>
    <t>TOTAL PROMOCIÓ ESPORTIVA</t>
  </si>
  <si>
    <t>Direcció</t>
  </si>
  <si>
    <t>Manteniment</t>
  </si>
  <si>
    <t>Neteja</t>
  </si>
  <si>
    <t>Subtotal</t>
  </si>
  <si>
    <t>Cost Seguretat Social</t>
  </si>
  <si>
    <t>Ingressos de l'activitat</t>
  </si>
  <si>
    <t>Despeses de l'activitat</t>
  </si>
  <si>
    <t>Resultat</t>
  </si>
  <si>
    <t>TOTAL PROMOCIÓ</t>
  </si>
  <si>
    <t>PERCENTATGE %</t>
  </si>
  <si>
    <t>ACTIVITATS EN PERÍODE DE VACANCES</t>
  </si>
  <si>
    <t>FITXES DE RECOLLIDA DE DADES</t>
  </si>
  <si>
    <t>3. La fitxa 13 és un resum de les dades però cal omplir el tercer apartat.</t>
  </si>
  <si>
    <t>705.9</t>
  </si>
  <si>
    <t xml:space="preserve">Abonaments </t>
  </si>
  <si>
    <t>Enllumenat</t>
  </si>
  <si>
    <t>D %</t>
  </si>
  <si>
    <t>SERVEIS PROFESSIONALS INDEPENDENTS</t>
  </si>
  <si>
    <t>705.11</t>
  </si>
  <si>
    <t>INTERESSOS DE CRÈDIT</t>
  </si>
  <si>
    <t>5% - 15%</t>
  </si>
  <si>
    <t>%  SEGONS CONTRACTE</t>
  </si>
  <si>
    <t xml:space="preserve">Altres % : </t>
  </si>
  <si>
    <t>Total Despeses de personal propi i SS</t>
  </si>
  <si>
    <t>Nombre de participants: indicar el nombre total segons el sexe</t>
  </si>
  <si>
    <t>Tipus d'activitat: marcar amb una creu allà un correspongui</t>
  </si>
  <si>
    <t>Esport: especificar la modalitat esportiva</t>
  </si>
  <si>
    <t>Sumatoris automàtics</t>
  </si>
  <si>
    <t xml:space="preserve">  -    DATA DE INICI DE LA CONCESSIÓ</t>
  </si>
  <si>
    <t>HORARI:</t>
  </si>
  <si>
    <t>Dissabte:</t>
  </si>
  <si>
    <t>Dilluns a divendres:</t>
  </si>
  <si>
    <t>Franja d'edats dels participants: Marcar el nombre de participants segons la franja d’edat a qui va dirigida l’activitat. Es poden marcar més d’una franja d’edat.</t>
  </si>
  <si>
    <t>Nombre total d'usuaris  no abonats</t>
  </si>
  <si>
    <t>Nombre d'usuaris regulars i ocasionals</t>
  </si>
  <si>
    <t>NOTA: Cal omplir aquestes cel·les.</t>
  </si>
  <si>
    <t>Diumenges i festius:</t>
  </si>
  <si>
    <t>APROVISIONAMENTS</t>
  </si>
  <si>
    <t xml:space="preserve">DETERIORAMENT </t>
  </si>
  <si>
    <t xml:space="preserve">Producte manteniment </t>
  </si>
  <si>
    <t>Reposició i grans reparacions</t>
  </si>
  <si>
    <t>Productes de neteges instal.lació</t>
  </si>
  <si>
    <t>SOUS I SALARIS</t>
  </si>
  <si>
    <t>Direcció i Administració</t>
  </si>
  <si>
    <t>Personal esportiu</t>
  </si>
  <si>
    <t>Altres serveis</t>
  </si>
  <si>
    <t>IMDEMNITZACIONS</t>
  </si>
  <si>
    <t>RESTA DOTACIÓ D'AMORTITZACIO</t>
  </si>
  <si>
    <t>A) TOTAL DESPESES GESTIÓ CEM</t>
  </si>
  <si>
    <t>INGRESSOS PER TRANSFERÈNCIES CORRENTS</t>
  </si>
  <si>
    <t>Transferència per cobrir subministraments</t>
  </si>
  <si>
    <t>Altres subvencions (no inclou dèficits explotació)</t>
  </si>
  <si>
    <t>ING. PER ARRENDAMENTS ACTIVITATS NO ESPORTIVES</t>
  </si>
  <si>
    <t>B) TOTAL INGRESSOS GESTIÓ CEM</t>
  </si>
  <si>
    <t>RESULTAT DE LA GESTIÓ DEL CEM</t>
  </si>
  <si>
    <t>B) - A)</t>
  </si>
  <si>
    <t>SUBVENCIONS REBUDES PER</t>
  </si>
  <si>
    <t>COBRIR DÈFICITS D'EXPLOTACIÓ</t>
  </si>
  <si>
    <t>ESTRUCTURA DE LES DESPESES DEL PERSONAL VINCULAT A LA INSTAL.LACIÓ</t>
  </si>
  <si>
    <t>CATEGORIES</t>
  </si>
  <si>
    <t>Hores anuals</t>
  </si>
  <si>
    <t>Suport Administratiu</t>
  </si>
  <si>
    <t>Atenció al Públic</t>
  </si>
  <si>
    <t>Recepció i informació</t>
  </si>
  <si>
    <t>Monitors</t>
  </si>
  <si>
    <t>Neteja i manteniment</t>
  </si>
  <si>
    <t>Serveis de salut</t>
  </si>
  <si>
    <t>(A)</t>
  </si>
  <si>
    <t>(B)</t>
  </si>
  <si>
    <t>(C)</t>
  </si>
  <si>
    <t>Recursos humans</t>
  </si>
  <si>
    <t>RECURSOS HUMANS</t>
  </si>
  <si>
    <t xml:space="preserve">PROMOCIÓ ESPORTIVA </t>
  </si>
  <si>
    <t>·    ALTRES ESPAIS:</t>
  </si>
  <si>
    <t xml:space="preserve">     (magatzems, vestidors, bar...)</t>
  </si>
  <si>
    <t>Entitats Educatives</t>
  </si>
  <si>
    <t>Entitats Esportives</t>
  </si>
  <si>
    <t>Entitats Atenció Social</t>
  </si>
  <si>
    <t>Campus Olímpia</t>
  </si>
  <si>
    <t>·     ESPAIS ESPORTIUS :</t>
  </si>
  <si>
    <t>Personal entitat gestora imputat a la instal.lació</t>
  </si>
  <si>
    <t>Beques Serveis Socials</t>
  </si>
  <si>
    <t xml:space="preserve">Compte d'explotació </t>
  </si>
  <si>
    <t>Educació Infantil   0-3</t>
  </si>
  <si>
    <t>Educació Infantil   3-5</t>
  </si>
  <si>
    <t>L'Esport Inclou</t>
  </si>
  <si>
    <t>Fitxa 5</t>
  </si>
  <si>
    <t>Usuaris i usos a les activitats de vacances</t>
  </si>
  <si>
    <t xml:space="preserve">ACTIVITATS DE VACANCES </t>
  </si>
  <si>
    <t>INSTAL.LACIO ESPORTIVA MUNICIPAL:</t>
  </si>
  <si>
    <t>Equip Categoria</t>
  </si>
  <si>
    <t>FITXES ECONÒMIQUES I DE GESTIÓ</t>
  </si>
  <si>
    <t>Instal.lació Esportiva Municipal :</t>
  </si>
  <si>
    <t>NOM RESPONSABLE INSTAL.LACIÓ:</t>
  </si>
  <si>
    <t>ADREÇA IEM:</t>
  </si>
  <si>
    <t>TELEFON IEM:</t>
  </si>
  <si>
    <t>MAIL RESPONSABLE:</t>
  </si>
  <si>
    <t>nº treballadors</t>
  </si>
  <si>
    <t>Entitats Discapacitats</t>
  </si>
  <si>
    <t>Esport adaptat</t>
  </si>
  <si>
    <t>Instal·lació Esportiva Municipal :</t>
  </si>
  <si>
    <t>Nombre d'usuaris d'activitats de vacances</t>
  </si>
  <si>
    <t xml:space="preserve">Nombre d'usuaris equips contraris </t>
  </si>
  <si>
    <t>Nombre d'assistents de PÚBLIC als partits o actes esportius</t>
  </si>
  <si>
    <t>Nombre d'esportistes d'actes o jornades esportives especials</t>
  </si>
  <si>
    <t>Instal.lacions Esportives Municipals de Districte</t>
  </si>
  <si>
    <t>COMPRES ALTRES APROVISIONAMENTS</t>
  </si>
  <si>
    <t>622.2</t>
  </si>
  <si>
    <t>PRIMES D'ASSEGURANÇA</t>
  </si>
  <si>
    <t>641.1</t>
  </si>
  <si>
    <t>641.2</t>
  </si>
  <si>
    <t>641.3</t>
  </si>
  <si>
    <t>AMORTITZACIÓ PER COMPENSACIÓ</t>
  </si>
  <si>
    <t>PRESTACIÓ DE SERVEIS REALITZACIÓ ACTIVITAT ESPORTIVA</t>
  </si>
  <si>
    <t>Entitat gestora</t>
  </si>
  <si>
    <t>altres entitats esportives</t>
  </si>
  <si>
    <t>empreses i altres</t>
  </si>
  <si>
    <t>Lloguers puntuals</t>
  </si>
  <si>
    <t>Campus d'estiu</t>
  </si>
  <si>
    <t>APORTACIÓ MUNICIPAL PER MANTENIMENT</t>
  </si>
  <si>
    <t xml:space="preserve">COMPTE DE RESULTATS EXERCICI  ANY  : </t>
  </si>
  <si>
    <t>El compte de resultats es correspon a l´exercici de l´any natural de gener a desembre</t>
  </si>
  <si>
    <t>TEMPORADA:</t>
  </si>
  <si>
    <t>Les dades econòmiques de personal es corresponen al compte de resultats de l´exercici de l´any natural de gener a desembre</t>
  </si>
  <si>
    <t>Entrenadors</t>
  </si>
  <si>
    <t>S´ha de comptabilitzar en aquest full el personal que treballa per la gestió de l´IEM i no desenvolupant activitats que són funcions exclusives del club gestor.</t>
  </si>
  <si>
    <t>Les dades econòmiques es corresponen a l´any natural de gestió</t>
  </si>
  <si>
    <t>Fa referència a activitats en període de vacances d´estiu Campus Olímpia o altres. També activitats en període de Nadal.</t>
  </si>
  <si>
    <t>Nombre d'assistents a actes no esportius</t>
  </si>
  <si>
    <t>Edat dels participants: marcar amb una creu la que correspongui (esport recreatiu : són lloguers de grups d´amics i esport adaptat és per discapacitats)</t>
  </si>
  <si>
    <t>Cànon municipal (Dte)</t>
  </si>
  <si>
    <t>Document de treball</t>
  </si>
  <si>
    <t>Esborrany</t>
  </si>
  <si>
    <t>600 (680-690)</t>
  </si>
  <si>
    <t>602 (682-692)</t>
  </si>
  <si>
    <t>693 (793)</t>
  </si>
  <si>
    <t>DETERIORAMENT I PÈRDUES ACTIUS NO CORRENTS</t>
  </si>
  <si>
    <t>Organització de cursos</t>
  </si>
  <si>
    <t>(622.0-622.2)</t>
  </si>
  <si>
    <t>666,667,673,675</t>
  </si>
  <si>
    <t xml:space="preserve">       696,697,698,699</t>
  </si>
  <si>
    <t>680,681,682</t>
  </si>
  <si>
    <t>705.0</t>
  </si>
  <si>
    <t>705.6</t>
  </si>
  <si>
    <t>DIES OBERTURA ANY:</t>
  </si>
  <si>
    <t>ING. PER ARRENDAMENTS ALTRES ESPAIS</t>
  </si>
  <si>
    <t>bar</t>
  </si>
  <si>
    <t>publicitat</t>
  </si>
  <si>
    <r>
      <t>·     DIMENSIÓ (M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</si>
  <si>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t>Número i descripció</t>
  </si>
  <si>
    <t>Promoció esportiva temporada</t>
  </si>
  <si>
    <t>TEMPORADA ESPORTIVA</t>
  </si>
  <si>
    <t xml:space="preserve">Usuaris i usos per part dels centres educatius </t>
  </si>
  <si>
    <r>
      <t>(A)</t>
    </r>
    <r>
      <rPr>
        <sz val="12"/>
        <rFont val="Arial"/>
        <family val="2"/>
      </rPr>
      <t xml:space="preserve"> Ha de coincidir amb la despesa de la fitxa del compte de pèrdues i guanys "Sous i Salaris"</t>
    </r>
  </si>
  <si>
    <r>
      <t>(B)</t>
    </r>
    <r>
      <rPr>
        <sz val="12"/>
        <rFont val="Arial"/>
        <family val="2"/>
      </rPr>
      <t xml:space="preserve"> Ha de coincidir amb la despesa de la fitxa del compte de pèrdues i guanys Serveis professionals independents "Personal externalitzat"</t>
    </r>
  </si>
  <si>
    <r>
      <t>(C )</t>
    </r>
    <r>
      <rPr>
        <sz val="12"/>
        <rFont val="Arial"/>
        <family val="2"/>
      </rPr>
      <t xml:space="preserve"> Ha de coincidir amb la despesa de la fitxa del compte de pèrdues i guanys Serveis professionals independents "Personal de l'entitat gestora imputat a la instal.lació"</t>
    </r>
  </si>
  <si>
    <t>A) Programes d'Accés a les installacions i serveis</t>
  </si>
  <si>
    <t>Import segons tarifa aprovada</t>
  </si>
  <si>
    <t>Diferència</t>
  </si>
  <si>
    <t>Import real facturat</t>
  </si>
  <si>
    <t>Menys ingrés</t>
  </si>
  <si>
    <t xml:space="preserve">Despeses </t>
  </si>
  <si>
    <r>
      <t xml:space="preserve">Total sessions: comptabilitzar </t>
    </r>
    <r>
      <rPr>
        <u/>
        <sz val="12"/>
        <rFont val="Arial"/>
        <family val="2"/>
      </rPr>
      <t>total sessions / 1 setmana / grup</t>
    </r>
  </si>
  <si>
    <r>
      <t xml:space="preserve">Total sessions activitats de vacances: comptabilitzar  </t>
    </r>
    <r>
      <rPr>
        <u/>
        <sz val="12"/>
        <rFont val="Arial"/>
        <family val="2"/>
      </rPr>
      <t>1 sessió / dia</t>
    </r>
  </si>
  <si>
    <r>
      <t xml:space="preserve">Total hores: calcular el total de hores d'activitat / 1 setmana. </t>
    </r>
    <r>
      <rPr>
        <u/>
        <sz val="12"/>
        <rFont val="Arial"/>
        <family val="2"/>
      </rPr>
      <t>Expressat en hores</t>
    </r>
    <r>
      <rPr>
        <sz val="12"/>
        <rFont val="Arial"/>
        <family val="2"/>
      </rPr>
      <t xml:space="preserve"> </t>
    </r>
  </si>
  <si>
    <r>
      <t xml:space="preserve">Període en el que es realitza l'activitat (de juny a setembre o desembre-gener): </t>
    </r>
    <r>
      <rPr>
        <u/>
        <sz val="12"/>
        <rFont val="Arial"/>
        <family val="2"/>
      </rPr>
      <t xml:space="preserve">Expressat en nº de setmanes </t>
    </r>
  </si>
  <si>
    <r>
      <t xml:space="preserve">Omplir amb les dades sobre una setmana tipus del mes novembre de la temporada d'estudi: </t>
    </r>
    <r>
      <rPr>
        <u/>
        <sz val="12"/>
        <color indexed="60"/>
        <rFont val="Arial"/>
        <family val="2"/>
      </rPr>
      <t>3ra. SETMANA DE NOVEMBRE (TEMPORADA 14-15)</t>
    </r>
  </si>
  <si>
    <r>
      <t xml:space="preserve">Nombre de participants: indicar el </t>
    </r>
    <r>
      <rPr>
        <u/>
        <sz val="12"/>
        <rFont val="Arial"/>
        <family val="2"/>
      </rPr>
      <t>nombre de participants d'una setmana tipus</t>
    </r>
    <r>
      <rPr>
        <sz val="12"/>
        <rFont val="Arial"/>
        <family val="2"/>
      </rPr>
      <t xml:space="preserve"> del mes de novembre per a les activitats anuals, o una setmana tipus segons sigui les dates de l'activitat.</t>
    </r>
  </si>
  <si>
    <r>
      <t>Total hores setmanals: Indicar la quantitat d'hores d'una setmana tipus d'aquella activitat, encara que hi pugui haver variacions segons la setmana o fent la mitjana. E</t>
    </r>
    <r>
      <rPr>
        <u/>
        <sz val="12"/>
        <rFont val="Arial"/>
        <family val="2"/>
      </rPr>
      <t>xpressat en hores (0,5h/ 0,75h/ 1h / 1,5 h…).</t>
    </r>
  </si>
  <si>
    <r>
      <t xml:space="preserve">Període en el que es realitza l'activitat (de setembre a juny, trimestral, mensual). </t>
    </r>
    <r>
      <rPr>
        <u/>
        <sz val="12"/>
        <rFont val="Arial"/>
        <family val="2"/>
      </rPr>
      <t>Expressat en nº de setmanes</t>
    </r>
  </si>
  <si>
    <r>
      <t xml:space="preserve">Omplir amb les dades sobre una setmana tipus del mes novembre de la temporada d'estudi: </t>
    </r>
    <r>
      <rPr>
        <sz val="12"/>
        <color indexed="60"/>
        <rFont val="Arial"/>
        <family val="2"/>
      </rPr>
      <t>3ra. SETMANA DE NOVEMBRE (TEMPORADA 14-15)</t>
    </r>
  </si>
  <si>
    <r>
      <t xml:space="preserve">Nombre de participants: indicar el total de participants en una setmana tipus d'aquella </t>
    </r>
    <r>
      <rPr>
        <u/>
        <sz val="12"/>
        <rFont val="Arial"/>
        <family val="2"/>
      </rPr>
      <t xml:space="preserve">activitat per grup </t>
    </r>
    <r>
      <rPr>
        <sz val="12"/>
        <rFont val="Arial"/>
        <family val="2"/>
      </rPr>
      <t>(en quan al partits incloure els equips visitants que juguen en contra de l'equip local)</t>
    </r>
  </si>
  <si>
    <r>
      <t xml:space="preserve">Total hores setmanals: Indicar la quantitat d'hores d'una setmana tipus d'aquella activitat, encara que hi pugui haver variacions segons la setmana o fent la mitjana. </t>
    </r>
    <r>
      <rPr>
        <u/>
        <sz val="12"/>
        <rFont val="Arial"/>
        <family val="2"/>
      </rPr>
      <t>Expressat en hores (0,5h/ 0,75h/ 1h / 1,5 h…)</t>
    </r>
  </si>
  <si>
    <t>Beques Campus Olímpia / Casals Esportius</t>
  </si>
  <si>
    <t>PERCENTATGE TOTAL PROMOCIÓ ESPORTIVA 2019</t>
  </si>
  <si>
    <t>Pressupost 2021</t>
  </si>
  <si>
    <t>2021-2022</t>
  </si>
  <si>
    <t>Tancament definitiu 2021</t>
  </si>
  <si>
    <t>Pressupost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</si>
</sst>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_P_t_a"/>
    <numFmt numFmtId="165" formatCode="#,##0_ ;\-#,##0\ "/>
  </numFmts>
  <fonts count="80">
    <font>
      <sz val="10"/>
      <name val="Arial"/>
    </font>
    <font>
      <sz val="10"/>
      <name val="Arial"/>
      <family val="2"/>
    </font>
    <font>
      <b/>
      <sz val="8"/>
      <color indexed="18"/>
      <name val="Comic Sans MS"/>
      <family val="4"/>
    </font>
    <font>
      <sz val="8"/>
      <name val="Comic Sans MS"/>
      <family val="4"/>
    </font>
    <font>
      <sz val="12"/>
      <name val="Comic Sans MS"/>
      <family val="4"/>
    </font>
    <font>
      <b/>
      <sz val="8"/>
      <color indexed="9"/>
      <name val="Comic Sans MS"/>
      <family val="4"/>
    </font>
    <font>
      <b/>
      <sz val="8"/>
      <name val="Comic Sans MS"/>
      <family val="4"/>
    </font>
    <font>
      <sz val="8"/>
      <color indexed="9"/>
      <name val="Comic Sans MS"/>
      <family val="4"/>
    </font>
    <font>
      <b/>
      <sz val="8"/>
      <color indexed="8"/>
      <name val="Comic Sans MS"/>
      <family val="4"/>
    </font>
    <font>
      <b/>
      <sz val="10"/>
      <name val="Comic Sans MS"/>
      <family val="4"/>
    </font>
    <font>
      <b/>
      <sz val="10"/>
      <color indexed="9"/>
      <name val="Comic Sans MS"/>
      <family val="4"/>
    </font>
    <font>
      <b/>
      <sz val="10"/>
      <color indexed="8"/>
      <name val="Comic Sans MS"/>
      <family val="4"/>
    </font>
    <font>
      <sz val="10"/>
      <color indexed="8"/>
      <name val="Arial"/>
      <family val="2"/>
    </font>
    <font>
      <b/>
      <sz val="7"/>
      <color indexed="8"/>
      <name val="Comic Sans MS"/>
      <family val="4"/>
    </font>
    <font>
      <b/>
      <sz val="6"/>
      <color indexed="8"/>
      <name val="Comic Sans MS"/>
      <family val="4"/>
    </font>
    <font>
      <sz val="7"/>
      <name val="Comic Sans MS"/>
      <family val="4"/>
    </font>
    <font>
      <b/>
      <sz val="9"/>
      <color indexed="9"/>
      <name val="Comic Sans MS"/>
      <family val="4"/>
    </font>
    <font>
      <sz val="9"/>
      <color indexed="9"/>
      <name val="Arial"/>
      <family val="2"/>
    </font>
    <font>
      <b/>
      <sz val="9"/>
      <name val="Comic Sans MS"/>
      <family val="4"/>
    </font>
    <font>
      <sz val="26"/>
      <name val="Arial"/>
      <family val="2"/>
    </font>
    <font>
      <sz val="22"/>
      <name val="Arial"/>
      <family val="2"/>
    </font>
    <font>
      <sz val="4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0"/>
      <name val="Arial"/>
      <family val="2"/>
    </font>
    <font>
      <b/>
      <u/>
      <sz val="10"/>
      <color indexed="9"/>
      <name val="Arial"/>
      <family val="2"/>
    </font>
    <font>
      <sz val="12"/>
      <name val="Arial"/>
      <family val="2"/>
    </font>
    <font>
      <sz val="8"/>
      <color indexed="9"/>
      <name val="Arial"/>
      <family val="2"/>
    </font>
    <font>
      <b/>
      <u/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color indexed="60"/>
      <name val="Arial"/>
      <family val="2"/>
    </font>
    <font>
      <b/>
      <sz val="10"/>
      <color indexed="60"/>
      <name val="Arial"/>
      <family val="2"/>
    </font>
    <font>
      <sz val="8"/>
      <color indexed="60"/>
      <name val="Arial"/>
      <family val="2"/>
    </font>
    <font>
      <b/>
      <sz val="12"/>
      <color indexed="26"/>
      <name val="Arial"/>
      <family val="2"/>
    </font>
    <font>
      <b/>
      <sz val="9"/>
      <color indexed="60"/>
      <name val="Arial"/>
      <family val="2"/>
    </font>
    <font>
      <sz val="9"/>
      <color indexed="60"/>
      <name val="Arial"/>
      <family val="2"/>
    </font>
    <font>
      <sz val="10"/>
      <color indexed="6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Futura Lt BT"/>
      <family val="2"/>
    </font>
    <font>
      <b/>
      <sz val="8"/>
      <name val="Futura Lt BT"/>
      <family val="2"/>
    </font>
    <font>
      <sz val="8"/>
      <name val="Futura Lt BT"/>
      <family val="2"/>
    </font>
    <font>
      <b/>
      <sz val="11"/>
      <name val="Arial"/>
      <family val="2"/>
    </font>
    <font>
      <b/>
      <sz val="24"/>
      <name val="Century Gothic"/>
      <family val="2"/>
    </font>
    <font>
      <sz val="11"/>
      <color indexed="60"/>
      <name val="Arial"/>
      <family val="2"/>
    </font>
    <font>
      <sz val="12"/>
      <color indexed="60"/>
      <name val="Arial"/>
      <family val="2"/>
    </font>
    <font>
      <b/>
      <sz val="11"/>
      <color indexed="60"/>
      <name val="Arial"/>
      <family val="2"/>
    </font>
    <font>
      <vertAlign val="superscript"/>
      <sz val="12"/>
      <name val="Arial"/>
      <family val="2"/>
    </font>
    <font>
      <sz val="14"/>
      <name val="Arial"/>
      <family val="2"/>
    </font>
    <font>
      <b/>
      <sz val="11"/>
      <color indexed="9"/>
      <name val="Arial"/>
      <family val="2"/>
    </font>
    <font>
      <sz val="12"/>
      <color indexed="26"/>
      <name val="Arial"/>
      <family val="2"/>
    </font>
    <font>
      <b/>
      <sz val="12"/>
      <name val="Futura Lt BT"/>
      <family val="2"/>
    </font>
    <font>
      <sz val="12"/>
      <name val="Futura Lt BT"/>
      <family val="2"/>
    </font>
    <font>
      <b/>
      <sz val="12"/>
      <name val="Futura Lt BT"/>
    </font>
    <font>
      <b/>
      <i/>
      <u/>
      <sz val="12"/>
      <name val="Arial"/>
      <family val="2"/>
    </font>
    <font>
      <b/>
      <sz val="12"/>
      <color indexed="10"/>
      <name val="Arial"/>
      <family val="2"/>
    </font>
    <font>
      <sz val="12"/>
      <color indexed="23"/>
      <name val="Arial"/>
      <family val="2"/>
    </font>
    <font>
      <b/>
      <sz val="12"/>
      <color indexed="8"/>
      <name val="Arial"/>
      <family val="2"/>
    </font>
    <font>
      <u/>
      <sz val="12"/>
      <name val="Arial"/>
      <family val="2"/>
    </font>
    <font>
      <u/>
      <sz val="12"/>
      <color indexed="60"/>
      <name val="Arial"/>
      <family val="2"/>
    </font>
    <font>
      <sz val="12"/>
      <color indexed="18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theme="1" tint="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16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medium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22"/>
      </bottom>
      <diagonal/>
    </border>
    <border>
      <left/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/>
      <right style="medium">
        <color indexed="64"/>
      </right>
      <top/>
      <bottom style="hair">
        <color indexed="22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22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/>
    <xf numFmtId="0" fontId="5" fillId="2" borderId="1" xfId="0" applyFont="1" applyFill="1" applyBorder="1"/>
    <xf numFmtId="0" fontId="3" fillId="0" borderId="0" xfId="0" applyFont="1" applyFill="1" applyBorder="1"/>
    <xf numFmtId="0" fontId="2" fillId="3" borderId="0" xfId="0" applyFont="1" applyFill="1"/>
    <xf numFmtId="0" fontId="3" fillId="3" borderId="0" xfId="0" applyFont="1" applyFill="1"/>
    <xf numFmtId="0" fontId="4" fillId="3" borderId="1" xfId="0" applyFont="1" applyFill="1" applyBorder="1" applyAlignment="1">
      <alignment horizontal="right"/>
    </xf>
    <xf numFmtId="0" fontId="3" fillId="0" borderId="0" xfId="0" applyFont="1" applyFill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Fill="1" applyBorder="1"/>
    <xf numFmtId="0" fontId="3" fillId="0" borderId="3" xfId="0" applyFont="1" applyBorder="1"/>
    <xf numFmtId="0" fontId="5" fillId="2" borderId="4" xfId="0" applyFont="1" applyFill="1" applyBorder="1" applyAlignment="1">
      <alignment wrapText="1"/>
    </xf>
    <xf numFmtId="0" fontId="3" fillId="0" borderId="5" xfId="0" applyFont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1" fillId="4" borderId="6" xfId="0" applyFont="1" applyFill="1" applyBorder="1"/>
    <xf numFmtId="0" fontId="11" fillId="4" borderId="8" xfId="0" applyFont="1" applyFill="1" applyBorder="1"/>
    <xf numFmtId="0" fontId="6" fillId="4" borderId="7" xfId="0" applyFont="1" applyFill="1" applyBorder="1"/>
    <xf numFmtId="0" fontId="5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>
      <alignment horizontal="center" textRotation="90" wrapText="1"/>
    </xf>
    <xf numFmtId="0" fontId="13" fillId="0" borderId="9" xfId="0" applyFont="1" applyFill="1" applyBorder="1" applyAlignment="1">
      <alignment horizontal="center" textRotation="90" wrapText="1"/>
    </xf>
    <xf numFmtId="0" fontId="14" fillId="5" borderId="1" xfId="0" applyFont="1" applyFill="1" applyBorder="1" applyAlignment="1">
      <alignment horizontal="center" textRotation="90" wrapText="1"/>
    </xf>
    <xf numFmtId="0" fontId="14" fillId="5" borderId="1" xfId="0" applyFont="1" applyFill="1" applyBorder="1" applyAlignment="1">
      <alignment horizontal="center" textRotation="90"/>
    </xf>
    <xf numFmtId="0" fontId="15" fillId="0" borderId="0" xfId="0" applyFont="1" applyFill="1" applyBorder="1"/>
    <xf numFmtId="0" fontId="5" fillId="2" borderId="1" xfId="0" applyFont="1" applyFill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3" fontId="3" fillId="5" borderId="1" xfId="0" applyNumberFormat="1" applyFont="1" applyFill="1" applyBorder="1"/>
    <xf numFmtId="0" fontId="6" fillId="3" borderId="0" xfId="0" applyFont="1" applyFill="1"/>
    <xf numFmtId="0" fontId="3" fillId="0" borderId="13" xfId="0" applyFont="1" applyBorder="1"/>
    <xf numFmtId="0" fontId="6" fillId="0" borderId="7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3" fillId="0" borderId="15" xfId="0" applyFont="1" applyBorder="1"/>
    <xf numFmtId="0" fontId="3" fillId="6" borderId="15" xfId="0" applyFont="1" applyFill="1" applyBorder="1"/>
    <xf numFmtId="0" fontId="3" fillId="6" borderId="16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3" fontId="3" fillId="5" borderId="17" xfId="0" applyNumberFormat="1" applyFont="1" applyFill="1" applyBorder="1"/>
    <xf numFmtId="3" fontId="3" fillId="5" borderId="18" xfId="0" applyNumberFormat="1" applyFont="1" applyFill="1" applyBorder="1"/>
    <xf numFmtId="0" fontId="6" fillId="0" borderId="19" xfId="0" applyFont="1" applyFill="1" applyBorder="1"/>
    <xf numFmtId="0" fontId="6" fillId="0" borderId="20" xfId="0" applyFont="1" applyFill="1" applyBorder="1"/>
    <xf numFmtId="0" fontId="3" fillId="0" borderId="20" xfId="0" applyFont="1" applyBorder="1"/>
    <xf numFmtId="0" fontId="3" fillId="6" borderId="20" xfId="0" applyFont="1" applyFill="1" applyBorder="1"/>
    <xf numFmtId="0" fontId="3" fillId="6" borderId="21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6" fillId="0" borderId="22" xfId="0" applyFont="1" applyFill="1" applyBorder="1"/>
    <xf numFmtId="0" fontId="6" fillId="0" borderId="3" xfId="0" applyFont="1" applyFill="1" applyBorder="1"/>
    <xf numFmtId="0" fontId="3" fillId="6" borderId="3" xfId="0" applyFont="1" applyFill="1" applyBorder="1"/>
    <xf numFmtId="0" fontId="3" fillId="6" borderId="23" xfId="0" applyFont="1" applyFill="1" applyBorder="1"/>
    <xf numFmtId="0" fontId="3" fillId="0" borderId="3" xfId="0" applyFont="1" applyFill="1" applyBorder="1"/>
    <xf numFmtId="0" fontId="3" fillId="0" borderId="23" xfId="0" applyFont="1" applyFill="1" applyBorder="1"/>
    <xf numFmtId="3" fontId="3" fillId="5" borderId="24" xfId="0" applyNumberFormat="1" applyFont="1" applyFill="1" applyBorder="1"/>
    <xf numFmtId="3" fontId="3" fillId="5" borderId="25" xfId="0" applyNumberFormat="1" applyFont="1" applyFill="1" applyBorder="1"/>
    <xf numFmtId="0" fontId="3" fillId="0" borderId="26" xfId="0" applyFont="1" applyBorder="1"/>
    <xf numFmtId="0" fontId="3" fillId="0" borderId="26" xfId="0" applyFont="1" applyFill="1" applyBorder="1"/>
    <xf numFmtId="0" fontId="5" fillId="0" borderId="7" xfId="0" applyFont="1" applyFill="1" applyBorder="1" applyAlignment="1">
      <alignment horizontal="left"/>
    </xf>
    <xf numFmtId="0" fontId="3" fillId="3" borderId="7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6" fillId="2" borderId="8" xfId="0" applyFont="1" applyFill="1" applyBorder="1" applyAlignment="1">
      <alignment horizontal="left"/>
    </xf>
    <xf numFmtId="0" fontId="6" fillId="0" borderId="8" xfId="0" applyFont="1" applyFill="1" applyBorder="1"/>
    <xf numFmtId="0" fontId="3" fillId="0" borderId="28" xfId="0" applyFont="1" applyFill="1" applyBorder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4" fillId="0" borderId="0" xfId="0" applyFont="1"/>
    <xf numFmtId="0" fontId="25" fillId="0" borderId="1" xfId="0" applyFont="1" applyBorder="1" applyAlignment="1">
      <alignment horizontal="center"/>
    </xf>
    <xf numFmtId="0" fontId="26" fillId="0" borderId="0" xfId="0" applyFont="1"/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31" fillId="0" borderId="0" xfId="0" applyFont="1"/>
    <xf numFmtId="0" fontId="32" fillId="0" borderId="0" xfId="0" applyFont="1" applyFill="1" applyBorder="1" applyAlignment="1">
      <alignment horizontal="left"/>
    </xf>
    <xf numFmtId="0" fontId="26" fillId="0" borderId="0" xfId="0" applyFont="1" applyBorder="1"/>
    <xf numFmtId="0" fontId="23" fillId="0" borderId="0" xfId="0" applyFont="1" applyBorder="1" applyAlignment="1"/>
    <xf numFmtId="3" fontId="31" fillId="0" borderId="0" xfId="0" applyNumberFormat="1" applyFont="1" applyFill="1"/>
    <xf numFmtId="3" fontId="26" fillId="0" borderId="0" xfId="0" applyNumberFormat="1" applyFont="1"/>
    <xf numFmtId="3" fontId="26" fillId="0" borderId="0" xfId="0" applyNumberFormat="1" applyFont="1" applyFill="1"/>
    <xf numFmtId="0" fontId="23" fillId="0" borderId="0" xfId="0" applyFont="1"/>
    <xf numFmtId="0" fontId="31" fillId="0" borderId="0" xfId="0" applyFont="1" applyFill="1"/>
    <xf numFmtId="0" fontId="26" fillId="0" borderId="0" xfId="0" applyFont="1" applyFill="1"/>
    <xf numFmtId="0" fontId="31" fillId="0" borderId="0" xfId="0" applyFont="1" applyFill="1" applyAlignment="1">
      <alignment horizontal="left"/>
    </xf>
    <xf numFmtId="0" fontId="31" fillId="0" borderId="0" xfId="0" applyFont="1" applyFill="1" applyBorder="1"/>
    <xf numFmtId="0" fontId="22" fillId="0" borderId="0" xfId="0" applyFont="1" applyFill="1"/>
    <xf numFmtId="0" fontId="31" fillId="0" borderId="0" xfId="0" applyFont="1" applyAlignment="1">
      <alignment horizontal="right"/>
    </xf>
    <xf numFmtId="0" fontId="32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31" fillId="0" borderId="5" xfId="0" applyFont="1" applyBorder="1"/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3" fillId="0" borderId="5" xfId="0" applyFont="1" applyFill="1" applyBorder="1"/>
    <xf numFmtId="0" fontId="37" fillId="0" borderId="0" xfId="0" applyFont="1" applyBorder="1" applyAlignment="1"/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horizontal="center" vertical="top"/>
    </xf>
    <xf numFmtId="4" fontId="26" fillId="0" borderId="0" xfId="0" applyNumberFormat="1" applyFont="1" applyBorder="1" applyAlignment="1">
      <alignment vertical="top"/>
    </xf>
    <xf numFmtId="0" fontId="26" fillId="0" borderId="0" xfId="0" applyFont="1" applyFill="1" applyBorder="1" applyAlignment="1"/>
    <xf numFmtId="4" fontId="26" fillId="0" borderId="0" xfId="0" applyNumberFormat="1" applyFont="1"/>
    <xf numFmtId="4" fontId="32" fillId="0" borderId="0" xfId="0" applyNumberFormat="1" applyFont="1" applyFill="1" applyBorder="1" applyAlignment="1">
      <alignment horizontal="left"/>
    </xf>
    <xf numFmtId="4" fontId="26" fillId="0" borderId="0" xfId="0" applyNumberFormat="1" applyFont="1" applyBorder="1" applyAlignment="1"/>
    <xf numFmtId="4" fontId="29" fillId="0" borderId="7" xfId="0" applyNumberFormat="1" applyFont="1" applyBorder="1"/>
    <xf numFmtId="4" fontId="26" fillId="0" borderId="8" xfId="0" applyNumberFormat="1" applyFont="1" applyBorder="1" applyAlignment="1"/>
    <xf numFmtId="0" fontId="23" fillId="0" borderId="0" xfId="0" applyFont="1" applyFill="1" applyBorder="1" applyAlignment="1">
      <alignment vertical="top"/>
    </xf>
    <xf numFmtId="4" fontId="26" fillId="0" borderId="0" xfId="0" applyNumberFormat="1" applyFont="1" applyFill="1" applyBorder="1" applyAlignment="1">
      <alignment vertical="top"/>
    </xf>
    <xf numFmtId="0" fontId="26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4" fontId="26" fillId="0" borderId="0" xfId="0" applyNumberFormat="1" applyFont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4" fontId="26" fillId="0" borderId="0" xfId="0" applyNumberFormat="1" applyFont="1" applyFill="1" applyBorder="1" applyAlignment="1">
      <alignment horizontal="center" vertical="top"/>
    </xf>
    <xf numFmtId="4" fontId="26" fillId="0" borderId="0" xfId="0" applyNumberFormat="1" applyFont="1" applyFill="1" applyBorder="1" applyAlignment="1"/>
    <xf numFmtId="4" fontId="31" fillId="0" borderId="0" xfId="0" applyNumberFormat="1" applyFont="1"/>
    <xf numFmtId="4" fontId="23" fillId="0" borderId="0" xfId="0" applyNumberFormat="1" applyFont="1" applyBorder="1" applyAlignment="1">
      <alignment vertical="center"/>
    </xf>
    <xf numFmtId="2" fontId="26" fillId="0" borderId="0" xfId="0" applyNumberFormat="1" applyFont="1"/>
    <xf numFmtId="0" fontId="36" fillId="7" borderId="6" xfId="0" applyFont="1" applyFill="1" applyBorder="1" applyAlignment="1">
      <alignment vertical="center"/>
    </xf>
    <xf numFmtId="0" fontId="29" fillId="0" borderId="5" xfId="0" applyFont="1" applyBorder="1"/>
    <xf numFmtId="0" fontId="31" fillId="0" borderId="29" xfId="0" applyFont="1" applyBorder="1"/>
    <xf numFmtId="0" fontId="36" fillId="0" borderId="0" xfId="0" applyFont="1" applyFill="1" applyBorder="1"/>
    <xf numFmtId="4" fontId="32" fillId="0" borderId="0" xfId="0" applyNumberFormat="1" applyFont="1" applyFill="1" applyBorder="1"/>
    <xf numFmtId="2" fontId="32" fillId="0" borderId="0" xfId="0" applyNumberFormat="1" applyFont="1" applyFill="1" applyBorder="1"/>
    <xf numFmtId="2" fontId="31" fillId="0" borderId="0" xfId="0" applyNumberFormat="1" applyFont="1"/>
    <xf numFmtId="0" fontId="39" fillId="7" borderId="6" xfId="0" applyFont="1" applyFill="1" applyBorder="1" applyAlignment="1">
      <alignment vertical="center"/>
    </xf>
    <xf numFmtId="0" fontId="36" fillId="7" borderId="30" xfId="0" applyFont="1" applyFill="1" applyBorder="1"/>
    <xf numFmtId="0" fontId="32" fillId="7" borderId="31" xfId="0" applyFont="1" applyFill="1" applyBorder="1" applyAlignment="1">
      <alignment horizontal="left"/>
    </xf>
    <xf numFmtId="0" fontId="36" fillId="7" borderId="27" xfId="0" applyFont="1" applyFill="1" applyBorder="1" applyAlignment="1">
      <alignment horizontal="center"/>
    </xf>
    <xf numFmtId="0" fontId="36" fillId="7" borderId="27" xfId="0" applyFont="1" applyFill="1" applyBorder="1" applyAlignment="1">
      <alignment horizontal="right"/>
    </xf>
    <xf numFmtId="0" fontId="32" fillId="7" borderId="27" xfId="0" applyFont="1" applyFill="1" applyBorder="1" applyAlignment="1">
      <alignment horizontal="left"/>
    </xf>
    <xf numFmtId="0" fontId="36" fillId="7" borderId="27" xfId="0" applyFont="1" applyFill="1" applyBorder="1"/>
    <xf numFmtId="0" fontId="29" fillId="8" borderId="7" xfId="0" applyFont="1" applyFill="1" applyBorder="1"/>
    <xf numFmtId="0" fontId="26" fillId="8" borderId="7" xfId="0" applyFont="1" applyFill="1" applyBorder="1" applyAlignment="1"/>
    <xf numFmtId="0" fontId="23" fillId="0" borderId="0" xfId="0" applyFont="1" applyFill="1" applyBorder="1" applyAlignment="1"/>
    <xf numFmtId="3" fontId="26" fillId="0" borderId="0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right" vertical="top"/>
    </xf>
    <xf numFmtId="3" fontId="26" fillId="0" borderId="32" xfId="0" applyNumberFormat="1" applyFont="1" applyFill="1" applyBorder="1" applyAlignment="1">
      <alignment horizontal="right" vertical="top"/>
    </xf>
    <xf numFmtId="0" fontId="42" fillId="0" borderId="0" xfId="0" applyFont="1" applyBorder="1"/>
    <xf numFmtId="0" fontId="43" fillId="0" borderId="0" xfId="0" applyFont="1" applyBorder="1"/>
    <xf numFmtId="0" fontId="44" fillId="0" borderId="0" xfId="0" applyFont="1" applyBorder="1"/>
    <xf numFmtId="0" fontId="0" fillId="0" borderId="0" xfId="0" applyFill="1"/>
    <xf numFmtId="0" fontId="29" fillId="0" borderId="0" xfId="0" applyFont="1" applyFill="1" applyBorder="1"/>
    <xf numFmtId="0" fontId="30" fillId="0" borderId="0" xfId="0" applyFont="1" applyFill="1" applyBorder="1"/>
    <xf numFmtId="0" fontId="22" fillId="0" borderId="0" xfId="0" applyFont="1" applyFill="1" applyBorder="1" applyAlignment="1">
      <alignment horizontal="right"/>
    </xf>
    <xf numFmtId="4" fontId="31" fillId="0" borderId="0" xfId="0" applyNumberFormat="1" applyFont="1" applyFill="1" applyBorder="1"/>
    <xf numFmtId="2" fontId="31" fillId="0" borderId="0" xfId="0" applyNumberFormat="1" applyFont="1" applyFill="1" applyBorder="1"/>
    <xf numFmtId="4" fontId="30" fillId="0" borderId="0" xfId="0" applyNumberFormat="1" applyFont="1" applyFill="1" applyBorder="1"/>
    <xf numFmtId="4" fontId="26" fillId="0" borderId="0" xfId="0" applyNumberFormat="1" applyFont="1" applyFill="1" applyBorder="1"/>
    <xf numFmtId="4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3" fontId="35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0" fontId="41" fillId="0" borderId="0" xfId="0" applyFont="1"/>
    <xf numFmtId="0" fontId="46" fillId="0" borderId="32" xfId="0" applyFont="1" applyBorder="1"/>
    <xf numFmtId="0" fontId="47" fillId="0" borderId="32" xfId="0" applyFont="1" applyBorder="1"/>
    <xf numFmtId="0" fontId="48" fillId="0" borderId="33" xfId="0" applyFont="1" applyBorder="1"/>
    <xf numFmtId="0" fontId="48" fillId="0" borderId="34" xfId="0" applyFont="1" applyBorder="1"/>
    <xf numFmtId="0" fontId="47" fillId="0" borderId="35" xfId="0" applyFont="1" applyBorder="1"/>
    <xf numFmtId="0" fontId="47" fillId="0" borderId="36" xfId="0" applyFont="1" applyBorder="1"/>
    <xf numFmtId="0" fontId="48" fillId="0" borderId="37" xfId="0" applyFont="1" applyBorder="1"/>
    <xf numFmtId="0" fontId="74" fillId="0" borderId="0" xfId="0" applyFont="1"/>
    <xf numFmtId="0" fontId="31" fillId="7" borderId="38" xfId="0" applyFont="1" applyFill="1" applyBorder="1" applyAlignment="1">
      <alignment vertical="center"/>
    </xf>
    <xf numFmtId="0" fontId="31" fillId="7" borderId="4" xfId="0" applyFont="1" applyFill="1" applyBorder="1" applyAlignment="1">
      <alignment vertical="center"/>
    </xf>
    <xf numFmtId="0" fontId="39" fillId="7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4" fontId="26" fillId="0" borderId="0" xfId="0" applyNumberFormat="1" applyFont="1" applyBorder="1" applyAlignment="1" applyProtection="1"/>
    <xf numFmtId="0" fontId="31" fillId="0" borderId="5" xfId="0" applyFont="1" applyFill="1" applyBorder="1" applyAlignment="1">
      <alignment vertical="center"/>
    </xf>
    <xf numFmtId="0" fontId="32" fillId="7" borderId="27" xfId="0" applyFont="1" applyFill="1" applyBorder="1" applyAlignment="1">
      <alignment horizontal="center"/>
    </xf>
    <xf numFmtId="0" fontId="36" fillId="7" borderId="27" xfId="0" applyFont="1" applyFill="1" applyBorder="1" applyAlignment="1">
      <alignment horizontal="left"/>
    </xf>
    <xf numFmtId="4" fontId="26" fillId="0" borderId="0" xfId="0" applyNumberFormat="1" applyFont="1" applyBorder="1" applyAlignment="1" applyProtection="1">
      <protection locked="0"/>
    </xf>
    <xf numFmtId="0" fontId="26" fillId="0" borderId="0" xfId="0" applyFont="1" applyBorder="1" applyAlignment="1" applyProtection="1">
      <protection locked="0"/>
    </xf>
    <xf numFmtId="0" fontId="26" fillId="9" borderId="0" xfId="0" applyFont="1" applyFill="1"/>
    <xf numFmtId="0" fontId="38" fillId="10" borderId="0" xfId="0" applyFont="1" applyFill="1" applyBorder="1" applyAlignment="1">
      <alignment vertical="top"/>
    </xf>
    <xf numFmtId="4" fontId="28" fillId="10" borderId="0" xfId="0" applyNumberFormat="1" applyFont="1" applyFill="1" applyBorder="1" applyAlignment="1">
      <alignment vertical="top"/>
    </xf>
    <xf numFmtId="0" fontId="28" fillId="10" borderId="0" xfId="0" applyFont="1" applyFill="1" applyBorder="1" applyAlignment="1">
      <alignment vertical="top"/>
    </xf>
    <xf numFmtId="0" fontId="22" fillId="10" borderId="0" xfId="0" applyFont="1" applyFill="1" applyBorder="1" applyAlignment="1">
      <alignment vertical="top"/>
    </xf>
    <xf numFmtId="0" fontId="26" fillId="0" borderId="5" xfId="0" applyFont="1" applyFill="1" applyBorder="1" applyAlignment="1"/>
    <xf numFmtId="9" fontId="23" fillId="0" borderId="0" xfId="0" applyNumberFormat="1" applyFont="1" applyBorder="1"/>
    <xf numFmtId="4" fontId="26" fillId="0" borderId="7" xfId="0" applyNumberFormat="1" applyFont="1" applyBorder="1" applyAlignment="1" applyProtection="1">
      <protection locked="0"/>
    </xf>
    <xf numFmtId="0" fontId="26" fillId="0" borderId="7" xfId="0" applyFont="1" applyBorder="1" applyAlignment="1" applyProtection="1">
      <protection locked="0"/>
    </xf>
    <xf numFmtId="4" fontId="26" fillId="0" borderId="7" xfId="0" applyNumberFormat="1" applyFont="1" applyBorder="1" applyProtection="1">
      <protection locked="0"/>
    </xf>
    <xf numFmtId="0" fontId="26" fillId="0" borderId="8" xfId="0" applyFont="1" applyBorder="1" applyProtection="1">
      <protection locked="0"/>
    </xf>
    <xf numFmtId="4" fontId="27" fillId="8" borderId="39" xfId="0" applyNumberFormat="1" applyFont="1" applyFill="1" applyBorder="1" applyAlignment="1" applyProtection="1">
      <alignment horizontal="right" vertical="center"/>
      <protection locked="0"/>
    </xf>
    <xf numFmtId="0" fontId="28" fillId="11" borderId="0" xfId="0" applyFont="1" applyFill="1" applyBorder="1" applyAlignment="1"/>
    <xf numFmtId="0" fontId="34" fillId="11" borderId="0" xfId="0" applyFont="1" applyFill="1" applyBorder="1" applyAlignment="1"/>
    <xf numFmtId="4" fontId="26" fillId="11" borderId="0" xfId="0" applyNumberFormat="1" applyFont="1" applyFill="1" applyBorder="1" applyAlignment="1">
      <alignment vertical="top"/>
    </xf>
    <xf numFmtId="0" fontId="31" fillId="11" borderId="8" xfId="0" applyFont="1" applyFill="1" applyBorder="1"/>
    <xf numFmtId="0" fontId="51" fillId="0" borderId="0" xfId="0" applyFont="1" applyProtection="1"/>
    <xf numFmtId="0" fontId="51" fillId="0" borderId="0" xfId="0" applyFont="1" applyFill="1" applyBorder="1" applyProtection="1"/>
    <xf numFmtId="0" fontId="53" fillId="0" borderId="0" xfId="0" applyFont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</xf>
    <xf numFmtId="164" fontId="52" fillId="0" borderId="0" xfId="0" applyNumberFormat="1" applyFont="1" applyBorder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/>
    </xf>
    <xf numFmtId="0" fontId="31" fillId="7" borderId="6" xfId="0" applyFont="1" applyFill="1" applyBorder="1"/>
    <xf numFmtId="0" fontId="31" fillId="7" borderId="40" xfId="0" applyFont="1" applyFill="1" applyBorder="1" applyAlignment="1">
      <alignment horizontal="left"/>
    </xf>
    <xf numFmtId="0" fontId="31" fillId="7" borderId="41" xfId="0" applyFont="1" applyFill="1" applyBorder="1" applyAlignment="1">
      <alignment horizontal="center"/>
    </xf>
    <xf numFmtId="0" fontId="31" fillId="7" borderId="41" xfId="0" quotePrefix="1" applyFont="1" applyFill="1" applyBorder="1" applyAlignment="1">
      <alignment horizontal="center"/>
    </xf>
    <xf numFmtId="0" fontId="31" fillId="7" borderId="41" xfId="0" quotePrefix="1" applyFont="1" applyFill="1" applyBorder="1" applyAlignment="1">
      <alignment horizontal="left"/>
    </xf>
    <xf numFmtId="0" fontId="31" fillId="7" borderId="41" xfId="0" applyFont="1" applyFill="1" applyBorder="1" applyAlignment="1">
      <alignment horizontal="left"/>
    </xf>
    <xf numFmtId="0" fontId="31" fillId="7" borderId="41" xfId="0" applyFont="1" applyFill="1" applyBorder="1" applyAlignment="1">
      <alignment horizontal="right"/>
    </xf>
    <xf numFmtId="0" fontId="54" fillId="0" borderId="31" xfId="0" applyFont="1" applyFill="1" applyBorder="1" applyAlignment="1">
      <alignment vertical="center"/>
    </xf>
    <xf numFmtId="0" fontId="40" fillId="0" borderId="5" xfId="0" applyFont="1" applyFill="1" applyBorder="1" applyAlignment="1">
      <alignment vertical="center"/>
    </xf>
    <xf numFmtId="0" fontId="54" fillId="0" borderId="29" xfId="0" applyFont="1" applyFill="1" applyBorder="1" applyAlignment="1">
      <alignment vertical="center"/>
    </xf>
    <xf numFmtId="0" fontId="54" fillId="0" borderId="27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54" fillId="0" borderId="34" xfId="0" applyFont="1" applyFill="1" applyBorder="1" applyAlignment="1">
      <alignment vertical="center"/>
    </xf>
    <xf numFmtId="0" fontId="40" fillId="0" borderId="27" xfId="0" applyFont="1" applyBorder="1"/>
    <xf numFmtId="0" fontId="40" fillId="0" borderId="0" xfId="0" applyFont="1" applyBorder="1"/>
    <xf numFmtId="0" fontId="40" fillId="0" borderId="34" xfId="0" applyFont="1" applyBorder="1"/>
    <xf numFmtId="0" fontId="40" fillId="0" borderId="4" xfId="0" applyFont="1" applyBorder="1"/>
    <xf numFmtId="0" fontId="40" fillId="0" borderId="42" xfId="0" applyFont="1" applyBorder="1"/>
    <xf numFmtId="0" fontId="40" fillId="0" borderId="3" xfId="0" applyFont="1" applyBorder="1"/>
    <xf numFmtId="0" fontId="30" fillId="12" borderId="0" xfId="0" applyFont="1" applyFill="1" applyBorder="1"/>
    <xf numFmtId="0" fontId="31" fillId="11" borderId="40" xfId="0" applyFont="1" applyFill="1" applyBorder="1"/>
    <xf numFmtId="0" fontId="29" fillId="11" borderId="41" xfId="0" applyFont="1" applyFill="1" applyBorder="1" applyAlignment="1">
      <alignment horizontal="left"/>
    </xf>
    <xf numFmtId="4" fontId="31" fillId="11" borderId="43" xfId="0" applyNumberFormat="1" applyFont="1" applyFill="1" applyBorder="1" applyAlignment="1">
      <alignment horizontal="left"/>
    </xf>
    <xf numFmtId="2" fontId="31" fillId="11" borderId="15" xfId="0" applyNumberFormat="1" applyFont="1" applyFill="1" applyBorder="1" applyAlignment="1">
      <alignment horizontal="center"/>
    </xf>
    <xf numFmtId="4" fontId="31" fillId="11" borderId="43" xfId="0" applyNumberFormat="1" applyFont="1" applyFill="1" applyBorder="1" applyAlignment="1">
      <alignment horizontal="center"/>
    </xf>
    <xf numFmtId="4" fontId="31" fillId="11" borderId="15" xfId="0" applyNumberFormat="1" applyFont="1" applyFill="1" applyBorder="1" applyAlignment="1">
      <alignment horizontal="left"/>
    </xf>
    <xf numFmtId="2" fontId="31" fillId="11" borderId="43" xfId="0" applyNumberFormat="1" applyFont="1" applyFill="1" applyBorder="1" applyAlignment="1">
      <alignment horizontal="center"/>
    </xf>
    <xf numFmtId="0" fontId="31" fillId="11" borderId="40" xfId="0" applyFont="1" applyFill="1" applyBorder="1" applyAlignment="1">
      <alignment vertical="center"/>
    </xf>
    <xf numFmtId="0" fontId="29" fillId="11" borderId="38" xfId="0" applyFont="1" applyFill="1" applyBorder="1" applyAlignment="1">
      <alignment horizontal="left"/>
    </xf>
    <xf numFmtId="0" fontId="27" fillId="11" borderId="4" xfId="0" applyFont="1" applyFill="1" applyBorder="1" applyAlignment="1">
      <alignment vertical="center"/>
    </xf>
    <xf numFmtId="0" fontId="52" fillId="0" borderId="0" xfId="0" applyFont="1" applyFill="1" applyBorder="1" applyAlignment="1" applyProtection="1">
      <alignment horizontal="left" vertical="center" wrapText="1"/>
    </xf>
    <xf numFmtId="0" fontId="51" fillId="0" borderId="0" xfId="0" applyFont="1" applyBorder="1" applyAlignment="1" applyProtection="1">
      <alignment horizontal="center" vertical="center"/>
    </xf>
    <xf numFmtId="0" fontId="55" fillId="0" borderId="0" xfId="0" applyFont="1" applyAlignment="1">
      <alignment horizontal="center" vertical="center"/>
    </xf>
    <xf numFmtId="4" fontId="31" fillId="11" borderId="15" xfId="0" applyNumberFormat="1" applyFont="1" applyFill="1" applyBorder="1" applyAlignment="1">
      <alignment horizontal="center"/>
    </xf>
    <xf numFmtId="0" fontId="31" fillId="11" borderId="43" xfId="0" applyFont="1" applyFill="1" applyBorder="1" applyAlignment="1">
      <alignment horizontal="center"/>
    </xf>
    <xf numFmtId="2" fontId="31" fillId="11" borderId="14" xfId="0" applyNumberFormat="1" applyFont="1" applyFill="1" applyBorder="1" applyAlignment="1">
      <alignment horizontal="center"/>
    </xf>
    <xf numFmtId="2" fontId="31" fillId="11" borderId="44" xfId="0" applyNumberFormat="1" applyFont="1" applyFill="1" applyBorder="1" applyAlignment="1">
      <alignment horizontal="center"/>
    </xf>
    <xf numFmtId="0" fontId="26" fillId="0" borderId="34" xfId="0" applyFont="1" applyBorder="1"/>
    <xf numFmtId="2" fontId="27" fillId="11" borderId="3" xfId="0" applyNumberFormat="1" applyFont="1" applyFill="1" applyBorder="1" applyAlignment="1">
      <alignment horizontal="center" vertical="center"/>
    </xf>
    <xf numFmtId="0" fontId="26" fillId="0" borderId="7" xfId="0" applyFont="1" applyBorder="1" applyProtection="1">
      <protection locked="0"/>
    </xf>
    <xf numFmtId="0" fontId="26" fillId="0" borderId="8" xfId="0" applyFont="1" applyBorder="1"/>
    <xf numFmtId="0" fontId="27" fillId="11" borderId="45" xfId="0" applyFont="1" applyFill="1" applyBorder="1" applyAlignment="1">
      <alignment vertical="center"/>
    </xf>
    <xf numFmtId="0" fontId="56" fillId="0" borderId="46" xfId="0" applyFont="1" applyBorder="1"/>
    <xf numFmtId="0" fontId="56" fillId="0" borderId="0" xfId="0" applyFont="1" applyBorder="1"/>
    <xf numFmtId="0" fontId="57" fillId="0" borderId="0" xfId="0" applyFont="1" applyBorder="1"/>
    <xf numFmtId="0" fontId="58" fillId="0" borderId="47" xfId="0" applyFont="1" applyBorder="1"/>
    <xf numFmtId="0" fontId="27" fillId="0" borderId="0" xfId="0" applyFont="1" applyBorder="1" applyAlignment="1"/>
    <xf numFmtId="0" fontId="35" fillId="0" borderId="0" xfId="0" applyFont="1" applyBorder="1" applyAlignment="1"/>
    <xf numFmtId="0" fontId="27" fillId="0" borderId="1" xfId="0" applyFont="1" applyBorder="1" applyAlignment="1"/>
    <xf numFmtId="0" fontId="27" fillId="11" borderId="0" xfId="0" applyFont="1" applyFill="1" applyBorder="1" applyAlignment="1"/>
    <xf numFmtId="0" fontId="35" fillId="0" borderId="0" xfId="0" applyFont="1" applyFill="1" applyBorder="1" applyAlignment="1">
      <alignment vertical="top"/>
    </xf>
    <xf numFmtId="3" fontId="35" fillId="0" borderId="0" xfId="0" applyNumberFormat="1" applyFont="1" applyFill="1" applyBorder="1" applyAlignment="1">
      <alignment horizontal="left" vertical="top"/>
    </xf>
    <xf numFmtId="0" fontId="60" fillId="0" borderId="0" xfId="0" applyFont="1" applyFill="1" applyBorder="1" applyAlignment="1">
      <alignment vertical="top"/>
    </xf>
    <xf numFmtId="0" fontId="28" fillId="0" borderId="0" xfId="0" applyFont="1" applyFill="1" applyBorder="1" applyAlignment="1"/>
    <xf numFmtId="0" fontId="27" fillId="0" borderId="0" xfId="0" applyFont="1" applyFill="1" applyBorder="1" applyAlignment="1">
      <alignment vertical="top"/>
    </xf>
    <xf numFmtId="0" fontId="27" fillId="11" borderId="6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right" vertical="top"/>
    </xf>
    <xf numFmtId="0" fontId="35" fillId="0" borderId="0" xfId="0" applyFont="1" applyFill="1" applyBorder="1" applyAlignment="1">
      <alignment horizontal="center" vertical="top"/>
    </xf>
    <xf numFmtId="14" fontId="35" fillId="0" borderId="0" xfId="0" applyNumberFormat="1" applyFont="1" applyFill="1" applyBorder="1" applyAlignment="1">
      <alignment horizontal="right" vertical="top"/>
    </xf>
    <xf numFmtId="14" fontId="35" fillId="0" borderId="0" xfId="0" applyNumberFormat="1" applyFont="1" applyFill="1" applyBorder="1" applyAlignment="1">
      <alignment vertical="top"/>
    </xf>
    <xf numFmtId="0" fontId="35" fillId="13" borderId="48" xfId="0" applyFont="1" applyFill="1" applyBorder="1" applyAlignment="1">
      <alignment vertical="top"/>
    </xf>
    <xf numFmtId="0" fontId="35" fillId="13" borderId="20" xfId="0" applyFont="1" applyFill="1" applyBorder="1" applyAlignment="1">
      <alignment vertical="top"/>
    </xf>
    <xf numFmtId="0" fontId="35" fillId="9" borderId="0" xfId="0" applyFont="1" applyFill="1"/>
    <xf numFmtId="0" fontId="38" fillId="0" borderId="0" xfId="0" applyFont="1" applyFill="1"/>
    <xf numFmtId="0" fontId="27" fillId="0" borderId="0" xfId="0" applyFont="1"/>
    <xf numFmtId="0" fontId="35" fillId="0" borderId="0" xfId="0" applyFont="1"/>
    <xf numFmtId="0" fontId="38" fillId="10" borderId="0" xfId="0" applyFont="1" applyFill="1"/>
    <xf numFmtId="0" fontId="45" fillId="9" borderId="0" xfId="0" applyFont="1" applyFill="1" applyAlignment="1">
      <alignment vertical="center"/>
    </xf>
    <xf numFmtId="0" fontId="62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35" fillId="9" borderId="0" xfId="0" applyFont="1" applyFill="1" applyAlignment="1">
      <alignment vertical="center"/>
    </xf>
    <xf numFmtId="0" fontId="23" fillId="11" borderId="41" xfId="0" applyFont="1" applyFill="1" applyBorder="1" applyAlignment="1">
      <alignment horizontal="left"/>
    </xf>
    <xf numFmtId="0" fontId="23" fillId="0" borderId="0" xfId="0" applyFont="1" applyBorder="1"/>
    <xf numFmtId="4" fontId="23" fillId="0" borderId="49" xfId="0" applyNumberFormat="1" applyFont="1" applyBorder="1"/>
    <xf numFmtId="2" fontId="23" fillId="0" borderId="50" xfId="0" applyNumberFormat="1" applyFont="1" applyBorder="1"/>
    <xf numFmtId="2" fontId="23" fillId="14" borderId="51" xfId="0" applyNumberFormat="1" applyFont="1" applyFill="1" applyBorder="1"/>
    <xf numFmtId="2" fontId="23" fillId="0" borderId="52" xfId="0" applyNumberFormat="1" applyFont="1" applyBorder="1"/>
    <xf numFmtId="0" fontId="26" fillId="11" borderId="41" xfId="0" applyFont="1" applyFill="1" applyBorder="1" applyAlignment="1">
      <alignment horizontal="center" vertical="center"/>
    </xf>
    <xf numFmtId="4" fontId="26" fillId="0" borderId="53" xfId="0" applyNumberFormat="1" applyFont="1" applyBorder="1" applyProtection="1">
      <protection locked="0"/>
    </xf>
    <xf numFmtId="2" fontId="26" fillId="0" borderId="34" xfId="0" applyNumberFormat="1" applyFont="1" applyBorder="1"/>
    <xf numFmtId="2" fontId="26" fillId="14" borderId="54" xfId="0" applyNumberFormat="1" applyFont="1" applyFill="1" applyBorder="1"/>
    <xf numFmtId="2" fontId="26" fillId="0" borderId="13" xfId="0" applyNumberFormat="1" applyFont="1" applyBorder="1"/>
    <xf numFmtId="0" fontId="26" fillId="11" borderId="41" xfId="0" applyFont="1" applyFill="1" applyBorder="1" applyAlignment="1">
      <alignment horizontal="center"/>
    </xf>
    <xf numFmtId="4" fontId="26" fillId="0" borderId="53" xfId="0" applyNumberFormat="1" applyFont="1" applyBorder="1"/>
    <xf numFmtId="0" fontId="26" fillId="11" borderId="41" xfId="0" applyFont="1" applyFill="1" applyBorder="1" applyAlignment="1">
      <alignment horizontal="right"/>
    </xf>
    <xf numFmtId="4" fontId="26" fillId="0" borderId="53" xfId="0" applyNumberFormat="1" applyFont="1" applyBorder="1" applyProtection="1"/>
    <xf numFmtId="2" fontId="26" fillId="0" borderId="34" xfId="0" applyNumberFormat="1" applyFont="1" applyBorder="1" applyProtection="1"/>
    <xf numFmtId="2" fontId="26" fillId="14" borderId="54" xfId="0" applyNumberFormat="1" applyFont="1" applyFill="1" applyBorder="1" applyProtection="1"/>
    <xf numFmtId="2" fontId="26" fillId="0" borderId="13" xfId="0" applyNumberFormat="1" applyFont="1" applyBorder="1" applyProtection="1"/>
    <xf numFmtId="0" fontId="26" fillId="0" borderId="34" xfId="0" applyFont="1" applyBorder="1" applyAlignment="1">
      <alignment horizontal="right"/>
    </xf>
    <xf numFmtId="0" fontId="23" fillId="0" borderId="34" xfId="0" applyFont="1" applyBorder="1"/>
    <xf numFmtId="0" fontId="26" fillId="11" borderId="41" xfId="0" applyFont="1" applyFill="1" applyBorder="1" applyAlignment="1">
      <alignment horizontal="left"/>
    </xf>
    <xf numFmtId="4" fontId="23" fillId="0" borderId="55" xfId="0" applyNumberFormat="1" applyFont="1" applyBorder="1" applyProtection="1"/>
    <xf numFmtId="2" fontId="23" fillId="0" borderId="56" xfId="0" applyNumberFormat="1" applyFont="1" applyBorder="1"/>
    <xf numFmtId="2" fontId="23" fillId="14" borderId="57" xfId="0" applyNumberFormat="1" applyFont="1" applyFill="1" applyBorder="1"/>
    <xf numFmtId="2" fontId="23" fillId="0" borderId="58" xfId="0" applyNumberFormat="1" applyFont="1" applyBorder="1"/>
    <xf numFmtId="4" fontId="26" fillId="0" borderId="53" xfId="0" applyNumberFormat="1" applyFont="1" applyBorder="1" applyAlignment="1" applyProtection="1">
      <alignment horizontal="right"/>
      <protection locked="0"/>
    </xf>
    <xf numFmtId="4" fontId="23" fillId="0" borderId="55" xfId="0" applyNumberFormat="1" applyFont="1" applyBorder="1"/>
    <xf numFmtId="4" fontId="26" fillId="0" borderId="53" xfId="0" applyNumberFormat="1" applyFont="1" applyFill="1" applyBorder="1" applyProtection="1">
      <protection locked="0"/>
    </xf>
    <xf numFmtId="2" fontId="23" fillId="0" borderId="34" xfId="0" applyNumberFormat="1" applyFont="1" applyBorder="1"/>
    <xf numFmtId="2" fontId="23" fillId="0" borderId="13" xfId="0" applyNumberFormat="1" applyFont="1" applyBorder="1"/>
    <xf numFmtId="4" fontId="26" fillId="0" borderId="59" xfId="0" applyNumberFormat="1" applyFont="1" applyBorder="1"/>
    <xf numFmtId="2" fontId="26" fillId="0" borderId="3" xfId="0" applyNumberFormat="1" applyFont="1" applyBorder="1"/>
    <xf numFmtId="0" fontId="26" fillId="14" borderId="60" xfId="0" applyFont="1" applyFill="1" applyBorder="1"/>
    <xf numFmtId="2" fontId="26" fillId="0" borderId="22" xfId="0" applyNumberFormat="1" applyFont="1" applyBorder="1"/>
    <xf numFmtId="0" fontId="26" fillId="11" borderId="41" xfId="0" applyFont="1" applyFill="1" applyBorder="1"/>
    <xf numFmtId="0" fontId="23" fillId="11" borderId="7" xfId="0" applyFont="1" applyFill="1" applyBorder="1" applyAlignment="1">
      <alignment vertical="center"/>
    </xf>
    <xf numFmtId="0" fontId="26" fillId="11" borderId="7" xfId="0" applyFont="1" applyFill="1" applyBorder="1" applyAlignment="1">
      <alignment vertical="center"/>
    </xf>
    <xf numFmtId="0" fontId="26" fillId="11" borderId="45" xfId="0" applyFont="1" applyFill="1" applyBorder="1" applyAlignment="1">
      <alignment vertical="center"/>
    </xf>
    <xf numFmtId="4" fontId="23" fillId="11" borderId="45" xfId="0" applyNumberFormat="1" applyFont="1" applyFill="1" applyBorder="1" applyAlignment="1">
      <alignment vertical="center"/>
    </xf>
    <xf numFmtId="2" fontId="23" fillId="11" borderId="45" xfId="0" applyNumberFormat="1" applyFont="1" applyFill="1" applyBorder="1" applyAlignment="1">
      <alignment vertical="center"/>
    </xf>
    <xf numFmtId="2" fontId="23" fillId="11" borderId="24" xfId="0" applyNumberFormat="1" applyFont="1" applyFill="1" applyBorder="1" applyAlignment="1">
      <alignment vertical="center"/>
    </xf>
    <xf numFmtId="2" fontId="23" fillId="11" borderId="8" xfId="0" applyNumberFormat="1" applyFont="1" applyFill="1" applyBorder="1" applyAlignment="1">
      <alignment vertical="center"/>
    </xf>
    <xf numFmtId="0" fontId="75" fillId="0" borderId="0" xfId="0" applyFont="1"/>
    <xf numFmtId="4" fontId="75" fillId="0" borderId="0" xfId="0" applyNumberFormat="1" applyFont="1"/>
    <xf numFmtId="2" fontId="75" fillId="0" borderId="0" xfId="0" applyNumberFormat="1" applyFont="1"/>
    <xf numFmtId="0" fontId="63" fillId="0" borderId="25" xfId="0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left"/>
      <protection locked="0"/>
    </xf>
    <xf numFmtId="0" fontId="27" fillId="11" borderId="40" xfId="0" applyFont="1" applyFill="1" applyBorder="1" applyAlignment="1">
      <alignment horizontal="left"/>
    </xf>
    <xf numFmtId="0" fontId="27" fillId="11" borderId="41" xfId="0" applyFont="1" applyFill="1" applyBorder="1" applyAlignment="1">
      <alignment horizontal="left"/>
    </xf>
    <xf numFmtId="0" fontId="77" fillId="0" borderId="7" xfId="0" applyFont="1" applyBorder="1" applyAlignment="1" applyProtection="1">
      <alignment horizontal="left"/>
      <protection locked="0"/>
    </xf>
    <xf numFmtId="0" fontId="64" fillId="0" borderId="0" xfId="0" applyFont="1" applyProtection="1"/>
    <xf numFmtId="0" fontId="65" fillId="0" borderId="25" xfId="0" applyFont="1" applyBorder="1" applyAlignment="1" applyProtection="1">
      <alignment horizontal="center" vertical="center"/>
    </xf>
    <xf numFmtId="4" fontId="23" fillId="0" borderId="49" xfId="0" applyNumberFormat="1" applyFont="1" applyBorder="1" applyProtection="1"/>
    <xf numFmtId="2" fontId="23" fillId="0" borderId="50" xfId="0" applyNumberFormat="1" applyFont="1" applyBorder="1" applyProtection="1"/>
    <xf numFmtId="2" fontId="23" fillId="14" borderId="51" xfId="0" applyNumberFormat="1" applyFont="1" applyFill="1" applyBorder="1" applyProtection="1"/>
    <xf numFmtId="4" fontId="23" fillId="0" borderId="61" xfId="0" applyNumberFormat="1" applyFont="1" applyBorder="1" applyProtection="1"/>
    <xf numFmtId="2" fontId="23" fillId="0" borderId="52" xfId="0" applyNumberFormat="1" applyFont="1" applyBorder="1" applyProtection="1"/>
    <xf numFmtId="4" fontId="26" fillId="0" borderId="62" xfId="0" applyNumberFormat="1" applyFont="1" applyBorder="1" applyProtection="1">
      <protection locked="0"/>
    </xf>
    <xf numFmtId="0" fontId="26" fillId="11" borderId="41" xfId="0" quotePrefix="1" applyFont="1" applyFill="1" applyBorder="1" applyAlignment="1">
      <alignment horizontal="center"/>
    </xf>
    <xf numFmtId="2" fontId="23" fillId="14" borderId="54" xfId="0" applyNumberFormat="1" applyFont="1" applyFill="1" applyBorder="1"/>
    <xf numFmtId="0" fontId="26" fillId="11" borderId="41" xfId="0" quotePrefix="1" applyFont="1" applyFill="1" applyBorder="1" applyAlignment="1">
      <alignment horizontal="left"/>
    </xf>
    <xf numFmtId="4" fontId="23" fillId="0" borderId="55" xfId="0" applyNumberFormat="1" applyFont="1" applyBorder="1" applyProtection="1">
      <protection locked="0"/>
    </xf>
    <xf numFmtId="4" fontId="23" fillId="0" borderId="63" xfId="0" applyNumberFormat="1" applyFont="1" applyBorder="1" applyProtection="1">
      <protection locked="0"/>
    </xf>
    <xf numFmtId="4" fontId="23" fillId="0" borderId="53" xfId="0" applyNumberFormat="1" applyFont="1" applyBorder="1" applyProtection="1">
      <protection locked="0"/>
    </xf>
    <xf numFmtId="4" fontId="23" fillId="0" borderId="62" xfId="0" applyNumberFormat="1" applyFont="1" applyBorder="1" applyProtection="1">
      <protection locked="0"/>
    </xf>
    <xf numFmtId="4" fontId="23" fillId="0" borderId="63" xfId="0" applyNumberFormat="1" applyFont="1" applyBorder="1"/>
    <xf numFmtId="4" fontId="26" fillId="0" borderId="62" xfId="0" applyNumberFormat="1" applyFont="1" applyBorder="1"/>
    <xf numFmtId="4" fontId="23" fillId="0" borderId="53" xfId="0" applyNumberFormat="1" applyFont="1" applyBorder="1"/>
    <xf numFmtId="4" fontId="23" fillId="0" borderId="62" xfId="0" applyNumberFormat="1" applyFont="1" applyBorder="1"/>
    <xf numFmtId="4" fontId="23" fillId="0" borderId="64" xfId="0" applyNumberFormat="1" applyFont="1" applyBorder="1"/>
    <xf numFmtId="4" fontId="23" fillId="0" borderId="65" xfId="0" applyNumberFormat="1" applyFont="1" applyBorder="1"/>
    <xf numFmtId="4" fontId="23" fillId="0" borderId="58" xfId="0" applyNumberFormat="1" applyFont="1" applyBorder="1"/>
    <xf numFmtId="0" fontId="26" fillId="11" borderId="38" xfId="0" applyFont="1" applyFill="1" applyBorder="1" applyAlignment="1">
      <alignment vertical="center"/>
    </xf>
    <xf numFmtId="0" fontId="23" fillId="11" borderId="1" xfId="0" applyFont="1" applyFill="1" applyBorder="1" applyAlignment="1">
      <alignment vertical="center"/>
    </xf>
    <xf numFmtId="0" fontId="26" fillId="11" borderId="6" xfId="0" applyFont="1" applyFill="1" applyBorder="1" applyAlignment="1">
      <alignment vertical="center"/>
    </xf>
    <xf numFmtId="0" fontId="23" fillId="11" borderId="45" xfId="0" applyFont="1" applyFill="1" applyBorder="1" applyAlignment="1">
      <alignment vertical="center"/>
    </xf>
    <xf numFmtId="4" fontId="23" fillId="11" borderId="66" xfId="0" applyNumberFormat="1" applyFont="1" applyFill="1" applyBorder="1" applyAlignment="1">
      <alignment vertical="center"/>
    </xf>
    <xf numFmtId="0" fontId="35" fillId="0" borderId="0" xfId="0" applyFont="1" applyBorder="1"/>
    <xf numFmtId="0" fontId="38" fillId="10" borderId="0" xfId="0" applyFont="1" applyFill="1" applyBorder="1" applyAlignment="1">
      <alignment vertical="center"/>
    </xf>
    <xf numFmtId="0" fontId="35" fillId="11" borderId="67" xfId="0" applyFont="1" applyFill="1" applyBorder="1" applyAlignment="1">
      <alignment horizontal="center"/>
    </xf>
    <xf numFmtId="4" fontId="35" fillId="11" borderId="27" xfId="0" applyNumberFormat="1" applyFont="1" applyFill="1" applyBorder="1" applyAlignment="1">
      <alignment vertical="top"/>
    </xf>
    <xf numFmtId="0" fontId="35" fillId="0" borderId="41" xfId="0" applyFont="1" applyBorder="1" applyAlignment="1">
      <alignment vertical="top"/>
    </xf>
    <xf numFmtId="0" fontId="35" fillId="0" borderId="27" xfId="0" applyFont="1" applyBorder="1" applyAlignment="1">
      <alignment vertical="top"/>
    </xf>
    <xf numFmtId="44" fontId="35" fillId="0" borderId="68" xfId="2" applyFont="1" applyBorder="1" applyAlignment="1" applyProtection="1">
      <alignment horizontal="center" vertical="top"/>
      <protection locked="0"/>
    </xf>
    <xf numFmtId="0" fontId="35" fillId="0" borderId="69" xfId="0" applyFont="1" applyBorder="1" applyAlignment="1" applyProtection="1">
      <alignment horizontal="center" vertical="top"/>
      <protection locked="0"/>
    </xf>
    <xf numFmtId="0" fontId="35" fillId="0" borderId="68" xfId="0" applyFont="1" applyBorder="1" applyAlignment="1" applyProtection="1">
      <alignment horizontal="center" vertical="top"/>
      <protection locked="0"/>
    </xf>
    <xf numFmtId="0" fontId="35" fillId="0" borderId="48" xfId="0" applyFont="1" applyBorder="1" applyAlignment="1" applyProtection="1">
      <alignment horizontal="center" vertical="top"/>
      <protection locked="0"/>
    </xf>
    <xf numFmtId="4" fontId="35" fillId="0" borderId="68" xfId="0" applyNumberFormat="1" applyFont="1" applyBorder="1" applyAlignment="1">
      <alignment vertical="top"/>
    </xf>
    <xf numFmtId="0" fontId="66" fillId="0" borderId="41" xfId="0" applyFont="1" applyBorder="1" applyAlignment="1">
      <alignment vertical="top"/>
    </xf>
    <xf numFmtId="0" fontId="66" fillId="0" borderId="27" xfId="0" applyFont="1" applyBorder="1" applyAlignment="1">
      <alignment vertical="top"/>
    </xf>
    <xf numFmtId="4" fontId="35" fillId="0" borderId="68" xfId="0" applyNumberFormat="1" applyFont="1" applyBorder="1" applyAlignment="1" applyProtection="1">
      <alignment vertical="top"/>
    </xf>
    <xf numFmtId="44" fontId="35" fillId="0" borderId="70" xfId="2" applyFont="1" applyBorder="1" applyAlignment="1" applyProtection="1">
      <alignment horizontal="center" vertical="top"/>
      <protection locked="0"/>
    </xf>
    <xf numFmtId="0" fontId="35" fillId="0" borderId="71" xfId="0" applyFont="1" applyBorder="1" applyAlignment="1" applyProtection="1">
      <alignment horizontal="center" vertical="top"/>
      <protection locked="0"/>
    </xf>
    <xf numFmtId="0" fontId="35" fillId="0" borderId="70" xfId="0" applyFont="1" applyBorder="1" applyAlignment="1" applyProtection="1">
      <alignment horizontal="center" vertical="top"/>
      <protection locked="0"/>
    </xf>
    <xf numFmtId="0" fontId="35" fillId="0" borderId="72" xfId="0" applyFont="1" applyBorder="1" applyAlignment="1" applyProtection="1">
      <alignment horizontal="center" vertical="top"/>
      <protection locked="0"/>
    </xf>
    <xf numFmtId="0" fontId="27" fillId="0" borderId="27" xfId="0" applyFont="1" applyBorder="1" applyAlignment="1">
      <alignment horizontal="right" vertical="top"/>
    </xf>
    <xf numFmtId="44" fontId="35" fillId="13" borderId="73" xfId="2" applyFont="1" applyFill="1" applyBorder="1" applyAlignment="1" applyProtection="1">
      <alignment horizontal="center" vertical="top"/>
    </xf>
    <xf numFmtId="44" fontId="35" fillId="0" borderId="74" xfId="2" applyFont="1" applyBorder="1" applyAlignment="1" applyProtection="1">
      <alignment horizontal="center" vertical="top"/>
      <protection locked="0"/>
    </xf>
    <xf numFmtId="0" fontId="35" fillId="0" borderId="75" xfId="0" applyFont="1" applyBorder="1" applyAlignment="1" applyProtection="1">
      <alignment horizontal="center" vertical="top"/>
      <protection locked="0"/>
    </xf>
    <xf numFmtId="0" fontId="35" fillId="0" borderId="74" xfId="0" applyFont="1" applyBorder="1" applyAlignment="1" applyProtection="1">
      <alignment horizontal="center" vertical="top"/>
      <protection locked="0"/>
    </xf>
    <xf numFmtId="0" fontId="35" fillId="0" borderId="0" xfId="0" applyFont="1" applyBorder="1" applyAlignment="1" applyProtection="1">
      <alignment horizontal="center" vertical="top"/>
      <protection locked="0"/>
    </xf>
    <xf numFmtId="4" fontId="35" fillId="0" borderId="74" xfId="0" applyNumberFormat="1" applyFont="1" applyBorder="1" applyAlignment="1" applyProtection="1">
      <alignment vertical="top"/>
    </xf>
    <xf numFmtId="44" fontId="35" fillId="0" borderId="68" xfId="2" applyFont="1" applyBorder="1" applyAlignment="1" applyProtection="1">
      <alignment horizontal="center" vertical="top"/>
    </xf>
    <xf numFmtId="0" fontId="35" fillId="0" borderId="32" xfId="0" applyFont="1" applyBorder="1" applyAlignment="1" applyProtection="1">
      <alignment horizontal="center" vertical="top"/>
      <protection locked="0"/>
    </xf>
    <xf numFmtId="4" fontId="35" fillId="0" borderId="70" xfId="0" applyNumberFormat="1" applyFont="1" applyBorder="1" applyAlignment="1" applyProtection="1">
      <alignment vertical="top"/>
    </xf>
    <xf numFmtId="0" fontId="27" fillId="0" borderId="41" xfId="0" applyFont="1" applyBorder="1" applyAlignment="1">
      <alignment horizontal="right" vertical="top"/>
    </xf>
    <xf numFmtId="44" fontId="35" fillId="13" borderId="1" xfId="2" applyFont="1" applyFill="1" applyBorder="1" applyAlignment="1" applyProtection="1">
      <alignment horizontal="center" vertical="top"/>
    </xf>
    <xf numFmtId="44" fontId="35" fillId="0" borderId="76" xfId="2" applyFont="1" applyBorder="1" applyAlignment="1" applyProtection="1">
      <alignment horizontal="center" vertical="top"/>
      <protection locked="0"/>
    </xf>
    <xf numFmtId="0" fontId="35" fillId="0" borderId="77" xfId="0" applyFont="1" applyBorder="1" applyAlignment="1" applyProtection="1">
      <alignment horizontal="center" vertical="top"/>
      <protection locked="0"/>
    </xf>
    <xf numFmtId="0" fontId="35" fillId="0" borderId="76" xfId="0" applyFont="1" applyBorder="1" applyAlignment="1" applyProtection="1">
      <alignment horizontal="center" vertical="top"/>
      <protection locked="0"/>
    </xf>
    <xf numFmtId="0" fontId="35" fillId="0" borderId="36" xfId="0" applyFont="1" applyBorder="1" applyAlignment="1" applyProtection="1">
      <alignment horizontal="center" vertical="top"/>
      <protection locked="0"/>
    </xf>
    <xf numFmtId="4" fontId="35" fillId="0" borderId="76" xfId="0" applyNumberFormat="1" applyFont="1" applyBorder="1" applyAlignment="1" applyProtection="1">
      <alignment vertical="top"/>
    </xf>
    <xf numFmtId="3" fontId="35" fillId="0" borderId="75" xfId="0" applyNumberFormat="1" applyFont="1" applyBorder="1" applyAlignment="1" applyProtection="1">
      <alignment vertical="top"/>
    </xf>
    <xf numFmtId="0" fontId="35" fillId="0" borderId="78" xfId="0" applyFont="1" applyBorder="1" applyAlignment="1" applyProtection="1">
      <alignment horizontal="center" vertical="top"/>
      <protection locked="0"/>
    </xf>
    <xf numFmtId="0" fontId="27" fillId="0" borderId="38" xfId="0" applyFont="1" applyBorder="1" applyAlignment="1">
      <alignment vertical="top"/>
    </xf>
    <xf numFmtId="4" fontId="78" fillId="15" borderId="73" xfId="0" applyNumberFormat="1" applyFont="1" applyFill="1" applyBorder="1" applyAlignment="1" applyProtection="1">
      <alignment vertical="center"/>
    </xf>
    <xf numFmtId="0" fontId="35" fillId="0" borderId="0" xfId="0" applyFont="1" applyBorder="1" applyAlignment="1">
      <alignment vertical="top"/>
    </xf>
    <xf numFmtId="4" fontId="67" fillId="0" borderId="0" xfId="0" quotePrefix="1" applyNumberFormat="1" applyFont="1" applyBorder="1" applyAlignment="1">
      <alignment horizontal="center" vertical="center"/>
    </xf>
    <xf numFmtId="4" fontId="27" fillId="0" borderId="0" xfId="0" applyNumberFormat="1" applyFont="1" applyBorder="1" applyAlignment="1">
      <alignment vertical="center"/>
    </xf>
    <xf numFmtId="4" fontId="35" fillId="0" borderId="0" xfId="0" applyNumberFormat="1" applyFont="1" applyBorder="1" applyAlignment="1">
      <alignment vertical="top"/>
    </xf>
    <xf numFmtId="0" fontId="35" fillId="0" borderId="0" xfId="0" applyFont="1" applyBorder="1" applyAlignment="1">
      <alignment horizontal="center"/>
    </xf>
    <xf numFmtId="44" fontId="35" fillId="0" borderId="39" xfId="2" applyFont="1" applyBorder="1" applyAlignment="1" applyProtection="1">
      <alignment vertical="top"/>
      <protection locked="0"/>
    </xf>
    <xf numFmtId="4" fontId="35" fillId="0" borderId="39" xfId="0" applyNumberFormat="1" applyFont="1" applyBorder="1" applyAlignment="1" applyProtection="1">
      <alignment vertical="top"/>
    </xf>
    <xf numFmtId="165" fontId="35" fillId="13" borderId="73" xfId="2" applyNumberFormat="1" applyFont="1" applyFill="1" applyBorder="1" applyAlignment="1" applyProtection="1">
      <alignment horizontal="center" vertical="top"/>
    </xf>
    <xf numFmtId="3" fontId="78" fillId="15" borderId="73" xfId="0" applyNumberFormat="1" applyFont="1" applyFill="1" applyBorder="1" applyAlignment="1" applyProtection="1">
      <alignment horizontal="center" vertical="center"/>
    </xf>
    <xf numFmtId="0" fontId="35" fillId="11" borderId="13" xfId="0" applyFont="1" applyFill="1" applyBorder="1" applyAlignment="1">
      <alignment horizontal="center" vertical="top" wrapText="1"/>
    </xf>
    <xf numFmtId="0" fontId="35" fillId="11" borderId="31" xfId="0" applyFont="1" applyFill="1" applyBorder="1" applyAlignment="1">
      <alignment horizontal="center" wrapText="1"/>
    </xf>
    <xf numFmtId="4" fontId="35" fillId="0" borderId="69" xfId="0" applyNumberFormat="1" applyFont="1" applyBorder="1" applyAlignment="1">
      <alignment horizontal="center" vertical="top"/>
    </xf>
    <xf numFmtId="3" fontId="35" fillId="0" borderId="69" xfId="0" applyNumberFormat="1" applyFont="1" applyBorder="1" applyAlignment="1" applyProtection="1">
      <alignment horizontal="center" vertical="top"/>
    </xf>
    <xf numFmtId="4" fontId="35" fillId="0" borderId="75" xfId="0" applyNumberFormat="1" applyFont="1" applyBorder="1" applyAlignment="1" applyProtection="1">
      <alignment horizontal="center" vertical="top"/>
    </xf>
    <xf numFmtId="4" fontId="35" fillId="0" borderId="69" xfId="0" applyNumberFormat="1" applyFont="1" applyBorder="1" applyAlignment="1" applyProtection="1">
      <alignment horizontal="center" vertical="top"/>
    </xf>
    <xf numFmtId="4" fontId="35" fillId="0" borderId="77" xfId="0" applyNumberFormat="1" applyFont="1" applyBorder="1" applyAlignment="1" applyProtection="1">
      <alignment horizontal="center" vertical="top"/>
    </xf>
    <xf numFmtId="3" fontId="35" fillId="0" borderId="75" xfId="0" applyNumberFormat="1" applyFont="1" applyBorder="1" applyAlignment="1" applyProtection="1">
      <alignment horizontal="center" vertical="top"/>
    </xf>
    <xf numFmtId="3" fontId="35" fillId="0" borderId="71" xfId="0" applyNumberFormat="1" applyFont="1" applyBorder="1" applyAlignment="1" applyProtection="1">
      <alignment horizontal="center" vertical="top"/>
    </xf>
    <xf numFmtId="3" fontId="35" fillId="0" borderId="68" xfId="0" applyNumberFormat="1" applyFont="1" applyBorder="1" applyAlignment="1" applyProtection="1">
      <alignment horizontal="center" vertical="top"/>
    </xf>
    <xf numFmtId="4" fontId="68" fillId="0" borderId="39" xfId="0" applyNumberFormat="1" applyFont="1" applyBorder="1" applyAlignment="1" applyProtection="1">
      <alignment vertical="top"/>
    </xf>
    <xf numFmtId="4" fontId="27" fillId="8" borderId="1" xfId="0" applyNumberFormat="1" applyFont="1" applyFill="1" applyBorder="1" applyAlignment="1" applyProtection="1">
      <alignment vertical="center"/>
    </xf>
    <xf numFmtId="4" fontId="67" fillId="0" borderId="0" xfId="0" quotePrefix="1" applyNumberFormat="1" applyFont="1" applyBorder="1" applyAlignment="1"/>
    <xf numFmtId="4" fontId="35" fillId="0" borderId="0" xfId="0" applyNumberFormat="1" applyFont="1" applyBorder="1" applyAlignment="1"/>
    <xf numFmtId="4" fontId="67" fillId="0" borderId="0" xfId="0" quotePrefix="1" applyNumberFormat="1" applyFont="1" applyBorder="1" applyAlignment="1">
      <alignment horizontal="right" vertical="center"/>
    </xf>
    <xf numFmtId="4" fontId="27" fillId="0" borderId="0" xfId="0" applyNumberFormat="1" applyFont="1"/>
    <xf numFmtId="2" fontId="27" fillId="0" borderId="0" xfId="0" applyNumberFormat="1" applyFont="1"/>
    <xf numFmtId="4" fontId="35" fillId="0" borderId="0" xfId="0" applyNumberFormat="1" applyFont="1"/>
    <xf numFmtId="4" fontId="67" fillId="0" borderId="6" xfId="0" applyNumberFormat="1" applyFont="1" applyFill="1" applyBorder="1" applyAlignment="1">
      <alignment horizontal="left"/>
    </xf>
    <xf numFmtId="0" fontId="27" fillId="11" borderId="0" xfId="0" applyFont="1" applyFill="1" applyBorder="1" applyAlignment="1">
      <alignment vertical="top"/>
    </xf>
    <xf numFmtId="0" fontId="35" fillId="0" borderId="1" xfId="0" applyFont="1" applyFill="1" applyBorder="1" applyAlignment="1"/>
    <xf numFmtId="9" fontId="27" fillId="0" borderId="0" xfId="3" applyFont="1" applyBorder="1" applyAlignment="1">
      <alignment horizontal="left" vertical="top"/>
    </xf>
    <xf numFmtId="9" fontId="27" fillId="0" borderId="0" xfId="0" applyNumberFormat="1" applyFont="1"/>
    <xf numFmtId="0" fontId="27" fillId="11" borderId="79" xfId="0" applyFont="1" applyFill="1" applyBorder="1"/>
    <xf numFmtId="4" fontId="27" fillId="11" borderId="1" xfId="0" applyNumberFormat="1" applyFont="1" applyFill="1" applyBorder="1" applyAlignment="1">
      <alignment horizontal="center" vertical="top" wrapText="1"/>
    </xf>
    <xf numFmtId="4" fontId="27" fillId="11" borderId="8" xfId="0" applyNumberFormat="1" applyFont="1" applyFill="1" applyBorder="1" applyAlignment="1">
      <alignment horizontal="center" vertical="top" wrapText="1"/>
    </xf>
    <xf numFmtId="0" fontId="35" fillId="0" borderId="80" xfId="0" applyFont="1" applyBorder="1" applyAlignment="1" applyProtection="1"/>
    <xf numFmtId="4" fontId="35" fillId="0" borderId="81" xfId="0" applyNumberFormat="1" applyFont="1" applyBorder="1" applyProtection="1">
      <protection locked="0"/>
    </xf>
    <xf numFmtId="4" fontId="35" fillId="0" borderId="19" xfId="0" applyNumberFormat="1" applyFont="1" applyBorder="1" applyProtection="1">
      <protection locked="0"/>
    </xf>
    <xf numFmtId="0" fontId="35" fillId="0" borderId="82" xfId="0" applyFont="1" applyBorder="1" applyAlignment="1" applyProtection="1">
      <protection locked="0"/>
    </xf>
    <xf numFmtId="4" fontId="35" fillId="0" borderId="83" xfId="0" applyNumberFormat="1" applyFont="1" applyBorder="1" applyProtection="1">
      <protection locked="0"/>
    </xf>
    <xf numFmtId="4" fontId="35" fillId="0" borderId="72" xfId="0" applyNumberFormat="1" applyFont="1" applyBorder="1" applyProtection="1">
      <protection locked="0"/>
    </xf>
    <xf numFmtId="0" fontId="27" fillId="0" borderId="6" xfId="0" applyFont="1" applyFill="1" applyBorder="1"/>
    <xf numFmtId="4" fontId="27" fillId="0" borderId="1" xfId="0" applyNumberFormat="1" applyFont="1" applyFill="1" applyBorder="1" applyProtection="1"/>
    <xf numFmtId="4" fontId="27" fillId="0" borderId="1" xfId="0" applyNumberFormat="1" applyFont="1" applyFill="1" applyBorder="1" applyProtection="1">
      <protection locked="0"/>
    </xf>
    <xf numFmtId="4" fontId="27" fillId="0" borderId="0" xfId="0" applyNumberFormat="1" applyFont="1" applyFill="1" applyBorder="1"/>
    <xf numFmtId="0" fontId="35" fillId="15" borderId="81" xfId="0" applyFont="1" applyFill="1" applyBorder="1" applyAlignment="1" applyProtection="1">
      <alignment vertical="center"/>
      <protection locked="0"/>
    </xf>
    <xf numFmtId="4" fontId="35" fillId="15" borderId="81" xfId="0" applyNumberFormat="1" applyFont="1" applyFill="1" applyBorder="1" applyProtection="1"/>
    <xf numFmtId="4" fontId="35" fillId="15" borderId="19" xfId="0" applyNumberFormat="1" applyFont="1" applyFill="1" applyBorder="1" applyProtection="1"/>
    <xf numFmtId="0" fontId="35" fillId="0" borderId="80" xfId="0" applyFont="1" applyBorder="1" applyAlignment="1" applyProtection="1">
      <alignment vertical="center"/>
      <protection locked="0"/>
    </xf>
    <xf numFmtId="4" fontId="35" fillId="0" borderId="19" xfId="0" applyNumberFormat="1" applyFont="1" applyBorder="1" applyProtection="1"/>
    <xf numFmtId="0" fontId="35" fillId="15" borderId="80" xfId="0" applyFont="1" applyFill="1" applyBorder="1" applyAlignment="1" applyProtection="1">
      <alignment vertical="center"/>
      <protection locked="0"/>
    </xf>
    <xf numFmtId="0" fontId="35" fillId="0" borderId="80" xfId="0" applyFont="1" applyFill="1" applyBorder="1" applyAlignment="1" applyProtection="1">
      <alignment vertical="center"/>
      <protection locked="0"/>
    </xf>
    <xf numFmtId="4" fontId="35" fillId="0" borderId="81" xfId="0" applyNumberFormat="1" applyFont="1" applyBorder="1" applyProtection="1"/>
    <xf numFmtId="0" fontId="35" fillId="0" borderId="82" xfId="0" applyFont="1" applyBorder="1" applyAlignment="1" applyProtection="1">
      <alignment vertical="center"/>
      <protection locked="0"/>
    </xf>
    <xf numFmtId="4" fontId="35" fillId="0" borderId="72" xfId="0" applyNumberFormat="1" applyFont="1" applyBorder="1" applyProtection="1"/>
    <xf numFmtId="0" fontId="35" fillId="0" borderId="81" xfId="0" applyFont="1" applyBorder="1" applyAlignment="1" applyProtection="1">
      <alignment vertical="center"/>
    </xf>
    <xf numFmtId="0" fontId="35" fillId="0" borderId="81" xfId="0" applyFont="1" applyBorder="1" applyAlignment="1" applyProtection="1">
      <alignment vertical="center"/>
      <protection locked="0"/>
    </xf>
    <xf numFmtId="0" fontId="79" fillId="15" borderId="39" xfId="0" applyFont="1" applyFill="1" applyBorder="1" applyAlignment="1">
      <alignment vertical="center"/>
    </xf>
    <xf numFmtId="4" fontId="27" fillId="8" borderId="42" xfId="0" applyNumberFormat="1" applyFont="1" applyFill="1" applyBorder="1" applyProtection="1">
      <protection locked="0"/>
    </xf>
    <xf numFmtId="4" fontId="27" fillId="8" borderId="1" xfId="0" applyNumberFormat="1" applyFont="1" applyFill="1" applyBorder="1" applyProtection="1">
      <protection locked="0"/>
    </xf>
    <xf numFmtId="4" fontId="35" fillId="0" borderId="0" xfId="0" applyNumberFormat="1" applyFont="1" applyFill="1" applyBorder="1" applyAlignment="1"/>
    <xf numFmtId="4" fontId="27" fillId="11" borderId="39" xfId="0" applyNumberFormat="1" applyFont="1" applyFill="1" applyBorder="1" applyAlignment="1">
      <alignment horizontal="center" vertical="top" wrapText="1"/>
    </xf>
    <xf numFmtId="0" fontId="79" fillId="15" borderId="39" xfId="0" applyFont="1" applyFill="1" applyBorder="1" applyAlignment="1">
      <alignment horizontal="left" vertical="center"/>
    </xf>
    <xf numFmtId="4" fontId="27" fillId="8" borderId="20" xfId="0" applyNumberFormat="1" applyFont="1" applyFill="1" applyBorder="1" applyAlignment="1" applyProtection="1">
      <alignment vertical="center"/>
    </xf>
    <xf numFmtId="0" fontId="67" fillId="0" borderId="6" xfId="0" applyFont="1" applyFill="1" applyBorder="1" applyAlignment="1">
      <alignment horizontal="left"/>
    </xf>
    <xf numFmtId="0" fontId="38" fillId="0" borderId="7" xfId="0" applyFont="1" applyFill="1" applyBorder="1" applyAlignment="1">
      <alignment horizontal="left"/>
    </xf>
    <xf numFmtId="0" fontId="35" fillId="0" borderId="8" xfId="0" applyFont="1" applyBorder="1"/>
    <xf numFmtId="0" fontId="27" fillId="11" borderId="7" xfId="0" applyFont="1" applyFill="1" applyBorder="1" applyAlignment="1">
      <alignment horizontal="left"/>
    </xf>
    <xf numFmtId="0" fontId="35" fillId="11" borderId="7" xfId="0" applyFont="1" applyFill="1" applyBorder="1"/>
    <xf numFmtId="0" fontId="35" fillId="11" borderId="8" xfId="0" applyFont="1" applyFill="1" applyBorder="1"/>
    <xf numFmtId="0" fontId="38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 wrapText="1"/>
    </xf>
    <xf numFmtId="0" fontId="69" fillId="0" borderId="28" xfId="0" applyFont="1" applyFill="1" applyBorder="1" applyAlignment="1">
      <alignment horizontal="center" vertical="center" textRotation="90" wrapText="1"/>
    </xf>
    <xf numFmtId="0" fontId="69" fillId="0" borderId="24" xfId="0" applyFont="1" applyFill="1" applyBorder="1" applyAlignment="1">
      <alignment horizontal="center" vertical="center" textRotation="90" wrapText="1"/>
    </xf>
    <xf numFmtId="0" fontId="69" fillId="0" borderId="84" xfId="0" applyFont="1" applyFill="1" applyBorder="1" applyAlignment="1">
      <alignment horizontal="center" vertical="center" textRotation="90" wrapText="1"/>
    </xf>
    <xf numFmtId="0" fontId="27" fillId="15" borderId="28" xfId="0" applyFont="1" applyFill="1" applyBorder="1" applyAlignment="1">
      <alignment horizontal="center" vertical="center" textRotation="90" wrapText="1"/>
    </xf>
    <xf numFmtId="0" fontId="27" fillId="15" borderId="84" xfId="0" applyFont="1" applyFill="1" applyBorder="1" applyAlignment="1">
      <alignment horizontal="center" vertical="center" textRotation="90" wrapText="1"/>
    </xf>
    <xf numFmtId="0" fontId="38" fillId="0" borderId="7" xfId="0" applyFont="1" applyFill="1" applyBorder="1" applyAlignment="1">
      <alignment horizontal="center" vertical="center"/>
    </xf>
    <xf numFmtId="0" fontId="69" fillId="0" borderId="7" xfId="0" applyFont="1" applyFill="1" applyBorder="1" applyAlignment="1">
      <alignment horizontal="center" vertical="center" textRotation="90" wrapText="1"/>
    </xf>
    <xf numFmtId="0" fontId="27" fillId="0" borderId="7" xfId="0" applyFont="1" applyFill="1" applyBorder="1" applyAlignment="1">
      <alignment horizontal="center" vertical="center" textRotation="90" wrapText="1"/>
    </xf>
    <xf numFmtId="0" fontId="69" fillId="0" borderId="7" xfId="0" applyFont="1" applyFill="1" applyBorder="1" applyAlignment="1" applyProtection="1">
      <alignment horizontal="center" vertical="center" textRotation="90"/>
      <protection locked="0"/>
    </xf>
    <xf numFmtId="0" fontId="35" fillId="0" borderId="7" xfId="0" applyFont="1" applyFill="1" applyBorder="1" applyAlignment="1" applyProtection="1">
      <alignment horizontal="center" vertical="center" textRotation="90" wrapText="1"/>
      <protection locked="0"/>
    </xf>
    <xf numFmtId="0" fontId="69" fillId="0" borderId="7" xfId="0" applyFont="1" applyFill="1" applyBorder="1" applyAlignment="1">
      <alignment horizontal="center" vertical="center" textRotation="90"/>
    </xf>
    <xf numFmtId="0" fontId="27" fillId="0" borderId="85" xfId="0" applyFont="1" applyFill="1" applyBorder="1" applyProtection="1">
      <protection locked="0"/>
    </xf>
    <xf numFmtId="0" fontId="35" fillId="0" borderId="15" xfId="0" applyFont="1" applyFill="1" applyBorder="1" applyProtection="1">
      <protection locked="0"/>
    </xf>
    <xf numFmtId="0" fontId="35" fillId="0" borderId="16" xfId="0" applyFont="1" applyFill="1" applyBorder="1" applyProtection="1">
      <protection locked="0"/>
    </xf>
    <xf numFmtId="0" fontId="35" fillId="0" borderId="86" xfId="0" applyFont="1" applyFill="1" applyBorder="1" applyProtection="1">
      <protection locked="0"/>
    </xf>
    <xf numFmtId="0" fontId="35" fillId="0" borderId="87" xfId="0" applyFont="1" applyFill="1" applyBorder="1" applyProtection="1">
      <protection locked="0"/>
    </xf>
    <xf numFmtId="0" fontId="35" fillId="11" borderId="85" xfId="0" applyFont="1" applyFill="1" applyBorder="1" applyProtection="1">
      <protection locked="0"/>
    </xf>
    <xf numFmtId="0" fontId="35" fillId="11" borderId="88" xfId="0" applyFont="1" applyFill="1" applyBorder="1" applyProtection="1">
      <protection locked="0"/>
    </xf>
    <xf numFmtId="0" fontId="35" fillId="16" borderId="85" xfId="0" applyFont="1" applyFill="1" applyBorder="1"/>
    <xf numFmtId="0" fontId="35" fillId="0" borderId="79" xfId="0" applyFont="1" applyFill="1" applyBorder="1" applyProtection="1">
      <protection locked="0"/>
    </xf>
    <xf numFmtId="0" fontId="35" fillId="0" borderId="85" xfId="0" applyFont="1" applyBorder="1"/>
    <xf numFmtId="0" fontId="27" fillId="0" borderId="81" xfId="0" applyFont="1" applyFill="1" applyBorder="1" applyProtection="1">
      <protection locked="0"/>
    </xf>
    <xf numFmtId="0" fontId="35" fillId="0" borderId="20" xfId="0" applyFont="1" applyFill="1" applyBorder="1" applyProtection="1">
      <protection locked="0"/>
    </xf>
    <xf numFmtId="0" fontId="35" fillId="0" borderId="21" xfId="0" applyFont="1" applyFill="1" applyBorder="1" applyProtection="1">
      <protection locked="0"/>
    </xf>
    <xf numFmtId="0" fontId="35" fillId="0" borderId="89" xfId="0" applyFont="1" applyFill="1" applyBorder="1" applyProtection="1">
      <protection locked="0"/>
    </xf>
    <xf numFmtId="0" fontId="35" fillId="0" borderId="90" xfId="0" applyFont="1" applyFill="1" applyBorder="1" applyProtection="1">
      <protection locked="0"/>
    </xf>
    <xf numFmtId="0" fontId="35" fillId="11" borderId="81" xfId="0" applyFont="1" applyFill="1" applyBorder="1" applyProtection="1">
      <protection locked="0"/>
    </xf>
    <xf numFmtId="0" fontId="35" fillId="11" borderId="68" xfId="0" applyFont="1" applyFill="1" applyBorder="1" applyProtection="1">
      <protection locked="0"/>
    </xf>
    <xf numFmtId="0" fontId="35" fillId="16" borderId="81" xfId="0" applyFont="1" applyFill="1" applyBorder="1"/>
    <xf numFmtId="0" fontId="35" fillId="0" borderId="80" xfId="0" applyFont="1" applyFill="1" applyBorder="1" applyProtection="1">
      <protection locked="0"/>
    </xf>
    <xf numFmtId="0" fontId="35" fillId="0" borderId="81" xfId="0" applyFont="1" applyBorder="1"/>
    <xf numFmtId="0" fontId="27" fillId="0" borderId="38" xfId="0" applyFont="1" applyFill="1" applyBorder="1" applyProtection="1">
      <protection locked="0"/>
    </xf>
    <xf numFmtId="0" fontId="35" fillId="0" borderId="3" xfId="0" applyFont="1" applyFill="1" applyBorder="1" applyProtection="1">
      <protection locked="0"/>
    </xf>
    <xf numFmtId="0" fontId="35" fillId="0" borderId="23" xfId="0" applyFont="1" applyFill="1" applyBorder="1" applyProtection="1">
      <protection locked="0"/>
    </xf>
    <xf numFmtId="0" fontId="35" fillId="0" borderId="91" xfId="0" applyFont="1" applyFill="1" applyBorder="1" applyProtection="1">
      <protection locked="0"/>
    </xf>
    <xf numFmtId="0" fontId="35" fillId="0" borderId="92" xfId="0" applyFont="1" applyFill="1" applyBorder="1" applyProtection="1">
      <protection locked="0"/>
    </xf>
    <xf numFmtId="0" fontId="35" fillId="11" borderId="93" xfId="0" applyFont="1" applyFill="1" applyBorder="1" applyProtection="1">
      <protection locked="0"/>
    </xf>
    <xf numFmtId="0" fontId="35" fillId="11" borderId="94" xfId="0" applyFont="1" applyFill="1" applyBorder="1" applyProtection="1">
      <protection locked="0"/>
    </xf>
    <xf numFmtId="0" fontId="35" fillId="16" borderId="93" xfId="0" applyFont="1" applyFill="1" applyBorder="1"/>
    <xf numFmtId="0" fontId="35" fillId="0" borderId="95" xfId="0" applyFont="1" applyBorder="1" applyProtection="1">
      <protection locked="0"/>
    </xf>
    <xf numFmtId="0" fontId="35" fillId="0" borderId="93" xfId="0" applyFont="1" applyBorder="1"/>
    <xf numFmtId="0" fontId="38" fillId="0" borderId="0" xfId="0" applyFont="1" applyFill="1" applyBorder="1" applyAlignment="1">
      <alignment wrapText="1"/>
    </xf>
    <xf numFmtId="0" fontId="35" fillId="0" borderId="0" xfId="0" applyFont="1" applyFill="1" applyBorder="1"/>
    <xf numFmtId="0" fontId="27" fillId="11" borderId="1" xfId="0" applyFont="1" applyFill="1" applyBorder="1" applyAlignment="1">
      <alignment horizontal="right"/>
    </xf>
    <xf numFmtId="0" fontId="35" fillId="0" borderId="11" xfId="0" applyFont="1" applyFill="1" applyBorder="1"/>
    <xf numFmtId="0" fontId="35" fillId="0" borderId="12" xfId="0" applyFont="1" applyFill="1" applyBorder="1"/>
    <xf numFmtId="0" fontId="35" fillId="15" borderId="1" xfId="0" applyFont="1" applyFill="1" applyBorder="1"/>
    <xf numFmtId="0" fontId="35" fillId="0" borderId="10" xfId="0" applyFont="1" applyFill="1" applyBorder="1"/>
    <xf numFmtId="0" fontId="35" fillId="0" borderId="96" xfId="0" applyFont="1" applyFill="1" applyBorder="1"/>
    <xf numFmtId="0" fontId="35" fillId="0" borderId="0" xfId="0" applyFont="1" applyFill="1" applyBorder="1" applyAlignment="1">
      <alignment horizontal="center"/>
    </xf>
    <xf numFmtId="0" fontId="35" fillId="0" borderId="26" xfId="0" applyFont="1" applyFill="1" applyBorder="1" applyAlignment="1">
      <alignment horizontal="center"/>
    </xf>
    <xf numFmtId="0" fontId="35" fillId="0" borderId="97" xfId="0" applyFont="1" applyFill="1" applyBorder="1" applyAlignment="1">
      <alignment horizontal="center"/>
    </xf>
    <xf numFmtId="0" fontId="35" fillId="11" borderId="1" xfId="0" applyFont="1" applyFill="1" applyBorder="1" applyAlignment="1">
      <alignment horizontal="right"/>
    </xf>
    <xf numFmtId="0" fontId="35" fillId="0" borderId="11" xfId="0" applyFont="1" applyBorder="1"/>
    <xf numFmtId="0" fontId="35" fillId="0" borderId="97" xfId="0" applyFont="1" applyBorder="1"/>
    <xf numFmtId="3" fontId="35" fillId="11" borderId="1" xfId="0" applyNumberFormat="1" applyFont="1" applyFill="1" applyBorder="1"/>
    <xf numFmtId="3" fontId="35" fillId="0" borderId="0" xfId="0" applyNumberFormat="1" applyFont="1" applyFill="1" applyBorder="1"/>
    <xf numFmtId="3" fontId="35" fillId="0" borderId="97" xfId="0" applyNumberFormat="1" applyFont="1" applyFill="1" applyBorder="1"/>
    <xf numFmtId="3" fontId="35" fillId="16" borderId="1" xfId="0" applyNumberFormat="1" applyFont="1" applyFill="1" applyBorder="1"/>
    <xf numFmtId="3" fontId="35" fillId="0" borderId="11" xfId="0" applyNumberFormat="1" applyFont="1" applyFill="1" applyBorder="1"/>
    <xf numFmtId="3" fontId="35" fillId="0" borderId="26" xfId="0" applyNumberFormat="1" applyFont="1" applyFill="1" applyBorder="1"/>
    <xf numFmtId="3" fontId="35" fillId="0" borderId="12" xfId="0" applyNumberFormat="1" applyFont="1" applyFill="1" applyBorder="1"/>
    <xf numFmtId="0" fontId="27" fillId="11" borderId="0" xfId="0" applyFont="1" applyFill="1" applyAlignment="1" applyProtection="1">
      <alignment horizontal="center" vertical="center" wrapText="1"/>
      <protection locked="0"/>
    </xf>
    <xf numFmtId="0" fontId="35" fillId="15" borderId="1" xfId="0" applyFont="1" applyFill="1" applyBorder="1" applyAlignment="1">
      <alignment horizontal="center"/>
    </xf>
    <xf numFmtId="0" fontId="35" fillId="15" borderId="8" xfId="0" applyFont="1" applyFill="1" applyBorder="1" applyAlignment="1">
      <alignment horizontal="center"/>
    </xf>
    <xf numFmtId="0" fontId="77" fillId="0" borderId="0" xfId="0" applyFont="1"/>
    <xf numFmtId="0" fontId="61" fillId="9" borderId="1" xfId="0" applyFont="1" applyFill="1" applyBorder="1" applyAlignment="1">
      <alignment horizontal="center" vertical="center" wrapText="1"/>
    </xf>
    <xf numFmtId="0" fontId="35" fillId="0" borderId="7" xfId="0" applyFont="1" applyFill="1" applyBorder="1"/>
    <xf numFmtId="0" fontId="35" fillId="0" borderId="8" xfId="0" applyFont="1" applyFill="1" applyBorder="1"/>
    <xf numFmtId="0" fontId="67" fillId="0" borderId="0" xfId="0" applyFont="1" applyFill="1" applyBorder="1"/>
    <xf numFmtId="0" fontId="67" fillId="0" borderId="0" xfId="0" applyFont="1"/>
    <xf numFmtId="0" fontId="27" fillId="11" borderId="1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textRotation="90" wrapText="1"/>
    </xf>
    <xf numFmtId="0" fontId="38" fillId="9" borderId="40" xfId="0" applyFont="1" applyFill="1" applyBorder="1" applyAlignment="1">
      <alignment horizontal="center" vertical="center" textRotation="90" wrapText="1"/>
    </xf>
    <xf numFmtId="0" fontId="27" fillId="15" borderId="98" xfId="0" applyFont="1" applyFill="1" applyBorder="1" applyAlignment="1">
      <alignment horizontal="center" vertical="center" textRotation="90" wrapText="1"/>
    </xf>
    <xf numFmtId="0" fontId="27" fillId="15" borderId="1" xfId="0" applyFont="1" applyFill="1" applyBorder="1" applyAlignment="1">
      <alignment horizontal="center" vertical="center" textRotation="90" wrapText="1"/>
    </xf>
    <xf numFmtId="0" fontId="69" fillId="15" borderId="8" xfId="0" applyFont="1" applyFill="1" applyBorder="1" applyAlignment="1">
      <alignment horizontal="center" vertical="center" textRotation="90" wrapText="1"/>
    </xf>
    <xf numFmtId="0" fontId="69" fillId="15" borderId="1" xfId="0" applyFont="1" applyFill="1" applyBorder="1" applyAlignment="1">
      <alignment horizontal="center" vertical="center" textRotation="90" wrapText="1"/>
    </xf>
    <xf numFmtId="0" fontId="69" fillId="15" borderId="6" xfId="0" applyFont="1" applyFill="1" applyBorder="1" applyAlignment="1">
      <alignment horizontal="center" vertical="center" textRotation="90" wrapText="1"/>
    </xf>
    <xf numFmtId="0" fontId="35" fillId="0" borderId="5" xfId="0" applyFont="1" applyBorder="1"/>
    <xf numFmtId="0" fontId="35" fillId="0" borderId="0" xfId="0" applyFont="1" applyFill="1"/>
    <xf numFmtId="0" fontId="35" fillId="0" borderId="85" xfId="0" applyFont="1" applyBorder="1" applyProtection="1">
      <protection locked="0"/>
    </xf>
    <xf numFmtId="0" fontId="35" fillId="0" borderId="79" xfId="0" applyFont="1" applyBorder="1" applyProtection="1">
      <protection locked="0"/>
    </xf>
    <xf numFmtId="0" fontId="35" fillId="0" borderId="88" xfId="0" applyFont="1" applyBorder="1" applyProtection="1">
      <protection locked="0"/>
    </xf>
    <xf numFmtId="0" fontId="35" fillId="0" borderId="44" xfId="0" applyFont="1" applyBorder="1" applyProtection="1">
      <protection locked="0"/>
    </xf>
    <xf numFmtId="0" fontId="35" fillId="0" borderId="43" xfId="0" applyFont="1" applyBorder="1" applyProtection="1">
      <protection locked="0"/>
    </xf>
    <xf numFmtId="0" fontId="35" fillId="11" borderId="14" xfId="0" applyFont="1" applyFill="1" applyBorder="1" applyProtection="1">
      <protection locked="0"/>
    </xf>
    <xf numFmtId="0" fontId="35" fillId="16" borderId="14" xfId="0" applyFont="1" applyFill="1" applyBorder="1"/>
    <xf numFmtId="0" fontId="35" fillId="0" borderId="99" xfId="0" applyFont="1" applyFill="1" applyBorder="1" applyProtection="1">
      <protection locked="0"/>
    </xf>
    <xf numFmtId="0" fontId="35" fillId="0" borderId="81" xfId="0" applyFont="1" applyBorder="1" applyProtection="1">
      <protection locked="0"/>
    </xf>
    <xf numFmtId="0" fontId="35" fillId="0" borderId="80" xfId="0" applyFont="1" applyBorder="1" applyProtection="1">
      <protection locked="0"/>
    </xf>
    <xf numFmtId="0" fontId="35" fillId="0" borderId="68" xfId="0" applyFont="1" applyBorder="1" applyProtection="1">
      <protection locked="0"/>
    </xf>
    <xf numFmtId="0" fontId="35" fillId="0" borderId="69" xfId="0" applyFont="1" applyBorder="1" applyProtection="1">
      <protection locked="0"/>
    </xf>
    <xf numFmtId="0" fontId="35" fillId="0" borderId="39" xfId="0" applyFont="1" applyBorder="1" applyProtection="1">
      <protection locked="0"/>
    </xf>
    <xf numFmtId="0" fontId="35" fillId="11" borderId="19" xfId="0" applyFont="1" applyFill="1" applyBorder="1" applyProtection="1">
      <protection locked="0"/>
    </xf>
    <xf numFmtId="0" fontId="35" fillId="0" borderId="48" xfId="0" applyFont="1" applyFill="1" applyBorder="1" applyProtection="1">
      <protection locked="0"/>
    </xf>
    <xf numFmtId="0" fontId="35" fillId="0" borderId="93" xfId="0" applyFont="1" applyBorder="1" applyProtection="1">
      <protection locked="0"/>
    </xf>
    <xf numFmtId="0" fontId="35" fillId="0" borderId="94" xfId="0" applyFont="1" applyBorder="1" applyProtection="1">
      <protection locked="0"/>
    </xf>
    <xf numFmtId="0" fontId="35" fillId="0" borderId="100" xfId="0" applyFont="1" applyBorder="1" applyProtection="1">
      <protection locked="0"/>
    </xf>
    <xf numFmtId="0" fontId="35" fillId="0" borderId="101" xfId="0" applyFont="1" applyBorder="1" applyProtection="1">
      <protection locked="0"/>
    </xf>
    <xf numFmtId="0" fontId="35" fillId="11" borderId="102" xfId="0" applyFont="1" applyFill="1" applyBorder="1" applyProtection="1">
      <protection locked="0"/>
    </xf>
    <xf numFmtId="0" fontId="35" fillId="16" borderId="1" xfId="0" applyFont="1" applyFill="1" applyBorder="1"/>
    <xf numFmtId="0" fontId="35" fillId="0" borderId="103" xfId="0" applyFont="1" applyFill="1" applyBorder="1" applyProtection="1">
      <protection locked="0"/>
    </xf>
    <xf numFmtId="0" fontId="35" fillId="0" borderId="104" xfId="0" applyFont="1" applyBorder="1"/>
    <xf numFmtId="0" fontId="35" fillId="0" borderId="10" xfId="0" applyFont="1" applyBorder="1"/>
    <xf numFmtId="0" fontId="35" fillId="0" borderId="96" xfId="0" applyFont="1" applyBorder="1"/>
    <xf numFmtId="0" fontId="35" fillId="11" borderId="1" xfId="0" applyFont="1" applyFill="1" applyBorder="1"/>
    <xf numFmtId="0" fontId="35" fillId="0" borderId="97" xfId="0" applyFont="1" applyFill="1" applyBorder="1"/>
    <xf numFmtId="0" fontId="67" fillId="0" borderId="7" xfId="0" applyFont="1" applyFill="1" applyBorder="1" applyAlignment="1">
      <alignment horizontal="left"/>
    </xf>
    <xf numFmtId="0" fontId="38" fillId="0" borderId="7" xfId="0" applyFont="1" applyFill="1" applyBorder="1" applyAlignment="1">
      <alignment horizontal="center"/>
    </xf>
    <xf numFmtId="0" fontId="38" fillId="0" borderId="8" xfId="0" applyFont="1" applyFill="1" applyBorder="1" applyAlignment="1">
      <alignment horizontal="center"/>
    </xf>
    <xf numFmtId="0" fontId="38" fillId="9" borderId="8" xfId="0" applyFont="1" applyFill="1" applyBorder="1" applyAlignment="1">
      <alignment vertical="center" textRotation="90" wrapText="1"/>
    </xf>
    <xf numFmtId="0" fontId="69" fillId="0" borderId="8" xfId="0" applyFont="1" applyFill="1" applyBorder="1" applyAlignment="1">
      <alignment horizontal="center" vertical="center" textRotation="90" wrapText="1"/>
    </xf>
    <xf numFmtId="0" fontId="69" fillId="0" borderId="1" xfId="0" applyFont="1" applyFill="1" applyBorder="1" applyAlignment="1">
      <alignment horizontal="center" vertical="center" textRotation="90" wrapText="1"/>
    </xf>
    <xf numFmtId="0" fontId="35" fillId="0" borderId="15" xfId="0" applyFont="1" applyBorder="1" applyProtection="1">
      <protection locked="0"/>
    </xf>
    <xf numFmtId="0" fontId="35" fillId="0" borderId="88" xfId="0" applyFont="1" applyFill="1" applyBorder="1" applyProtection="1">
      <protection locked="0"/>
    </xf>
    <xf numFmtId="0" fontId="35" fillId="0" borderId="43" xfId="0" applyFont="1" applyFill="1" applyBorder="1" applyProtection="1">
      <protection locked="0"/>
    </xf>
    <xf numFmtId="0" fontId="35" fillId="17" borderId="14" xfId="0" applyFont="1" applyFill="1" applyBorder="1" applyProtection="1">
      <protection locked="0"/>
    </xf>
    <xf numFmtId="0" fontId="35" fillId="0" borderId="67" xfId="0" applyFont="1" applyBorder="1" applyProtection="1">
      <protection locked="0"/>
    </xf>
    <xf numFmtId="0" fontId="35" fillId="0" borderId="105" xfId="0" applyFont="1" applyBorder="1" applyProtection="1">
      <protection locked="0"/>
    </xf>
    <xf numFmtId="0" fontId="35" fillId="0" borderId="76" xfId="0" applyFont="1" applyBorder="1" applyProtection="1">
      <protection locked="0"/>
    </xf>
    <xf numFmtId="0" fontId="35" fillId="0" borderId="37" xfId="0" applyFont="1" applyBorder="1" applyProtection="1">
      <protection locked="0"/>
    </xf>
    <xf numFmtId="0" fontId="35" fillId="0" borderId="106" xfId="0" applyFont="1" applyBorder="1" applyProtection="1">
      <protection locked="0"/>
    </xf>
    <xf numFmtId="0" fontId="35" fillId="0" borderId="76" xfId="0" applyFont="1" applyFill="1" applyBorder="1" applyProtection="1">
      <protection locked="0"/>
    </xf>
    <xf numFmtId="0" fontId="35" fillId="0" borderId="106" xfId="0" applyFont="1" applyFill="1" applyBorder="1" applyProtection="1">
      <protection locked="0"/>
    </xf>
    <xf numFmtId="0" fontId="35" fillId="11" borderId="107" xfId="0" applyFont="1" applyFill="1" applyBorder="1" applyProtection="1">
      <protection locked="0"/>
    </xf>
    <xf numFmtId="0" fontId="35" fillId="16" borderId="67" xfId="0" applyFont="1" applyFill="1" applyBorder="1"/>
    <xf numFmtId="0" fontId="35" fillId="0" borderId="20" xfId="0" applyFont="1" applyBorder="1" applyProtection="1">
      <protection locked="0"/>
    </xf>
    <xf numFmtId="0" fontId="35" fillId="0" borderId="68" xfId="0" applyFont="1" applyFill="1" applyBorder="1" applyProtection="1">
      <protection locked="0"/>
    </xf>
    <xf numFmtId="0" fontId="35" fillId="0" borderId="39" xfId="0" applyFont="1" applyFill="1" applyBorder="1" applyProtection="1">
      <protection locked="0"/>
    </xf>
    <xf numFmtId="0" fontId="35" fillId="0" borderId="108" xfId="0" applyFont="1" applyBorder="1" applyProtection="1">
      <protection locked="0"/>
    </xf>
    <xf numFmtId="0" fontId="35" fillId="0" borderId="94" xfId="0" applyFont="1" applyFill="1" applyBorder="1" applyProtection="1">
      <protection locked="0"/>
    </xf>
    <xf numFmtId="0" fontId="35" fillId="0" borderId="101" xfId="0" applyFont="1" applyFill="1" applyBorder="1" applyProtection="1">
      <protection locked="0"/>
    </xf>
    <xf numFmtId="0" fontId="35" fillId="0" borderId="109" xfId="0" applyFont="1" applyFill="1" applyBorder="1"/>
    <xf numFmtId="0" fontId="35" fillId="0" borderId="12" xfId="0" applyFont="1" applyBorder="1"/>
    <xf numFmtId="0" fontId="35" fillId="15" borderId="73" xfId="0" applyFont="1" applyFill="1" applyBorder="1"/>
    <xf numFmtId="0" fontId="35" fillId="15" borderId="25" xfId="0" applyFont="1" applyFill="1" applyBorder="1"/>
    <xf numFmtId="0" fontId="35" fillId="0" borderId="104" xfId="0" applyFont="1" applyFill="1" applyBorder="1"/>
    <xf numFmtId="0" fontId="35" fillId="0" borderId="27" xfId="0" applyFont="1" applyBorder="1"/>
    <xf numFmtId="0" fontId="35" fillId="11" borderId="0" xfId="0" applyFont="1" applyFill="1" applyBorder="1"/>
    <xf numFmtId="0" fontId="35" fillId="0" borderId="110" xfId="0" applyFont="1" applyBorder="1"/>
    <xf numFmtId="0" fontId="35" fillId="0" borderId="111" xfId="0" applyFont="1" applyBorder="1"/>
    <xf numFmtId="0" fontId="35" fillId="0" borderId="111" xfId="0" applyFont="1" applyFill="1" applyBorder="1"/>
    <xf numFmtId="0" fontId="27" fillId="11" borderId="6" xfId="0" applyFont="1" applyFill="1" applyBorder="1"/>
    <xf numFmtId="0" fontId="27" fillId="11" borderId="7" xfId="0" applyFont="1" applyFill="1" applyBorder="1"/>
    <xf numFmtId="0" fontId="67" fillId="0" borderId="6" xfId="0" applyFont="1" applyFill="1" applyBorder="1"/>
    <xf numFmtId="0" fontId="38" fillId="0" borderId="7" xfId="0" applyFont="1" applyFill="1" applyBorder="1"/>
    <xf numFmtId="3" fontId="72" fillId="0" borderId="8" xfId="0" applyNumberFormat="1" applyFont="1" applyFill="1" applyBorder="1"/>
    <xf numFmtId="3" fontId="35" fillId="0" borderId="0" xfId="0" applyNumberFormat="1" applyFont="1" applyFill="1"/>
    <xf numFmtId="0" fontId="27" fillId="11" borderId="0" xfId="0" applyFont="1" applyFill="1"/>
    <xf numFmtId="3" fontId="35" fillId="11" borderId="0" xfId="0" applyNumberFormat="1" applyFont="1" applyFill="1"/>
    <xf numFmtId="3" fontId="35" fillId="0" borderId="0" xfId="0" applyNumberFormat="1" applyFont="1"/>
    <xf numFmtId="3" fontId="35" fillId="0" borderId="85" xfId="0" applyNumberFormat="1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center" vertical="center"/>
    </xf>
    <xf numFmtId="0" fontId="27" fillId="0" borderId="0" xfId="0" applyFont="1" applyAlignment="1"/>
    <xf numFmtId="3" fontId="78" fillId="18" borderId="1" xfId="0" applyNumberFormat="1" applyFont="1" applyFill="1" applyBorder="1" applyAlignment="1">
      <alignment horizontal="center" vertical="center"/>
    </xf>
    <xf numFmtId="3" fontId="27" fillId="0" borderId="0" xfId="0" applyNumberFormat="1" applyFont="1" applyBorder="1" applyAlignment="1">
      <alignment horizontal="center" vertical="center"/>
    </xf>
    <xf numFmtId="3" fontId="39" fillId="0" borderId="0" xfId="0" applyNumberFormat="1" applyFont="1" applyFill="1"/>
    <xf numFmtId="0" fontId="35" fillId="0" borderId="0" xfId="0" applyFont="1" applyProtection="1"/>
    <xf numFmtId="0" fontId="35" fillId="0" borderId="0" xfId="0" applyFont="1" applyAlignment="1">
      <alignment vertical="top"/>
    </xf>
    <xf numFmtId="0" fontId="35" fillId="11" borderId="0" xfId="0" applyFont="1" applyFill="1"/>
    <xf numFmtId="0" fontId="67" fillId="0" borderId="0" xfId="0" applyFont="1" applyBorder="1" applyAlignment="1">
      <alignment horizontal="left"/>
    </xf>
    <xf numFmtId="3" fontId="35" fillId="0" borderId="1" xfId="0" applyNumberFormat="1" applyFont="1" applyBorder="1" applyAlignment="1" applyProtection="1">
      <alignment horizontal="center" vertical="center"/>
      <protection locked="0"/>
    </xf>
    <xf numFmtId="3" fontId="35" fillId="0" borderId="0" xfId="0" applyNumberFormat="1" applyFont="1" applyProtection="1">
      <protection locked="0"/>
    </xf>
    <xf numFmtId="3" fontId="27" fillId="0" borderId="0" xfId="0" applyNumberFormat="1" applyFont="1" applyAlignment="1">
      <alignment horizontal="center" vertical="center"/>
    </xf>
    <xf numFmtId="3" fontId="78" fillId="18" borderId="1" xfId="0" applyNumberFormat="1" applyFont="1" applyFill="1" applyBorder="1" applyAlignment="1" applyProtection="1">
      <alignment horizontal="center" vertical="center"/>
    </xf>
    <xf numFmtId="0" fontId="54" fillId="11" borderId="24" xfId="0" applyFont="1" applyFill="1" applyBorder="1" applyAlignment="1">
      <alignment horizontal="center" vertical="center"/>
    </xf>
    <xf numFmtId="0" fontId="35" fillId="13" borderId="90" xfId="0" applyFont="1" applyFill="1" applyBorder="1" applyAlignment="1">
      <alignment vertical="center"/>
    </xf>
    <xf numFmtId="14" fontId="35" fillId="13" borderId="39" xfId="0" applyNumberFormat="1" applyFont="1" applyFill="1" applyBorder="1" applyAlignment="1">
      <alignment horizontal="right" vertical="center"/>
    </xf>
    <xf numFmtId="0" fontId="35" fillId="13" borderId="39" xfId="0" applyNumberFormat="1" applyFont="1" applyFill="1" applyBorder="1" applyAlignment="1">
      <alignment horizontal="center" vertical="center"/>
    </xf>
    <xf numFmtId="0" fontId="33" fillId="19" borderId="6" xfId="0" applyFont="1" applyFill="1" applyBorder="1" applyAlignment="1">
      <alignment horizontal="center" vertical="center"/>
    </xf>
    <xf numFmtId="0" fontId="33" fillId="19" borderId="7" xfId="0" applyFont="1" applyFill="1" applyBorder="1" applyAlignment="1">
      <alignment horizontal="center" vertical="center"/>
    </xf>
    <xf numFmtId="0" fontId="40" fillId="13" borderId="90" xfId="0" applyFont="1" applyFill="1" applyBorder="1" applyAlignment="1">
      <alignment horizontal="center" vertical="center"/>
    </xf>
    <xf numFmtId="0" fontId="40" fillId="13" borderId="48" xfId="0" applyFont="1" applyFill="1" applyBorder="1" applyAlignment="1">
      <alignment horizontal="center" vertical="center"/>
    </xf>
    <xf numFmtId="0" fontId="40" fillId="13" borderId="20" xfId="0" applyFont="1" applyFill="1" applyBorder="1" applyAlignment="1">
      <alignment horizontal="center" vertical="center"/>
    </xf>
    <xf numFmtId="3" fontId="26" fillId="20" borderId="47" xfId="0" applyNumberFormat="1" applyFont="1" applyFill="1" applyBorder="1" applyAlignment="1">
      <alignment horizontal="justify" vertical="top" wrapText="1"/>
    </xf>
    <xf numFmtId="0" fontId="26" fillId="20" borderId="32" xfId="0" applyFont="1" applyFill="1" applyBorder="1" applyAlignment="1">
      <alignment horizontal="justify" vertical="top"/>
    </xf>
    <xf numFmtId="0" fontId="26" fillId="20" borderId="33" xfId="0" applyFont="1" applyFill="1" applyBorder="1" applyAlignment="1">
      <alignment horizontal="justify" vertical="top"/>
    </xf>
    <xf numFmtId="0" fontId="26" fillId="20" borderId="46" xfId="0" applyFont="1" applyFill="1" applyBorder="1" applyAlignment="1">
      <alignment horizontal="justify" vertical="top"/>
    </xf>
    <xf numFmtId="0" fontId="26" fillId="20" borderId="0" xfId="0" applyFont="1" applyFill="1" applyAlignment="1">
      <alignment horizontal="justify" vertical="top"/>
    </xf>
    <xf numFmtId="0" fontId="26" fillId="20" borderId="34" xfId="0" applyFont="1" applyFill="1" applyBorder="1" applyAlignment="1">
      <alignment horizontal="justify" vertical="top"/>
    </xf>
    <xf numFmtId="0" fontId="26" fillId="20" borderId="35" xfId="0" applyFont="1" applyFill="1" applyBorder="1" applyAlignment="1">
      <alignment horizontal="justify" vertical="top"/>
    </xf>
    <xf numFmtId="0" fontId="26" fillId="20" borderId="36" xfId="0" applyFont="1" applyFill="1" applyBorder="1" applyAlignment="1">
      <alignment horizontal="justify" vertical="top"/>
    </xf>
    <xf numFmtId="0" fontId="26" fillId="20" borderId="37" xfId="0" applyFont="1" applyFill="1" applyBorder="1" applyAlignment="1">
      <alignment horizontal="justify" vertical="top"/>
    </xf>
    <xf numFmtId="14" fontId="40" fillId="13" borderId="90" xfId="0" applyNumberFormat="1" applyFont="1" applyFill="1" applyBorder="1" applyAlignment="1">
      <alignment horizontal="left" vertical="center"/>
    </xf>
    <xf numFmtId="0" fontId="40" fillId="13" borderId="48" xfId="0" applyFont="1" applyFill="1" applyBorder="1" applyAlignment="1">
      <alignment horizontal="left" vertical="center"/>
    </xf>
    <xf numFmtId="0" fontId="40" fillId="13" borderId="20" xfId="0" applyFont="1" applyFill="1" applyBorder="1" applyAlignment="1">
      <alignment horizontal="left" vertical="center"/>
    </xf>
    <xf numFmtId="3" fontId="27" fillId="15" borderId="90" xfId="0" applyNumberFormat="1" applyFont="1" applyFill="1" applyBorder="1" applyAlignment="1">
      <alignment horizontal="left" vertical="center" wrapText="1"/>
    </xf>
    <xf numFmtId="3" fontId="27" fillId="15" borderId="20" xfId="0" applyNumberFormat="1" applyFont="1" applyFill="1" applyBorder="1" applyAlignment="1">
      <alignment horizontal="left" vertical="center" wrapText="1"/>
    </xf>
    <xf numFmtId="0" fontId="27" fillId="15" borderId="90" xfId="0" applyFont="1" applyFill="1" applyBorder="1" applyAlignment="1">
      <alignment horizontal="left" vertical="center"/>
    </xf>
    <xf numFmtId="0" fontId="27" fillId="15" borderId="20" xfId="0" applyFont="1" applyFill="1" applyBorder="1" applyAlignment="1">
      <alignment horizontal="left" vertical="center"/>
    </xf>
    <xf numFmtId="14" fontId="35" fillId="13" borderId="90" xfId="0" applyNumberFormat="1" applyFont="1" applyFill="1" applyBorder="1" applyAlignment="1">
      <alignment horizontal="center" vertical="center"/>
    </xf>
    <xf numFmtId="14" fontId="35" fillId="13" borderId="48" xfId="0" applyNumberFormat="1" applyFont="1" applyFill="1" applyBorder="1" applyAlignment="1">
      <alignment horizontal="center" vertical="center"/>
    </xf>
    <xf numFmtId="14" fontId="35" fillId="13" borderId="20" xfId="0" applyNumberFormat="1" applyFont="1" applyFill="1" applyBorder="1" applyAlignment="1">
      <alignment horizontal="center" vertical="center"/>
    </xf>
    <xf numFmtId="3" fontId="40" fillId="13" borderId="90" xfId="0" applyNumberFormat="1" applyFont="1" applyFill="1" applyBorder="1" applyAlignment="1">
      <alignment horizontal="center" vertical="center" wrapText="1"/>
    </xf>
    <xf numFmtId="3" fontId="40" fillId="13" borderId="48" xfId="0" applyNumberFormat="1" applyFont="1" applyFill="1" applyBorder="1" applyAlignment="1">
      <alignment horizontal="center" vertical="center" wrapText="1"/>
    </xf>
    <xf numFmtId="3" fontId="40" fillId="13" borderId="20" xfId="0" applyNumberFormat="1" applyFont="1" applyFill="1" applyBorder="1" applyAlignment="1">
      <alignment horizontal="center" vertical="center" wrapText="1"/>
    </xf>
    <xf numFmtId="4" fontId="35" fillId="15" borderId="90" xfId="0" applyNumberFormat="1" applyFont="1" applyFill="1" applyBorder="1" applyAlignment="1">
      <alignment horizontal="center" vertical="center"/>
    </xf>
    <xf numFmtId="4" fontId="35" fillId="15" borderId="48" xfId="0" applyNumberFormat="1" applyFont="1" applyFill="1" applyBorder="1" applyAlignment="1">
      <alignment horizontal="center" vertical="center"/>
    </xf>
    <xf numFmtId="4" fontId="35" fillId="15" borderId="20" xfId="0" applyNumberFormat="1" applyFont="1" applyFill="1" applyBorder="1" applyAlignment="1">
      <alignment horizontal="center" vertical="center"/>
    </xf>
    <xf numFmtId="14" fontId="50" fillId="13" borderId="90" xfId="1" applyNumberFormat="1" applyFill="1" applyBorder="1" applyAlignment="1" applyProtection="1">
      <alignment horizontal="left" vertical="center"/>
    </xf>
    <xf numFmtId="0" fontId="35" fillId="13" borderId="48" xfId="0" applyFont="1" applyFill="1" applyBorder="1" applyAlignment="1">
      <alignment horizontal="left" vertical="center"/>
    </xf>
    <xf numFmtId="0" fontId="35" fillId="13" borderId="20" xfId="0" applyFont="1" applyFill="1" applyBorder="1" applyAlignment="1">
      <alignment horizontal="left" vertical="center"/>
    </xf>
    <xf numFmtId="14" fontId="40" fillId="13" borderId="90" xfId="0" applyNumberFormat="1" applyFont="1" applyFill="1" applyBorder="1" applyAlignment="1">
      <alignment horizontal="left" vertical="top"/>
    </xf>
    <xf numFmtId="0" fontId="40" fillId="13" borderId="48" xfId="0" applyFont="1" applyFill="1" applyBorder="1" applyAlignment="1">
      <alignment horizontal="left" vertical="top"/>
    </xf>
    <xf numFmtId="0" fontId="40" fillId="13" borderId="20" xfId="0" applyFont="1" applyFill="1" applyBorder="1" applyAlignment="1">
      <alignment horizontal="left" vertical="top"/>
    </xf>
    <xf numFmtId="4" fontId="27" fillId="0" borderId="47" xfId="0" applyNumberFormat="1" applyFont="1" applyBorder="1" applyAlignment="1" applyProtection="1">
      <alignment horizontal="center" vertical="center"/>
      <protection locked="0"/>
    </xf>
    <xf numFmtId="4" fontId="27" fillId="0" borderId="33" xfId="0" applyNumberFormat="1" applyFont="1" applyBorder="1" applyAlignment="1" applyProtection="1">
      <alignment horizontal="center" vertical="center"/>
      <protection locked="0"/>
    </xf>
    <xf numFmtId="4" fontId="27" fillId="0" borderId="46" xfId="0" applyNumberFormat="1" applyFont="1" applyBorder="1" applyAlignment="1" applyProtection="1">
      <alignment horizontal="center" vertical="center"/>
      <protection locked="0"/>
    </xf>
    <xf numFmtId="4" fontId="27" fillId="0" borderId="34" xfId="0" applyNumberFormat="1" applyFont="1" applyBorder="1" applyAlignment="1" applyProtection="1">
      <alignment horizontal="center" vertical="center"/>
      <protection locked="0"/>
    </xf>
    <xf numFmtId="4" fontId="27" fillId="0" borderId="112" xfId="0" applyNumberFormat="1" applyFont="1" applyBorder="1" applyAlignment="1" applyProtection="1">
      <alignment horizontal="center" vertical="center"/>
      <protection locked="0"/>
    </xf>
    <xf numFmtId="4" fontId="27" fillId="0" borderId="3" xfId="0" applyNumberFormat="1" applyFont="1" applyBorder="1" applyAlignment="1" applyProtection="1">
      <alignment horizontal="center" vertical="center"/>
      <protection locked="0"/>
    </xf>
    <xf numFmtId="4" fontId="27" fillId="0" borderId="32" xfId="0" applyNumberFormat="1" applyFont="1" applyBorder="1" applyAlignment="1" applyProtection="1">
      <alignment horizontal="center" vertical="center"/>
      <protection locked="0"/>
    </xf>
    <xf numFmtId="4" fontId="27" fillId="0" borderId="0" xfId="0" applyNumberFormat="1" applyFont="1" applyBorder="1" applyAlignment="1" applyProtection="1">
      <alignment horizontal="center" vertical="center"/>
      <protection locked="0"/>
    </xf>
    <xf numFmtId="4" fontId="27" fillId="0" borderId="42" xfId="0" applyNumberFormat="1" applyFont="1" applyBorder="1" applyAlignment="1" applyProtection="1">
      <alignment horizontal="center" vertical="center"/>
      <protection locked="0"/>
    </xf>
    <xf numFmtId="4" fontId="27" fillId="0" borderId="113" xfId="0" applyNumberFormat="1" applyFont="1" applyBorder="1" applyAlignment="1" applyProtection="1">
      <alignment horizontal="center" vertical="center"/>
    </xf>
    <xf numFmtId="4" fontId="27" fillId="0" borderId="54" xfId="0" applyNumberFormat="1" applyFont="1" applyBorder="1" applyAlignment="1" applyProtection="1">
      <alignment horizontal="center" vertical="center"/>
    </xf>
    <xf numFmtId="4" fontId="27" fillId="0" borderId="60" xfId="0" applyNumberFormat="1" applyFont="1" applyBorder="1" applyAlignment="1" applyProtection="1">
      <alignment horizontal="center" vertical="center"/>
    </xf>
    <xf numFmtId="4" fontId="27" fillId="0" borderId="72" xfId="0" applyNumberFormat="1" applyFont="1" applyBorder="1" applyAlignment="1" applyProtection="1">
      <alignment horizontal="center" vertical="center"/>
      <protection locked="0"/>
    </xf>
    <xf numFmtId="4" fontId="27" fillId="0" borderId="13" xfId="0" applyNumberFormat="1" applyFont="1" applyBorder="1" applyAlignment="1" applyProtection="1">
      <alignment horizontal="center" vertical="center"/>
      <protection locked="0"/>
    </xf>
    <xf numFmtId="4" fontId="27" fillId="0" borderId="22" xfId="0" applyNumberFormat="1" applyFont="1" applyBorder="1" applyAlignment="1" applyProtection="1">
      <alignment horizontal="center" vertical="center"/>
      <protection locked="0"/>
    </xf>
    <xf numFmtId="4" fontId="27" fillId="11" borderId="114" xfId="0" applyNumberFormat="1" applyFont="1" applyFill="1" applyBorder="1" applyAlignment="1">
      <alignment horizontal="center" vertical="center"/>
    </xf>
    <xf numFmtId="4" fontId="27" fillId="11" borderId="45" xfId="0" applyNumberFormat="1" applyFont="1" applyFill="1" applyBorder="1" applyAlignment="1">
      <alignment horizontal="center" vertical="center"/>
    </xf>
    <xf numFmtId="4" fontId="27" fillId="11" borderId="7" xfId="0" applyNumberFormat="1" applyFont="1" applyFill="1" applyBorder="1" applyAlignment="1">
      <alignment horizontal="center" vertical="center"/>
    </xf>
    <xf numFmtId="4" fontId="27" fillId="11" borderId="112" xfId="0" applyNumberFormat="1" applyFont="1" applyFill="1" applyBorder="1" applyAlignment="1">
      <alignment horizontal="center" vertical="center"/>
    </xf>
    <xf numFmtId="4" fontId="27" fillId="11" borderId="22" xfId="0" applyNumberFormat="1" applyFont="1" applyFill="1" applyBorder="1" applyAlignment="1">
      <alignment horizontal="center" vertical="center"/>
    </xf>
    <xf numFmtId="4" fontId="27" fillId="0" borderId="115" xfId="0" applyNumberFormat="1" applyFont="1" applyFill="1" applyBorder="1" applyAlignment="1">
      <alignment horizontal="center" vertical="center"/>
    </xf>
    <xf numFmtId="4" fontId="27" fillId="0" borderId="29" xfId="0" applyNumberFormat="1" applyFont="1" applyFill="1" applyBorder="1" applyAlignment="1">
      <alignment horizontal="center" vertical="center"/>
    </xf>
    <xf numFmtId="4" fontId="27" fillId="0" borderId="35" xfId="0" applyNumberFormat="1" applyFont="1" applyFill="1" applyBorder="1" applyAlignment="1">
      <alignment horizontal="center" vertical="center"/>
    </xf>
    <xf numFmtId="4" fontId="27" fillId="0" borderId="37" xfId="0" applyNumberFormat="1" applyFont="1" applyFill="1" applyBorder="1" applyAlignment="1">
      <alignment horizontal="center" vertical="center"/>
    </xf>
    <xf numFmtId="4" fontId="27" fillId="0" borderId="5" xfId="0" applyNumberFormat="1" applyFont="1" applyFill="1" applyBorder="1" applyAlignment="1">
      <alignment horizontal="center" vertical="center"/>
    </xf>
    <xf numFmtId="4" fontId="27" fillId="0" borderId="36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2" fontId="27" fillId="0" borderId="106" xfId="0" applyNumberFormat="1" applyFont="1" applyFill="1" applyBorder="1" applyAlignment="1">
      <alignment horizontal="center" vertical="center"/>
    </xf>
    <xf numFmtId="4" fontId="27" fillId="0" borderId="98" xfId="0" applyNumberFormat="1" applyFont="1" applyFill="1" applyBorder="1" applyAlignment="1">
      <alignment horizontal="center" vertical="center"/>
    </xf>
    <xf numFmtId="4" fontId="27" fillId="0" borderId="107" xfId="0" applyNumberFormat="1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4" fillId="0" borderId="34" xfId="0" applyFont="1" applyFill="1" applyBorder="1" applyAlignment="1">
      <alignment horizontal="left" vertical="center" wrapText="1"/>
    </xf>
    <xf numFmtId="4" fontId="27" fillId="0" borderId="35" xfId="0" applyNumberFormat="1" applyFont="1" applyBorder="1" applyAlignment="1" applyProtection="1">
      <alignment horizontal="center" vertical="center"/>
      <protection locked="0"/>
    </xf>
    <xf numFmtId="4" fontId="27" fillId="0" borderId="37" xfId="0" applyNumberFormat="1" applyFont="1" applyBorder="1" applyAlignment="1" applyProtection="1">
      <alignment horizontal="center" vertical="center"/>
      <protection locked="0"/>
    </xf>
    <xf numFmtId="4" fontId="27" fillId="0" borderId="36" xfId="0" applyNumberFormat="1" applyFont="1" applyBorder="1" applyAlignment="1" applyProtection="1">
      <alignment horizontal="center" vertical="center"/>
      <protection locked="0"/>
    </xf>
    <xf numFmtId="4" fontId="27" fillId="0" borderId="106" xfId="0" applyNumberFormat="1" applyFont="1" applyBorder="1" applyAlignment="1" applyProtection="1">
      <alignment horizontal="center" vertical="center"/>
    </xf>
    <xf numFmtId="4" fontId="27" fillId="0" borderId="107" xfId="0" applyNumberFormat="1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7" fillId="11" borderId="6" xfId="0" applyFont="1" applyFill="1" applyBorder="1" applyAlignment="1">
      <alignment horizontal="center"/>
    </xf>
    <xf numFmtId="0" fontId="27" fillId="11" borderId="7" xfId="0" applyFont="1" applyFill="1" applyBorder="1" applyAlignment="1">
      <alignment horizontal="center"/>
    </xf>
    <xf numFmtId="0" fontId="63" fillId="0" borderId="6" xfId="0" applyFont="1" applyFill="1" applyBorder="1" applyAlignment="1" applyProtection="1">
      <alignment horizontal="left" vertical="center" wrapText="1"/>
    </xf>
    <xf numFmtId="0" fontId="63" fillId="0" borderId="7" xfId="0" applyFont="1" applyFill="1" applyBorder="1" applyAlignment="1" applyProtection="1">
      <alignment horizontal="left" vertical="center" wrapText="1"/>
    </xf>
    <xf numFmtId="0" fontId="63" fillId="0" borderId="45" xfId="0" applyFont="1" applyFill="1" applyBorder="1" applyAlignment="1" applyProtection="1">
      <alignment horizontal="left" vertical="center" wrapText="1"/>
    </xf>
    <xf numFmtId="0" fontId="27" fillId="11" borderId="6" xfId="0" applyFont="1" applyFill="1" applyBorder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4" fontId="54" fillId="11" borderId="6" xfId="0" applyNumberFormat="1" applyFont="1" applyFill="1" applyBorder="1" applyAlignment="1">
      <alignment horizontal="center" vertical="center"/>
    </xf>
    <xf numFmtId="4" fontId="54" fillId="11" borderId="45" xfId="0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6" fillId="0" borderId="27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34" xfId="0" applyFont="1" applyBorder="1" applyAlignment="1">
      <alignment horizontal="right"/>
    </xf>
    <xf numFmtId="0" fontId="23" fillId="0" borderId="2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4" fontId="23" fillId="11" borderId="114" xfId="0" applyNumberFormat="1" applyFont="1" applyFill="1" applyBorder="1" applyAlignment="1">
      <alignment horizontal="center" vertical="center" wrapText="1"/>
    </xf>
    <xf numFmtId="4" fontId="23" fillId="11" borderId="45" xfId="0" applyNumberFormat="1" applyFont="1" applyFill="1" applyBorder="1" applyAlignment="1">
      <alignment horizontal="center" vertical="center" wrapText="1"/>
    </xf>
    <xf numFmtId="4" fontId="54" fillId="11" borderId="114" xfId="0" applyNumberFormat="1" applyFont="1" applyFill="1" applyBorder="1" applyAlignment="1">
      <alignment horizontal="center" vertical="center" wrapText="1"/>
    </xf>
    <xf numFmtId="4" fontId="54" fillId="11" borderId="8" xfId="0" applyNumberFormat="1" applyFont="1" applyFill="1" applyBorder="1" applyAlignment="1">
      <alignment horizontal="center" vertical="center" wrapText="1"/>
    </xf>
    <xf numFmtId="0" fontId="63" fillId="0" borderId="6" xfId="0" applyFont="1" applyFill="1" applyBorder="1" applyAlignment="1" applyProtection="1">
      <alignment horizontal="left" vertical="center"/>
    </xf>
    <xf numFmtId="0" fontId="63" fillId="0" borderId="7" xfId="0" applyFont="1" applyFill="1" applyBorder="1" applyAlignment="1" applyProtection="1">
      <alignment horizontal="left" vertical="center"/>
    </xf>
    <xf numFmtId="0" fontId="63" fillId="0" borderId="45" xfId="0" applyFont="1" applyFill="1" applyBorder="1" applyAlignment="1" applyProtection="1">
      <alignment horizontal="left" vertical="center"/>
    </xf>
    <xf numFmtId="4" fontId="67" fillId="0" borderId="0" xfId="0" quotePrefix="1" applyNumberFormat="1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7" fillId="11" borderId="40" xfId="0" applyFont="1" applyFill="1" applyBorder="1" applyAlignment="1">
      <alignment horizontal="center" vertical="center"/>
    </xf>
    <xf numFmtId="0" fontId="27" fillId="11" borderId="41" xfId="0" applyFont="1" applyFill="1" applyBorder="1" applyAlignment="1">
      <alignment horizontal="center" vertical="center"/>
    </xf>
    <xf numFmtId="4" fontId="35" fillId="11" borderId="90" xfId="0" applyNumberFormat="1" applyFont="1" applyFill="1" applyBorder="1" applyAlignment="1">
      <alignment horizontal="center" vertical="center"/>
    </xf>
    <xf numFmtId="4" fontId="35" fillId="11" borderId="19" xfId="0" applyNumberFormat="1" applyFont="1" applyFill="1" applyBorder="1" applyAlignment="1">
      <alignment horizontal="center" vertical="center"/>
    </xf>
    <xf numFmtId="4" fontId="35" fillId="11" borderId="80" xfId="0" applyNumberFormat="1" applyFont="1" applyFill="1" applyBorder="1" applyAlignment="1">
      <alignment horizontal="center" vertical="center"/>
    </xf>
    <xf numFmtId="4" fontId="35" fillId="11" borderId="80" xfId="0" applyNumberFormat="1" applyFont="1" applyFill="1" applyBorder="1" applyAlignment="1">
      <alignment horizontal="center" wrapText="1"/>
    </xf>
    <xf numFmtId="4" fontId="35" fillId="11" borderId="19" xfId="0" applyNumberFormat="1" applyFont="1" applyFill="1" applyBorder="1" applyAlignment="1">
      <alignment horizontal="center" wrapText="1"/>
    </xf>
    <xf numFmtId="4" fontId="35" fillId="11" borderId="20" xfId="0" applyNumberFormat="1" applyFont="1" applyFill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16" xfId="0" applyFont="1" applyFill="1" applyBorder="1" applyAlignment="1">
      <alignment horizontal="center" vertical="center" wrapText="1"/>
    </xf>
    <xf numFmtId="0" fontId="18" fillId="0" borderId="117" xfId="0" applyFont="1" applyFill="1" applyBorder="1" applyAlignment="1">
      <alignment horizontal="center" vertical="center" textRotation="90" wrapText="1"/>
    </xf>
    <xf numFmtId="0" fontId="0" fillId="0" borderId="118" xfId="0" applyBorder="1" applyAlignment="1">
      <alignment horizontal="center" vertical="center" textRotation="90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8" fillId="6" borderId="40" xfId="0" applyFont="1" applyFill="1" applyBorder="1" applyAlignment="1">
      <alignment horizontal="center" textRotation="90" wrapText="1"/>
    </xf>
    <xf numFmtId="0" fontId="12" fillId="0" borderId="38" xfId="0" applyFont="1" applyBorder="1" applyAlignment="1">
      <alignment horizontal="center" textRotation="90" wrapText="1"/>
    </xf>
    <xf numFmtId="0" fontId="8" fillId="6" borderId="119" xfId="0" applyFont="1" applyFill="1" applyBorder="1" applyAlignment="1">
      <alignment horizontal="center" textRotation="90" wrapText="1"/>
    </xf>
    <xf numFmtId="0" fontId="12" fillId="0" borderId="120" xfId="0" applyFont="1" applyBorder="1" applyAlignment="1">
      <alignment horizontal="center" textRotation="90" wrapText="1"/>
    </xf>
    <xf numFmtId="0" fontId="35" fillId="15" borderId="6" xfId="0" applyFont="1" applyFill="1" applyBorder="1" applyAlignment="1">
      <alignment horizontal="center"/>
    </xf>
    <xf numFmtId="0" fontId="35" fillId="15" borderId="8" xfId="0" applyFont="1" applyFill="1" applyBorder="1" applyAlignment="1">
      <alignment horizontal="center"/>
    </xf>
    <xf numFmtId="0" fontId="69" fillId="16" borderId="40" xfId="0" applyFont="1" applyFill="1" applyBorder="1" applyAlignment="1">
      <alignment horizontal="center" vertical="center" textRotation="90"/>
    </xf>
    <xf numFmtId="0" fontId="69" fillId="16" borderId="38" xfId="0" applyFont="1" applyFill="1" applyBorder="1" applyAlignment="1">
      <alignment horizontal="center" vertical="center" textRotation="90"/>
    </xf>
    <xf numFmtId="0" fontId="38" fillId="9" borderId="40" xfId="0" applyFont="1" applyFill="1" applyBorder="1" applyAlignment="1">
      <alignment horizontal="center" vertical="center" textRotation="90"/>
    </xf>
    <xf numFmtId="0" fontId="38" fillId="9" borderId="38" xfId="0" applyFont="1" applyFill="1" applyBorder="1" applyAlignment="1">
      <alignment horizontal="center" vertical="center" textRotation="90"/>
    </xf>
    <xf numFmtId="0" fontId="27" fillId="11" borderId="121" xfId="0" applyFont="1" applyFill="1" applyBorder="1" applyAlignment="1" applyProtection="1">
      <alignment horizontal="center" vertical="center" textRotation="90" wrapText="1"/>
      <protection locked="0"/>
    </xf>
    <xf numFmtId="0" fontId="27" fillId="11" borderId="122" xfId="0" applyFont="1" applyFill="1" applyBorder="1" applyAlignment="1" applyProtection="1">
      <alignment horizontal="center" vertical="center" textRotation="90" wrapText="1"/>
      <protection locked="0"/>
    </xf>
    <xf numFmtId="0" fontId="38" fillId="9" borderId="7" xfId="0" applyFont="1" applyFill="1" applyBorder="1" applyAlignment="1">
      <alignment horizontal="center" vertical="center" wrapText="1"/>
    </xf>
    <xf numFmtId="0" fontId="39" fillId="9" borderId="7" xfId="0" applyFont="1" applyFill="1" applyBorder="1" applyAlignment="1">
      <alignment horizontal="center" vertical="center" wrapText="1"/>
    </xf>
    <xf numFmtId="0" fontId="39" fillId="9" borderId="116" xfId="0" applyFont="1" applyFill="1" applyBorder="1" applyAlignment="1">
      <alignment horizontal="center" vertical="center" wrapText="1"/>
    </xf>
    <xf numFmtId="0" fontId="27" fillId="15" borderId="123" xfId="0" applyFont="1" applyFill="1" applyBorder="1" applyAlignment="1">
      <alignment horizontal="center" vertical="center" wrapText="1"/>
    </xf>
    <xf numFmtId="0" fontId="35" fillId="15" borderId="116" xfId="0" applyFont="1" applyFill="1" applyBorder="1" applyAlignment="1">
      <alignment horizontal="center" vertical="center" wrapText="1"/>
    </xf>
    <xf numFmtId="0" fontId="27" fillId="11" borderId="18" xfId="0" applyFont="1" applyFill="1" applyBorder="1" applyAlignment="1" applyProtection="1">
      <alignment horizontal="center" vertical="center" textRotation="90" wrapText="1"/>
      <protection locked="0"/>
    </xf>
    <xf numFmtId="0" fontId="35" fillId="11" borderId="124" xfId="0" applyFont="1" applyFill="1" applyBorder="1" applyAlignment="1" applyProtection="1">
      <alignment horizontal="center" vertical="center" textRotation="90" wrapText="1"/>
      <protection locked="0"/>
    </xf>
    <xf numFmtId="0" fontId="27" fillId="15" borderId="6" xfId="0" applyFont="1" applyFill="1" applyBorder="1" applyAlignment="1">
      <alignment horizontal="center" vertical="center" textRotation="91"/>
    </xf>
    <xf numFmtId="0" fontId="27" fillId="15" borderId="7" xfId="0" applyFont="1" applyFill="1" applyBorder="1" applyAlignment="1">
      <alignment horizontal="center" vertical="center" textRotation="91"/>
    </xf>
    <xf numFmtId="0" fontId="38" fillId="9" borderId="6" xfId="0" applyFont="1" applyFill="1" applyBorder="1" applyAlignment="1">
      <alignment horizontal="center" vertical="center" wrapText="1"/>
    </xf>
    <xf numFmtId="0" fontId="38" fillId="9" borderId="8" xfId="0" applyFont="1" applyFill="1" applyBorder="1" applyAlignment="1">
      <alignment horizontal="center" vertical="center" wrapText="1"/>
    </xf>
    <xf numFmtId="0" fontId="35" fillId="15" borderId="7" xfId="0" applyFont="1" applyFill="1" applyBorder="1" applyAlignment="1">
      <alignment horizontal="center"/>
    </xf>
    <xf numFmtId="0" fontId="27" fillId="11" borderId="40" xfId="0" applyFont="1" applyFill="1" applyBorder="1" applyAlignment="1">
      <alignment horizontal="center" vertical="center" textRotation="90" wrapText="1"/>
    </xf>
    <xf numFmtId="0" fontId="27" fillId="11" borderId="38" xfId="0" applyFont="1" applyFill="1" applyBorder="1" applyAlignment="1">
      <alignment horizontal="center" vertical="center" textRotation="90" wrapText="1"/>
    </xf>
    <xf numFmtId="0" fontId="27" fillId="15" borderId="6" xfId="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 wrapText="1"/>
    </xf>
    <xf numFmtId="0" fontId="67" fillId="0" borderId="5" xfId="0" applyFont="1" applyFill="1" applyBorder="1" applyAlignment="1">
      <alignment horizontal="center" vertical="center"/>
    </xf>
    <xf numFmtId="0" fontId="69" fillId="16" borderId="6" xfId="0" applyFont="1" applyFill="1" applyBorder="1" applyAlignment="1">
      <alignment vertical="center" wrapText="1"/>
    </xf>
    <xf numFmtId="0" fontId="73" fillId="16" borderId="7" xfId="0" applyFont="1" applyFill="1" applyBorder="1" applyAlignment="1">
      <alignment vertical="center" wrapText="1"/>
    </xf>
    <xf numFmtId="0" fontId="73" fillId="16" borderId="8" xfId="0" applyFont="1" applyFill="1" applyBorder="1" applyAlignment="1">
      <alignment vertical="center" wrapText="1"/>
    </xf>
    <xf numFmtId="0" fontId="69" fillId="16" borderId="6" xfId="0" applyFont="1" applyFill="1" applyBorder="1" applyAlignment="1">
      <alignment wrapText="1"/>
    </xf>
    <xf numFmtId="0" fontId="73" fillId="16" borderId="7" xfId="0" applyFont="1" applyFill="1" applyBorder="1" applyAlignment="1">
      <alignment wrapText="1"/>
    </xf>
    <xf numFmtId="0" fontId="73" fillId="16" borderId="8" xfId="0" applyFont="1" applyFill="1" applyBorder="1" applyAlignment="1">
      <alignment wrapText="1"/>
    </xf>
    <xf numFmtId="0" fontId="69" fillId="16" borderId="6" xfId="0" applyFont="1" applyFill="1" applyBorder="1" applyAlignment="1">
      <alignment vertical="top" wrapText="1"/>
    </xf>
    <xf numFmtId="0" fontId="35" fillId="16" borderId="7" xfId="0" applyFont="1" applyFill="1" applyBorder="1" applyAlignment="1">
      <alignment vertical="top"/>
    </xf>
    <xf numFmtId="0" fontId="35" fillId="16" borderId="8" xfId="0" applyFont="1" applyFill="1" applyBorder="1" applyAlignment="1">
      <alignment vertical="top"/>
    </xf>
    <xf numFmtId="0" fontId="35" fillId="0" borderId="0" xfId="0" applyFont="1" applyAlignment="1">
      <alignment horizontal="center" wrapText="1"/>
    </xf>
    <xf numFmtId="0" fontId="69" fillId="16" borderId="6" xfId="0" applyFont="1" applyFill="1" applyBorder="1" applyAlignment="1">
      <alignment horizontal="left" vertical="top" wrapText="1"/>
    </xf>
    <xf numFmtId="0" fontId="69" fillId="16" borderId="7" xfId="0" applyFont="1" applyFill="1" applyBorder="1" applyAlignment="1">
      <alignment horizontal="left" vertical="top" wrapText="1"/>
    </xf>
    <xf numFmtId="0" fontId="69" fillId="16" borderId="8" xfId="0" applyFont="1" applyFill="1" applyBorder="1" applyAlignment="1">
      <alignment horizontal="left" vertical="top" wrapText="1"/>
    </xf>
    <xf numFmtId="0" fontId="69" fillId="16" borderId="7" xfId="0" applyFont="1" applyFill="1" applyBorder="1" applyAlignment="1">
      <alignment vertical="top" wrapText="1"/>
    </xf>
    <xf numFmtId="0" fontId="69" fillId="16" borderId="8" xfId="0" applyFont="1" applyFill="1" applyBorder="1" applyAlignment="1">
      <alignment vertical="top" wrapText="1"/>
    </xf>
  </cellXfs>
  <cellStyles count="4">
    <cellStyle name="Enllaç" xfId="1" builtinId="8"/>
    <cellStyle name="Moneda" xfId="2" builtinId="4"/>
    <cellStyle name="Normal" xfId="0" builtinId="0"/>
    <cellStyle name="Percentat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504825</xdr:colOff>
      <xdr:row>4</xdr:row>
      <xdr:rowOff>85725</xdr:rowOff>
    </xdr:to>
    <xdr:pic>
      <xdr:nvPicPr>
        <xdr:cNvPr id="1288" name="Imatge 2" descr="D:\2012\llima Aj\AjBcn_Llimes.jpg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743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</xdr:colOff>
      <xdr:row>3</xdr:row>
      <xdr:rowOff>95250</xdr:rowOff>
    </xdr:from>
    <xdr:to>
      <xdr:col>8</xdr:col>
      <xdr:colOff>32937</xdr:colOff>
      <xdr:row>5</xdr:row>
      <xdr:rowOff>214312</xdr:rowOff>
    </xdr:to>
    <xdr:sp macro="" textlink="">
      <xdr:nvSpPr>
        <xdr:cNvPr id="3" name="Rectangle arrodonit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/>
      </xdr:nvSpPr>
      <xdr:spPr bwMode="auto">
        <a:xfrm>
          <a:off x="6596062" y="571500"/>
          <a:ext cx="732896" cy="436562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8</a:t>
          </a:r>
        </a:p>
        <a:p>
          <a:pPr algn="ctr"/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133350</xdr:colOff>
      <xdr:row>3</xdr:row>
      <xdr:rowOff>114300</xdr:rowOff>
    </xdr:to>
    <xdr:pic>
      <xdr:nvPicPr>
        <xdr:cNvPr id="13027" name="Imatge 5" descr="D:\2012\llima Aj\AjBcn_Llimes.jpg">
          <a:extLst>
            <a:ext uri="{FF2B5EF4-FFF2-40B4-BE49-F238E27FC236}">
              <a16:creationId xmlns:a16="http://schemas.microsoft.com/office/drawing/2014/main" xmlns="" id="{00000000-0008-0000-0B00-0000E3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81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492125</xdr:colOff>
      <xdr:row>3</xdr:row>
      <xdr:rowOff>94046</xdr:rowOff>
    </xdr:from>
    <xdr:to>
      <xdr:col>10</xdr:col>
      <xdr:colOff>699621</xdr:colOff>
      <xdr:row>4</xdr:row>
      <xdr:rowOff>156079</xdr:rowOff>
    </xdr:to>
    <xdr:sp macro="" textlink="">
      <xdr:nvSpPr>
        <xdr:cNvPr id="4" name="Rectangle arrodoni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6692024" y="593068"/>
          <a:ext cx="1003519" cy="219512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600" b="1"/>
            <a:t>INDEX</a:t>
          </a:r>
        </a:p>
      </xdr:txBody>
    </xdr:sp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295275</xdr:colOff>
      <xdr:row>3</xdr:row>
      <xdr:rowOff>19050</xdr:rowOff>
    </xdr:to>
    <xdr:pic>
      <xdr:nvPicPr>
        <xdr:cNvPr id="2802" name="Imatge 8" descr="D:\2012\llima Aj\AjBcn_Llimes.jpg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2400"/>
          <a:ext cx="904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345113</xdr:colOff>
      <xdr:row>3</xdr:row>
      <xdr:rowOff>111397</xdr:rowOff>
    </xdr:from>
    <xdr:to>
      <xdr:col>6</xdr:col>
      <xdr:colOff>976867</xdr:colOff>
      <xdr:row>5</xdr:row>
      <xdr:rowOff>55536</xdr:rowOff>
    </xdr:to>
    <xdr:sp macro="" textlink="">
      <xdr:nvSpPr>
        <xdr:cNvPr id="3" name="Rectangle arrodoni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 bwMode="auto">
        <a:xfrm>
          <a:off x="6395076" y="587647"/>
          <a:ext cx="670042" cy="269577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1</a:t>
          </a:r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1209675</xdr:colOff>
      <xdr:row>2</xdr:row>
      <xdr:rowOff>133350</xdr:rowOff>
    </xdr:to>
    <xdr:pic>
      <xdr:nvPicPr>
        <xdr:cNvPr id="5856" name="Imatge 4" descr="D:\2012\llima Aj\AjBcn_Llimes.jpg">
          <a:extLst>
            <a:ext uri="{FF2B5EF4-FFF2-40B4-BE49-F238E27FC236}">
              <a16:creationId xmlns:a16="http://schemas.microsoft.com/office/drawing/2014/main" xmlns="" id="{00000000-0008-0000-0200-0000E0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16667</xdr:colOff>
      <xdr:row>1</xdr:row>
      <xdr:rowOff>18256</xdr:rowOff>
    </xdr:from>
    <xdr:to>
      <xdr:col>9</xdr:col>
      <xdr:colOff>238926</xdr:colOff>
      <xdr:row>3</xdr:row>
      <xdr:rowOff>2619</xdr:rowOff>
    </xdr:to>
    <xdr:sp macro="" textlink="">
      <xdr:nvSpPr>
        <xdr:cNvPr id="2" name="Rectangle arrodoni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 bwMode="auto">
        <a:xfrm>
          <a:off x="3188492" y="180181"/>
          <a:ext cx="3451234" cy="308213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 baseline="0">
              <a:solidFill>
                <a:sysClr val="windowText" lastClr="000000"/>
              </a:solidFill>
            </a:rPr>
            <a:t>COMPTE D'EXPLOTACIÓ IEM</a:t>
          </a:r>
          <a:endParaRPr lang="ca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2</xdr:row>
      <xdr:rowOff>142875</xdr:rowOff>
    </xdr:to>
    <xdr:pic>
      <xdr:nvPicPr>
        <xdr:cNvPr id="26654" name="Imatge 1">
          <a:extLst>
            <a:ext uri="{FF2B5EF4-FFF2-40B4-BE49-F238E27FC236}">
              <a16:creationId xmlns:a16="http://schemas.microsoft.com/office/drawing/2014/main" xmlns="" id="{00000000-0008-0000-0300-00001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322491</xdr:colOff>
      <xdr:row>3</xdr:row>
      <xdr:rowOff>7257</xdr:rowOff>
    </xdr:from>
    <xdr:to>
      <xdr:col>9</xdr:col>
      <xdr:colOff>710779</xdr:colOff>
      <xdr:row>4</xdr:row>
      <xdr:rowOff>244841</xdr:rowOff>
    </xdr:to>
    <xdr:sp macro="" textlink="">
      <xdr:nvSpPr>
        <xdr:cNvPr id="5" name="Rectangle arrodonit 2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 bwMode="auto">
        <a:xfrm>
          <a:off x="8722180" y="503464"/>
          <a:ext cx="1387928" cy="39460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 3 </a:t>
          </a:r>
          <a:r>
            <a:rPr lang="ca-ES" sz="1400" b="1" baseline="0"/>
            <a:t> </a:t>
          </a:r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2</xdr:row>
      <xdr:rowOff>95250</xdr:rowOff>
    </xdr:to>
    <xdr:pic>
      <xdr:nvPicPr>
        <xdr:cNvPr id="17192" name="Imatge 7" descr="D:\2012\llima Aj\AjBcn_Llimes.jpg">
          <a:extLst>
            <a:ext uri="{FF2B5EF4-FFF2-40B4-BE49-F238E27FC236}">
              <a16:creationId xmlns:a16="http://schemas.microsoft.com/office/drawing/2014/main" xmlns="" id="{00000000-0008-0000-0400-000028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277166</xdr:colOff>
      <xdr:row>3</xdr:row>
      <xdr:rowOff>150636</xdr:rowOff>
    </xdr:from>
    <xdr:to>
      <xdr:col>4</xdr:col>
      <xdr:colOff>1179100</xdr:colOff>
      <xdr:row>4</xdr:row>
      <xdr:rowOff>129346</xdr:rowOff>
    </xdr:to>
    <xdr:sp macro="" textlink="">
      <xdr:nvSpPr>
        <xdr:cNvPr id="2" name="Rectangle arrodonit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 bwMode="auto">
        <a:xfrm>
          <a:off x="7255816" y="579261"/>
          <a:ext cx="901934" cy="28351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 4</a:t>
          </a:r>
          <a:endParaRPr lang="ca-ES" sz="1400" b="1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104775</xdr:rowOff>
    </xdr:to>
    <xdr:pic>
      <xdr:nvPicPr>
        <xdr:cNvPr id="24045" name="Imatge 4" descr="D:\2012\llima Aj\AjBcn_Llimes.jpg">
          <a:extLst>
            <a:ext uri="{FF2B5EF4-FFF2-40B4-BE49-F238E27FC236}">
              <a16:creationId xmlns:a16="http://schemas.microsoft.com/office/drawing/2014/main" xmlns="" id="{00000000-0008-0000-0500-0000ED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133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160338</xdr:colOff>
      <xdr:row>4</xdr:row>
      <xdr:rowOff>0</xdr:rowOff>
    </xdr:from>
    <xdr:to>
      <xdr:col>12</xdr:col>
      <xdr:colOff>854188</xdr:colOff>
      <xdr:row>4</xdr:row>
      <xdr:rowOff>227969</xdr:rowOff>
    </xdr:to>
    <xdr:sp macro="" textlink="">
      <xdr:nvSpPr>
        <xdr:cNvPr id="3" name="Rectangle arrodonit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 bwMode="auto">
        <a:xfrm>
          <a:off x="8122444" y="500063"/>
          <a:ext cx="700088" cy="2214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 5</a:t>
          </a:r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1238250</xdr:colOff>
      <xdr:row>2</xdr:row>
      <xdr:rowOff>142875</xdr:rowOff>
    </xdr:to>
    <xdr:pic>
      <xdr:nvPicPr>
        <xdr:cNvPr id="8941" name="Imatge 4" descr="D:\2012\llima Aj\AjBcn_Llimes.jpg">
          <a:extLst>
            <a:ext uri="{FF2B5EF4-FFF2-40B4-BE49-F238E27FC236}">
              <a16:creationId xmlns:a16="http://schemas.microsoft.com/office/drawing/2014/main" xmlns="" id="{00000000-0008-0000-0800-0000E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8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525991</xdr:colOff>
      <xdr:row>5</xdr:row>
      <xdr:rowOff>38100</xdr:rowOff>
    </xdr:from>
    <xdr:to>
      <xdr:col>12</xdr:col>
      <xdr:colOff>803995</xdr:colOff>
      <xdr:row>5</xdr:row>
      <xdr:rowOff>260349</xdr:rowOff>
    </xdr:to>
    <xdr:sp macro="" textlink="">
      <xdr:nvSpPr>
        <xdr:cNvPr id="3" name="Rectangle arrodonit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 bwMode="auto">
        <a:xfrm>
          <a:off x="9461499" y="560917"/>
          <a:ext cx="803464" cy="22224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6</a:t>
          </a:r>
        </a:p>
        <a:p>
          <a:pPr algn="ctr"/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1285875</xdr:colOff>
      <xdr:row>3</xdr:row>
      <xdr:rowOff>66675</xdr:rowOff>
    </xdr:to>
    <xdr:pic>
      <xdr:nvPicPr>
        <xdr:cNvPr id="9946" name="Imatge 4" descr="D:\2012\llima Aj\AjBcn_Llimes.jpg">
          <a:extLst>
            <a:ext uri="{FF2B5EF4-FFF2-40B4-BE49-F238E27FC236}">
              <a16:creationId xmlns:a16="http://schemas.microsoft.com/office/drawing/2014/main" xmlns="" id="{00000000-0008-0000-0900-0000DA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303213</xdr:colOff>
      <xdr:row>3</xdr:row>
      <xdr:rowOff>170543</xdr:rowOff>
    </xdr:from>
    <xdr:to>
      <xdr:col>20</xdr:col>
      <xdr:colOff>181020</xdr:colOff>
      <xdr:row>4</xdr:row>
      <xdr:rowOff>214551</xdr:rowOff>
    </xdr:to>
    <xdr:sp macro="" textlink="">
      <xdr:nvSpPr>
        <xdr:cNvPr id="3" name="Rectangle arrodonit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 bwMode="auto">
        <a:xfrm>
          <a:off x="8773206" y="340179"/>
          <a:ext cx="834343" cy="24152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a-ES" sz="1400" b="1"/>
            <a:t>Fitxa</a:t>
          </a:r>
          <a:r>
            <a:rPr lang="ca-ES" sz="1400" b="1" baseline="0"/>
            <a:t> 7</a:t>
          </a:r>
          <a:endParaRPr lang="ca-ES" sz="14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38100</xdr:rowOff>
    </xdr:to>
    <xdr:pic>
      <xdr:nvPicPr>
        <xdr:cNvPr id="10970" name="Imatge 4" descr="D:\2012\llima Aj\AjBcn_Llimes.jpg">
          <a:extLst>
            <a:ext uri="{FF2B5EF4-FFF2-40B4-BE49-F238E27FC236}">
              <a16:creationId xmlns:a16="http://schemas.microsoft.com/office/drawing/2014/main" xmlns="" id="{00000000-0008-0000-0A00-0000D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opLeftCell="A16" zoomScaleNormal="100" zoomScaleSheetLayoutView="90" workbookViewId="0">
      <selection activeCell="C26" sqref="C26"/>
    </sheetView>
  </sheetViews>
  <sheetFormatPr defaultColWidth="11.42578125" defaultRowHeight="12.75"/>
  <cols>
    <col min="1" max="1" width="7.140625" customWidth="1"/>
    <col min="3" max="3" width="62.85546875" customWidth="1"/>
    <col min="5" max="5" width="5.140625" customWidth="1"/>
    <col min="6" max="6" width="5.5703125" customWidth="1"/>
  </cols>
  <sheetData>
    <row r="1" spans="1:5">
      <c r="A1" s="151"/>
      <c r="B1" s="151"/>
      <c r="C1" s="151"/>
      <c r="D1" s="151"/>
      <c r="E1" s="151"/>
    </row>
    <row r="2" spans="1:5" ht="16.5" customHeight="1">
      <c r="A2" s="151"/>
      <c r="B2" s="151"/>
      <c r="C2" s="151"/>
      <c r="D2" s="151"/>
      <c r="E2" s="151"/>
    </row>
    <row r="13" spans="1:5" ht="29.25">
      <c r="C13" s="238" t="s">
        <v>298</v>
      </c>
    </row>
    <row r="14" spans="1:5" ht="29.25">
      <c r="C14" s="238" t="s">
        <v>299</v>
      </c>
    </row>
    <row r="20" spans="2:3" ht="66">
      <c r="C20" s="77" t="s">
        <v>178</v>
      </c>
    </row>
    <row r="22" spans="2:3" ht="54">
      <c r="C22" s="78" t="s">
        <v>272</v>
      </c>
    </row>
    <row r="24" spans="2:3">
      <c r="C24" s="173"/>
    </row>
    <row r="26" spans="2:3" ht="59.25">
      <c r="C26" s="79">
        <v>2021</v>
      </c>
    </row>
    <row r="29" spans="2:3" ht="13.5" thickBot="1"/>
    <row r="30" spans="2:3" ht="24" thickBot="1">
      <c r="B30" s="80"/>
      <c r="C30" s="81"/>
    </row>
    <row r="36" spans="1:11" ht="15.75" customHeight="1">
      <c r="A36" s="251" t="s">
        <v>161</v>
      </c>
      <c r="B36" s="166"/>
      <c r="C36" s="166"/>
      <c r="D36" s="167"/>
      <c r="E36" s="167"/>
      <c r="F36" s="168"/>
      <c r="H36" s="148"/>
      <c r="I36" s="148"/>
      <c r="J36" s="148"/>
      <c r="K36" s="148"/>
    </row>
    <row r="37" spans="1:11" ht="15.75" customHeight="1">
      <c r="A37" s="248" t="s">
        <v>162</v>
      </c>
      <c r="B37" s="249"/>
      <c r="C37" s="249"/>
      <c r="D37" s="250"/>
      <c r="E37" s="250"/>
      <c r="F37" s="169"/>
      <c r="H37" s="148"/>
      <c r="I37" s="148"/>
      <c r="J37" s="148"/>
      <c r="K37" s="148"/>
    </row>
    <row r="38" spans="1:11" ht="15.75" customHeight="1">
      <c r="A38" s="248"/>
      <c r="B38" s="249"/>
      <c r="C38" s="249"/>
      <c r="D38" s="250"/>
      <c r="E38" s="250"/>
      <c r="F38" s="169"/>
      <c r="H38" s="148"/>
      <c r="I38" s="148"/>
      <c r="J38" s="148"/>
      <c r="K38" s="148"/>
    </row>
    <row r="39" spans="1:11" ht="15.75" customHeight="1">
      <c r="A39" s="248" t="s">
        <v>179</v>
      </c>
      <c r="B39" s="249"/>
      <c r="C39" s="249"/>
      <c r="D39" s="250"/>
      <c r="E39" s="250"/>
      <c r="F39" s="169"/>
      <c r="H39" s="148"/>
      <c r="I39" s="148"/>
      <c r="J39" s="148"/>
      <c r="K39" s="148"/>
    </row>
    <row r="40" spans="1:11" ht="15.75" customHeight="1">
      <c r="A40" s="170"/>
      <c r="B40" s="171"/>
      <c r="C40" s="171"/>
      <c r="D40" s="171"/>
      <c r="E40" s="171"/>
      <c r="F40" s="172"/>
      <c r="H40" s="148"/>
      <c r="I40" s="148"/>
      <c r="J40" s="148"/>
      <c r="K40" s="148"/>
    </row>
  </sheetData>
  <phoneticPr fontId="49" type="noConversion"/>
  <pageMargins left="0.74803149606299213" right="0.74803149606299213" top="0.44" bottom="0.98425196850393704" header="0" footer="0"/>
  <pageSetup paperSize="9" scale="85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70" zoomScaleNormal="70" zoomScaleSheetLayoutView="100" zoomScalePageLayoutView="70" workbookViewId="0">
      <selection activeCell="H50" sqref="H50"/>
    </sheetView>
  </sheetViews>
  <sheetFormatPr defaultColWidth="11.42578125" defaultRowHeight="12.75"/>
  <cols>
    <col min="1" max="1" width="38.5703125" style="82" customWidth="1"/>
    <col min="2" max="2" width="10.140625" style="82" customWidth="1"/>
    <col min="3" max="3" width="4.85546875" style="82" customWidth="1"/>
    <col min="4" max="4" width="7" style="82" customWidth="1"/>
    <col min="5" max="9" width="10.140625" style="82" customWidth="1"/>
    <col min="10" max="10" width="7.7109375" style="82" customWidth="1"/>
    <col min="11" max="11" width="12.7109375" style="82" customWidth="1"/>
    <col min="12" max="12" width="8" style="82" customWidth="1"/>
    <col min="13" max="13" width="12.7109375" style="82" customWidth="1"/>
    <col min="14" max="137" width="3.7109375" style="82" customWidth="1"/>
    <col min="138" max="16384" width="11.42578125" style="82"/>
  </cols>
  <sheetData>
    <row r="1" spans="1:16" ht="12.75" customHeight="1">
      <c r="A1" s="152"/>
      <c r="B1" s="152"/>
      <c r="C1" s="152"/>
      <c r="D1" s="96"/>
      <c r="E1" s="96"/>
      <c r="F1" s="96"/>
      <c r="G1" s="96"/>
      <c r="H1" s="96"/>
      <c r="I1" s="96"/>
      <c r="J1" s="96"/>
      <c r="K1" s="96"/>
      <c r="L1" s="94"/>
      <c r="M1" s="160"/>
      <c r="N1" s="85"/>
      <c r="O1" s="85"/>
      <c r="P1" s="98"/>
    </row>
    <row r="2" spans="1:16" ht="16.5" customHeight="1">
      <c r="A2" s="153"/>
      <c r="B2" s="153"/>
      <c r="C2" s="153"/>
      <c r="D2" s="96"/>
      <c r="E2" s="96"/>
      <c r="F2" s="96"/>
      <c r="G2" s="96"/>
      <c r="H2" s="96"/>
      <c r="I2" s="96"/>
      <c r="J2" s="96"/>
      <c r="K2" s="96"/>
      <c r="L2" s="96"/>
      <c r="M2" s="154"/>
      <c r="N2" s="96"/>
      <c r="O2" s="96"/>
      <c r="P2" s="100"/>
    </row>
    <row r="3" spans="1:16" ht="16.5" customHeight="1">
      <c r="A3" s="153"/>
      <c r="B3" s="153"/>
      <c r="C3" s="153"/>
      <c r="D3" s="96"/>
      <c r="E3" s="96"/>
      <c r="F3" s="96"/>
      <c r="G3" s="96"/>
      <c r="H3" s="96"/>
      <c r="I3" s="96"/>
      <c r="J3" s="96"/>
      <c r="K3" s="96"/>
      <c r="L3" s="96"/>
      <c r="M3" s="154"/>
      <c r="N3" s="96"/>
      <c r="O3" s="96"/>
      <c r="P3" s="100"/>
    </row>
    <row r="4" spans="1:16" ht="16.5" customHeight="1">
      <c r="A4" s="153"/>
      <c r="B4" s="153"/>
      <c r="C4" s="153"/>
      <c r="D4" s="96"/>
      <c r="E4" s="96"/>
      <c r="F4" s="96"/>
      <c r="G4" s="96"/>
      <c r="H4" s="96"/>
      <c r="I4" s="96"/>
      <c r="J4" s="96"/>
      <c r="K4" s="96"/>
      <c r="L4" s="96"/>
      <c r="M4" s="154"/>
      <c r="N4" s="96"/>
      <c r="O4" s="96"/>
      <c r="P4" s="100"/>
    </row>
    <row r="5" spans="1:16">
      <c r="A5" s="94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85"/>
      <c r="O5" s="85"/>
      <c r="P5" s="85"/>
    </row>
    <row r="6" spans="1:16" ht="23.25" customHeight="1"/>
    <row r="7" spans="1:16" ht="23.25" customHeight="1"/>
    <row r="8" spans="1:16" ht="13.5" thickBot="1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6" ht="16.5" thickBot="1">
      <c r="A9" s="261" t="s">
        <v>256</v>
      </c>
      <c r="B9" s="457">
        <f>'Dades generals F1'!B8</f>
        <v>0</v>
      </c>
      <c r="C9" s="458"/>
      <c r="D9" s="458"/>
      <c r="E9" s="458"/>
      <c r="F9" s="458"/>
      <c r="G9" s="533"/>
      <c r="H9" s="458"/>
      <c r="I9" s="458"/>
      <c r="J9" s="458"/>
      <c r="K9" s="458"/>
      <c r="L9" s="458"/>
      <c r="M9" s="534"/>
      <c r="N9" s="85"/>
      <c r="O9" s="85"/>
      <c r="P9" s="85"/>
    </row>
    <row r="10" spans="1:16" ht="16.5" thickBot="1">
      <c r="A10" s="271"/>
      <c r="B10" s="271"/>
      <c r="C10" s="271"/>
      <c r="D10" s="270"/>
      <c r="E10" s="270"/>
      <c r="F10" s="270"/>
      <c r="G10" s="270"/>
      <c r="H10" s="270"/>
      <c r="I10" s="270"/>
      <c r="J10" s="270"/>
      <c r="K10" s="270"/>
      <c r="L10" s="270"/>
      <c r="M10" s="271"/>
      <c r="N10" s="85"/>
      <c r="O10" s="85"/>
      <c r="P10" s="85"/>
    </row>
    <row r="11" spans="1:16" ht="39" customHeight="1" thickBot="1">
      <c r="A11" s="261" t="s">
        <v>133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2"/>
      <c r="N11" s="85"/>
      <c r="O11" s="85"/>
      <c r="P11" s="85"/>
    </row>
    <row r="12" spans="1:16" ht="15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</row>
    <row r="13" spans="1:16" ht="16.5" thickBot="1">
      <c r="A13" s="535"/>
      <c r="B13" s="535"/>
      <c r="C13" s="535"/>
      <c r="D13" s="536"/>
      <c r="E13" s="536"/>
      <c r="F13" s="536"/>
      <c r="G13" s="271"/>
      <c r="H13" s="271"/>
      <c r="I13" s="271"/>
      <c r="J13" s="271"/>
      <c r="K13" s="271"/>
      <c r="L13" s="271"/>
      <c r="M13" s="271"/>
    </row>
    <row r="14" spans="1:16" ht="42.75" customHeight="1" thickBot="1">
      <c r="A14" s="271"/>
      <c r="B14" s="271"/>
      <c r="C14" s="780" t="s">
        <v>102</v>
      </c>
      <c r="D14" s="781"/>
      <c r="E14" s="778" t="s">
        <v>141</v>
      </c>
      <c r="F14" s="779"/>
      <c r="G14" s="779"/>
      <c r="H14" s="779"/>
      <c r="I14" s="779"/>
      <c r="J14" s="783" t="s">
        <v>126</v>
      </c>
      <c r="K14" s="765" t="s">
        <v>127</v>
      </c>
      <c r="L14" s="767" t="s">
        <v>155</v>
      </c>
      <c r="M14" s="765" t="s">
        <v>148</v>
      </c>
    </row>
    <row r="15" spans="1:16" ht="137.44999999999999" customHeight="1" thickBot="1">
      <c r="A15" s="537" t="s">
        <v>27</v>
      </c>
      <c r="B15" s="538" t="s">
        <v>151</v>
      </c>
      <c r="C15" s="539" t="s">
        <v>101</v>
      </c>
      <c r="D15" s="540" t="s">
        <v>28</v>
      </c>
      <c r="E15" s="541" t="s">
        <v>250</v>
      </c>
      <c r="F15" s="542" t="s">
        <v>251</v>
      </c>
      <c r="G15" s="543" t="s">
        <v>104</v>
      </c>
      <c r="H15" s="544" t="s">
        <v>105</v>
      </c>
      <c r="I15" s="545" t="s">
        <v>103</v>
      </c>
      <c r="J15" s="784"/>
      <c r="K15" s="766"/>
      <c r="L15" s="768"/>
      <c r="M15" s="766"/>
    </row>
    <row r="16" spans="1:16" ht="15.75" thickBot="1">
      <c r="A16" s="271"/>
      <c r="B16" s="271"/>
      <c r="C16" s="271"/>
      <c r="D16" s="546"/>
      <c r="E16" s="546"/>
      <c r="F16" s="354"/>
      <c r="G16" s="271"/>
      <c r="H16" s="271"/>
      <c r="I16" s="271"/>
      <c r="J16" s="271"/>
      <c r="K16" s="271"/>
      <c r="L16" s="547"/>
      <c r="M16" s="271"/>
    </row>
    <row r="17" spans="1:13" ht="15.75" thickBot="1">
      <c r="A17" s="548"/>
      <c r="B17" s="549"/>
      <c r="C17" s="550"/>
      <c r="D17" s="551"/>
      <c r="E17" s="550"/>
      <c r="F17" s="552"/>
      <c r="G17" s="552"/>
      <c r="H17" s="552"/>
      <c r="I17" s="551"/>
      <c r="J17" s="553"/>
      <c r="K17" s="554">
        <f>SUM(E17:I17)*J17</f>
        <v>0</v>
      </c>
      <c r="L17" s="555"/>
      <c r="M17" s="484">
        <f>L17*K17</f>
        <v>0</v>
      </c>
    </row>
    <row r="18" spans="1:13" ht="15.75" thickBot="1">
      <c r="A18" s="556"/>
      <c r="B18" s="557"/>
      <c r="C18" s="558"/>
      <c r="D18" s="559"/>
      <c r="E18" s="558"/>
      <c r="F18" s="560"/>
      <c r="G18" s="560"/>
      <c r="H18" s="560"/>
      <c r="I18" s="559"/>
      <c r="J18" s="561"/>
      <c r="K18" s="554">
        <f t="shared" ref="K18:K36" si="0">SUM(E18:I18)*J18</f>
        <v>0</v>
      </c>
      <c r="L18" s="562"/>
      <c r="M18" s="484">
        <f t="shared" ref="M18:M36" si="1">L18*K18</f>
        <v>0</v>
      </c>
    </row>
    <row r="19" spans="1:13" ht="15.75" thickBot="1">
      <c r="A19" s="556"/>
      <c r="B19" s="557"/>
      <c r="C19" s="558"/>
      <c r="D19" s="559"/>
      <c r="E19" s="558"/>
      <c r="F19" s="560"/>
      <c r="G19" s="560"/>
      <c r="H19" s="560"/>
      <c r="I19" s="559"/>
      <c r="J19" s="561"/>
      <c r="K19" s="554">
        <f t="shared" si="0"/>
        <v>0</v>
      </c>
      <c r="L19" s="562"/>
      <c r="M19" s="484">
        <f t="shared" si="1"/>
        <v>0</v>
      </c>
    </row>
    <row r="20" spans="1:13" ht="15.75" thickBot="1">
      <c r="A20" s="556"/>
      <c r="B20" s="557"/>
      <c r="C20" s="558"/>
      <c r="D20" s="559"/>
      <c r="E20" s="558"/>
      <c r="F20" s="560"/>
      <c r="G20" s="560"/>
      <c r="H20" s="560"/>
      <c r="I20" s="559"/>
      <c r="J20" s="561"/>
      <c r="K20" s="554">
        <f t="shared" si="0"/>
        <v>0</v>
      </c>
      <c r="L20" s="562"/>
      <c r="M20" s="484">
        <f t="shared" si="1"/>
        <v>0</v>
      </c>
    </row>
    <row r="21" spans="1:13" ht="15.75" thickBot="1">
      <c r="A21" s="556"/>
      <c r="B21" s="557"/>
      <c r="C21" s="558"/>
      <c r="D21" s="559"/>
      <c r="E21" s="558"/>
      <c r="F21" s="560"/>
      <c r="G21" s="560"/>
      <c r="H21" s="560"/>
      <c r="I21" s="559"/>
      <c r="J21" s="561"/>
      <c r="K21" s="554">
        <f t="shared" si="0"/>
        <v>0</v>
      </c>
      <c r="L21" s="562"/>
      <c r="M21" s="484">
        <f t="shared" si="1"/>
        <v>0</v>
      </c>
    </row>
    <row r="22" spans="1:13" ht="15.75" thickBot="1">
      <c r="A22" s="556"/>
      <c r="B22" s="557"/>
      <c r="C22" s="558"/>
      <c r="D22" s="559"/>
      <c r="E22" s="558"/>
      <c r="F22" s="560"/>
      <c r="G22" s="560"/>
      <c r="H22" s="560"/>
      <c r="I22" s="559"/>
      <c r="J22" s="561"/>
      <c r="K22" s="554">
        <f t="shared" si="0"/>
        <v>0</v>
      </c>
      <c r="L22" s="562"/>
      <c r="M22" s="484">
        <f t="shared" si="1"/>
        <v>0</v>
      </c>
    </row>
    <row r="23" spans="1:13" ht="15.75" thickBot="1">
      <c r="A23" s="556"/>
      <c r="B23" s="557"/>
      <c r="C23" s="558"/>
      <c r="D23" s="559"/>
      <c r="E23" s="558"/>
      <c r="F23" s="560"/>
      <c r="G23" s="560"/>
      <c r="H23" s="560"/>
      <c r="I23" s="559"/>
      <c r="J23" s="561"/>
      <c r="K23" s="554">
        <f t="shared" si="0"/>
        <v>0</v>
      </c>
      <c r="L23" s="562"/>
      <c r="M23" s="484">
        <f t="shared" si="1"/>
        <v>0</v>
      </c>
    </row>
    <row r="24" spans="1:13" ht="15.75" thickBot="1">
      <c r="A24" s="556"/>
      <c r="B24" s="557"/>
      <c r="C24" s="558"/>
      <c r="D24" s="559"/>
      <c r="E24" s="558"/>
      <c r="F24" s="560"/>
      <c r="G24" s="560"/>
      <c r="H24" s="560"/>
      <c r="I24" s="559"/>
      <c r="J24" s="561"/>
      <c r="K24" s="554">
        <f t="shared" si="0"/>
        <v>0</v>
      </c>
      <c r="L24" s="562"/>
      <c r="M24" s="484">
        <f t="shared" si="1"/>
        <v>0</v>
      </c>
    </row>
    <row r="25" spans="1:13" ht="15.75" thickBot="1">
      <c r="A25" s="556"/>
      <c r="B25" s="557"/>
      <c r="C25" s="558"/>
      <c r="D25" s="559"/>
      <c r="E25" s="558"/>
      <c r="F25" s="560"/>
      <c r="G25" s="560"/>
      <c r="H25" s="560"/>
      <c r="I25" s="559"/>
      <c r="J25" s="561"/>
      <c r="K25" s="554">
        <f t="shared" si="0"/>
        <v>0</v>
      </c>
      <c r="L25" s="562"/>
      <c r="M25" s="484">
        <f t="shared" si="1"/>
        <v>0</v>
      </c>
    </row>
    <row r="26" spans="1:13" ht="15.75" thickBot="1">
      <c r="A26" s="556"/>
      <c r="B26" s="557"/>
      <c r="C26" s="558"/>
      <c r="D26" s="559"/>
      <c r="E26" s="558"/>
      <c r="F26" s="560"/>
      <c r="G26" s="560"/>
      <c r="H26" s="560"/>
      <c r="I26" s="559"/>
      <c r="J26" s="561"/>
      <c r="K26" s="554">
        <f t="shared" si="0"/>
        <v>0</v>
      </c>
      <c r="L26" s="562"/>
      <c r="M26" s="484">
        <f t="shared" si="1"/>
        <v>0</v>
      </c>
    </row>
    <row r="27" spans="1:13" ht="15.75" thickBot="1">
      <c r="A27" s="556"/>
      <c r="B27" s="557"/>
      <c r="C27" s="558"/>
      <c r="D27" s="559"/>
      <c r="E27" s="558"/>
      <c r="F27" s="560"/>
      <c r="G27" s="560"/>
      <c r="H27" s="560"/>
      <c r="I27" s="559"/>
      <c r="J27" s="561"/>
      <c r="K27" s="554">
        <f t="shared" si="0"/>
        <v>0</v>
      </c>
      <c r="L27" s="562"/>
      <c r="M27" s="484">
        <f t="shared" si="1"/>
        <v>0</v>
      </c>
    </row>
    <row r="28" spans="1:13" ht="15.75" thickBot="1">
      <c r="A28" s="556"/>
      <c r="B28" s="557"/>
      <c r="C28" s="558"/>
      <c r="D28" s="559"/>
      <c r="E28" s="558"/>
      <c r="F28" s="560"/>
      <c r="G28" s="560"/>
      <c r="H28" s="560"/>
      <c r="I28" s="559"/>
      <c r="J28" s="561"/>
      <c r="K28" s="554">
        <f t="shared" si="0"/>
        <v>0</v>
      </c>
      <c r="L28" s="562"/>
      <c r="M28" s="484">
        <f t="shared" si="1"/>
        <v>0</v>
      </c>
    </row>
    <row r="29" spans="1:13" ht="15.75" thickBot="1">
      <c r="A29" s="556"/>
      <c r="B29" s="557"/>
      <c r="C29" s="558"/>
      <c r="D29" s="559"/>
      <c r="E29" s="558"/>
      <c r="F29" s="560"/>
      <c r="G29" s="560"/>
      <c r="H29" s="560"/>
      <c r="I29" s="559"/>
      <c r="J29" s="561"/>
      <c r="K29" s="554">
        <f t="shared" si="0"/>
        <v>0</v>
      </c>
      <c r="L29" s="562"/>
      <c r="M29" s="484">
        <f t="shared" si="1"/>
        <v>0</v>
      </c>
    </row>
    <row r="30" spans="1:13" ht="15.75" thickBot="1">
      <c r="A30" s="556"/>
      <c r="B30" s="557"/>
      <c r="C30" s="558"/>
      <c r="D30" s="559"/>
      <c r="E30" s="558"/>
      <c r="F30" s="560"/>
      <c r="G30" s="560"/>
      <c r="H30" s="560"/>
      <c r="I30" s="559"/>
      <c r="J30" s="561"/>
      <c r="K30" s="554">
        <f t="shared" si="0"/>
        <v>0</v>
      </c>
      <c r="L30" s="562"/>
      <c r="M30" s="484">
        <f t="shared" si="1"/>
        <v>0</v>
      </c>
    </row>
    <row r="31" spans="1:13" ht="15.75" thickBot="1">
      <c r="A31" s="556"/>
      <c r="B31" s="557"/>
      <c r="C31" s="558"/>
      <c r="D31" s="559"/>
      <c r="E31" s="558"/>
      <c r="F31" s="560"/>
      <c r="G31" s="560"/>
      <c r="H31" s="560"/>
      <c r="I31" s="559"/>
      <c r="J31" s="561"/>
      <c r="K31" s="554">
        <f t="shared" si="0"/>
        <v>0</v>
      </c>
      <c r="L31" s="562"/>
      <c r="M31" s="484">
        <f t="shared" si="1"/>
        <v>0</v>
      </c>
    </row>
    <row r="32" spans="1:13" ht="15.75" thickBot="1">
      <c r="A32" s="556"/>
      <c r="B32" s="557"/>
      <c r="C32" s="558"/>
      <c r="D32" s="559"/>
      <c r="E32" s="558"/>
      <c r="F32" s="560"/>
      <c r="G32" s="560"/>
      <c r="H32" s="560"/>
      <c r="I32" s="559"/>
      <c r="J32" s="561"/>
      <c r="K32" s="554">
        <f t="shared" si="0"/>
        <v>0</v>
      </c>
      <c r="L32" s="562"/>
      <c r="M32" s="484">
        <f t="shared" si="1"/>
        <v>0</v>
      </c>
    </row>
    <row r="33" spans="1:14" ht="15.75" thickBot="1">
      <c r="A33" s="556"/>
      <c r="B33" s="557"/>
      <c r="C33" s="558"/>
      <c r="D33" s="559"/>
      <c r="E33" s="558"/>
      <c r="F33" s="560"/>
      <c r="G33" s="560"/>
      <c r="H33" s="560"/>
      <c r="I33" s="559"/>
      <c r="J33" s="561"/>
      <c r="K33" s="554">
        <f t="shared" si="0"/>
        <v>0</v>
      </c>
      <c r="L33" s="562"/>
      <c r="M33" s="484">
        <f t="shared" si="1"/>
        <v>0</v>
      </c>
    </row>
    <row r="34" spans="1:14" ht="15.75" thickBot="1">
      <c r="A34" s="556"/>
      <c r="B34" s="557"/>
      <c r="C34" s="558"/>
      <c r="D34" s="559"/>
      <c r="E34" s="558"/>
      <c r="F34" s="560"/>
      <c r="G34" s="560"/>
      <c r="H34" s="560"/>
      <c r="I34" s="559"/>
      <c r="J34" s="561"/>
      <c r="K34" s="554">
        <f t="shared" si="0"/>
        <v>0</v>
      </c>
      <c r="L34" s="562"/>
      <c r="M34" s="484">
        <f t="shared" si="1"/>
        <v>0</v>
      </c>
    </row>
    <row r="35" spans="1:14" ht="15.75" thickBot="1">
      <c r="A35" s="556"/>
      <c r="B35" s="557"/>
      <c r="C35" s="558"/>
      <c r="D35" s="559"/>
      <c r="E35" s="558"/>
      <c r="F35" s="560"/>
      <c r="G35" s="560"/>
      <c r="H35" s="560"/>
      <c r="I35" s="559"/>
      <c r="J35" s="561"/>
      <c r="K35" s="554">
        <f t="shared" si="0"/>
        <v>0</v>
      </c>
      <c r="L35" s="562"/>
      <c r="M35" s="484">
        <f t="shared" si="1"/>
        <v>0</v>
      </c>
    </row>
    <row r="36" spans="1:14" ht="15.75" thickBot="1">
      <c r="A36" s="563"/>
      <c r="B36" s="505"/>
      <c r="C36" s="564"/>
      <c r="D36" s="565"/>
      <c r="E36" s="564"/>
      <c r="F36" s="566"/>
      <c r="G36" s="566"/>
      <c r="H36" s="566"/>
      <c r="I36" s="565"/>
      <c r="J36" s="567"/>
      <c r="K36" s="568">
        <f t="shared" si="0"/>
        <v>0</v>
      </c>
      <c r="L36" s="569"/>
      <c r="M36" s="568">
        <f t="shared" si="1"/>
        <v>0</v>
      </c>
    </row>
    <row r="37" spans="1:14" ht="15.75" thickBot="1">
      <c r="A37" s="271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</row>
    <row r="38" spans="1:14" ht="20.45" customHeight="1" thickBot="1">
      <c r="A38" s="509" t="s">
        <v>142</v>
      </c>
      <c r="B38" s="271"/>
      <c r="C38" s="271"/>
      <c r="D38" s="271"/>
      <c r="E38" s="512">
        <f>SUM(E17:E36)</f>
        <v>0</v>
      </c>
      <c r="F38" s="512">
        <f>SUM(F17:F36)</f>
        <v>0</v>
      </c>
      <c r="G38" s="512">
        <f>SUM(G17:G36)</f>
        <v>0</v>
      </c>
      <c r="H38" s="512">
        <f>SUM(H17:H36)</f>
        <v>0</v>
      </c>
      <c r="I38" s="512">
        <f>SUM(I17:I36)</f>
        <v>0</v>
      </c>
      <c r="J38" s="508"/>
      <c r="K38" s="508"/>
      <c r="L38" s="508"/>
      <c r="M38" s="271"/>
    </row>
    <row r="39" spans="1:14" ht="21.6" customHeight="1" thickBot="1">
      <c r="A39" s="509" t="s">
        <v>131</v>
      </c>
      <c r="B39" s="570"/>
      <c r="C39" s="571"/>
      <c r="D39" s="572"/>
      <c r="E39" s="763">
        <f>E38+F38+G38+H38+I38</f>
        <v>0</v>
      </c>
      <c r="F39" s="782"/>
      <c r="G39" s="782"/>
      <c r="H39" s="782"/>
      <c r="I39" s="764"/>
      <c r="J39" s="515"/>
      <c r="K39" s="515"/>
      <c r="L39" s="271"/>
      <c r="M39" s="271"/>
    </row>
    <row r="40" spans="1:14" ht="22.5" customHeight="1" thickBot="1">
      <c r="A40" s="509" t="s">
        <v>125</v>
      </c>
      <c r="B40" s="271"/>
      <c r="C40" s="271"/>
      <c r="D40" s="271"/>
      <c r="E40" s="271"/>
      <c r="F40" s="271"/>
      <c r="G40" s="271"/>
      <c r="H40" s="271"/>
      <c r="I40" s="271"/>
      <c r="J40" s="573">
        <f>SUM(J17:J36)</f>
        <v>0</v>
      </c>
      <c r="K40" s="508"/>
      <c r="L40" s="271"/>
      <c r="M40" s="508"/>
      <c r="N40" s="101"/>
    </row>
    <row r="41" spans="1:14" ht="22.5" customHeight="1" thickBot="1">
      <c r="A41" s="509" t="s">
        <v>127</v>
      </c>
      <c r="B41" s="570"/>
      <c r="C41" s="571"/>
      <c r="D41" s="571"/>
      <c r="E41" s="571"/>
      <c r="F41" s="571"/>
      <c r="G41" s="571"/>
      <c r="H41" s="571"/>
      <c r="I41" s="571"/>
      <c r="J41" s="574"/>
      <c r="K41" s="568">
        <f>SUM(K17:K36)</f>
        <v>0</v>
      </c>
      <c r="L41" s="271"/>
      <c r="M41" s="508"/>
      <c r="N41" s="101"/>
    </row>
    <row r="42" spans="1:14" ht="21.6" customHeight="1" thickBot="1">
      <c r="A42" s="509" t="s">
        <v>148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568">
        <f>SUM(M17:M36)</f>
        <v>0</v>
      </c>
    </row>
    <row r="43" spans="1:14" ht="15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</row>
    <row r="44" spans="1:14" ht="15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</row>
    <row r="45" spans="1:14" ht="15.75">
      <c r="A45" s="531" t="s">
        <v>152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</row>
    <row r="46" spans="1:14" ht="15.75">
      <c r="A46" s="531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</row>
    <row r="47" spans="1:14" s="85" customFormat="1" ht="15">
      <c r="A47" s="271" t="s">
        <v>333</v>
      </c>
      <c r="B47" s="354"/>
      <c r="C47" s="354"/>
      <c r="D47" s="354"/>
      <c r="E47" s="271"/>
      <c r="F47" s="271"/>
      <c r="G47" s="271"/>
      <c r="H47" s="271"/>
      <c r="I47" s="271"/>
      <c r="J47" s="271"/>
      <c r="K47" s="271"/>
      <c r="L47" s="271"/>
      <c r="M47" s="271"/>
    </row>
    <row r="48" spans="1:14" s="85" customFormat="1" ht="15">
      <c r="A48" s="271"/>
      <c r="B48" s="354"/>
      <c r="C48" s="354"/>
      <c r="D48" s="354"/>
      <c r="E48" s="271"/>
      <c r="F48" s="271"/>
      <c r="G48" s="271"/>
      <c r="H48" s="271"/>
      <c r="I48" s="271"/>
      <c r="J48" s="271"/>
      <c r="K48" s="271"/>
      <c r="L48" s="271"/>
      <c r="M48" s="271"/>
    </row>
    <row r="49" spans="1:13" ht="15">
      <c r="A49" s="271" t="s">
        <v>192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</row>
    <row r="50" spans="1:13" ht="15">
      <c r="A50" s="271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71"/>
    </row>
    <row r="51" spans="1:13" ht="15">
      <c r="A51" s="271" t="s">
        <v>334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5">
      <c r="A52" s="271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</row>
    <row r="53" spans="1:13" ht="15">
      <c r="A53" s="271" t="s">
        <v>335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</row>
    <row r="54" spans="1:13" ht="15">
      <c r="A54" s="271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</row>
    <row r="55" spans="1:13" ht="15">
      <c r="A55" s="271" t="s">
        <v>336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 ht="15">
      <c r="A56" s="271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</row>
    <row r="57" spans="1:13" ht="15">
      <c r="A57" s="271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</row>
    <row r="58" spans="1:13" ht="15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</row>
    <row r="59" spans="1:13" ht="15">
      <c r="A59" s="271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1"/>
    </row>
  </sheetData>
  <mergeCells count="7">
    <mergeCell ref="M14:M15"/>
    <mergeCell ref="L14:L15"/>
    <mergeCell ref="E14:I14"/>
    <mergeCell ref="C14:D14"/>
    <mergeCell ref="E39:I39"/>
    <mergeCell ref="K14:K15"/>
    <mergeCell ref="J14:J15"/>
  </mergeCells>
  <phoneticPr fontId="49" type="noConversion"/>
  <pageMargins left="0.39370078740157483" right="0.74803149606299213" top="0.51181102362204722" bottom="0.98425196850393704" header="0" footer="0"/>
  <pageSetup paperSize="9" scale="45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showGridLines="0" zoomScale="80" zoomScaleNormal="80" zoomScaleSheetLayoutView="100" zoomScalePageLayoutView="70" workbookViewId="0">
      <selection activeCell="A86" sqref="A86:IV86"/>
    </sheetView>
  </sheetViews>
  <sheetFormatPr defaultColWidth="11.42578125" defaultRowHeight="12.75"/>
  <cols>
    <col min="1" max="1" width="35.85546875" style="82" customWidth="1"/>
    <col min="2" max="2" width="10.7109375" style="82" customWidth="1"/>
    <col min="3" max="3" width="9.85546875" style="82" customWidth="1"/>
    <col min="4" max="4" width="3.7109375" style="82" customWidth="1"/>
    <col min="5" max="5" width="3.28515625" style="82" customWidth="1"/>
    <col min="6" max="14" width="3.7109375" style="82" customWidth="1"/>
    <col min="15" max="16" width="8.7109375" style="82" customWidth="1"/>
    <col min="17" max="17" width="5.7109375" style="82" customWidth="1"/>
    <col min="18" max="18" width="10.7109375" style="82" customWidth="1"/>
    <col min="19" max="19" width="5.7109375" style="82" customWidth="1"/>
    <col min="20" max="20" width="8.7109375" style="82" customWidth="1"/>
    <col min="21" max="144" width="3.7109375" style="82" customWidth="1"/>
    <col min="145" max="16384" width="11.42578125" style="82"/>
  </cols>
  <sheetData>
    <row r="1" spans="1:23" ht="12.75" customHeight="1">
      <c r="A1" s="152"/>
      <c r="B1" s="152"/>
      <c r="C1" s="153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01"/>
      <c r="T1" s="160"/>
      <c r="U1" s="85"/>
      <c r="V1" s="85"/>
      <c r="W1" s="98"/>
    </row>
    <row r="2" spans="1:23" ht="12.75" customHeight="1">
      <c r="A2" s="152"/>
      <c r="B2" s="152"/>
      <c r="C2" s="15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01"/>
      <c r="T2" s="160"/>
      <c r="U2" s="85"/>
      <c r="V2" s="85"/>
      <c r="W2" s="98"/>
    </row>
    <row r="3" spans="1:23" ht="12.75" customHeight="1">
      <c r="A3" s="152"/>
      <c r="B3" s="152"/>
      <c r="C3" s="153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01"/>
      <c r="T3" s="160"/>
      <c r="U3" s="85"/>
      <c r="V3" s="85"/>
      <c r="W3" s="98"/>
    </row>
    <row r="4" spans="1:23" ht="16.5" customHeight="1">
      <c r="A4" s="153"/>
      <c r="B4" s="153"/>
      <c r="C4" s="153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62"/>
      <c r="S4" s="101"/>
      <c r="T4" s="154"/>
      <c r="U4" s="96"/>
      <c r="V4" s="96"/>
      <c r="W4" s="100"/>
    </row>
    <row r="5" spans="1:23" ht="23.25" customHeight="1"/>
    <row r="6" spans="1:2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spans="1:23" ht="13.5" thickBot="1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pans="1:23" ht="16.5" thickBot="1">
      <c r="A8" s="261" t="s">
        <v>256</v>
      </c>
      <c r="B8" s="460"/>
      <c r="C8" s="460"/>
      <c r="D8" s="460"/>
      <c r="E8" s="460"/>
      <c r="F8" s="460"/>
      <c r="G8" s="460"/>
      <c r="H8" s="460"/>
      <c r="I8" s="460"/>
      <c r="J8" s="575">
        <f>'Dades generals F1'!B8</f>
        <v>0</v>
      </c>
      <c r="K8" s="458"/>
      <c r="L8" s="458"/>
      <c r="M8" s="458"/>
      <c r="N8" s="458"/>
      <c r="O8" s="458"/>
      <c r="P8" s="458"/>
      <c r="Q8" s="458"/>
      <c r="R8" s="576"/>
      <c r="S8" s="577"/>
      <c r="T8" s="271"/>
      <c r="U8" s="85"/>
      <c r="V8" s="85"/>
      <c r="W8" s="85"/>
    </row>
    <row r="9" spans="1:23" ht="16.5" thickBot="1">
      <c r="A9" s="271"/>
      <c r="B9" s="271"/>
      <c r="C9" s="271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1"/>
      <c r="U9" s="85"/>
      <c r="V9" s="85"/>
      <c r="W9" s="85"/>
    </row>
    <row r="10" spans="1:23" ht="16.5" thickBot="1">
      <c r="A10" s="261" t="s">
        <v>107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1"/>
      <c r="U10" s="199"/>
      <c r="V10" s="85"/>
      <c r="W10" s="85"/>
    </row>
    <row r="11" spans="1:23" ht="15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</row>
    <row r="12" spans="1:23" ht="15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</row>
    <row r="13" spans="1:23" ht="15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</row>
    <row r="14" spans="1:23" ht="15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</row>
    <row r="15" spans="1:23" ht="15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</row>
    <row r="16" spans="1:23" ht="15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</row>
    <row r="17" spans="1:20" ht="16.5" thickBot="1">
      <c r="A17" s="535"/>
      <c r="B17" s="535"/>
      <c r="C17" s="536"/>
      <c r="D17" s="536"/>
      <c r="E17" s="536"/>
      <c r="F17" s="536"/>
      <c r="G17" s="536"/>
      <c r="H17" s="536"/>
      <c r="I17" s="536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</row>
    <row r="18" spans="1:20" ht="45.75" customHeight="1" thickBot="1">
      <c r="A18" s="271"/>
      <c r="B18" s="271"/>
      <c r="C18" s="271"/>
      <c r="D18" s="780" t="s">
        <v>102</v>
      </c>
      <c r="E18" s="771"/>
      <c r="F18" s="771"/>
      <c r="G18" s="771"/>
      <c r="H18" s="771"/>
      <c r="I18" s="781"/>
      <c r="J18" s="780" t="s">
        <v>139</v>
      </c>
      <c r="K18" s="787"/>
      <c r="L18" s="787"/>
      <c r="M18" s="787"/>
      <c r="N18" s="788"/>
      <c r="O18" s="785" t="s">
        <v>140</v>
      </c>
      <c r="P18" s="786"/>
      <c r="Q18" s="783" t="s">
        <v>126</v>
      </c>
      <c r="R18" s="765" t="s">
        <v>127</v>
      </c>
      <c r="S18" s="767" t="s">
        <v>155</v>
      </c>
      <c r="T18" s="765" t="s">
        <v>148</v>
      </c>
    </row>
    <row r="19" spans="1:20" ht="94.5" customHeight="1" thickBot="1">
      <c r="A19" s="537" t="s">
        <v>95</v>
      </c>
      <c r="B19" s="532" t="s">
        <v>257</v>
      </c>
      <c r="C19" s="538" t="s">
        <v>151</v>
      </c>
      <c r="D19" s="578" t="s">
        <v>134</v>
      </c>
      <c r="E19" s="578" t="s">
        <v>135</v>
      </c>
      <c r="F19" s="578" t="s">
        <v>136</v>
      </c>
      <c r="G19" s="578" t="s">
        <v>137</v>
      </c>
      <c r="H19" s="578" t="s">
        <v>266</v>
      </c>
      <c r="I19" s="578" t="s">
        <v>138</v>
      </c>
      <c r="J19" s="579" t="s">
        <v>12</v>
      </c>
      <c r="K19" s="579" t="s">
        <v>13</v>
      </c>
      <c r="L19" s="579" t="s">
        <v>14</v>
      </c>
      <c r="M19" s="579" t="s">
        <v>15</v>
      </c>
      <c r="N19" s="580" t="s">
        <v>7</v>
      </c>
      <c r="O19" s="542" t="s">
        <v>128</v>
      </c>
      <c r="P19" s="542" t="s">
        <v>129</v>
      </c>
      <c r="Q19" s="784"/>
      <c r="R19" s="766"/>
      <c r="S19" s="768"/>
      <c r="T19" s="766"/>
    </row>
    <row r="20" spans="1:20" ht="16.5" thickBo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789"/>
      <c r="S20" s="789"/>
      <c r="T20" s="271"/>
    </row>
    <row r="21" spans="1:20" ht="15">
      <c r="A21" s="548"/>
      <c r="B21" s="548"/>
      <c r="C21" s="548"/>
      <c r="D21" s="549"/>
      <c r="E21" s="549"/>
      <c r="F21" s="549"/>
      <c r="G21" s="549"/>
      <c r="H21" s="549"/>
      <c r="I21" s="549"/>
      <c r="J21" s="550"/>
      <c r="K21" s="581"/>
      <c r="L21" s="581"/>
      <c r="M21" s="581"/>
      <c r="N21" s="552"/>
      <c r="O21" s="582"/>
      <c r="P21" s="583"/>
      <c r="Q21" s="584"/>
      <c r="R21" s="484">
        <f>SUM(O21:P21)*Q21</f>
        <v>0</v>
      </c>
      <c r="S21" s="549"/>
      <c r="T21" s="484">
        <f>S21*R21</f>
        <v>0</v>
      </c>
    </row>
    <row r="22" spans="1:20" ht="15">
      <c r="A22" s="585"/>
      <c r="B22" s="585"/>
      <c r="C22" s="585"/>
      <c r="D22" s="586"/>
      <c r="E22" s="586"/>
      <c r="F22" s="586"/>
      <c r="G22" s="586"/>
      <c r="H22" s="586"/>
      <c r="I22" s="586"/>
      <c r="J22" s="587"/>
      <c r="K22" s="588"/>
      <c r="L22" s="588"/>
      <c r="M22" s="588"/>
      <c r="N22" s="589"/>
      <c r="O22" s="590"/>
      <c r="P22" s="591"/>
      <c r="Q22" s="592"/>
      <c r="R22" s="593">
        <f t="shared" ref="R22:R46" si="0">SUM(O22:P22)*Q22</f>
        <v>0</v>
      </c>
      <c r="S22" s="586"/>
      <c r="T22" s="593">
        <f t="shared" ref="T22:T46" si="1">S22*R22</f>
        <v>0</v>
      </c>
    </row>
    <row r="23" spans="1:20" ht="15">
      <c r="A23" s="585"/>
      <c r="B23" s="585"/>
      <c r="C23" s="585"/>
      <c r="D23" s="586"/>
      <c r="E23" s="586"/>
      <c r="F23" s="586"/>
      <c r="G23" s="586"/>
      <c r="H23" s="586"/>
      <c r="I23" s="586"/>
      <c r="J23" s="587"/>
      <c r="K23" s="588"/>
      <c r="L23" s="588"/>
      <c r="M23" s="588"/>
      <c r="N23" s="589"/>
      <c r="O23" s="590"/>
      <c r="P23" s="591"/>
      <c r="Q23" s="592"/>
      <c r="R23" s="593">
        <f t="shared" si="0"/>
        <v>0</v>
      </c>
      <c r="S23" s="586"/>
      <c r="T23" s="593">
        <f t="shared" si="1"/>
        <v>0</v>
      </c>
    </row>
    <row r="24" spans="1:20" ht="15">
      <c r="A24" s="585"/>
      <c r="B24" s="585"/>
      <c r="C24" s="585"/>
      <c r="D24" s="586"/>
      <c r="E24" s="586"/>
      <c r="F24" s="586"/>
      <c r="G24" s="586"/>
      <c r="H24" s="586"/>
      <c r="I24" s="586"/>
      <c r="J24" s="587"/>
      <c r="K24" s="588"/>
      <c r="L24" s="588"/>
      <c r="M24" s="588"/>
      <c r="N24" s="589"/>
      <c r="O24" s="590"/>
      <c r="P24" s="591"/>
      <c r="Q24" s="592"/>
      <c r="R24" s="593">
        <f t="shared" si="0"/>
        <v>0</v>
      </c>
      <c r="S24" s="586"/>
      <c r="T24" s="593">
        <f t="shared" si="1"/>
        <v>0</v>
      </c>
    </row>
    <row r="25" spans="1:20" ht="15">
      <c r="A25" s="585"/>
      <c r="B25" s="585"/>
      <c r="C25" s="585"/>
      <c r="D25" s="586"/>
      <c r="E25" s="586"/>
      <c r="F25" s="586"/>
      <c r="G25" s="586"/>
      <c r="H25" s="586"/>
      <c r="I25" s="586"/>
      <c r="J25" s="587"/>
      <c r="K25" s="588"/>
      <c r="L25" s="588"/>
      <c r="M25" s="588"/>
      <c r="N25" s="589"/>
      <c r="O25" s="590"/>
      <c r="P25" s="591"/>
      <c r="Q25" s="592"/>
      <c r="R25" s="593">
        <f t="shared" si="0"/>
        <v>0</v>
      </c>
      <c r="S25" s="586"/>
      <c r="T25" s="593">
        <f t="shared" si="1"/>
        <v>0</v>
      </c>
    </row>
    <row r="26" spans="1:20" ht="15">
      <c r="A26" s="585"/>
      <c r="B26" s="585"/>
      <c r="C26" s="585"/>
      <c r="D26" s="586"/>
      <c r="E26" s="586"/>
      <c r="F26" s="586"/>
      <c r="G26" s="586"/>
      <c r="H26" s="586"/>
      <c r="I26" s="586"/>
      <c r="J26" s="587"/>
      <c r="K26" s="588"/>
      <c r="L26" s="588"/>
      <c r="M26" s="588"/>
      <c r="N26" s="589"/>
      <c r="O26" s="590"/>
      <c r="P26" s="591"/>
      <c r="Q26" s="592"/>
      <c r="R26" s="593">
        <f t="shared" si="0"/>
        <v>0</v>
      </c>
      <c r="S26" s="586"/>
      <c r="T26" s="593">
        <f t="shared" si="1"/>
        <v>0</v>
      </c>
    </row>
    <row r="27" spans="1:20" ht="15">
      <c r="A27" s="585"/>
      <c r="B27" s="585"/>
      <c r="C27" s="585"/>
      <c r="D27" s="586"/>
      <c r="E27" s="586"/>
      <c r="F27" s="586"/>
      <c r="G27" s="586"/>
      <c r="H27" s="586"/>
      <c r="I27" s="586"/>
      <c r="J27" s="587"/>
      <c r="K27" s="588"/>
      <c r="L27" s="588"/>
      <c r="M27" s="588"/>
      <c r="N27" s="589"/>
      <c r="O27" s="590"/>
      <c r="P27" s="591"/>
      <c r="Q27" s="592"/>
      <c r="R27" s="593">
        <f t="shared" si="0"/>
        <v>0</v>
      </c>
      <c r="S27" s="586"/>
      <c r="T27" s="593">
        <f t="shared" si="1"/>
        <v>0</v>
      </c>
    </row>
    <row r="28" spans="1:20" ht="15">
      <c r="A28" s="585"/>
      <c r="B28" s="585"/>
      <c r="C28" s="585"/>
      <c r="D28" s="586"/>
      <c r="E28" s="586"/>
      <c r="F28" s="586"/>
      <c r="G28" s="586"/>
      <c r="H28" s="586"/>
      <c r="I28" s="586"/>
      <c r="J28" s="587"/>
      <c r="K28" s="588"/>
      <c r="L28" s="588"/>
      <c r="M28" s="588"/>
      <c r="N28" s="589"/>
      <c r="O28" s="590"/>
      <c r="P28" s="591"/>
      <c r="Q28" s="592"/>
      <c r="R28" s="593">
        <f t="shared" si="0"/>
        <v>0</v>
      </c>
      <c r="S28" s="586"/>
      <c r="T28" s="593">
        <f t="shared" si="1"/>
        <v>0</v>
      </c>
    </row>
    <row r="29" spans="1:20" ht="15">
      <c r="A29" s="585"/>
      <c r="B29" s="585"/>
      <c r="C29" s="585"/>
      <c r="D29" s="586"/>
      <c r="E29" s="586"/>
      <c r="F29" s="586"/>
      <c r="G29" s="586"/>
      <c r="H29" s="586"/>
      <c r="I29" s="586"/>
      <c r="J29" s="587"/>
      <c r="K29" s="588"/>
      <c r="L29" s="588"/>
      <c r="M29" s="588"/>
      <c r="N29" s="589"/>
      <c r="O29" s="590"/>
      <c r="P29" s="591"/>
      <c r="Q29" s="592"/>
      <c r="R29" s="593">
        <f t="shared" si="0"/>
        <v>0</v>
      </c>
      <c r="S29" s="586"/>
      <c r="T29" s="593">
        <f t="shared" si="1"/>
        <v>0</v>
      </c>
    </row>
    <row r="30" spans="1:20" ht="15">
      <c r="A30" s="585"/>
      <c r="B30" s="585"/>
      <c r="C30" s="585"/>
      <c r="D30" s="586"/>
      <c r="E30" s="586"/>
      <c r="F30" s="586"/>
      <c r="G30" s="586"/>
      <c r="H30" s="586"/>
      <c r="I30" s="586"/>
      <c r="J30" s="587"/>
      <c r="K30" s="588"/>
      <c r="L30" s="588"/>
      <c r="M30" s="588"/>
      <c r="N30" s="589"/>
      <c r="O30" s="590"/>
      <c r="P30" s="591"/>
      <c r="Q30" s="592"/>
      <c r="R30" s="593">
        <f t="shared" si="0"/>
        <v>0</v>
      </c>
      <c r="S30" s="586"/>
      <c r="T30" s="593">
        <f t="shared" si="1"/>
        <v>0</v>
      </c>
    </row>
    <row r="31" spans="1:20" ht="15">
      <c r="A31" s="585"/>
      <c r="B31" s="585"/>
      <c r="C31" s="585"/>
      <c r="D31" s="586"/>
      <c r="E31" s="586"/>
      <c r="F31" s="586"/>
      <c r="G31" s="586"/>
      <c r="H31" s="586"/>
      <c r="I31" s="586"/>
      <c r="J31" s="587"/>
      <c r="K31" s="588"/>
      <c r="L31" s="588"/>
      <c r="M31" s="588"/>
      <c r="N31" s="589"/>
      <c r="O31" s="590"/>
      <c r="P31" s="591"/>
      <c r="Q31" s="592"/>
      <c r="R31" s="593">
        <f t="shared" si="0"/>
        <v>0</v>
      </c>
      <c r="S31" s="586"/>
      <c r="T31" s="593">
        <f t="shared" si="1"/>
        <v>0</v>
      </c>
    </row>
    <row r="32" spans="1:20" ht="15">
      <c r="A32" s="585"/>
      <c r="B32" s="585"/>
      <c r="C32" s="585"/>
      <c r="D32" s="586"/>
      <c r="E32" s="586"/>
      <c r="F32" s="586"/>
      <c r="G32" s="586"/>
      <c r="H32" s="586"/>
      <c r="I32" s="586"/>
      <c r="J32" s="587"/>
      <c r="K32" s="588"/>
      <c r="L32" s="588"/>
      <c r="M32" s="588"/>
      <c r="N32" s="589"/>
      <c r="O32" s="590"/>
      <c r="P32" s="591"/>
      <c r="Q32" s="592"/>
      <c r="R32" s="593">
        <f t="shared" si="0"/>
        <v>0</v>
      </c>
      <c r="S32" s="586"/>
      <c r="T32" s="593">
        <f t="shared" si="1"/>
        <v>0</v>
      </c>
    </row>
    <row r="33" spans="1:20" ht="15">
      <c r="A33" s="585"/>
      <c r="B33" s="585"/>
      <c r="C33" s="585"/>
      <c r="D33" s="586"/>
      <c r="E33" s="586"/>
      <c r="F33" s="586"/>
      <c r="G33" s="586"/>
      <c r="H33" s="586"/>
      <c r="I33" s="586"/>
      <c r="J33" s="587"/>
      <c r="K33" s="588"/>
      <c r="L33" s="588"/>
      <c r="M33" s="588"/>
      <c r="N33" s="589"/>
      <c r="O33" s="590"/>
      <c r="P33" s="591"/>
      <c r="Q33" s="592"/>
      <c r="R33" s="593">
        <f t="shared" si="0"/>
        <v>0</v>
      </c>
      <c r="S33" s="586"/>
      <c r="T33" s="593">
        <f t="shared" si="1"/>
        <v>0</v>
      </c>
    </row>
    <row r="34" spans="1:20" ht="15">
      <c r="A34" s="585"/>
      <c r="B34" s="585"/>
      <c r="C34" s="585"/>
      <c r="D34" s="586"/>
      <c r="E34" s="586"/>
      <c r="F34" s="586"/>
      <c r="G34" s="586"/>
      <c r="H34" s="586"/>
      <c r="I34" s="586"/>
      <c r="J34" s="587"/>
      <c r="K34" s="588"/>
      <c r="L34" s="588"/>
      <c r="M34" s="588"/>
      <c r="N34" s="589"/>
      <c r="O34" s="590"/>
      <c r="P34" s="591"/>
      <c r="Q34" s="592"/>
      <c r="R34" s="593">
        <f t="shared" si="0"/>
        <v>0</v>
      </c>
      <c r="S34" s="586"/>
      <c r="T34" s="593">
        <f t="shared" si="1"/>
        <v>0</v>
      </c>
    </row>
    <row r="35" spans="1:20" ht="15">
      <c r="A35" s="585"/>
      <c r="B35" s="585"/>
      <c r="C35" s="585"/>
      <c r="D35" s="586"/>
      <c r="E35" s="586"/>
      <c r="F35" s="586"/>
      <c r="G35" s="586"/>
      <c r="H35" s="586"/>
      <c r="I35" s="586"/>
      <c r="J35" s="587"/>
      <c r="K35" s="588"/>
      <c r="L35" s="588"/>
      <c r="M35" s="588"/>
      <c r="N35" s="589"/>
      <c r="O35" s="590"/>
      <c r="P35" s="591"/>
      <c r="Q35" s="592"/>
      <c r="R35" s="593">
        <f t="shared" si="0"/>
        <v>0</v>
      </c>
      <c r="S35" s="586"/>
      <c r="T35" s="593">
        <f t="shared" si="1"/>
        <v>0</v>
      </c>
    </row>
    <row r="36" spans="1:20" ht="15">
      <c r="A36" s="585"/>
      <c r="B36" s="585"/>
      <c r="C36" s="585"/>
      <c r="D36" s="586"/>
      <c r="E36" s="586"/>
      <c r="F36" s="586"/>
      <c r="G36" s="586"/>
      <c r="H36" s="586"/>
      <c r="I36" s="586"/>
      <c r="J36" s="587"/>
      <c r="K36" s="588"/>
      <c r="L36" s="588"/>
      <c r="M36" s="588"/>
      <c r="N36" s="589"/>
      <c r="O36" s="590"/>
      <c r="P36" s="591"/>
      <c r="Q36" s="592"/>
      <c r="R36" s="593">
        <f t="shared" si="0"/>
        <v>0</v>
      </c>
      <c r="S36" s="586"/>
      <c r="T36" s="593">
        <f t="shared" si="1"/>
        <v>0</v>
      </c>
    </row>
    <row r="37" spans="1:20" ht="15">
      <c r="A37" s="585"/>
      <c r="B37" s="585"/>
      <c r="C37" s="585"/>
      <c r="D37" s="586"/>
      <c r="E37" s="586"/>
      <c r="F37" s="586"/>
      <c r="G37" s="586"/>
      <c r="H37" s="586"/>
      <c r="I37" s="586"/>
      <c r="J37" s="587"/>
      <c r="K37" s="588"/>
      <c r="L37" s="588"/>
      <c r="M37" s="588"/>
      <c r="N37" s="589"/>
      <c r="O37" s="590"/>
      <c r="P37" s="591"/>
      <c r="Q37" s="592"/>
      <c r="R37" s="593">
        <f t="shared" si="0"/>
        <v>0</v>
      </c>
      <c r="S37" s="586"/>
      <c r="T37" s="593">
        <f t="shared" si="1"/>
        <v>0</v>
      </c>
    </row>
    <row r="38" spans="1:20" ht="15">
      <c r="A38" s="585"/>
      <c r="B38" s="585"/>
      <c r="C38" s="585"/>
      <c r="D38" s="586"/>
      <c r="E38" s="586"/>
      <c r="F38" s="586"/>
      <c r="G38" s="586"/>
      <c r="H38" s="586"/>
      <c r="I38" s="586"/>
      <c r="J38" s="587"/>
      <c r="K38" s="588"/>
      <c r="L38" s="588"/>
      <c r="M38" s="588"/>
      <c r="N38" s="589"/>
      <c r="O38" s="590"/>
      <c r="P38" s="591"/>
      <c r="Q38" s="592"/>
      <c r="R38" s="593">
        <f t="shared" si="0"/>
        <v>0</v>
      </c>
      <c r="S38" s="586"/>
      <c r="T38" s="593">
        <f t="shared" si="1"/>
        <v>0</v>
      </c>
    </row>
    <row r="39" spans="1:20" ht="15">
      <c r="A39" s="585"/>
      <c r="B39" s="585"/>
      <c r="C39" s="585"/>
      <c r="D39" s="586"/>
      <c r="E39" s="586"/>
      <c r="F39" s="586"/>
      <c r="G39" s="586"/>
      <c r="H39" s="586"/>
      <c r="I39" s="586"/>
      <c r="J39" s="587"/>
      <c r="K39" s="588"/>
      <c r="L39" s="588"/>
      <c r="M39" s="588"/>
      <c r="N39" s="589"/>
      <c r="O39" s="590"/>
      <c r="P39" s="591"/>
      <c r="Q39" s="592"/>
      <c r="R39" s="593">
        <f t="shared" si="0"/>
        <v>0</v>
      </c>
      <c r="S39" s="586"/>
      <c r="T39" s="593">
        <f t="shared" si="1"/>
        <v>0</v>
      </c>
    </row>
    <row r="40" spans="1:20" ht="15">
      <c r="A40" s="585"/>
      <c r="B40" s="585"/>
      <c r="C40" s="585"/>
      <c r="D40" s="586"/>
      <c r="E40" s="586"/>
      <c r="F40" s="586"/>
      <c r="G40" s="586"/>
      <c r="H40" s="586"/>
      <c r="I40" s="586"/>
      <c r="J40" s="587"/>
      <c r="K40" s="588"/>
      <c r="L40" s="588"/>
      <c r="M40" s="588"/>
      <c r="N40" s="589"/>
      <c r="O40" s="590"/>
      <c r="P40" s="591"/>
      <c r="Q40" s="592"/>
      <c r="R40" s="593">
        <f t="shared" si="0"/>
        <v>0</v>
      </c>
      <c r="S40" s="586"/>
      <c r="T40" s="593">
        <f t="shared" si="1"/>
        <v>0</v>
      </c>
    </row>
    <row r="41" spans="1:20" ht="15">
      <c r="A41" s="585"/>
      <c r="B41" s="585"/>
      <c r="C41" s="585"/>
      <c r="D41" s="586"/>
      <c r="E41" s="586"/>
      <c r="F41" s="586"/>
      <c r="G41" s="586"/>
      <c r="H41" s="586"/>
      <c r="I41" s="586"/>
      <c r="J41" s="587"/>
      <c r="K41" s="588"/>
      <c r="L41" s="588"/>
      <c r="M41" s="588"/>
      <c r="N41" s="589"/>
      <c r="O41" s="590"/>
      <c r="P41" s="591"/>
      <c r="Q41" s="592"/>
      <c r="R41" s="593">
        <f t="shared" si="0"/>
        <v>0</v>
      </c>
      <c r="S41" s="586"/>
      <c r="T41" s="593">
        <f t="shared" si="1"/>
        <v>0</v>
      </c>
    </row>
    <row r="42" spans="1:20" ht="15">
      <c r="A42" s="585"/>
      <c r="B42" s="585"/>
      <c r="C42" s="585"/>
      <c r="D42" s="586"/>
      <c r="E42" s="586"/>
      <c r="F42" s="586"/>
      <c r="G42" s="586"/>
      <c r="H42" s="586"/>
      <c r="I42" s="586"/>
      <c r="J42" s="587"/>
      <c r="K42" s="588"/>
      <c r="L42" s="588"/>
      <c r="M42" s="588"/>
      <c r="N42" s="589"/>
      <c r="O42" s="590"/>
      <c r="P42" s="591"/>
      <c r="Q42" s="592"/>
      <c r="R42" s="593">
        <f t="shared" si="0"/>
        <v>0</v>
      </c>
      <c r="S42" s="586"/>
      <c r="T42" s="593">
        <f t="shared" si="1"/>
        <v>0</v>
      </c>
    </row>
    <row r="43" spans="1:20" ht="15">
      <c r="A43" s="585"/>
      <c r="B43" s="585"/>
      <c r="C43" s="585"/>
      <c r="D43" s="586"/>
      <c r="E43" s="586"/>
      <c r="F43" s="586"/>
      <c r="G43" s="586"/>
      <c r="H43" s="586"/>
      <c r="I43" s="586"/>
      <c r="J43" s="587"/>
      <c r="K43" s="588"/>
      <c r="L43" s="588"/>
      <c r="M43" s="588"/>
      <c r="N43" s="589"/>
      <c r="O43" s="590"/>
      <c r="P43" s="591"/>
      <c r="Q43" s="592"/>
      <c r="R43" s="593">
        <f t="shared" si="0"/>
        <v>0</v>
      </c>
      <c r="S43" s="586"/>
      <c r="T43" s="593">
        <f t="shared" si="1"/>
        <v>0</v>
      </c>
    </row>
    <row r="44" spans="1:20" ht="15">
      <c r="A44" s="585"/>
      <c r="B44" s="585"/>
      <c r="C44" s="585"/>
      <c r="D44" s="586"/>
      <c r="E44" s="586"/>
      <c r="F44" s="586"/>
      <c r="G44" s="586"/>
      <c r="H44" s="586"/>
      <c r="I44" s="586"/>
      <c r="J44" s="587"/>
      <c r="K44" s="588"/>
      <c r="L44" s="588"/>
      <c r="M44" s="588"/>
      <c r="N44" s="589"/>
      <c r="O44" s="590"/>
      <c r="P44" s="591"/>
      <c r="Q44" s="592"/>
      <c r="R44" s="593">
        <f t="shared" si="0"/>
        <v>0</v>
      </c>
      <c r="S44" s="586"/>
      <c r="T44" s="593">
        <f t="shared" si="1"/>
        <v>0</v>
      </c>
    </row>
    <row r="45" spans="1:20" ht="15">
      <c r="A45" s="585"/>
      <c r="B45" s="585"/>
      <c r="C45" s="585"/>
      <c r="D45" s="586"/>
      <c r="E45" s="586"/>
      <c r="F45" s="586"/>
      <c r="G45" s="586"/>
      <c r="H45" s="586"/>
      <c r="I45" s="586"/>
      <c r="J45" s="587"/>
      <c r="K45" s="588"/>
      <c r="L45" s="588"/>
      <c r="M45" s="588"/>
      <c r="N45" s="589"/>
      <c r="O45" s="590"/>
      <c r="P45" s="591"/>
      <c r="Q45" s="592"/>
      <c r="R45" s="593">
        <f t="shared" si="0"/>
        <v>0</v>
      </c>
      <c r="S45" s="586"/>
      <c r="T45" s="593">
        <f t="shared" si="1"/>
        <v>0</v>
      </c>
    </row>
    <row r="46" spans="1:20" ht="15">
      <c r="A46" s="585"/>
      <c r="B46" s="585"/>
      <c r="C46" s="585"/>
      <c r="D46" s="586"/>
      <c r="E46" s="586"/>
      <c r="F46" s="586"/>
      <c r="G46" s="586"/>
      <c r="H46" s="586"/>
      <c r="I46" s="586"/>
      <c r="J46" s="587"/>
      <c r="K46" s="588"/>
      <c r="L46" s="588"/>
      <c r="M46" s="588"/>
      <c r="N46" s="589"/>
      <c r="O46" s="590"/>
      <c r="P46" s="591"/>
      <c r="Q46" s="592"/>
      <c r="R46" s="593">
        <f t="shared" si="0"/>
        <v>0</v>
      </c>
      <c r="S46" s="586"/>
      <c r="T46" s="593">
        <f t="shared" si="1"/>
        <v>0</v>
      </c>
    </row>
    <row r="47" spans="1:20" ht="15">
      <c r="A47" s="556"/>
      <c r="B47" s="556"/>
      <c r="C47" s="556"/>
      <c r="D47" s="557"/>
      <c r="E47" s="557"/>
      <c r="F47" s="557"/>
      <c r="G47" s="557"/>
      <c r="H47" s="557"/>
      <c r="I47" s="557"/>
      <c r="J47" s="558"/>
      <c r="K47" s="594"/>
      <c r="L47" s="594"/>
      <c r="M47" s="594"/>
      <c r="N47" s="560"/>
      <c r="O47" s="595"/>
      <c r="P47" s="596"/>
      <c r="Q47" s="561"/>
      <c r="R47" s="494">
        <f t="shared" ref="R47:R65" si="2">SUM(O47:P47)*Q47</f>
        <v>0</v>
      </c>
      <c r="S47" s="557"/>
      <c r="T47" s="494">
        <f t="shared" ref="T47:T65" si="3">S47*R47</f>
        <v>0</v>
      </c>
    </row>
    <row r="48" spans="1:20" ht="15">
      <c r="A48" s="556"/>
      <c r="B48" s="556"/>
      <c r="C48" s="556"/>
      <c r="D48" s="557"/>
      <c r="E48" s="557"/>
      <c r="F48" s="557"/>
      <c r="G48" s="557"/>
      <c r="H48" s="557"/>
      <c r="I48" s="557"/>
      <c r="J48" s="558"/>
      <c r="K48" s="594"/>
      <c r="L48" s="594"/>
      <c r="M48" s="594"/>
      <c r="N48" s="560"/>
      <c r="O48" s="595"/>
      <c r="P48" s="596"/>
      <c r="Q48" s="561"/>
      <c r="R48" s="494">
        <f t="shared" si="2"/>
        <v>0</v>
      </c>
      <c r="S48" s="557"/>
      <c r="T48" s="494">
        <f t="shared" si="3"/>
        <v>0</v>
      </c>
    </row>
    <row r="49" spans="1:20" ht="15">
      <c r="A49" s="556"/>
      <c r="B49" s="556"/>
      <c r="C49" s="556"/>
      <c r="D49" s="557"/>
      <c r="E49" s="557"/>
      <c r="F49" s="557"/>
      <c r="G49" s="557"/>
      <c r="H49" s="557"/>
      <c r="I49" s="557"/>
      <c r="J49" s="558"/>
      <c r="K49" s="594"/>
      <c r="L49" s="594"/>
      <c r="M49" s="594"/>
      <c r="N49" s="560"/>
      <c r="O49" s="595"/>
      <c r="P49" s="596"/>
      <c r="Q49" s="561"/>
      <c r="R49" s="494">
        <f t="shared" si="2"/>
        <v>0</v>
      </c>
      <c r="S49" s="557"/>
      <c r="T49" s="494">
        <f t="shared" si="3"/>
        <v>0</v>
      </c>
    </row>
    <row r="50" spans="1:20" ht="15">
      <c r="A50" s="556"/>
      <c r="B50" s="556"/>
      <c r="C50" s="556"/>
      <c r="D50" s="557"/>
      <c r="E50" s="557"/>
      <c r="F50" s="557"/>
      <c r="G50" s="557"/>
      <c r="H50" s="557"/>
      <c r="I50" s="557"/>
      <c r="J50" s="558"/>
      <c r="K50" s="594"/>
      <c r="L50" s="594"/>
      <c r="M50" s="594"/>
      <c r="N50" s="560"/>
      <c r="O50" s="595"/>
      <c r="P50" s="596"/>
      <c r="Q50" s="561"/>
      <c r="R50" s="494">
        <f t="shared" si="2"/>
        <v>0</v>
      </c>
      <c r="S50" s="557"/>
      <c r="T50" s="494">
        <f t="shared" si="3"/>
        <v>0</v>
      </c>
    </row>
    <row r="51" spans="1:20" ht="15">
      <c r="A51" s="556"/>
      <c r="B51" s="556"/>
      <c r="C51" s="556"/>
      <c r="D51" s="557"/>
      <c r="E51" s="557"/>
      <c r="F51" s="557"/>
      <c r="G51" s="557"/>
      <c r="H51" s="557"/>
      <c r="I51" s="557"/>
      <c r="J51" s="558"/>
      <c r="K51" s="594"/>
      <c r="L51" s="594"/>
      <c r="M51" s="594"/>
      <c r="N51" s="560"/>
      <c r="O51" s="595"/>
      <c r="P51" s="596"/>
      <c r="Q51" s="561"/>
      <c r="R51" s="494">
        <f t="shared" si="2"/>
        <v>0</v>
      </c>
      <c r="S51" s="557"/>
      <c r="T51" s="494">
        <f t="shared" si="3"/>
        <v>0</v>
      </c>
    </row>
    <row r="52" spans="1:20" ht="15">
      <c r="A52" s="556"/>
      <c r="B52" s="556"/>
      <c r="C52" s="556"/>
      <c r="D52" s="557"/>
      <c r="E52" s="557"/>
      <c r="F52" s="557"/>
      <c r="G52" s="557"/>
      <c r="H52" s="557"/>
      <c r="I52" s="557"/>
      <c r="J52" s="558"/>
      <c r="K52" s="594"/>
      <c r="L52" s="594"/>
      <c r="M52" s="594"/>
      <c r="N52" s="560"/>
      <c r="O52" s="595"/>
      <c r="P52" s="596"/>
      <c r="Q52" s="561"/>
      <c r="R52" s="494">
        <f t="shared" si="2"/>
        <v>0</v>
      </c>
      <c r="S52" s="557"/>
      <c r="T52" s="494">
        <f t="shared" si="3"/>
        <v>0</v>
      </c>
    </row>
    <row r="53" spans="1:20" ht="15">
      <c r="A53" s="556"/>
      <c r="B53" s="556"/>
      <c r="C53" s="556"/>
      <c r="D53" s="557"/>
      <c r="E53" s="557"/>
      <c r="F53" s="557"/>
      <c r="G53" s="557"/>
      <c r="H53" s="557"/>
      <c r="I53" s="557"/>
      <c r="J53" s="558"/>
      <c r="K53" s="594"/>
      <c r="L53" s="594"/>
      <c r="M53" s="594"/>
      <c r="N53" s="560"/>
      <c r="O53" s="595"/>
      <c r="P53" s="596"/>
      <c r="Q53" s="561"/>
      <c r="R53" s="494">
        <f t="shared" si="2"/>
        <v>0</v>
      </c>
      <c r="S53" s="557"/>
      <c r="T53" s="494">
        <f t="shared" si="3"/>
        <v>0</v>
      </c>
    </row>
    <row r="54" spans="1:20" ht="15">
      <c r="A54" s="556"/>
      <c r="B54" s="556"/>
      <c r="C54" s="556"/>
      <c r="D54" s="557"/>
      <c r="E54" s="557"/>
      <c r="F54" s="557"/>
      <c r="G54" s="557"/>
      <c r="H54" s="557"/>
      <c r="I54" s="557"/>
      <c r="J54" s="558"/>
      <c r="K54" s="594"/>
      <c r="L54" s="594"/>
      <c r="M54" s="594"/>
      <c r="N54" s="560"/>
      <c r="O54" s="595"/>
      <c r="P54" s="596"/>
      <c r="Q54" s="561"/>
      <c r="R54" s="494">
        <f t="shared" si="2"/>
        <v>0</v>
      </c>
      <c r="S54" s="557"/>
      <c r="T54" s="494">
        <f t="shared" si="3"/>
        <v>0</v>
      </c>
    </row>
    <row r="55" spans="1:20" ht="15">
      <c r="A55" s="556"/>
      <c r="B55" s="556"/>
      <c r="C55" s="556"/>
      <c r="D55" s="557"/>
      <c r="E55" s="557"/>
      <c r="F55" s="557"/>
      <c r="G55" s="557"/>
      <c r="H55" s="557"/>
      <c r="I55" s="557"/>
      <c r="J55" s="558"/>
      <c r="K55" s="594"/>
      <c r="L55" s="594"/>
      <c r="M55" s="594"/>
      <c r="N55" s="560"/>
      <c r="O55" s="595"/>
      <c r="P55" s="596"/>
      <c r="Q55" s="561"/>
      <c r="R55" s="494">
        <f t="shared" si="2"/>
        <v>0</v>
      </c>
      <c r="S55" s="557"/>
      <c r="T55" s="494">
        <f t="shared" si="3"/>
        <v>0</v>
      </c>
    </row>
    <row r="56" spans="1:20" ht="15">
      <c r="A56" s="556"/>
      <c r="B56" s="556"/>
      <c r="C56" s="556"/>
      <c r="D56" s="557"/>
      <c r="E56" s="557"/>
      <c r="F56" s="557"/>
      <c r="G56" s="557"/>
      <c r="H56" s="557"/>
      <c r="I56" s="557"/>
      <c r="J56" s="558"/>
      <c r="K56" s="594"/>
      <c r="L56" s="594"/>
      <c r="M56" s="594"/>
      <c r="N56" s="560"/>
      <c r="O56" s="595"/>
      <c r="P56" s="596"/>
      <c r="Q56" s="561"/>
      <c r="R56" s="494">
        <f t="shared" si="2"/>
        <v>0</v>
      </c>
      <c r="S56" s="557"/>
      <c r="T56" s="494">
        <f t="shared" si="3"/>
        <v>0</v>
      </c>
    </row>
    <row r="57" spans="1:20" ht="15">
      <c r="A57" s="556"/>
      <c r="B57" s="556"/>
      <c r="C57" s="556"/>
      <c r="D57" s="557"/>
      <c r="E57" s="557"/>
      <c r="F57" s="557"/>
      <c r="G57" s="557"/>
      <c r="H57" s="557"/>
      <c r="I57" s="557"/>
      <c r="J57" s="558"/>
      <c r="K57" s="594"/>
      <c r="L57" s="594"/>
      <c r="M57" s="594"/>
      <c r="N57" s="560"/>
      <c r="O57" s="595"/>
      <c r="P57" s="596"/>
      <c r="Q57" s="561"/>
      <c r="R57" s="494">
        <f t="shared" si="2"/>
        <v>0</v>
      </c>
      <c r="S57" s="557"/>
      <c r="T57" s="494">
        <f t="shared" si="3"/>
        <v>0</v>
      </c>
    </row>
    <row r="58" spans="1:20" ht="15">
      <c r="A58" s="556"/>
      <c r="B58" s="556"/>
      <c r="C58" s="556"/>
      <c r="D58" s="557"/>
      <c r="E58" s="557"/>
      <c r="F58" s="557"/>
      <c r="G58" s="557"/>
      <c r="H58" s="557"/>
      <c r="I58" s="557"/>
      <c r="J58" s="558"/>
      <c r="K58" s="594"/>
      <c r="L58" s="594"/>
      <c r="M58" s="594"/>
      <c r="N58" s="560"/>
      <c r="O58" s="595"/>
      <c r="P58" s="596"/>
      <c r="Q58" s="561"/>
      <c r="R58" s="494">
        <f t="shared" si="2"/>
        <v>0</v>
      </c>
      <c r="S58" s="557"/>
      <c r="T58" s="494">
        <f t="shared" si="3"/>
        <v>0</v>
      </c>
    </row>
    <row r="59" spans="1:20" ht="15">
      <c r="A59" s="556"/>
      <c r="B59" s="556"/>
      <c r="C59" s="556"/>
      <c r="D59" s="557"/>
      <c r="E59" s="557"/>
      <c r="F59" s="557"/>
      <c r="G59" s="557"/>
      <c r="H59" s="557"/>
      <c r="I59" s="557"/>
      <c r="J59" s="558"/>
      <c r="K59" s="594"/>
      <c r="L59" s="594"/>
      <c r="M59" s="594"/>
      <c r="N59" s="560"/>
      <c r="O59" s="595"/>
      <c r="P59" s="596"/>
      <c r="Q59" s="561"/>
      <c r="R59" s="494">
        <f t="shared" si="2"/>
        <v>0</v>
      </c>
      <c r="S59" s="557"/>
      <c r="T59" s="494">
        <f t="shared" si="3"/>
        <v>0</v>
      </c>
    </row>
    <row r="60" spans="1:20" ht="15">
      <c r="A60" s="556"/>
      <c r="B60" s="556"/>
      <c r="C60" s="556"/>
      <c r="D60" s="557"/>
      <c r="E60" s="557"/>
      <c r="F60" s="557"/>
      <c r="G60" s="557"/>
      <c r="H60" s="557"/>
      <c r="I60" s="557"/>
      <c r="J60" s="558"/>
      <c r="K60" s="594"/>
      <c r="L60" s="594"/>
      <c r="M60" s="594"/>
      <c r="N60" s="560"/>
      <c r="O60" s="595"/>
      <c r="P60" s="596"/>
      <c r="Q60" s="561"/>
      <c r="R60" s="494">
        <f t="shared" si="2"/>
        <v>0</v>
      </c>
      <c r="S60" s="557"/>
      <c r="T60" s="494">
        <f t="shared" si="3"/>
        <v>0</v>
      </c>
    </row>
    <row r="61" spans="1:20" ht="15">
      <c r="A61" s="556"/>
      <c r="B61" s="556"/>
      <c r="C61" s="556"/>
      <c r="D61" s="557"/>
      <c r="E61" s="557"/>
      <c r="F61" s="557"/>
      <c r="G61" s="557"/>
      <c r="H61" s="557"/>
      <c r="I61" s="557"/>
      <c r="J61" s="558"/>
      <c r="K61" s="594"/>
      <c r="L61" s="594"/>
      <c r="M61" s="594"/>
      <c r="N61" s="560"/>
      <c r="O61" s="595"/>
      <c r="P61" s="596"/>
      <c r="Q61" s="561"/>
      <c r="R61" s="494">
        <f t="shared" si="2"/>
        <v>0</v>
      </c>
      <c r="S61" s="557"/>
      <c r="T61" s="494">
        <f t="shared" si="3"/>
        <v>0</v>
      </c>
    </row>
    <row r="62" spans="1:20" ht="15">
      <c r="A62" s="556"/>
      <c r="B62" s="556"/>
      <c r="C62" s="556"/>
      <c r="D62" s="557"/>
      <c r="E62" s="557"/>
      <c r="F62" s="557"/>
      <c r="G62" s="557"/>
      <c r="H62" s="557"/>
      <c r="I62" s="557"/>
      <c r="J62" s="558"/>
      <c r="K62" s="594"/>
      <c r="L62" s="594"/>
      <c r="M62" s="594"/>
      <c r="N62" s="560"/>
      <c r="O62" s="595"/>
      <c r="P62" s="596"/>
      <c r="Q62" s="561"/>
      <c r="R62" s="494">
        <f t="shared" si="2"/>
        <v>0</v>
      </c>
      <c r="S62" s="557"/>
      <c r="T62" s="494">
        <f t="shared" si="3"/>
        <v>0</v>
      </c>
    </row>
    <row r="63" spans="1:20" ht="15">
      <c r="A63" s="556"/>
      <c r="B63" s="556"/>
      <c r="C63" s="556"/>
      <c r="D63" s="557"/>
      <c r="E63" s="557"/>
      <c r="F63" s="557"/>
      <c r="G63" s="557"/>
      <c r="H63" s="557"/>
      <c r="I63" s="557"/>
      <c r="J63" s="558"/>
      <c r="K63" s="594"/>
      <c r="L63" s="594"/>
      <c r="M63" s="594"/>
      <c r="N63" s="560"/>
      <c r="O63" s="595"/>
      <c r="P63" s="596"/>
      <c r="Q63" s="561"/>
      <c r="R63" s="494">
        <f t="shared" si="2"/>
        <v>0</v>
      </c>
      <c r="S63" s="557"/>
      <c r="T63" s="494">
        <f t="shared" si="3"/>
        <v>0</v>
      </c>
    </row>
    <row r="64" spans="1:20" ht="15">
      <c r="A64" s="556"/>
      <c r="B64" s="556"/>
      <c r="C64" s="556"/>
      <c r="D64" s="557"/>
      <c r="E64" s="557"/>
      <c r="F64" s="557"/>
      <c r="G64" s="557"/>
      <c r="H64" s="557"/>
      <c r="I64" s="557"/>
      <c r="J64" s="558"/>
      <c r="K64" s="594"/>
      <c r="L64" s="594"/>
      <c r="M64" s="594"/>
      <c r="N64" s="560"/>
      <c r="O64" s="595"/>
      <c r="P64" s="596"/>
      <c r="Q64" s="561"/>
      <c r="R64" s="494">
        <f t="shared" si="2"/>
        <v>0</v>
      </c>
      <c r="S64" s="557"/>
      <c r="T64" s="494">
        <f t="shared" si="3"/>
        <v>0</v>
      </c>
    </row>
    <row r="65" spans="1:20" ht="15.75" thickBot="1">
      <c r="A65" s="563"/>
      <c r="B65" s="563"/>
      <c r="C65" s="563"/>
      <c r="D65" s="505"/>
      <c r="E65" s="505"/>
      <c r="F65" s="505"/>
      <c r="G65" s="505"/>
      <c r="H65" s="505"/>
      <c r="I65" s="505"/>
      <c r="J65" s="564"/>
      <c r="K65" s="597"/>
      <c r="L65" s="597"/>
      <c r="M65" s="597"/>
      <c r="N65" s="566"/>
      <c r="O65" s="598"/>
      <c r="P65" s="599"/>
      <c r="Q65" s="567"/>
      <c r="R65" s="504">
        <f t="shared" si="2"/>
        <v>0</v>
      </c>
      <c r="S65" s="505"/>
      <c r="T65" s="504">
        <f t="shared" si="3"/>
        <v>0</v>
      </c>
    </row>
    <row r="66" spans="1:20" ht="15.75" thickBot="1">
      <c r="A66" s="271"/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</row>
    <row r="67" spans="1:20" ht="16.5" thickBot="1">
      <c r="A67" s="509" t="s">
        <v>132</v>
      </c>
      <c r="B67" s="600"/>
      <c r="C67" s="510"/>
      <c r="D67" s="510"/>
      <c r="E67" s="510"/>
      <c r="F67" s="510"/>
      <c r="G67" s="510"/>
      <c r="H67" s="510"/>
      <c r="I67" s="519"/>
      <c r="J67" s="519"/>
      <c r="K67" s="519"/>
      <c r="L67" s="519"/>
      <c r="M67" s="519"/>
      <c r="N67" s="601"/>
      <c r="O67" s="602">
        <f>SUM(O21:O65)</f>
        <v>0</v>
      </c>
      <c r="P67" s="603">
        <f>SUM(P21:P65)</f>
        <v>0</v>
      </c>
      <c r="Q67" s="508"/>
      <c r="R67" s="508"/>
      <c r="S67" s="271"/>
      <c r="T67" s="271"/>
    </row>
    <row r="68" spans="1:20" ht="16.5" thickBot="1">
      <c r="A68" s="509" t="s">
        <v>131</v>
      </c>
      <c r="B68" s="604"/>
      <c r="C68" s="513"/>
      <c r="D68" s="513"/>
      <c r="E68" s="513"/>
      <c r="F68" s="513"/>
      <c r="G68" s="513"/>
      <c r="H68" s="513"/>
      <c r="I68" s="571"/>
      <c r="J68" s="571"/>
      <c r="K68" s="571"/>
      <c r="L68" s="571"/>
      <c r="M68" s="571"/>
      <c r="N68" s="572"/>
      <c r="O68" s="763">
        <f>O67+P67</f>
        <v>0</v>
      </c>
      <c r="P68" s="764"/>
      <c r="Q68" s="515"/>
      <c r="R68" s="508"/>
      <c r="S68" s="271"/>
      <c r="T68" s="271"/>
    </row>
    <row r="69" spans="1:20" ht="16.5" thickBot="1">
      <c r="A69" s="509" t="s">
        <v>125</v>
      </c>
      <c r="B69" s="605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508"/>
      <c r="P69" s="508"/>
      <c r="Q69" s="573">
        <f>SUM(Q21:Q65)</f>
        <v>0</v>
      </c>
      <c r="R69" s="606"/>
      <c r="S69" s="271"/>
      <c r="T69" s="271"/>
    </row>
    <row r="70" spans="1:20" ht="16.5" thickBot="1">
      <c r="A70" s="509" t="s">
        <v>127</v>
      </c>
      <c r="B70" s="607"/>
      <c r="C70" s="608"/>
      <c r="D70" s="608"/>
      <c r="E70" s="608"/>
      <c r="F70" s="608"/>
      <c r="G70" s="608"/>
      <c r="H70" s="608"/>
      <c r="I70" s="608"/>
      <c r="J70" s="608"/>
      <c r="K70" s="608"/>
      <c r="L70" s="608"/>
      <c r="M70" s="608"/>
      <c r="N70" s="608"/>
      <c r="O70" s="609"/>
      <c r="P70" s="609"/>
      <c r="Q70" s="508"/>
      <c r="R70" s="568">
        <f>SUM(R21:R65)</f>
        <v>0</v>
      </c>
      <c r="S70" s="605"/>
      <c r="T70" s="271"/>
    </row>
    <row r="71" spans="1:20" ht="16.5" thickBot="1">
      <c r="A71" s="509" t="s">
        <v>147</v>
      </c>
      <c r="B71" s="570"/>
      <c r="C71" s="571"/>
      <c r="D71" s="571"/>
      <c r="E71" s="571"/>
      <c r="F71" s="571"/>
      <c r="G71" s="571"/>
      <c r="H71" s="571"/>
      <c r="I71" s="571"/>
      <c r="J71" s="571"/>
      <c r="K71" s="571"/>
      <c r="L71" s="571"/>
      <c r="M71" s="571"/>
      <c r="N71" s="571"/>
      <c r="O71" s="513"/>
      <c r="P71" s="513"/>
      <c r="Q71" s="513"/>
      <c r="R71" s="510"/>
      <c r="S71" s="601"/>
      <c r="T71" s="568">
        <f>SUM(T21:T65)</f>
        <v>0</v>
      </c>
    </row>
    <row r="72" spans="1:20" ht="15">
      <c r="A72" s="271"/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508"/>
      <c r="P72" s="508"/>
      <c r="Q72" s="508"/>
      <c r="R72" s="508"/>
      <c r="S72" s="271"/>
      <c r="T72" s="271"/>
    </row>
    <row r="73" spans="1:20" ht="15.75">
      <c r="A73" s="531" t="s">
        <v>156</v>
      </c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</row>
    <row r="74" spans="1:20" ht="15.75">
      <c r="A74" s="531"/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</row>
    <row r="75" spans="1:20" s="85" customFormat="1" ht="15">
      <c r="A75" s="271" t="s">
        <v>337</v>
      </c>
      <c r="B75" s="354"/>
      <c r="C75" s="354"/>
      <c r="D75" s="354"/>
      <c r="E75" s="271"/>
      <c r="F75" s="271"/>
      <c r="G75" s="271"/>
      <c r="H75" s="271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</row>
    <row r="76" spans="1:20" s="85" customFormat="1" ht="15">
      <c r="A76" s="271"/>
      <c r="B76" s="354"/>
      <c r="C76" s="354"/>
      <c r="D76" s="354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</row>
    <row r="77" spans="1:20" ht="15">
      <c r="A77" s="271" t="s">
        <v>193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</row>
    <row r="78" spans="1:20" ht="15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</row>
    <row r="79" spans="1:20" ht="15">
      <c r="A79" s="271" t="s">
        <v>157</v>
      </c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</row>
    <row r="80" spans="1:20" ht="15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</row>
    <row r="81" spans="1:20" ht="15">
      <c r="A81" s="271" t="s">
        <v>296</v>
      </c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</row>
    <row r="82" spans="1:20" ht="15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</row>
    <row r="83" spans="1:20" ht="15">
      <c r="A83" s="271" t="s">
        <v>338</v>
      </c>
      <c r="B83" s="271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</row>
    <row r="84" spans="1:20" ht="15">
      <c r="A84" s="271"/>
      <c r="B84" s="271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</row>
    <row r="85" spans="1:20" ht="15">
      <c r="A85" s="271" t="s">
        <v>339</v>
      </c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</row>
    <row r="86" spans="1:20" ht="15">
      <c r="A86" s="271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</row>
    <row r="87" spans="1:20" ht="15">
      <c r="A87" s="271" t="s">
        <v>336</v>
      </c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</row>
  </sheetData>
  <mergeCells count="9">
    <mergeCell ref="T18:T19"/>
    <mergeCell ref="D18:I18"/>
    <mergeCell ref="O18:P18"/>
    <mergeCell ref="R18:R19"/>
    <mergeCell ref="O68:P68"/>
    <mergeCell ref="Q18:Q19"/>
    <mergeCell ref="J18:N18"/>
    <mergeCell ref="R20:S20"/>
    <mergeCell ref="S18:S19"/>
  </mergeCells>
  <phoneticPr fontId="49" type="noConversion"/>
  <pageMargins left="0.74803149606299213" right="0.74803149606299213" top="0.41" bottom="0.98425196850393704" header="0" footer="0"/>
  <pageSetup paperSize="9" scale="42" orientation="portrait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Q52"/>
  <sheetViews>
    <sheetView topLeftCell="A19" zoomScaleNormal="100" zoomScaleSheetLayoutView="100" zoomScalePageLayoutView="80" workbookViewId="0">
      <selection activeCell="A29" sqref="A29"/>
    </sheetView>
  </sheetViews>
  <sheetFormatPr defaultColWidth="11.42578125" defaultRowHeight="12.75"/>
  <cols>
    <col min="1" max="4" width="15.7109375" style="82" customWidth="1"/>
    <col min="5" max="7" width="11.7109375" style="82" customWidth="1"/>
    <col min="8" max="8" width="11.42578125" style="90"/>
    <col min="9" max="16384" width="11.42578125" style="82"/>
  </cols>
  <sheetData>
    <row r="3" spans="1:69" ht="12.75" customHeight="1">
      <c r="A3" s="152"/>
      <c r="B3" s="153"/>
      <c r="C3" s="96"/>
      <c r="D3" s="96"/>
      <c r="E3" s="96"/>
      <c r="F3" s="96"/>
      <c r="G3" s="96"/>
      <c r="H3" s="163"/>
      <c r="I3" s="85"/>
    </row>
    <row r="4" spans="1:69">
      <c r="A4" s="153"/>
      <c r="B4" s="153"/>
      <c r="C4" s="96"/>
      <c r="D4" s="96"/>
      <c r="E4" s="96"/>
      <c r="F4" s="96"/>
      <c r="G4" s="96"/>
      <c r="H4" s="164"/>
      <c r="I4" s="85"/>
    </row>
    <row r="5" spans="1:69" s="85" customFormat="1">
      <c r="A5" s="153"/>
      <c r="B5" s="153"/>
      <c r="C5" s="153"/>
      <c r="D5" s="96"/>
      <c r="E5" s="96"/>
      <c r="F5" s="96"/>
      <c r="G5" s="96"/>
      <c r="H5" s="96"/>
      <c r="I5" s="96"/>
      <c r="J5" s="96"/>
      <c r="K5" s="154"/>
      <c r="L5" s="93"/>
      <c r="M5" s="93"/>
      <c r="N5" s="93"/>
      <c r="O5" s="93"/>
      <c r="P5" s="93"/>
      <c r="Q5" s="95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6"/>
      <c r="AU5" s="96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</row>
    <row r="6" spans="1:69" ht="23.25" customHeight="1">
      <c r="H6" s="82"/>
    </row>
    <row r="7" spans="1:69" ht="13.5" thickBot="1">
      <c r="B7" s="85"/>
      <c r="C7" s="85"/>
      <c r="D7" s="85"/>
      <c r="E7" s="85"/>
      <c r="F7" s="85"/>
      <c r="G7" s="85"/>
      <c r="H7" s="89"/>
    </row>
    <row r="8" spans="1:69" ht="27.95" customHeight="1" thickBot="1">
      <c r="A8" s="610" t="s">
        <v>267</v>
      </c>
      <c r="B8" s="611"/>
      <c r="C8" s="611"/>
      <c r="D8" s="611"/>
      <c r="E8" s="612">
        <f>'Dades generals F1'!B8</f>
        <v>0</v>
      </c>
      <c r="F8" s="613"/>
      <c r="G8" s="613"/>
      <c r="H8" s="614"/>
    </row>
    <row r="9" spans="1:69" ht="15">
      <c r="A9" s="271"/>
      <c r="B9" s="271"/>
      <c r="C9" s="271"/>
      <c r="D9" s="271"/>
      <c r="E9" s="271"/>
      <c r="F9" s="271"/>
      <c r="G9" s="271"/>
      <c r="H9" s="615"/>
    </row>
    <row r="10" spans="1:69" ht="15.75">
      <c r="A10" s="616" t="s">
        <v>160</v>
      </c>
      <c r="B10" s="616"/>
      <c r="C10" s="616"/>
      <c r="D10" s="616"/>
      <c r="E10" s="616"/>
      <c r="F10" s="616"/>
      <c r="G10" s="616"/>
      <c r="H10" s="617"/>
    </row>
    <row r="11" spans="1:69" ht="15.75" thickBot="1">
      <c r="A11" s="271"/>
      <c r="B11" s="271"/>
      <c r="C11" s="271"/>
      <c r="D11" s="271"/>
      <c r="E11" s="271"/>
      <c r="F11" s="271"/>
      <c r="G11" s="271"/>
      <c r="H11" s="618"/>
    </row>
    <row r="12" spans="1:69" ht="30" customHeight="1" thickBot="1">
      <c r="A12" s="796" t="s">
        <v>268</v>
      </c>
      <c r="B12" s="803"/>
      <c r="C12" s="803"/>
      <c r="D12" s="804"/>
      <c r="E12" s="271"/>
      <c r="F12" s="271"/>
      <c r="G12" s="271"/>
      <c r="H12" s="619">
        <f>'Activitats Vacances F5'!G29</f>
        <v>0</v>
      </c>
    </row>
    <row r="13" spans="1:69" ht="30" customHeight="1" thickBot="1">
      <c r="A13" s="796" t="s">
        <v>97</v>
      </c>
      <c r="B13" s="803"/>
      <c r="C13" s="803"/>
      <c r="D13" s="804"/>
      <c r="E13" s="271"/>
      <c r="F13" s="271"/>
      <c r="G13" s="271"/>
      <c r="H13" s="619">
        <f>'Usos  C Educatius F6'!E39</f>
        <v>0</v>
      </c>
    </row>
    <row r="14" spans="1:69" ht="30" customHeight="1" thickBot="1">
      <c r="A14" s="796" t="s">
        <v>94</v>
      </c>
      <c r="B14" s="803"/>
      <c r="C14" s="803"/>
      <c r="D14" s="804"/>
      <c r="E14" s="271"/>
      <c r="F14" s="271"/>
      <c r="G14" s="271"/>
      <c r="H14" s="620">
        <f>'Usos Clubs i Ent F7'!O68</f>
        <v>0</v>
      </c>
    </row>
    <row r="15" spans="1:69" ht="18" customHeight="1" thickBot="1">
      <c r="A15" s="271"/>
      <c r="B15" s="270"/>
      <c r="C15" s="271"/>
      <c r="D15" s="271"/>
      <c r="E15" s="271"/>
      <c r="F15" s="271"/>
      <c r="G15" s="271"/>
      <c r="H15" s="615"/>
    </row>
    <row r="16" spans="1:69" ht="30" customHeight="1" thickBot="1">
      <c r="A16" s="621" t="s">
        <v>194</v>
      </c>
      <c r="B16" s="271"/>
      <c r="C16" s="271"/>
      <c r="D16" s="271"/>
      <c r="E16" s="271"/>
      <c r="F16" s="271"/>
      <c r="G16" s="271"/>
      <c r="H16" s="622">
        <f>SUM(H12:H14)</f>
        <v>0</v>
      </c>
    </row>
    <row r="17" spans="1:8" ht="12.75" customHeight="1">
      <c r="A17" s="271"/>
      <c r="B17" s="271"/>
      <c r="C17" s="271"/>
      <c r="D17" s="271"/>
      <c r="E17" s="271"/>
      <c r="F17" s="271"/>
      <c r="G17" s="271"/>
      <c r="H17" s="623"/>
    </row>
    <row r="18" spans="1:8" ht="12.75" customHeight="1">
      <c r="A18" s="271"/>
      <c r="B18" s="271"/>
      <c r="C18" s="271"/>
      <c r="D18" s="271"/>
      <c r="E18" s="271"/>
      <c r="F18" s="271"/>
      <c r="G18" s="271"/>
      <c r="H18" s="623"/>
    </row>
    <row r="19" spans="1:8" ht="15">
      <c r="A19" s="271"/>
      <c r="B19" s="271"/>
      <c r="C19" s="271"/>
      <c r="D19" s="271"/>
      <c r="E19" s="271"/>
      <c r="F19" s="271"/>
      <c r="G19" s="271"/>
      <c r="H19" s="618"/>
    </row>
    <row r="20" spans="1:8" ht="15.75">
      <c r="A20" s="616" t="s">
        <v>143</v>
      </c>
      <c r="B20" s="616"/>
      <c r="C20" s="616"/>
      <c r="D20" s="616"/>
      <c r="E20" s="616"/>
      <c r="F20" s="616"/>
      <c r="G20" s="616"/>
      <c r="H20" s="617"/>
    </row>
    <row r="21" spans="1:8" ht="15.75">
      <c r="A21" s="547"/>
      <c r="B21" s="269"/>
      <c r="C21" s="269"/>
      <c r="D21" s="269"/>
      <c r="E21" s="269"/>
      <c r="F21" s="269"/>
      <c r="G21" s="269"/>
      <c r="H21" s="624"/>
    </row>
    <row r="22" spans="1:8" ht="15.75" thickBot="1">
      <c r="A22" s="271"/>
      <c r="B22" s="271"/>
      <c r="C22" s="271"/>
      <c r="D22" s="271"/>
      <c r="E22" s="271"/>
      <c r="F22" s="271"/>
      <c r="G22" s="271"/>
      <c r="H22" s="615"/>
    </row>
    <row r="23" spans="1:8" ht="30" customHeight="1" thickBot="1">
      <c r="A23" s="796" t="s">
        <v>268</v>
      </c>
      <c r="B23" s="803"/>
      <c r="C23" s="803"/>
      <c r="D23" s="804"/>
      <c r="E23" s="271"/>
      <c r="F23" s="271"/>
      <c r="G23" s="271"/>
      <c r="H23" s="619">
        <f>'Activitats Vacances F5'!M33</f>
        <v>0</v>
      </c>
    </row>
    <row r="24" spans="1:8" ht="30" customHeight="1" thickBot="1">
      <c r="A24" s="793" t="s">
        <v>158</v>
      </c>
      <c r="B24" s="794"/>
      <c r="C24" s="794"/>
      <c r="D24" s="795"/>
      <c r="E24" s="625"/>
      <c r="F24" s="271"/>
      <c r="G24" s="271"/>
      <c r="H24" s="619">
        <f>'Usos  C Educatius F6'!M42</f>
        <v>0</v>
      </c>
    </row>
    <row r="25" spans="1:8" ht="30" customHeight="1" thickBot="1">
      <c r="A25" s="793" t="s">
        <v>159</v>
      </c>
      <c r="B25" s="794"/>
      <c r="C25" s="794"/>
      <c r="D25" s="795"/>
      <c r="E25" s="271"/>
      <c r="F25" s="271"/>
      <c r="G25" s="271"/>
      <c r="H25" s="620">
        <f>'Usos Clubs i Ent F7'!T71</f>
        <v>0</v>
      </c>
    </row>
    <row r="26" spans="1:8" ht="16.5" customHeight="1" thickBot="1">
      <c r="A26" s="271"/>
      <c r="B26" s="271"/>
      <c r="C26" s="271"/>
      <c r="D26" s="271"/>
      <c r="E26" s="271"/>
      <c r="F26" s="271"/>
      <c r="G26" s="271"/>
      <c r="H26" s="615"/>
    </row>
    <row r="27" spans="1:8" ht="26.25" customHeight="1" thickBot="1">
      <c r="A27" s="270" t="s">
        <v>194</v>
      </c>
      <c r="B27" s="271"/>
      <c r="C27" s="271"/>
      <c r="D27" s="271"/>
      <c r="E27" s="271"/>
      <c r="F27" s="271"/>
      <c r="G27" s="271"/>
      <c r="H27" s="622">
        <f>SUM(H23:H25)</f>
        <v>0</v>
      </c>
    </row>
    <row r="28" spans="1:8" ht="14.25" customHeight="1">
      <c r="A28" s="271" t="s">
        <v>29</v>
      </c>
      <c r="B28" s="271"/>
      <c r="C28" s="271"/>
      <c r="D28" s="271"/>
      <c r="E28" s="271"/>
      <c r="F28" s="271"/>
      <c r="G28" s="271"/>
      <c r="H28" s="623"/>
    </row>
    <row r="29" spans="1:8" ht="15">
      <c r="A29" s="626"/>
      <c r="B29" s="271"/>
      <c r="C29" s="271"/>
      <c r="D29" s="271"/>
      <c r="E29" s="271"/>
      <c r="F29" s="799"/>
      <c r="G29" s="799"/>
      <c r="H29" s="615"/>
    </row>
    <row r="30" spans="1:8" ht="15">
      <c r="A30" s="271"/>
      <c r="B30" s="271"/>
      <c r="C30" s="271"/>
      <c r="D30" s="271"/>
      <c r="E30" s="271"/>
      <c r="F30" s="271"/>
      <c r="G30" s="271"/>
      <c r="H30" s="615"/>
    </row>
    <row r="31" spans="1:8" ht="15.75">
      <c r="A31" s="616" t="s">
        <v>150</v>
      </c>
      <c r="B31" s="627"/>
      <c r="C31" s="627"/>
      <c r="D31" s="627"/>
      <c r="E31" s="627"/>
      <c r="F31" s="627"/>
      <c r="G31" s="627"/>
      <c r="H31" s="617"/>
    </row>
    <row r="32" spans="1:8" ht="15">
      <c r="A32" s="271"/>
      <c r="B32" s="271"/>
      <c r="C32" s="271"/>
      <c r="D32" s="271"/>
      <c r="E32" s="271"/>
      <c r="F32" s="271"/>
      <c r="G32" s="271"/>
      <c r="H32" s="618"/>
    </row>
    <row r="33" spans="1:9" ht="27.75" customHeight="1">
      <c r="A33" s="628" t="s">
        <v>202</v>
      </c>
      <c r="B33" s="628"/>
      <c r="C33" s="354"/>
      <c r="D33" s="271"/>
      <c r="E33" s="271"/>
      <c r="F33" s="271"/>
      <c r="G33" s="271"/>
      <c r="H33" s="618"/>
    </row>
    <row r="34" spans="1:9" ht="13.5" customHeight="1" thickBot="1">
      <c r="A34" s="628"/>
      <c r="B34" s="628"/>
      <c r="C34" s="271"/>
      <c r="D34" s="271"/>
      <c r="E34" s="271"/>
      <c r="F34" s="271"/>
      <c r="G34" s="271"/>
      <c r="H34" s="618"/>
    </row>
    <row r="35" spans="1:9" ht="23.25" customHeight="1" thickBot="1">
      <c r="A35" s="800" t="s">
        <v>269</v>
      </c>
      <c r="B35" s="801"/>
      <c r="C35" s="801"/>
      <c r="D35" s="802"/>
      <c r="E35" s="271"/>
      <c r="F35" s="271"/>
      <c r="G35" s="271"/>
      <c r="H35" s="629"/>
    </row>
    <row r="36" spans="1:9" ht="15.75" thickBot="1">
      <c r="A36" s="271"/>
      <c r="B36" s="271"/>
      <c r="C36" s="271"/>
      <c r="D36" s="271"/>
      <c r="E36" s="271"/>
      <c r="F36" s="271"/>
      <c r="G36" s="271"/>
      <c r="H36" s="630"/>
    </row>
    <row r="37" spans="1:9" ht="42.6" customHeight="1" thickBot="1">
      <c r="A37" s="796" t="s">
        <v>271</v>
      </c>
      <c r="B37" s="797"/>
      <c r="C37" s="797"/>
      <c r="D37" s="798"/>
      <c r="E37" s="271"/>
      <c r="F37" s="271"/>
      <c r="G37" s="271"/>
      <c r="H37" s="629"/>
    </row>
    <row r="38" spans="1:9" ht="15.75" thickBot="1">
      <c r="A38" s="271"/>
      <c r="B38" s="271"/>
      <c r="C38" s="271"/>
      <c r="D38" s="271"/>
      <c r="E38" s="271"/>
      <c r="F38" s="271"/>
      <c r="G38" s="271"/>
      <c r="H38" s="630"/>
    </row>
    <row r="39" spans="1:9" ht="40.5" customHeight="1" thickBot="1">
      <c r="A39" s="796" t="s">
        <v>270</v>
      </c>
      <c r="B39" s="797"/>
      <c r="C39" s="797"/>
      <c r="D39" s="798"/>
      <c r="E39" s="271"/>
      <c r="F39" s="271"/>
      <c r="G39" s="271"/>
      <c r="H39" s="629"/>
      <c r="I39" s="165"/>
    </row>
    <row r="40" spans="1:9" ht="15.75" thickBot="1">
      <c r="A40" s="271"/>
      <c r="B40" s="271"/>
      <c r="C40" s="271"/>
      <c r="D40" s="271"/>
      <c r="E40" s="271"/>
      <c r="F40" s="271"/>
      <c r="G40" s="271"/>
      <c r="H40" s="618"/>
      <c r="I40" s="165"/>
    </row>
    <row r="41" spans="1:9" ht="25.5" customHeight="1" thickBot="1">
      <c r="A41" s="796" t="s">
        <v>295</v>
      </c>
      <c r="B41" s="797"/>
      <c r="C41" s="797"/>
      <c r="D41" s="798"/>
      <c r="E41" s="271"/>
      <c r="F41" s="271"/>
      <c r="G41" s="271"/>
      <c r="H41" s="629"/>
      <c r="I41" s="165"/>
    </row>
    <row r="42" spans="1:9" ht="15.75" thickBot="1">
      <c r="A42" s="271"/>
      <c r="B42" s="271"/>
      <c r="C42" s="271"/>
      <c r="D42" s="271"/>
      <c r="E42" s="271"/>
      <c r="F42" s="271"/>
      <c r="G42" s="271"/>
      <c r="H42" s="618"/>
    </row>
    <row r="43" spans="1:9" ht="27" customHeight="1" thickBot="1">
      <c r="A43" s="628"/>
      <c r="B43" s="628"/>
      <c r="C43" s="271"/>
      <c r="D43" s="271"/>
      <c r="E43" s="271"/>
      <c r="F43" s="271"/>
      <c r="G43" s="271"/>
      <c r="H43" s="622">
        <f>SUM(H39,H37,H35,H41)</f>
        <v>0</v>
      </c>
      <c r="I43" s="91"/>
    </row>
    <row r="44" spans="1:9" ht="15.75">
      <c r="A44" s="628"/>
      <c r="B44" s="628"/>
      <c r="C44" s="271"/>
      <c r="D44" s="271"/>
      <c r="E44" s="271"/>
      <c r="F44" s="271"/>
      <c r="G44" s="271"/>
      <c r="H44" s="631"/>
      <c r="I44" s="165"/>
    </row>
    <row r="45" spans="1:9" ht="15">
      <c r="A45" s="271"/>
      <c r="B45" s="271"/>
      <c r="C45" s="271"/>
      <c r="D45" s="271"/>
      <c r="E45" s="271"/>
      <c r="F45" s="271"/>
      <c r="G45" s="271"/>
      <c r="H45" s="618"/>
    </row>
    <row r="46" spans="1:9" ht="15">
      <c r="A46" s="271"/>
      <c r="B46" s="271"/>
      <c r="C46" s="271"/>
      <c r="D46" s="271"/>
      <c r="E46" s="271"/>
      <c r="F46" s="271"/>
      <c r="G46" s="271"/>
      <c r="H46" s="618"/>
    </row>
    <row r="47" spans="1:9" ht="15.75">
      <c r="A47" s="616" t="s">
        <v>200</v>
      </c>
      <c r="B47" s="627"/>
      <c r="C47" s="627"/>
      <c r="D47" s="627"/>
      <c r="E47" s="627"/>
      <c r="F47" s="627"/>
      <c r="G47" s="627"/>
      <c r="H47" s="617"/>
    </row>
    <row r="48" spans="1:9" ht="15.75" thickBot="1">
      <c r="A48" s="547"/>
      <c r="B48" s="547"/>
      <c r="C48" s="547"/>
      <c r="D48" s="547"/>
      <c r="E48" s="547"/>
      <c r="F48" s="547"/>
      <c r="G48" s="547"/>
      <c r="H48" s="615"/>
    </row>
    <row r="49" spans="1:8" ht="25.5" customHeight="1" thickBot="1">
      <c r="A49" s="790" t="s">
        <v>201</v>
      </c>
      <c r="B49" s="791"/>
      <c r="C49" s="791"/>
      <c r="D49" s="792"/>
      <c r="E49" s="271"/>
      <c r="F49" s="271"/>
      <c r="G49" s="271"/>
      <c r="H49" s="632">
        <f>SUM(H43,H12,H13,H14)</f>
        <v>0</v>
      </c>
    </row>
    <row r="50" spans="1:8" ht="15">
      <c r="A50" s="271"/>
      <c r="B50" s="271"/>
      <c r="C50" s="271"/>
      <c r="D50" s="271"/>
      <c r="E50" s="271"/>
      <c r="F50" s="271"/>
      <c r="G50" s="271"/>
      <c r="H50" s="618"/>
    </row>
    <row r="51" spans="1:8" ht="15">
      <c r="A51" s="271"/>
      <c r="B51" s="271"/>
      <c r="C51" s="271"/>
      <c r="D51" s="271"/>
      <c r="E51" s="271"/>
      <c r="F51" s="271"/>
      <c r="G51" s="271"/>
      <c r="H51" s="618"/>
    </row>
    <row r="52" spans="1:8" ht="15">
      <c r="A52" s="271"/>
      <c r="B52" s="271"/>
      <c r="C52" s="271"/>
      <c r="D52" s="271"/>
      <c r="E52" s="271"/>
      <c r="F52" s="271"/>
      <c r="G52" s="271"/>
      <c r="H52" s="618"/>
    </row>
  </sheetData>
  <mergeCells count="12">
    <mergeCell ref="A12:D12"/>
    <mergeCell ref="A13:D13"/>
    <mergeCell ref="A14:D14"/>
    <mergeCell ref="A23:D23"/>
    <mergeCell ref="A24:D24"/>
    <mergeCell ref="A49:D49"/>
    <mergeCell ref="A25:D25"/>
    <mergeCell ref="A39:D39"/>
    <mergeCell ref="A37:D37"/>
    <mergeCell ref="F29:G29"/>
    <mergeCell ref="A35:D35"/>
    <mergeCell ref="A41:D41"/>
  </mergeCells>
  <phoneticPr fontId="49" type="noConversion"/>
  <pageMargins left="0.74803149606299213" right="0.74803149606299213" top="0.35" bottom="0.31" header="0" footer="0"/>
  <pageSetup paperSize="9" scale="72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view="pageLayout" topLeftCell="B1" zoomScale="87" zoomScaleNormal="100" zoomScaleSheetLayoutView="100" zoomScalePageLayoutView="87" workbookViewId="0">
      <selection activeCell="G19" sqref="G19"/>
    </sheetView>
  </sheetViews>
  <sheetFormatPr defaultColWidth="11.42578125" defaultRowHeight="12.75"/>
  <cols>
    <col min="1" max="1" width="2.140625" style="82" customWidth="1"/>
    <col min="2" max="8" width="11.42578125" style="82"/>
    <col min="9" max="9" width="6.42578125" style="82" customWidth="1"/>
    <col min="10" max="16384" width="11.42578125" style="82"/>
  </cols>
  <sheetData>
    <row r="1" spans="2:11" s="101" customFormat="1" ht="12.75" customHeight="1">
      <c r="B1" s="152"/>
      <c r="C1" s="96"/>
      <c r="D1" s="96"/>
      <c r="E1" s="96"/>
      <c r="F1" s="96"/>
      <c r="G1" s="96"/>
      <c r="H1" s="96"/>
      <c r="I1" s="96"/>
      <c r="J1" s="104"/>
    </row>
    <row r="2" spans="2:11" s="101" customFormat="1">
      <c r="B2" s="153"/>
      <c r="C2" s="96"/>
      <c r="D2" s="96"/>
      <c r="E2" s="96"/>
      <c r="F2" s="96"/>
      <c r="G2" s="96"/>
      <c r="H2" s="96"/>
      <c r="I2" s="96"/>
      <c r="J2" s="105"/>
    </row>
    <row r="7" spans="2:11">
      <c r="B7" s="149"/>
      <c r="C7" s="149"/>
      <c r="D7" s="149"/>
      <c r="E7" s="148"/>
      <c r="F7" s="148"/>
      <c r="G7" s="148"/>
      <c r="H7" s="148"/>
      <c r="I7" s="148"/>
      <c r="J7" s="148"/>
    </row>
    <row r="8" spans="2:11">
      <c r="B8" s="150"/>
      <c r="C8" s="148"/>
      <c r="D8" s="148"/>
      <c r="E8" s="148"/>
      <c r="F8" s="148"/>
      <c r="G8" s="148"/>
      <c r="H8" s="148"/>
      <c r="I8" s="148"/>
      <c r="J8" s="148"/>
    </row>
    <row r="9" spans="2:11">
      <c r="B9" s="150"/>
      <c r="C9" s="148"/>
      <c r="D9" s="148"/>
      <c r="E9" s="148"/>
      <c r="F9" s="148"/>
      <c r="G9" s="148"/>
      <c r="H9" s="148"/>
      <c r="I9" s="148"/>
      <c r="J9" s="148"/>
    </row>
    <row r="10" spans="2:11">
      <c r="B10" s="150"/>
      <c r="C10" s="148"/>
      <c r="D10" s="148"/>
      <c r="E10" s="148"/>
      <c r="F10" s="148"/>
      <c r="G10" s="148"/>
      <c r="H10" s="148"/>
      <c r="I10" s="148"/>
      <c r="J10" s="148"/>
    </row>
    <row r="11" spans="2:11">
      <c r="B11" s="150"/>
      <c r="C11" s="148"/>
      <c r="D11" s="148"/>
      <c r="E11" s="148"/>
      <c r="F11" s="148"/>
      <c r="G11" s="148"/>
      <c r="H11" s="148"/>
      <c r="I11" s="148"/>
      <c r="J11" s="148"/>
    </row>
    <row r="12" spans="2:11">
      <c r="B12" s="85"/>
    </row>
    <row r="13" spans="2:11">
      <c r="B13" s="85"/>
    </row>
    <row r="14" spans="2:11">
      <c r="B14" s="85"/>
    </row>
    <row r="15" spans="2:11" ht="63.95" customHeight="1">
      <c r="B15" s="268"/>
      <c r="C15" s="273" t="s">
        <v>258</v>
      </c>
      <c r="D15" s="274"/>
      <c r="E15" s="274"/>
      <c r="F15" s="276"/>
      <c r="G15" s="275"/>
      <c r="H15" s="184"/>
      <c r="I15" s="184"/>
      <c r="J15" s="184"/>
      <c r="K15" s="184"/>
    </row>
    <row r="16" spans="2:11" ht="15.75">
      <c r="B16" s="269"/>
      <c r="C16" s="270"/>
      <c r="D16" s="271"/>
      <c r="E16" s="271"/>
      <c r="F16" s="271"/>
    </row>
    <row r="17" spans="2:11" ht="15.75">
      <c r="B17" s="272" t="s">
        <v>96</v>
      </c>
      <c r="C17" s="270" t="s">
        <v>113</v>
      </c>
      <c r="D17" s="271"/>
      <c r="E17" s="271"/>
      <c r="F17" s="271"/>
    </row>
    <row r="18" spans="2:11" ht="15.75">
      <c r="B18" s="269"/>
      <c r="C18" s="270"/>
      <c r="D18" s="271"/>
      <c r="E18" s="271"/>
      <c r="F18" s="271"/>
    </row>
    <row r="19" spans="2:11" ht="15.75">
      <c r="B19" s="272" t="s">
        <v>99</v>
      </c>
      <c r="C19" s="270" t="s">
        <v>249</v>
      </c>
      <c r="D19" s="271"/>
      <c r="E19" s="271"/>
      <c r="F19" s="271"/>
    </row>
    <row r="20" spans="2:11" ht="15.75">
      <c r="B20" s="269"/>
      <c r="C20" s="270"/>
      <c r="D20" s="271"/>
      <c r="E20" s="271"/>
      <c r="F20" s="271"/>
    </row>
    <row r="21" spans="2:11" ht="15.75">
      <c r="B21" s="272" t="s">
        <v>0</v>
      </c>
      <c r="C21" s="270" t="s">
        <v>237</v>
      </c>
      <c r="D21" s="271"/>
      <c r="E21" s="271"/>
      <c r="F21" s="271"/>
    </row>
    <row r="22" spans="2:11" ht="15.75">
      <c r="B22" s="269"/>
      <c r="C22" s="270"/>
      <c r="D22" s="271"/>
      <c r="E22" s="271"/>
      <c r="F22" s="271"/>
    </row>
    <row r="23" spans="2:11" ht="15.75">
      <c r="B23" s="272" t="s">
        <v>3</v>
      </c>
      <c r="C23" s="270" t="s">
        <v>317</v>
      </c>
      <c r="D23" s="271"/>
      <c r="E23" s="271"/>
      <c r="F23" s="271"/>
    </row>
    <row r="24" spans="2:11" ht="15.75">
      <c r="B24" s="269"/>
      <c r="C24" s="271"/>
      <c r="D24" s="271"/>
      <c r="E24" s="271"/>
      <c r="F24" s="271"/>
    </row>
    <row r="25" spans="2:11" ht="15.75">
      <c r="B25" s="269"/>
      <c r="C25" s="271"/>
      <c r="D25" s="271"/>
      <c r="E25" s="271"/>
      <c r="F25" s="271"/>
    </row>
    <row r="26" spans="2:11" ht="49.5" customHeight="1">
      <c r="B26" s="268"/>
      <c r="C26" s="273" t="s">
        <v>112</v>
      </c>
      <c r="D26" s="274"/>
      <c r="E26" s="274"/>
      <c r="F26" s="273" t="s">
        <v>318</v>
      </c>
      <c r="G26" s="273"/>
      <c r="H26" s="275"/>
      <c r="I26" s="184"/>
      <c r="J26" s="184"/>
      <c r="K26" s="184"/>
    </row>
    <row r="27" spans="2:11" ht="15">
      <c r="B27" s="271"/>
      <c r="C27" s="271"/>
      <c r="D27" s="271"/>
      <c r="E27" s="271"/>
      <c r="F27" s="271"/>
    </row>
    <row r="28" spans="2:11" ht="15.75">
      <c r="B28" s="269"/>
      <c r="C28" s="270"/>
      <c r="D28" s="271"/>
      <c r="E28" s="271"/>
      <c r="F28" s="271"/>
    </row>
    <row r="29" spans="2:11" ht="15.75">
      <c r="B29" s="269"/>
      <c r="C29" s="270"/>
      <c r="D29" s="271"/>
      <c r="E29" s="271"/>
      <c r="F29" s="271"/>
    </row>
    <row r="30" spans="2:11" ht="15.75">
      <c r="B30" s="269"/>
      <c r="C30" s="270"/>
      <c r="D30" s="271"/>
      <c r="E30" s="271"/>
      <c r="F30" s="271"/>
    </row>
    <row r="31" spans="2:11" ht="15.75">
      <c r="B31" s="272" t="s">
        <v>253</v>
      </c>
      <c r="C31" s="270" t="s">
        <v>254</v>
      </c>
      <c r="D31" s="271"/>
      <c r="E31" s="271"/>
      <c r="F31" s="271"/>
    </row>
    <row r="32" spans="2:11" ht="15.75">
      <c r="B32" s="269"/>
      <c r="C32" s="271"/>
      <c r="D32" s="271"/>
      <c r="E32" s="271"/>
      <c r="F32" s="271"/>
    </row>
    <row r="33" spans="2:6" ht="15.75">
      <c r="B33" s="272" t="s">
        <v>100</v>
      </c>
      <c r="C33" s="270" t="s">
        <v>319</v>
      </c>
      <c r="D33" s="271"/>
      <c r="E33" s="271"/>
      <c r="F33" s="271"/>
    </row>
    <row r="34" spans="2:6" ht="15.75">
      <c r="B34" s="269"/>
      <c r="C34" s="270"/>
      <c r="D34" s="271"/>
      <c r="E34" s="271"/>
      <c r="F34" s="271"/>
    </row>
    <row r="35" spans="2:6" ht="15.75">
      <c r="B35" s="272" t="s">
        <v>106</v>
      </c>
      <c r="C35" s="270" t="s">
        <v>144</v>
      </c>
      <c r="D35" s="271"/>
      <c r="E35" s="271"/>
      <c r="F35" s="271"/>
    </row>
    <row r="36" spans="2:6" ht="15.75">
      <c r="B36" s="269"/>
      <c r="C36" s="270"/>
      <c r="D36" s="271"/>
      <c r="E36" s="271"/>
      <c r="F36" s="271"/>
    </row>
    <row r="37" spans="2:6" ht="15.75">
      <c r="B37" s="272" t="s">
        <v>111</v>
      </c>
      <c r="C37" s="270" t="s">
        <v>145</v>
      </c>
      <c r="D37" s="271"/>
      <c r="E37" s="271"/>
      <c r="F37" s="271"/>
    </row>
    <row r="38" spans="2:6" ht="15.75">
      <c r="B38" s="269"/>
      <c r="C38" s="270"/>
      <c r="D38" s="271"/>
      <c r="E38" s="271"/>
      <c r="F38" s="271"/>
    </row>
    <row r="39" spans="2:6">
      <c r="B39" s="97"/>
      <c r="C39" s="92"/>
    </row>
  </sheetData>
  <phoneticPr fontId="49" type="noConversion"/>
  <pageMargins left="0.74803149606299213" right="0.74803149606299213" top="0.2" bottom="0.98425196850393704" header="0.17" footer="0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showGridLines="0" showWhiteSpace="0" zoomScale="80" zoomScaleNormal="80" zoomScaleSheetLayoutView="100" zoomScalePageLayoutView="70" workbookViewId="0">
      <selection activeCell="J29" sqref="J29"/>
    </sheetView>
  </sheetViews>
  <sheetFormatPr defaultColWidth="21.42578125" defaultRowHeight="12.75"/>
  <cols>
    <col min="1" max="1" width="33.85546875" style="83" customWidth="1"/>
    <col min="2" max="2" width="2.85546875" style="83" customWidth="1"/>
    <col min="3" max="4" width="16.140625" style="83" customWidth="1"/>
    <col min="5" max="5" width="12.7109375" style="83" customWidth="1"/>
    <col min="6" max="6" width="4.7109375" style="83" customWidth="1"/>
    <col min="7" max="7" width="15.7109375" style="83" customWidth="1"/>
    <col min="8" max="8" width="10.140625" style="83" customWidth="1"/>
    <col min="9" max="9" width="14.5703125" style="83" customWidth="1"/>
    <col min="10" max="10" width="32.85546875" style="83" customWidth="1"/>
    <col min="11" max="11" width="16" style="83" customWidth="1"/>
    <col min="12" max="12" width="9.42578125" style="83" customWidth="1"/>
    <col min="13" max="13" width="17.7109375" style="83" customWidth="1"/>
    <col min="14" max="14" width="13.28515625" style="84" customWidth="1"/>
    <col min="15" max="15" width="13.85546875" style="84" customWidth="1"/>
    <col min="16" max="18" width="21.42578125" style="84" customWidth="1"/>
    <col min="19" max="16384" width="21.42578125" style="83"/>
  </cols>
  <sheetData>
    <row r="1" spans="1:21" ht="12.75" customHeight="1">
      <c r="A1" s="152"/>
      <c r="B1" s="153"/>
      <c r="C1" s="96"/>
      <c r="D1" s="111"/>
      <c r="E1" s="111"/>
      <c r="F1" s="111"/>
      <c r="G1" s="111"/>
      <c r="H1" s="104"/>
    </row>
    <row r="2" spans="1:21" ht="12.75" customHeight="1">
      <c r="A2" s="152"/>
      <c r="B2" s="153"/>
      <c r="C2" s="96"/>
      <c r="D2" s="111"/>
      <c r="E2" s="111"/>
      <c r="F2" s="111"/>
      <c r="G2" s="111"/>
      <c r="H2" s="104"/>
    </row>
    <row r="3" spans="1:21" ht="12.75" customHeight="1">
      <c r="A3" s="152"/>
      <c r="B3" s="153"/>
      <c r="C3" s="96"/>
      <c r="D3" s="111"/>
      <c r="E3" s="111"/>
      <c r="F3" s="111"/>
      <c r="G3" s="111"/>
      <c r="H3" s="104"/>
    </row>
    <row r="4" spans="1:21">
      <c r="A4" s="153"/>
      <c r="B4" s="153"/>
      <c r="C4" s="96"/>
      <c r="D4" s="96"/>
      <c r="E4" s="111"/>
      <c r="F4" s="111"/>
      <c r="G4" s="111"/>
      <c r="H4" s="154"/>
    </row>
    <row r="5" spans="1:21" s="82" customFormat="1"/>
    <row r="6" spans="1:21">
      <c r="A6" s="82"/>
      <c r="B6" s="85"/>
      <c r="C6" s="82"/>
      <c r="D6" s="82"/>
    </row>
    <row r="7" spans="1:21" ht="13.5" thickBot="1">
      <c r="A7" s="82"/>
      <c r="B7" s="82"/>
      <c r="C7" s="82"/>
      <c r="D7" s="86"/>
      <c r="H7" s="104"/>
    </row>
    <row r="8" spans="1:21" ht="48" customHeight="1" thickBot="1">
      <c r="A8" s="261" t="s">
        <v>259</v>
      </c>
      <c r="B8" s="637"/>
      <c r="C8" s="638"/>
      <c r="D8" s="142"/>
      <c r="E8" s="143"/>
      <c r="F8" s="143"/>
      <c r="G8" s="143"/>
      <c r="H8" s="111"/>
    </row>
    <row r="9" spans="1:21">
      <c r="A9" s="108"/>
      <c r="B9" s="106" t="s">
        <v>149</v>
      </c>
    </row>
    <row r="10" spans="1:21" ht="13.5" thickBot="1">
      <c r="A10" s="107"/>
    </row>
    <row r="11" spans="1:21" ht="16.5" thickBot="1">
      <c r="A11" s="88"/>
      <c r="E11" s="252" t="s">
        <v>289</v>
      </c>
      <c r="F11" s="253"/>
      <c r="G11" s="254" t="s">
        <v>343</v>
      </c>
    </row>
    <row r="13" spans="1:21" ht="15.75">
      <c r="A13" s="255" t="s">
        <v>120</v>
      </c>
      <c r="B13" s="196"/>
      <c r="C13" s="197"/>
      <c r="D13" s="197"/>
      <c r="E13" s="197"/>
      <c r="F13" s="196"/>
      <c r="G13" s="196"/>
      <c r="H13" s="259"/>
    </row>
    <row r="14" spans="1:21">
      <c r="A14" s="144"/>
      <c r="C14" s="107"/>
      <c r="D14" s="107"/>
      <c r="E14" s="107"/>
    </row>
    <row r="15" spans="1:21" ht="25.5" customHeight="1">
      <c r="A15" s="256" t="s">
        <v>315</v>
      </c>
      <c r="B15" s="119"/>
      <c r="C15" s="145"/>
      <c r="D15" s="257" t="s">
        <v>119</v>
      </c>
      <c r="E15" s="664"/>
      <c r="F15" s="665"/>
      <c r="G15" s="666"/>
      <c r="H15" s="119"/>
      <c r="I15" s="108"/>
      <c r="J15" s="108"/>
      <c r="K15" s="108"/>
      <c r="L15" s="108"/>
      <c r="M15" s="108"/>
      <c r="N15" s="109"/>
      <c r="O15" s="109"/>
      <c r="P15" s="109"/>
      <c r="Q15" s="109"/>
      <c r="R15" s="109"/>
      <c r="S15" s="108"/>
      <c r="T15" s="108"/>
      <c r="U15" s="108"/>
    </row>
    <row r="16" spans="1:21" ht="23.45" customHeight="1">
      <c r="A16" s="119"/>
      <c r="B16" s="119"/>
      <c r="C16" s="145"/>
      <c r="D16" s="257" t="s">
        <v>108</v>
      </c>
      <c r="E16" s="664"/>
      <c r="F16" s="665"/>
      <c r="G16" s="666"/>
      <c r="H16" s="119"/>
      <c r="I16" s="108"/>
      <c r="J16" s="108"/>
      <c r="K16" s="108"/>
      <c r="L16" s="108"/>
      <c r="M16" s="108"/>
      <c r="N16" s="109"/>
      <c r="O16" s="109"/>
      <c r="P16" s="109"/>
      <c r="Q16" s="109"/>
      <c r="R16" s="109"/>
      <c r="S16" s="108"/>
      <c r="T16" s="108"/>
      <c r="U16" s="108"/>
    </row>
    <row r="17" spans="1:21" ht="22.5" customHeight="1">
      <c r="A17" s="119"/>
      <c r="B17" s="119"/>
      <c r="C17" s="145"/>
      <c r="D17" s="257" t="s">
        <v>109</v>
      </c>
      <c r="E17" s="664"/>
      <c r="F17" s="665"/>
      <c r="G17" s="666"/>
      <c r="H17" s="119"/>
      <c r="I17" s="108"/>
      <c r="J17" s="108"/>
      <c r="K17" s="108"/>
      <c r="L17" s="108"/>
      <c r="M17" s="108"/>
      <c r="N17" s="109"/>
      <c r="O17" s="109"/>
      <c r="P17" s="109"/>
      <c r="Q17" s="109"/>
      <c r="R17" s="109"/>
      <c r="S17" s="108"/>
      <c r="T17" s="108"/>
      <c r="U17" s="108"/>
    </row>
    <row r="18" spans="1:21" ht="40.5" customHeight="1">
      <c r="A18" s="258" t="s">
        <v>316</v>
      </c>
      <c r="B18" s="119"/>
      <c r="C18" s="145"/>
      <c r="D18" s="145"/>
      <c r="E18" s="145"/>
      <c r="F18" s="146"/>
      <c r="G18" s="147"/>
      <c r="H18" s="119"/>
      <c r="I18" s="108"/>
      <c r="J18" s="108"/>
      <c r="K18" s="108"/>
      <c r="L18" s="108"/>
      <c r="M18" s="108"/>
      <c r="N18" s="109"/>
      <c r="O18" s="109"/>
      <c r="P18" s="109"/>
      <c r="Q18" s="109"/>
      <c r="R18" s="109"/>
      <c r="S18" s="108"/>
      <c r="T18" s="108"/>
      <c r="U18" s="108"/>
    </row>
    <row r="19" spans="1:21" ht="15.75" customHeight="1">
      <c r="A19" s="256" t="s">
        <v>246</v>
      </c>
      <c r="B19" s="119"/>
      <c r="C19" s="642"/>
      <c r="D19" s="643"/>
      <c r="E19" s="643"/>
      <c r="F19" s="643"/>
      <c r="G19" s="644"/>
      <c r="H19" s="119"/>
      <c r="I19" s="108"/>
      <c r="J19" s="108"/>
      <c r="K19" s="108"/>
      <c r="L19" s="108"/>
      <c r="M19" s="108"/>
      <c r="N19" s="109"/>
      <c r="O19" s="109"/>
      <c r="P19" s="109"/>
      <c r="Q19" s="109"/>
      <c r="R19" s="109"/>
      <c r="S19" s="108"/>
      <c r="T19" s="108"/>
      <c r="U19" s="108"/>
    </row>
    <row r="20" spans="1:21" ht="15.75" customHeight="1">
      <c r="A20" s="256"/>
      <c r="B20" s="119"/>
      <c r="C20" s="645"/>
      <c r="D20" s="646"/>
      <c r="E20" s="646"/>
      <c r="F20" s="646"/>
      <c r="G20" s="647"/>
      <c r="H20" s="119"/>
      <c r="I20" s="108"/>
      <c r="J20" s="108"/>
      <c r="K20" s="108"/>
      <c r="L20" s="108"/>
      <c r="M20" s="108"/>
      <c r="N20" s="109"/>
      <c r="O20" s="109"/>
      <c r="P20" s="109"/>
      <c r="Q20" s="109"/>
      <c r="R20" s="109"/>
      <c r="S20" s="108"/>
      <c r="T20" s="108"/>
      <c r="U20" s="108"/>
    </row>
    <row r="21" spans="1:21" ht="15.75" customHeight="1">
      <c r="B21" s="119"/>
      <c r="C21" s="645"/>
      <c r="D21" s="646"/>
      <c r="E21" s="646"/>
      <c r="F21" s="646"/>
      <c r="G21" s="647"/>
      <c r="H21" s="119"/>
      <c r="I21" s="108"/>
      <c r="J21" s="108"/>
      <c r="K21" s="108"/>
      <c r="L21" s="108"/>
      <c r="M21" s="108"/>
      <c r="N21" s="109"/>
      <c r="O21" s="109"/>
      <c r="P21" s="109"/>
      <c r="Q21" s="109"/>
      <c r="R21" s="109"/>
      <c r="S21" s="108"/>
      <c r="T21" s="108"/>
      <c r="U21" s="108"/>
    </row>
    <row r="22" spans="1:21" ht="35.1" customHeight="1">
      <c r="A22" s="256"/>
      <c r="B22" s="119"/>
      <c r="C22" s="648"/>
      <c r="D22" s="649"/>
      <c r="E22" s="649"/>
      <c r="F22" s="649"/>
      <c r="G22" s="650"/>
      <c r="H22" s="119"/>
      <c r="I22" s="108"/>
      <c r="J22" s="108"/>
      <c r="K22" s="108"/>
      <c r="L22" s="108"/>
      <c r="M22" s="108"/>
      <c r="N22" s="109"/>
      <c r="O22" s="109"/>
      <c r="P22" s="109"/>
      <c r="Q22" s="109"/>
      <c r="R22" s="109"/>
      <c r="S22" s="108"/>
      <c r="T22" s="108"/>
      <c r="U22" s="108"/>
    </row>
    <row r="23" spans="1:21" ht="15.75" customHeight="1">
      <c r="A23" s="256"/>
      <c r="B23" s="119"/>
      <c r="C23" s="119"/>
      <c r="D23" s="119"/>
      <c r="E23" s="119"/>
      <c r="F23" s="119"/>
      <c r="G23" s="146"/>
      <c r="H23" s="119"/>
      <c r="I23" s="108"/>
      <c r="J23" s="108"/>
      <c r="K23" s="108"/>
      <c r="L23" s="108"/>
      <c r="M23" s="108"/>
      <c r="N23" s="109"/>
      <c r="O23" s="109"/>
      <c r="P23" s="109"/>
      <c r="Q23" s="109"/>
      <c r="R23" s="109"/>
      <c r="S23" s="108"/>
      <c r="T23" s="108"/>
      <c r="U23" s="108"/>
    </row>
    <row r="24" spans="1:21" ht="15.75" customHeight="1">
      <c r="A24" s="256" t="s">
        <v>240</v>
      </c>
      <c r="B24" s="119"/>
      <c r="C24" s="642"/>
      <c r="D24" s="643"/>
      <c r="E24" s="643"/>
      <c r="F24" s="643"/>
      <c r="G24" s="644"/>
      <c r="H24" s="119"/>
      <c r="I24" s="108"/>
      <c r="J24" s="108"/>
      <c r="K24" s="108"/>
      <c r="L24" s="108"/>
      <c r="M24" s="108"/>
      <c r="N24" s="109"/>
      <c r="O24" s="109"/>
      <c r="P24" s="109"/>
      <c r="Q24" s="109"/>
      <c r="R24" s="109"/>
      <c r="S24" s="108"/>
      <c r="T24" s="108"/>
      <c r="U24" s="108"/>
    </row>
    <row r="25" spans="1:21" ht="15.75" customHeight="1">
      <c r="A25" s="256" t="s">
        <v>241</v>
      </c>
      <c r="B25" s="119"/>
      <c r="C25" s="645"/>
      <c r="D25" s="646"/>
      <c r="E25" s="646"/>
      <c r="F25" s="646"/>
      <c r="G25" s="647"/>
      <c r="H25" s="119"/>
      <c r="I25" s="108"/>
      <c r="J25" s="108"/>
      <c r="K25" s="108"/>
      <c r="L25" s="108"/>
      <c r="M25" s="108"/>
      <c r="N25" s="109"/>
      <c r="O25" s="109"/>
      <c r="P25" s="109"/>
      <c r="Q25" s="109"/>
      <c r="R25" s="109"/>
      <c r="S25" s="108"/>
      <c r="T25" s="108"/>
      <c r="U25" s="108"/>
    </row>
    <row r="26" spans="1:21" ht="15.75" customHeight="1">
      <c r="A26" s="119"/>
      <c r="B26" s="119"/>
      <c r="C26" s="645"/>
      <c r="D26" s="646"/>
      <c r="E26" s="646"/>
      <c r="F26" s="646"/>
      <c r="G26" s="647"/>
      <c r="H26" s="119"/>
      <c r="I26" s="108"/>
      <c r="J26" s="108"/>
      <c r="K26" s="108"/>
      <c r="L26" s="108"/>
      <c r="M26" s="108"/>
      <c r="N26" s="109"/>
      <c r="O26" s="109"/>
      <c r="P26" s="109"/>
      <c r="Q26" s="109"/>
      <c r="R26" s="109"/>
      <c r="S26" s="108"/>
      <c r="T26" s="108"/>
      <c r="U26" s="108"/>
    </row>
    <row r="27" spans="1:21" ht="72" customHeight="1">
      <c r="A27" s="119"/>
      <c r="B27" s="119"/>
      <c r="C27" s="648"/>
      <c r="D27" s="649"/>
      <c r="E27" s="649"/>
      <c r="F27" s="649"/>
      <c r="G27" s="650"/>
      <c r="H27" s="119"/>
      <c r="I27" s="108"/>
      <c r="J27" s="108"/>
      <c r="K27" s="108"/>
      <c r="L27" s="108"/>
      <c r="M27" s="108"/>
      <c r="N27" s="109"/>
      <c r="O27" s="109"/>
      <c r="P27" s="109"/>
      <c r="Q27" s="109"/>
      <c r="R27" s="109"/>
      <c r="S27" s="108"/>
      <c r="T27" s="108"/>
      <c r="U27" s="108"/>
    </row>
    <row r="28" spans="1:21" ht="15.75" customHeight="1">
      <c r="A28" s="119"/>
      <c r="B28" s="119"/>
      <c r="C28" s="119"/>
      <c r="D28" s="119"/>
      <c r="E28" s="119"/>
      <c r="F28" s="119"/>
      <c r="G28" s="146"/>
      <c r="H28" s="119"/>
      <c r="I28" s="108"/>
      <c r="J28" s="108"/>
      <c r="K28" s="108"/>
      <c r="L28" s="108"/>
      <c r="M28" s="108"/>
      <c r="N28" s="109"/>
      <c r="O28" s="109"/>
      <c r="P28" s="109"/>
      <c r="Q28" s="109"/>
      <c r="R28" s="109"/>
      <c r="S28" s="108"/>
      <c r="T28" s="108"/>
      <c r="U28" s="108"/>
    </row>
    <row r="29" spans="1:21" ht="15.75" customHeight="1">
      <c r="A29" s="119"/>
      <c r="B29" s="119"/>
      <c r="C29" s="119"/>
      <c r="D29" s="119"/>
      <c r="E29" s="119"/>
      <c r="F29" s="119"/>
      <c r="G29" s="146"/>
      <c r="H29" s="119"/>
      <c r="I29" s="108"/>
      <c r="J29" s="108"/>
      <c r="K29" s="108"/>
      <c r="L29" s="108"/>
      <c r="M29" s="108"/>
      <c r="N29" s="109"/>
      <c r="O29" s="109"/>
      <c r="P29" s="109"/>
      <c r="Q29" s="109"/>
      <c r="R29" s="109"/>
      <c r="S29" s="108"/>
      <c r="T29" s="108"/>
      <c r="U29" s="108"/>
    </row>
    <row r="30" spans="1:21" ht="27.6" customHeight="1">
      <c r="A30" s="256" t="s">
        <v>196</v>
      </c>
      <c r="B30" s="119"/>
      <c r="C30" s="654" t="s">
        <v>198</v>
      </c>
      <c r="D30" s="655"/>
      <c r="E30" s="661"/>
      <c r="F30" s="662"/>
      <c r="G30" s="663"/>
      <c r="H30" s="119"/>
      <c r="I30" s="108"/>
      <c r="J30" s="108"/>
      <c r="K30" s="108"/>
      <c r="L30" s="108"/>
      <c r="M30" s="108"/>
      <c r="N30" s="109"/>
      <c r="O30" s="109"/>
      <c r="P30" s="109"/>
      <c r="Q30" s="109"/>
      <c r="R30" s="109"/>
      <c r="S30" s="108"/>
      <c r="T30" s="108"/>
      <c r="U30" s="108"/>
    </row>
    <row r="31" spans="1:21" ht="29.45" customHeight="1">
      <c r="A31" s="119"/>
      <c r="B31" s="119"/>
      <c r="C31" s="656" t="s">
        <v>197</v>
      </c>
      <c r="D31" s="657"/>
      <c r="E31" s="639"/>
      <c r="F31" s="640"/>
      <c r="G31" s="641"/>
      <c r="H31" s="119"/>
      <c r="I31" s="108"/>
      <c r="J31" s="108"/>
      <c r="K31" s="108"/>
      <c r="L31" s="108"/>
      <c r="M31" s="108"/>
      <c r="N31" s="109"/>
      <c r="O31" s="109"/>
      <c r="P31" s="109"/>
      <c r="Q31" s="109"/>
      <c r="R31" s="109"/>
      <c r="S31" s="108"/>
      <c r="T31" s="108"/>
      <c r="U31" s="108"/>
    </row>
    <row r="32" spans="1:21" ht="33" customHeight="1">
      <c r="A32" s="119"/>
      <c r="B32" s="119"/>
      <c r="C32" s="656" t="s">
        <v>203</v>
      </c>
      <c r="D32" s="657"/>
      <c r="E32" s="639"/>
      <c r="F32" s="640"/>
      <c r="G32" s="641"/>
      <c r="H32" s="119"/>
      <c r="I32" s="108"/>
      <c r="J32" s="108"/>
      <c r="K32" s="108"/>
      <c r="L32" s="108"/>
      <c r="M32" s="108"/>
      <c r="N32" s="109"/>
      <c r="O32" s="109"/>
      <c r="P32" s="109"/>
      <c r="Q32" s="109"/>
      <c r="R32" s="109"/>
      <c r="S32" s="108"/>
      <c r="T32" s="108"/>
      <c r="U32" s="108"/>
    </row>
    <row r="33" spans="1:21" ht="15.75" customHeight="1">
      <c r="A33" s="119"/>
      <c r="B33" s="119"/>
      <c r="C33" s="119"/>
      <c r="D33" s="119"/>
      <c r="E33" s="119"/>
      <c r="F33" s="119"/>
      <c r="G33" s="146"/>
      <c r="H33" s="119"/>
      <c r="I33" s="108"/>
      <c r="J33" s="108"/>
      <c r="K33" s="108"/>
      <c r="L33" s="108"/>
      <c r="M33" s="108"/>
      <c r="N33" s="109"/>
      <c r="O33" s="109"/>
      <c r="P33" s="109"/>
      <c r="Q33" s="109"/>
      <c r="R33" s="109"/>
      <c r="S33" s="108"/>
      <c r="T33" s="108"/>
      <c r="U33" s="108"/>
    </row>
    <row r="34" spans="1:21" ht="15.75" customHeight="1">
      <c r="A34" s="119"/>
      <c r="B34" s="119"/>
      <c r="C34" s="119"/>
      <c r="D34" s="119"/>
      <c r="E34" s="119"/>
      <c r="F34" s="119"/>
      <c r="G34" s="146"/>
      <c r="H34" s="119"/>
      <c r="I34" s="108"/>
      <c r="J34" s="108"/>
      <c r="K34" s="108"/>
      <c r="L34" s="108"/>
      <c r="M34" s="108"/>
      <c r="N34" s="109"/>
      <c r="O34" s="109"/>
      <c r="P34" s="109"/>
      <c r="Q34" s="109"/>
      <c r="R34" s="109"/>
      <c r="S34" s="108"/>
      <c r="T34" s="108"/>
      <c r="U34" s="108"/>
    </row>
    <row r="35" spans="1:21" ht="15.75" customHeight="1">
      <c r="A35" s="255" t="s">
        <v>118</v>
      </c>
      <c r="B35" s="196"/>
      <c r="C35" s="197"/>
      <c r="D35" s="197"/>
      <c r="E35" s="197"/>
      <c r="F35" s="196"/>
      <c r="G35" s="196"/>
      <c r="H35" s="259"/>
      <c r="I35" s="108"/>
      <c r="J35" s="108"/>
      <c r="K35" s="108"/>
      <c r="L35" s="108"/>
      <c r="M35" s="108"/>
      <c r="N35" s="109"/>
      <c r="O35" s="109"/>
      <c r="P35" s="109"/>
      <c r="Q35" s="109"/>
      <c r="R35" s="109"/>
      <c r="S35" s="108"/>
      <c r="T35" s="108"/>
      <c r="U35" s="108"/>
    </row>
    <row r="36" spans="1:21" ht="15.75" customHeight="1">
      <c r="A36" s="256"/>
      <c r="B36" s="119"/>
      <c r="C36" s="119"/>
      <c r="D36" s="119"/>
      <c r="E36" s="119"/>
      <c r="F36" s="119"/>
      <c r="G36" s="146"/>
      <c r="H36" s="119"/>
      <c r="I36" s="108"/>
      <c r="J36" s="108"/>
      <c r="K36" s="108"/>
      <c r="L36" s="108"/>
      <c r="M36" s="108"/>
      <c r="N36" s="109"/>
      <c r="O36" s="109"/>
      <c r="P36" s="109"/>
      <c r="Q36" s="109"/>
      <c r="R36" s="109"/>
      <c r="S36" s="108"/>
      <c r="T36" s="108"/>
      <c r="U36" s="108"/>
    </row>
    <row r="37" spans="1:21" ht="24.6" customHeight="1">
      <c r="A37" s="260" t="s">
        <v>116</v>
      </c>
      <c r="B37" s="119"/>
      <c r="C37" s="651"/>
      <c r="D37" s="652"/>
      <c r="E37" s="652"/>
      <c r="F37" s="652"/>
      <c r="G37" s="653"/>
      <c r="H37" s="119"/>
      <c r="I37" s="108"/>
      <c r="J37" s="108"/>
      <c r="K37" s="108"/>
      <c r="L37" s="108"/>
      <c r="M37" s="108"/>
      <c r="N37" s="109"/>
      <c r="O37" s="109"/>
      <c r="P37" s="109"/>
      <c r="Q37" s="109"/>
      <c r="R37" s="109"/>
      <c r="S37" s="108"/>
    </row>
    <row r="38" spans="1:21" ht="15">
      <c r="A38" s="256"/>
      <c r="B38" s="119"/>
      <c r="C38" s="256"/>
      <c r="D38" s="256"/>
      <c r="E38" s="256"/>
      <c r="F38" s="256"/>
      <c r="G38" s="262"/>
      <c r="H38" s="119"/>
      <c r="I38" s="108"/>
      <c r="J38" s="108"/>
      <c r="K38" s="108"/>
      <c r="L38" s="108"/>
      <c r="M38" s="108"/>
      <c r="N38" s="109"/>
      <c r="O38" s="109"/>
      <c r="P38" s="109"/>
      <c r="Q38" s="109"/>
      <c r="R38" s="109"/>
      <c r="S38" s="108"/>
      <c r="T38" s="108"/>
      <c r="U38" s="108"/>
    </row>
    <row r="39" spans="1:21" ht="24.6" customHeight="1">
      <c r="A39" s="256" t="s">
        <v>195</v>
      </c>
      <c r="B39" s="119"/>
      <c r="C39" s="263"/>
      <c r="D39" s="256"/>
      <c r="E39" s="256"/>
      <c r="F39" s="256"/>
      <c r="G39" s="635"/>
      <c r="H39" s="119"/>
      <c r="I39" s="108"/>
      <c r="J39" s="108"/>
      <c r="K39" s="108"/>
      <c r="L39" s="108"/>
      <c r="M39" s="108"/>
      <c r="N39" s="109"/>
      <c r="O39" s="109"/>
      <c r="P39" s="109"/>
      <c r="Q39" s="109"/>
      <c r="R39" s="109"/>
      <c r="S39" s="108"/>
    </row>
    <row r="40" spans="1:21" ht="24.95" customHeight="1">
      <c r="A40" s="256"/>
      <c r="B40" s="119"/>
      <c r="C40" s="256"/>
      <c r="D40" s="256"/>
      <c r="E40" s="256"/>
      <c r="F40" s="256"/>
      <c r="G40" s="262"/>
      <c r="H40" s="119"/>
      <c r="I40" s="108"/>
      <c r="J40" s="108"/>
      <c r="K40" s="108"/>
      <c r="L40" s="108"/>
      <c r="M40" s="108"/>
      <c r="N40" s="109"/>
      <c r="O40" s="109"/>
      <c r="P40" s="109"/>
      <c r="Q40" s="109"/>
      <c r="R40" s="109"/>
      <c r="S40" s="108"/>
    </row>
    <row r="41" spans="1:21" ht="23.1" customHeight="1">
      <c r="A41" s="256" t="s">
        <v>117</v>
      </c>
      <c r="B41" s="119"/>
      <c r="C41" s="256"/>
      <c r="D41" s="256"/>
      <c r="E41" s="256"/>
      <c r="F41" s="256"/>
      <c r="G41" s="635"/>
      <c r="H41" s="119"/>
      <c r="I41" s="108"/>
      <c r="J41" s="108"/>
      <c r="K41" s="108"/>
      <c r="L41" s="108"/>
      <c r="M41" s="108"/>
      <c r="N41" s="109"/>
      <c r="O41" s="109"/>
      <c r="P41" s="109"/>
      <c r="Q41" s="109"/>
      <c r="R41" s="109"/>
      <c r="S41" s="108"/>
    </row>
    <row r="42" spans="1:21" ht="15" customHeight="1">
      <c r="A42" s="256"/>
      <c r="B42" s="119"/>
      <c r="C42" s="256"/>
      <c r="D42" s="256"/>
      <c r="E42" s="256"/>
      <c r="F42" s="256"/>
      <c r="G42" s="264"/>
      <c r="H42" s="119"/>
      <c r="I42" s="108"/>
      <c r="J42" s="108"/>
      <c r="K42" s="108"/>
      <c r="L42" s="108"/>
      <c r="M42" s="108"/>
      <c r="N42" s="109"/>
      <c r="O42" s="109"/>
      <c r="P42" s="109"/>
      <c r="Q42" s="109"/>
      <c r="R42" s="109"/>
      <c r="S42" s="108"/>
    </row>
    <row r="43" spans="1:21" ht="30.6" customHeight="1">
      <c r="A43" s="252" t="s">
        <v>260</v>
      </c>
      <c r="C43" s="265"/>
      <c r="D43" s="634"/>
      <c r="E43" s="266"/>
      <c r="F43" s="266"/>
      <c r="G43" s="267"/>
    </row>
    <row r="44" spans="1:21" ht="15.75">
      <c r="A44" s="252"/>
      <c r="C44" s="253"/>
      <c r="D44" s="253"/>
      <c r="E44" s="253"/>
      <c r="F44" s="253"/>
      <c r="G44" s="253"/>
    </row>
    <row r="45" spans="1:21" ht="26.45" customHeight="1">
      <c r="A45" s="260" t="s">
        <v>263</v>
      </c>
      <c r="C45" s="667"/>
      <c r="D45" s="668"/>
      <c r="E45" s="668"/>
      <c r="F45" s="668"/>
      <c r="G45" s="669"/>
    </row>
    <row r="46" spans="1:21" ht="15">
      <c r="A46" s="256"/>
      <c r="C46" s="253"/>
      <c r="D46" s="253"/>
      <c r="E46" s="253"/>
      <c r="F46" s="253"/>
      <c r="G46" s="253"/>
    </row>
    <row r="47" spans="1:21" ht="15" customHeight="1">
      <c r="A47" s="252" t="s">
        <v>261</v>
      </c>
      <c r="C47" s="670"/>
      <c r="D47" s="671"/>
      <c r="E47" s="671"/>
      <c r="F47" s="671"/>
      <c r="G47" s="672"/>
    </row>
    <row r="48" spans="1:21" ht="15">
      <c r="A48" s="253"/>
      <c r="C48" s="253"/>
      <c r="D48" s="253"/>
      <c r="E48" s="253"/>
      <c r="F48" s="253"/>
      <c r="G48" s="253"/>
    </row>
    <row r="49" spans="1:7" ht="31.5" customHeight="1">
      <c r="A49" s="252" t="s">
        <v>262</v>
      </c>
      <c r="C49" s="253"/>
      <c r="D49" s="253"/>
      <c r="E49" s="658"/>
      <c r="F49" s="659"/>
      <c r="G49" s="660"/>
    </row>
    <row r="50" spans="1:7" ht="15">
      <c r="A50" s="253"/>
      <c r="C50" s="253"/>
      <c r="D50" s="253"/>
      <c r="E50" s="253"/>
      <c r="F50" s="253"/>
      <c r="G50" s="253"/>
    </row>
    <row r="51" spans="1:7" ht="27" customHeight="1">
      <c r="A51" s="252" t="s">
        <v>311</v>
      </c>
      <c r="C51" s="253"/>
      <c r="D51" s="253"/>
      <c r="E51" s="253"/>
      <c r="F51" s="253"/>
      <c r="G51" s="636"/>
    </row>
  </sheetData>
  <mergeCells count="16">
    <mergeCell ref="E49:G49"/>
    <mergeCell ref="E30:G30"/>
    <mergeCell ref="E31:G31"/>
    <mergeCell ref="C24:G27"/>
    <mergeCell ref="E15:G15"/>
    <mergeCell ref="E16:G16"/>
    <mergeCell ref="E17:G17"/>
    <mergeCell ref="C45:G45"/>
    <mergeCell ref="C47:G47"/>
    <mergeCell ref="B8:C8"/>
    <mergeCell ref="E32:G32"/>
    <mergeCell ref="C19:G22"/>
    <mergeCell ref="C37:G37"/>
    <mergeCell ref="C30:D30"/>
    <mergeCell ref="C31:D31"/>
    <mergeCell ref="C32:D32"/>
  </mergeCells>
  <phoneticPr fontId="49" type="noConversion"/>
  <pageMargins left="0.74803149606299213" right="0.74803149606299213" top="0.28999999999999998" bottom="0.98425196850393704" header="0" footer="0"/>
  <pageSetup paperSize="9" scale="7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7"/>
  <sheetViews>
    <sheetView tabSelected="1" topLeftCell="C1" zoomScale="85" zoomScaleNormal="85" zoomScaleSheetLayoutView="73" workbookViewId="0">
      <selection activeCell="F7" sqref="F7"/>
    </sheetView>
  </sheetViews>
  <sheetFormatPr defaultColWidth="11.42578125" defaultRowHeight="12.75"/>
  <cols>
    <col min="1" max="1" width="0" style="82" hidden="1" customWidth="1"/>
    <col min="2" max="2" width="1.140625" style="82" hidden="1" customWidth="1"/>
    <col min="3" max="3" width="16.140625" style="82" customWidth="1"/>
    <col min="4" max="5" width="15.7109375" style="82" customWidth="1"/>
    <col min="6" max="6" width="14.28515625" style="112" customWidth="1"/>
    <col min="7" max="7" width="14.140625" style="127" customWidth="1"/>
    <col min="8" max="8" width="8.140625" style="112" customWidth="1"/>
    <col min="9" max="9" width="11.85546875" style="127" customWidth="1"/>
    <col min="10" max="10" width="7.42578125" style="82" customWidth="1"/>
    <col min="11" max="11" width="10.5703125" style="112" customWidth="1"/>
    <col min="12" max="12" width="13.7109375" style="127" customWidth="1"/>
    <col min="13" max="13" width="10.28515625" style="82" customWidth="1"/>
    <col min="14" max="16384" width="11.42578125" style="82"/>
  </cols>
  <sheetData>
    <row r="1" spans="2:13">
      <c r="B1" s="225"/>
      <c r="C1" s="153"/>
      <c r="D1" s="96"/>
      <c r="E1" s="96"/>
      <c r="F1" s="155"/>
      <c r="G1" s="156"/>
      <c r="H1" s="155"/>
      <c r="I1" s="156"/>
      <c r="J1" s="154"/>
      <c r="K1" s="93"/>
    </row>
    <row r="2" spans="2:13">
      <c r="B2" s="225"/>
      <c r="C2" s="153"/>
      <c r="D2" s="96"/>
      <c r="E2" s="96"/>
      <c r="F2" s="155"/>
      <c r="G2" s="156"/>
      <c r="H2" s="155"/>
      <c r="I2" s="156"/>
      <c r="J2" s="154"/>
      <c r="K2" s="93"/>
    </row>
    <row r="3" spans="2:13">
      <c r="B3" s="225"/>
      <c r="C3" s="153"/>
      <c r="D3" s="96"/>
      <c r="E3" s="96"/>
      <c r="F3" s="155"/>
      <c r="G3" s="156"/>
      <c r="H3" s="155"/>
      <c r="I3" s="156"/>
      <c r="J3" s="154"/>
      <c r="K3" s="93"/>
    </row>
    <row r="4" spans="2:13" ht="13.5" thickBot="1">
      <c r="D4" s="85"/>
      <c r="K4" s="82"/>
    </row>
    <row r="5" spans="2:13" ht="24.95" customHeight="1" thickBot="1">
      <c r="B5" s="271"/>
      <c r="C5" s="714" t="s">
        <v>259</v>
      </c>
      <c r="D5" s="715"/>
      <c r="E5" s="715"/>
      <c r="F5" s="326"/>
      <c r="G5" s="191"/>
      <c r="H5" s="192"/>
      <c r="I5" s="192"/>
      <c r="J5" s="192"/>
      <c r="K5" s="193"/>
      <c r="L5" s="245"/>
      <c r="M5" s="246"/>
    </row>
    <row r="6" spans="2:13" ht="15.75" thickBot="1">
      <c r="B6" s="327"/>
      <c r="C6" s="327"/>
      <c r="D6" s="327"/>
      <c r="E6" s="327"/>
      <c r="F6" s="327"/>
      <c r="G6" s="200"/>
      <c r="H6" s="201"/>
      <c r="I6" s="200"/>
      <c r="J6" s="200"/>
      <c r="K6" s="200"/>
    </row>
    <row r="7" spans="2:13" ht="26.1" customHeight="1" thickBot="1">
      <c r="B7" s="737" t="s">
        <v>287</v>
      </c>
      <c r="C7" s="738"/>
      <c r="D7" s="738"/>
      <c r="E7" s="739"/>
      <c r="F7" s="328">
        <v>2021</v>
      </c>
      <c r="G7" s="202"/>
      <c r="H7" s="203"/>
      <c r="I7" s="204"/>
      <c r="J7" s="202"/>
      <c r="K7" s="205"/>
    </row>
    <row r="8" spans="2:13">
      <c r="B8" s="236"/>
      <c r="C8" s="236"/>
      <c r="D8" s="236"/>
      <c r="E8" s="236"/>
      <c r="F8" s="237"/>
      <c r="G8" s="202"/>
      <c r="H8" s="203"/>
      <c r="I8" s="204"/>
      <c r="J8" s="202"/>
      <c r="K8" s="205"/>
    </row>
    <row r="9" spans="2:13">
      <c r="B9" s="236"/>
      <c r="C9" s="236"/>
      <c r="D9" s="236"/>
      <c r="E9" s="236"/>
      <c r="F9" s="237"/>
      <c r="G9" s="202"/>
      <c r="H9" s="203"/>
      <c r="I9" s="204"/>
      <c r="J9" s="202"/>
      <c r="K9" s="205"/>
    </row>
    <row r="10" spans="2:13" ht="13.5" thickBot="1">
      <c r="F10" s="82"/>
      <c r="G10" s="112"/>
      <c r="H10" s="127"/>
      <c r="I10" s="112"/>
      <c r="J10" s="127"/>
      <c r="K10" s="82"/>
    </row>
    <row r="11" spans="2:13" ht="27.75" customHeight="1" thickBot="1">
      <c r="B11" s="135"/>
      <c r="C11" s="719" t="s">
        <v>30</v>
      </c>
      <c r="D11" s="720"/>
      <c r="E11" s="720"/>
      <c r="F11" s="721"/>
      <c r="G11" s="722" t="s">
        <v>342</v>
      </c>
      <c r="H11" s="723"/>
      <c r="I11" s="733" t="s">
        <v>344</v>
      </c>
      <c r="J11" s="734"/>
      <c r="K11" s="633" t="s">
        <v>121</v>
      </c>
      <c r="L11" s="735" t="s">
        <v>345</v>
      </c>
      <c r="M11" s="736"/>
    </row>
    <row r="12" spans="2:13" ht="13.5" thickBot="1">
      <c r="B12" s="206" t="s">
        <v>31</v>
      </c>
      <c r="C12" s="226"/>
      <c r="D12" s="129"/>
      <c r="E12" s="103"/>
      <c r="F12" s="130"/>
      <c r="G12" s="228" t="s">
        <v>29</v>
      </c>
      <c r="H12" s="229" t="s">
        <v>32</v>
      </c>
      <c r="I12" s="230"/>
      <c r="J12" s="229" t="s">
        <v>32</v>
      </c>
      <c r="K12" s="240" t="s">
        <v>183</v>
      </c>
      <c r="L12" s="239"/>
      <c r="M12" s="241" t="s">
        <v>32</v>
      </c>
    </row>
    <row r="13" spans="2:13">
      <c r="B13" s="207">
        <v>60</v>
      </c>
      <c r="C13" s="297">
        <v>60</v>
      </c>
      <c r="D13" s="278" t="s">
        <v>204</v>
      </c>
      <c r="E13" s="87"/>
      <c r="F13" s="243"/>
      <c r="G13" s="329">
        <f>SUM(G14:G16)</f>
        <v>0</v>
      </c>
      <c r="H13" s="330">
        <f>IF(G13&gt;0,(G13/G67)*100,0)</f>
        <v>0</v>
      </c>
      <c r="I13" s="329">
        <f>SUM(I14:I16)</f>
        <v>0</v>
      </c>
      <c r="J13" s="330">
        <f>IF(I13&gt;0,(I13/I67)*100,0)</f>
        <v>0</v>
      </c>
      <c r="K13" s="331">
        <f>IF(G13=0,0,(I13-G13)/G13*100)</f>
        <v>0</v>
      </c>
      <c r="L13" s="332">
        <f>SUM(L14:L16)</f>
        <v>0</v>
      </c>
      <c r="M13" s="333">
        <f>IF(L13&gt;0,(L13/L67)*100,0)</f>
        <v>0</v>
      </c>
    </row>
    <row r="14" spans="2:13">
      <c r="B14" s="208">
        <v>600</v>
      </c>
      <c r="C14" s="288" t="s">
        <v>300</v>
      </c>
      <c r="D14" s="87" t="s">
        <v>34</v>
      </c>
      <c r="E14" s="87"/>
      <c r="F14" s="243"/>
      <c r="G14" s="284">
        <v>0</v>
      </c>
      <c r="H14" s="285">
        <f>IF(G14&gt;0,(G14/G67)*100,0)</f>
        <v>0</v>
      </c>
      <c r="I14" s="284">
        <v>0</v>
      </c>
      <c r="J14" s="285">
        <f>IF(I14&gt;0,(I14/I67)*100,0)</f>
        <v>0</v>
      </c>
      <c r="K14" s="286">
        <f>IF(G14=0,0,(I14-G14)/G14*100)</f>
        <v>0</v>
      </c>
      <c r="L14" s="334">
        <v>0</v>
      </c>
      <c r="M14" s="287">
        <f>IF(L14&gt;0,(L14/L67)*100,0)</f>
        <v>0</v>
      </c>
    </row>
    <row r="15" spans="2:13">
      <c r="B15" s="208">
        <v>602</v>
      </c>
      <c r="C15" s="288" t="s">
        <v>301</v>
      </c>
      <c r="D15" s="87" t="s">
        <v>273</v>
      </c>
      <c r="E15" s="87"/>
      <c r="F15" s="243"/>
      <c r="G15" s="284">
        <v>0</v>
      </c>
      <c r="H15" s="285">
        <f>IF(G15&gt;0,(G15/G67)*100,0)</f>
        <v>0</v>
      </c>
      <c r="I15" s="284">
        <v>0</v>
      </c>
      <c r="J15" s="285">
        <f>IF(I15&gt;0,(I15/I67)*100,0)</f>
        <v>0</v>
      </c>
      <c r="K15" s="286">
        <f>IF(G15=0,0,(I15-G15)/G15*100)</f>
        <v>0</v>
      </c>
      <c r="L15" s="334">
        <v>0</v>
      </c>
      <c r="M15" s="287">
        <f>IF(L15&gt;0,(L15/L67)*100,0)</f>
        <v>0</v>
      </c>
    </row>
    <row r="16" spans="2:13">
      <c r="B16" s="209" t="s">
        <v>35</v>
      </c>
      <c r="C16" s="288" t="s">
        <v>302</v>
      </c>
      <c r="D16" s="87" t="s">
        <v>205</v>
      </c>
      <c r="E16" s="87"/>
      <c r="F16" s="243"/>
      <c r="G16" s="284">
        <v>0</v>
      </c>
      <c r="H16" s="285">
        <f>IF(G16&gt;0,(G16/G67)*100,0)</f>
        <v>0</v>
      </c>
      <c r="I16" s="284">
        <v>0</v>
      </c>
      <c r="J16" s="285">
        <f>IF(I16&gt;0,(I16/I67)*100,0)</f>
        <v>0</v>
      </c>
      <c r="K16" s="286">
        <f>IF(G16=0,0,(I16-G16)/G16*100)</f>
        <v>0</v>
      </c>
      <c r="L16" s="334">
        <v>0</v>
      </c>
      <c r="M16" s="287">
        <f>IF(L16&gt;0,(L16/L67)*100,0)</f>
        <v>0</v>
      </c>
    </row>
    <row r="17" spans="2:13">
      <c r="B17" s="209"/>
      <c r="C17" s="335"/>
      <c r="D17" s="87"/>
      <c r="E17" s="87"/>
      <c r="F17" s="243"/>
      <c r="G17" s="284"/>
      <c r="H17" s="285"/>
      <c r="I17" s="284"/>
      <c r="J17" s="285"/>
      <c r="K17" s="336"/>
      <c r="L17" s="334"/>
      <c r="M17" s="287"/>
    </row>
    <row r="18" spans="2:13">
      <c r="B18" s="210">
        <v>61</v>
      </c>
      <c r="C18" s="337">
        <v>61</v>
      </c>
      <c r="D18" s="278" t="s">
        <v>36</v>
      </c>
      <c r="E18" s="87"/>
      <c r="F18" s="243"/>
      <c r="G18" s="338">
        <v>0</v>
      </c>
      <c r="H18" s="299">
        <f>IF(G18&gt;0,(G18/G67)*100,0)</f>
        <v>0</v>
      </c>
      <c r="I18" s="338">
        <v>0</v>
      </c>
      <c r="J18" s="299">
        <f>IF(I18&gt;0,(I18/I67)*100,0)</f>
        <v>0</v>
      </c>
      <c r="K18" s="300">
        <f>IF(G18=0,0,(I18-G18)/G18*100)</f>
        <v>0</v>
      </c>
      <c r="L18" s="339">
        <v>0</v>
      </c>
      <c r="M18" s="301">
        <f>IF(L18&gt;0,(L18/L67)*100,0)</f>
        <v>0</v>
      </c>
    </row>
    <row r="19" spans="2:13">
      <c r="B19" s="210"/>
      <c r="C19" s="337"/>
      <c r="D19" s="278"/>
      <c r="E19" s="87"/>
      <c r="F19" s="243"/>
      <c r="G19" s="340"/>
      <c r="H19" s="305"/>
      <c r="I19" s="340"/>
      <c r="J19" s="305"/>
      <c r="K19" s="336"/>
      <c r="L19" s="341"/>
      <c r="M19" s="306"/>
    </row>
    <row r="20" spans="2:13">
      <c r="B20" s="211">
        <v>62</v>
      </c>
      <c r="C20" s="297">
        <v>62</v>
      </c>
      <c r="D20" s="278" t="s">
        <v>37</v>
      </c>
      <c r="E20" s="87"/>
      <c r="F20" s="243"/>
      <c r="G20" s="303">
        <f>SUM(G21,G24,G29,G30,G31,G32,G33,G41)</f>
        <v>0</v>
      </c>
      <c r="H20" s="299">
        <f>IF(G20&gt;0,(G20/G67)*100,0)</f>
        <v>0</v>
      </c>
      <c r="I20" s="303">
        <f>SUM(I21,I24,I29,I30,I31,I32,I33,I41)</f>
        <v>0</v>
      </c>
      <c r="J20" s="299">
        <f>IF(I20&gt;0,(I20/I67)*100,0)</f>
        <v>0</v>
      </c>
      <c r="K20" s="300">
        <f>IF(G20=0,0,(I20-G20)/G20*100)</f>
        <v>0</v>
      </c>
      <c r="L20" s="342">
        <f>SUM(L21,L24,L29,L30,L31,L32,L33,L41)</f>
        <v>0</v>
      </c>
      <c r="M20" s="301">
        <f>IF(L20&gt;0,(L20/L67)*100,0)</f>
        <v>0</v>
      </c>
    </row>
    <row r="21" spans="2:13">
      <c r="B21" s="208">
        <v>621</v>
      </c>
      <c r="C21" s="288">
        <v>621</v>
      </c>
      <c r="D21" s="87" t="s">
        <v>38</v>
      </c>
      <c r="E21" s="87"/>
      <c r="F21" s="243"/>
      <c r="G21" s="289">
        <f>SUM(G22:G23)</f>
        <v>0</v>
      </c>
      <c r="H21" s="285">
        <f>IF(G21&gt;0,(G21/G67)*100,0)</f>
        <v>0</v>
      </c>
      <c r="I21" s="289">
        <f>SUM(I22:I23)</f>
        <v>0</v>
      </c>
      <c r="J21" s="285">
        <f>IF(I21&gt;0,(I21/I67)*100,0)</f>
        <v>0</v>
      </c>
      <c r="K21" s="286">
        <f t="shared" ref="K21:K41" si="0">IF(G21=0,0,(I21-G21)/G21*100)</f>
        <v>0</v>
      </c>
      <c r="L21" s="343">
        <f>SUM(L22:L23)</f>
        <v>0</v>
      </c>
      <c r="M21" s="287">
        <f>IF(L21&gt;0,(L21/L67)*100,0)</f>
        <v>0</v>
      </c>
    </row>
    <row r="22" spans="2:13">
      <c r="B22" s="212" t="s">
        <v>39</v>
      </c>
      <c r="C22" s="290" t="s">
        <v>39</v>
      </c>
      <c r="D22" s="87" t="s">
        <v>297</v>
      </c>
      <c r="E22" s="87"/>
      <c r="F22" s="243"/>
      <c r="G22" s="284">
        <v>0</v>
      </c>
      <c r="H22" s="285">
        <f>IF(G22&gt;0,(G22/G67)*100,0)</f>
        <v>0</v>
      </c>
      <c r="I22" s="284">
        <v>0</v>
      </c>
      <c r="J22" s="285">
        <f>IF(I22&gt;0,(I22/I67)*100,0)</f>
        <v>0</v>
      </c>
      <c r="K22" s="286">
        <f t="shared" si="0"/>
        <v>0</v>
      </c>
      <c r="L22" s="334">
        <v>0</v>
      </c>
      <c r="M22" s="287">
        <f>IF(L22&gt;0,(L22/L67)*100,0)</f>
        <v>0</v>
      </c>
    </row>
    <row r="23" spans="2:13">
      <c r="B23" s="212" t="s">
        <v>40</v>
      </c>
      <c r="C23" s="290" t="s">
        <v>40</v>
      </c>
      <c r="D23" s="87" t="s">
        <v>41</v>
      </c>
      <c r="E23" s="87"/>
      <c r="F23" s="243"/>
      <c r="G23" s="284">
        <v>0</v>
      </c>
      <c r="H23" s="285">
        <f>IF(G23&gt;0,(G23/G67)*100,0)</f>
        <v>0</v>
      </c>
      <c r="I23" s="284">
        <v>0</v>
      </c>
      <c r="J23" s="285">
        <f>IF(I23&gt;0,(I23/I67)*100,0)</f>
        <v>0</v>
      </c>
      <c r="K23" s="286">
        <f t="shared" si="0"/>
        <v>0</v>
      </c>
      <c r="L23" s="334">
        <v>0</v>
      </c>
      <c r="M23" s="287">
        <f>IF(L23&gt;0,(L23/L67)*100,0)</f>
        <v>0</v>
      </c>
    </row>
    <row r="24" spans="2:13">
      <c r="B24" s="208">
        <v>622</v>
      </c>
      <c r="C24" s="288">
        <v>622</v>
      </c>
      <c r="D24" s="87" t="s">
        <v>42</v>
      </c>
      <c r="E24" s="87"/>
      <c r="F24" s="243"/>
      <c r="G24" s="289">
        <f>SUM(G25:G28)</f>
        <v>0</v>
      </c>
      <c r="H24" s="285">
        <f>IF(G24&gt;0,(G24/G67)*100,0)</f>
        <v>0</v>
      </c>
      <c r="I24" s="289">
        <f>SUM(I25:I28)</f>
        <v>0</v>
      </c>
      <c r="J24" s="285">
        <f>IF(I24&gt;0,(I24/I67)*100,0)</f>
        <v>0</v>
      </c>
      <c r="K24" s="286">
        <f t="shared" si="0"/>
        <v>0</v>
      </c>
      <c r="L24" s="343">
        <f>SUM(L25:L28)</f>
        <v>0</v>
      </c>
      <c r="M24" s="287">
        <f>IF(L24&gt;0,(L24/L67)*100,0)</f>
        <v>0</v>
      </c>
    </row>
    <row r="25" spans="2:13">
      <c r="B25" s="212" t="s">
        <v>43</v>
      </c>
      <c r="C25" s="290" t="s">
        <v>305</v>
      </c>
      <c r="D25" s="87" t="s">
        <v>206</v>
      </c>
      <c r="E25" s="87"/>
      <c r="F25" s="243"/>
      <c r="G25" s="284">
        <v>0</v>
      </c>
      <c r="H25" s="285">
        <f>IF(G25&gt;0,(G25/G67)*100,0)</f>
        <v>0</v>
      </c>
      <c r="I25" s="284">
        <v>0</v>
      </c>
      <c r="J25" s="285">
        <f>IF(I25&gt;0,(I25/I67)*100,0)</f>
        <v>0</v>
      </c>
      <c r="K25" s="286">
        <f t="shared" si="0"/>
        <v>0</v>
      </c>
      <c r="L25" s="334">
        <v>0</v>
      </c>
      <c r="M25" s="287">
        <f>IF(L25&gt;0,(L25/L67)*100,0)</f>
        <v>0</v>
      </c>
    </row>
    <row r="26" spans="2:13">
      <c r="B26" s="212"/>
      <c r="C26" s="290" t="s">
        <v>274</v>
      </c>
      <c r="D26" s="87" t="s">
        <v>207</v>
      </c>
      <c r="E26" s="87"/>
      <c r="F26" s="243"/>
      <c r="G26" s="284">
        <v>0</v>
      </c>
      <c r="H26" s="285">
        <f>IF(G26&gt;0,(G26/G67)*100,0)</f>
        <v>0</v>
      </c>
      <c r="I26" s="284">
        <v>0</v>
      </c>
      <c r="J26" s="285">
        <f>IF(I26&gt;0,(I26/I67)*100,0)</f>
        <v>0</v>
      </c>
      <c r="K26" s="286">
        <f t="shared" si="0"/>
        <v>0</v>
      </c>
      <c r="L26" s="334">
        <v>0</v>
      </c>
      <c r="M26" s="287">
        <f>IF(L26&gt;0,(L26/L67)*100,0)</f>
        <v>0</v>
      </c>
    </row>
    <row r="27" spans="2:13">
      <c r="B27" s="212" t="s">
        <v>44</v>
      </c>
      <c r="C27" s="290" t="s">
        <v>44</v>
      </c>
      <c r="D27" s="87" t="s">
        <v>208</v>
      </c>
      <c r="E27" s="87"/>
      <c r="F27" s="243"/>
      <c r="G27" s="284">
        <v>0</v>
      </c>
      <c r="H27" s="285">
        <f>IF(G27&gt;0,(G27/G67)*100,0)</f>
        <v>0</v>
      </c>
      <c r="I27" s="284">
        <v>0</v>
      </c>
      <c r="J27" s="285">
        <f>IF(I27&gt;0,(I27/I67)*100,0)</f>
        <v>0</v>
      </c>
      <c r="K27" s="286">
        <f t="shared" si="0"/>
        <v>0</v>
      </c>
      <c r="L27" s="334">
        <v>0</v>
      </c>
      <c r="M27" s="287">
        <f>IF(L27&gt;0,(L27/L67)*100,0)</f>
        <v>0</v>
      </c>
    </row>
    <row r="28" spans="2:13">
      <c r="B28" s="212" t="s">
        <v>45</v>
      </c>
      <c r="C28" s="290" t="s">
        <v>45</v>
      </c>
      <c r="D28" s="87" t="s">
        <v>46</v>
      </c>
      <c r="E28" s="87"/>
      <c r="F28" s="243"/>
      <c r="G28" s="284">
        <v>0</v>
      </c>
      <c r="H28" s="285">
        <f>IF(G28&gt;0,(G28/G67)*100,0)</f>
        <v>0</v>
      </c>
      <c r="I28" s="284">
        <v>0</v>
      </c>
      <c r="J28" s="285">
        <f>IF(I28&gt;0,(I28/I67)*100,0)</f>
        <v>0</v>
      </c>
      <c r="K28" s="286">
        <f t="shared" si="0"/>
        <v>0</v>
      </c>
      <c r="L28" s="334">
        <v>0</v>
      </c>
      <c r="M28" s="287">
        <f>IF(L28&gt;0,(L28/L67)*100,0)</f>
        <v>0</v>
      </c>
    </row>
    <row r="29" spans="2:13">
      <c r="B29" s="208">
        <v>623</v>
      </c>
      <c r="C29" s="288">
        <v>623</v>
      </c>
      <c r="D29" s="87" t="s">
        <v>184</v>
      </c>
      <c r="E29" s="87"/>
      <c r="F29" s="243"/>
      <c r="G29" s="284">
        <v>0</v>
      </c>
      <c r="H29" s="285">
        <f>IF(G29&gt;0,(G29/G67)*100,0)</f>
        <v>0</v>
      </c>
      <c r="I29" s="284">
        <v>0</v>
      </c>
      <c r="J29" s="285">
        <f>IF(I29&gt;0,(I29/I67)*100,0)</f>
        <v>0</v>
      </c>
      <c r="K29" s="286">
        <f t="shared" si="0"/>
        <v>0</v>
      </c>
      <c r="L29" s="334">
        <v>0</v>
      </c>
      <c r="M29" s="287">
        <f>IF(L29&gt;0,(L29/L67)*100,0)</f>
        <v>0</v>
      </c>
    </row>
    <row r="30" spans="2:13">
      <c r="B30" s="208"/>
      <c r="C30" s="288">
        <v>625</v>
      </c>
      <c r="D30" s="87" t="s">
        <v>275</v>
      </c>
      <c r="E30" s="87"/>
      <c r="F30" s="243"/>
      <c r="G30" s="284">
        <v>0</v>
      </c>
      <c r="H30" s="285">
        <f>IF(G30&gt;0,(G30/G67)*100,0)</f>
        <v>0</v>
      </c>
      <c r="I30" s="284">
        <v>0</v>
      </c>
      <c r="J30" s="285">
        <f>IF(I30&gt;0,(I30/I67)*100,0)</f>
        <v>0</v>
      </c>
      <c r="K30" s="286">
        <f t="shared" si="0"/>
        <v>0</v>
      </c>
      <c r="L30" s="334">
        <v>0</v>
      </c>
      <c r="M30" s="287">
        <f>IF(L30&gt;0,(L30/L67)*100,0)</f>
        <v>0</v>
      </c>
    </row>
    <row r="31" spans="2:13">
      <c r="B31" s="208"/>
      <c r="C31" s="288">
        <v>626</v>
      </c>
      <c r="D31" s="87" t="s">
        <v>47</v>
      </c>
      <c r="E31" s="87"/>
      <c r="F31" s="243"/>
      <c r="G31" s="284">
        <v>0</v>
      </c>
      <c r="H31" s="285">
        <f>IF(G31&gt;0,(G31/G67)*100,0)</f>
        <v>0</v>
      </c>
      <c r="I31" s="284">
        <v>0</v>
      </c>
      <c r="J31" s="285">
        <f>IF(I31&gt;0,(I31/I67)*100,0)</f>
        <v>0</v>
      </c>
      <c r="K31" s="286">
        <f t="shared" si="0"/>
        <v>0</v>
      </c>
      <c r="L31" s="334">
        <v>0</v>
      </c>
      <c r="M31" s="287">
        <f>IF(L31&gt;0,(L31/L67)*100,0)</f>
        <v>0</v>
      </c>
    </row>
    <row r="32" spans="2:13">
      <c r="B32" s="208"/>
      <c r="C32" s="288">
        <v>627</v>
      </c>
      <c r="D32" s="87" t="s">
        <v>48</v>
      </c>
      <c r="E32" s="87"/>
      <c r="F32" s="243"/>
      <c r="G32" s="284">
        <v>0</v>
      </c>
      <c r="H32" s="285">
        <f>IF(G32&gt;0,(G32/G67)*100,0)</f>
        <v>0</v>
      </c>
      <c r="I32" s="284">
        <v>0</v>
      </c>
      <c r="J32" s="285">
        <f>IF(I32&gt;0,(I32/I67)*100,0)</f>
        <v>0</v>
      </c>
      <c r="K32" s="286">
        <f t="shared" si="0"/>
        <v>0</v>
      </c>
      <c r="L32" s="334">
        <v>0</v>
      </c>
      <c r="M32" s="287">
        <f>IF(L32&gt;0,(L32/L67)*100,0)</f>
        <v>0</v>
      </c>
    </row>
    <row r="33" spans="2:13">
      <c r="B33" s="208">
        <v>628</v>
      </c>
      <c r="C33" s="288">
        <v>628</v>
      </c>
      <c r="D33" s="87" t="s">
        <v>114</v>
      </c>
      <c r="E33" s="87"/>
      <c r="F33" s="243"/>
      <c r="G33" s="289">
        <f>SUM(G34:G40)</f>
        <v>0</v>
      </c>
      <c r="H33" s="285">
        <f>IF(G33&gt;0,(G33/G67)*100,0)</f>
        <v>0</v>
      </c>
      <c r="I33" s="289">
        <f>SUM(I34:I40)</f>
        <v>0</v>
      </c>
      <c r="J33" s="285">
        <f>IF(I33&gt;0,(I33/I67)*100,0)</f>
        <v>0</v>
      </c>
      <c r="K33" s="286">
        <f t="shared" si="0"/>
        <v>0</v>
      </c>
      <c r="L33" s="343">
        <f>SUM(L34:L40)</f>
        <v>0</v>
      </c>
      <c r="M33" s="287">
        <f>IF(L33&gt;0,(L33/L67)*100,0)</f>
        <v>0</v>
      </c>
    </row>
    <row r="34" spans="2:13">
      <c r="B34" s="212" t="s">
        <v>49</v>
      </c>
      <c r="C34" s="290" t="s">
        <v>49</v>
      </c>
      <c r="D34" s="87" t="s">
        <v>50</v>
      </c>
      <c r="E34" s="87"/>
      <c r="F34" s="243"/>
      <c r="G34" s="284">
        <v>0</v>
      </c>
      <c r="H34" s="285">
        <f>IF(G34&gt;0,(G34/G67)*100,0)</f>
        <v>0</v>
      </c>
      <c r="I34" s="284">
        <v>0</v>
      </c>
      <c r="J34" s="285">
        <f>IF(I34&gt;0,(I34/I67)*100,0)</f>
        <v>0</v>
      </c>
      <c r="K34" s="286">
        <f t="shared" si="0"/>
        <v>0</v>
      </c>
      <c r="L34" s="334">
        <v>0</v>
      </c>
      <c r="M34" s="287">
        <f>IF(L34&gt;0,(L34/L67)*100,0)</f>
        <v>0</v>
      </c>
    </row>
    <row r="35" spans="2:13">
      <c r="B35" s="212" t="s">
        <v>51</v>
      </c>
      <c r="C35" s="290" t="s">
        <v>51</v>
      </c>
      <c r="D35" s="87" t="s">
        <v>52</v>
      </c>
      <c r="E35" s="87"/>
      <c r="F35" s="243"/>
      <c r="G35" s="284">
        <v>0</v>
      </c>
      <c r="H35" s="285">
        <f>IF(G35&gt;0,(G35/G67)*100,0)</f>
        <v>0</v>
      </c>
      <c r="I35" s="284">
        <v>0</v>
      </c>
      <c r="J35" s="285">
        <f>IF(I35&gt;0,(I35/I67)*100,0)</f>
        <v>0</v>
      </c>
      <c r="K35" s="286">
        <f t="shared" si="0"/>
        <v>0</v>
      </c>
      <c r="L35" s="334">
        <v>0</v>
      </c>
      <c r="M35" s="287">
        <f>IF(L35&gt;0,(L35/L67)*100,0)</f>
        <v>0</v>
      </c>
    </row>
    <row r="36" spans="2:13">
      <c r="B36" s="212" t="s">
        <v>53</v>
      </c>
      <c r="C36" s="290" t="s">
        <v>53</v>
      </c>
      <c r="D36" s="87" t="s">
        <v>54</v>
      </c>
      <c r="E36" s="87"/>
      <c r="F36" s="243"/>
      <c r="G36" s="284">
        <v>0</v>
      </c>
      <c r="H36" s="285">
        <f>IF(G36&gt;0,(G36/G67)*100,0)</f>
        <v>0</v>
      </c>
      <c r="I36" s="284">
        <v>0</v>
      </c>
      <c r="J36" s="285">
        <f>IF(I36&gt;0,(I36/I67)*100,0)</f>
        <v>0</v>
      </c>
      <c r="K36" s="286">
        <f t="shared" si="0"/>
        <v>0</v>
      </c>
      <c r="L36" s="334">
        <v>0</v>
      </c>
      <c r="M36" s="287">
        <f>IF(L36&gt;0,(L36/L67)*100,0)</f>
        <v>0</v>
      </c>
    </row>
    <row r="37" spans="2:13">
      <c r="B37" s="212" t="s">
        <v>55</v>
      </c>
      <c r="C37" s="290" t="s">
        <v>55</v>
      </c>
      <c r="D37" s="87" t="s">
        <v>56</v>
      </c>
      <c r="E37" s="87"/>
      <c r="F37" s="243"/>
      <c r="G37" s="284">
        <v>0</v>
      </c>
      <c r="H37" s="285">
        <f>IF(G37&gt;0,(G37/G67)*100,0)</f>
        <v>0</v>
      </c>
      <c r="I37" s="284">
        <v>0</v>
      </c>
      <c r="J37" s="285">
        <f>IF(I37&gt;0,(I37/I67)*100,0)</f>
        <v>0</v>
      </c>
      <c r="K37" s="286">
        <f t="shared" si="0"/>
        <v>0</v>
      </c>
      <c r="L37" s="334">
        <v>0</v>
      </c>
      <c r="M37" s="287">
        <f>IF(L37&gt;0,(L37/L67)*100,0)</f>
        <v>0</v>
      </c>
    </row>
    <row r="38" spans="2:13">
      <c r="B38" s="212" t="s">
        <v>57</v>
      </c>
      <c r="C38" s="290" t="s">
        <v>57</v>
      </c>
      <c r="D38" s="87" t="s">
        <v>58</v>
      </c>
      <c r="E38" s="87"/>
      <c r="F38" s="243"/>
      <c r="G38" s="284">
        <v>0</v>
      </c>
      <c r="H38" s="285">
        <f>IF(G38&gt;0,(G38/G67)*100,0)</f>
        <v>0</v>
      </c>
      <c r="I38" s="284">
        <v>0</v>
      </c>
      <c r="J38" s="285">
        <f>IF(I38&gt;0,(I38/I67)*100,0)</f>
        <v>0</v>
      </c>
      <c r="K38" s="286">
        <f t="shared" si="0"/>
        <v>0</v>
      </c>
      <c r="L38" s="334">
        <v>0</v>
      </c>
      <c r="M38" s="287">
        <f>IF(L38&gt;0,(L38/L67)*100,0)</f>
        <v>0</v>
      </c>
    </row>
    <row r="39" spans="2:13">
      <c r="B39" s="212" t="s">
        <v>59</v>
      </c>
      <c r="C39" s="290" t="s">
        <v>59</v>
      </c>
      <c r="D39" s="87" t="s">
        <v>60</v>
      </c>
      <c r="E39" s="87"/>
      <c r="F39" s="243"/>
      <c r="G39" s="284">
        <v>0</v>
      </c>
      <c r="H39" s="285">
        <f>IF(G39&gt;0,(G39/G67)*100,0)</f>
        <v>0</v>
      </c>
      <c r="I39" s="284">
        <v>0</v>
      </c>
      <c r="J39" s="285">
        <f>IF(I39&gt;0,(I39/I67)*100,0)</f>
        <v>0</v>
      </c>
      <c r="K39" s="286">
        <f t="shared" si="0"/>
        <v>0</v>
      </c>
      <c r="L39" s="334">
        <v>0</v>
      </c>
      <c r="M39" s="287">
        <f>IF(L39&gt;0,(L39/L67)*100,0)</f>
        <v>0</v>
      </c>
    </row>
    <row r="40" spans="2:13">
      <c r="B40" s="212" t="s">
        <v>61</v>
      </c>
      <c r="C40" s="290" t="s">
        <v>61</v>
      </c>
      <c r="D40" s="87" t="s">
        <v>115</v>
      </c>
      <c r="E40" s="87"/>
      <c r="F40" s="243"/>
      <c r="G40" s="284">
        <v>0</v>
      </c>
      <c r="H40" s="285">
        <f>IF(G40&gt;0,(G40/G67)*100,0)</f>
        <v>0</v>
      </c>
      <c r="I40" s="284">
        <v>0</v>
      </c>
      <c r="J40" s="285">
        <f>IF(I40&gt;0,(I40/I67)*100,0)</f>
        <v>0</v>
      </c>
      <c r="K40" s="286">
        <f t="shared" si="0"/>
        <v>0</v>
      </c>
      <c r="L40" s="334">
        <v>0</v>
      </c>
      <c r="M40" s="287">
        <f>IF(L40&gt;0,(L40/L67)*100,0)</f>
        <v>0</v>
      </c>
    </row>
    <row r="41" spans="2:13">
      <c r="B41" s="208">
        <v>629</v>
      </c>
      <c r="C41" s="288">
        <v>629</v>
      </c>
      <c r="D41" s="87" t="s">
        <v>62</v>
      </c>
      <c r="E41" s="87"/>
      <c r="F41" s="243"/>
      <c r="G41" s="284">
        <v>0</v>
      </c>
      <c r="H41" s="285">
        <f>IF(G41&gt;0,(G41/G67)*100,0)</f>
        <v>0</v>
      </c>
      <c r="I41" s="284">
        <v>0</v>
      </c>
      <c r="J41" s="285">
        <f>IF(I41&gt;0,(I41/I67)*100,0)</f>
        <v>0</v>
      </c>
      <c r="K41" s="286">
        <f t="shared" si="0"/>
        <v>0</v>
      </c>
      <c r="L41" s="334">
        <v>0</v>
      </c>
      <c r="M41" s="287">
        <f>IF(L41&gt;0,(L41/L67)*100,0)</f>
        <v>0</v>
      </c>
    </row>
    <row r="42" spans="2:13">
      <c r="B42" s="208"/>
      <c r="C42" s="288"/>
      <c r="D42" s="87"/>
      <c r="E42" s="87"/>
      <c r="F42" s="243"/>
      <c r="G42" s="289"/>
      <c r="H42" s="285"/>
      <c r="I42" s="289"/>
      <c r="J42" s="285"/>
      <c r="K42" s="286"/>
      <c r="L42" s="343"/>
      <c r="M42" s="287"/>
    </row>
    <row r="43" spans="2:13">
      <c r="B43" s="211">
        <v>63</v>
      </c>
      <c r="C43" s="297">
        <v>63</v>
      </c>
      <c r="D43" s="278" t="s">
        <v>63</v>
      </c>
      <c r="E43" s="87"/>
      <c r="F43" s="243"/>
      <c r="G43" s="338">
        <v>0</v>
      </c>
      <c r="H43" s="299">
        <f>IF(G43&gt;0,(G43/G67)*100,0)</f>
        <v>0</v>
      </c>
      <c r="I43" s="338">
        <v>0</v>
      </c>
      <c r="J43" s="299">
        <f>IF(I43&gt;0,(I43/I67)*100,0)</f>
        <v>0</v>
      </c>
      <c r="K43" s="300">
        <f>IF(G43=0,0,(I43-G43)/G43*100)</f>
        <v>0</v>
      </c>
      <c r="L43" s="339">
        <v>0</v>
      </c>
      <c r="M43" s="301">
        <f>IF(L43&gt;0,(L43/L67)*100,0)</f>
        <v>0</v>
      </c>
    </row>
    <row r="44" spans="2:13">
      <c r="B44" s="211"/>
      <c r="C44" s="297"/>
      <c r="D44" s="278"/>
      <c r="E44" s="87"/>
      <c r="F44" s="243"/>
      <c r="G44" s="289"/>
      <c r="H44" s="285"/>
      <c r="I44" s="289"/>
      <c r="J44" s="285"/>
      <c r="K44" s="286"/>
      <c r="L44" s="343"/>
      <c r="M44" s="287"/>
    </row>
    <row r="45" spans="2:13">
      <c r="B45" s="211">
        <v>64</v>
      </c>
      <c r="C45" s="297">
        <v>64</v>
      </c>
      <c r="D45" s="278" t="s">
        <v>64</v>
      </c>
      <c r="E45" s="87"/>
      <c r="F45" s="243"/>
      <c r="G45" s="303">
        <f>+G46+G51+G52+G50</f>
        <v>0</v>
      </c>
      <c r="H45" s="299">
        <f>IF(G45&gt;0,(G45/G67)*100,0)</f>
        <v>0</v>
      </c>
      <c r="I45" s="303">
        <f>+I46+I51+I52+I50</f>
        <v>0</v>
      </c>
      <c r="J45" s="299">
        <f>IF(I45&gt;0,(I45/I67)*100,0)</f>
        <v>0</v>
      </c>
      <c r="K45" s="300">
        <f t="shared" ref="K45:K52" si="1">IF(G45=0,0,(I45-G45)/G45*100)</f>
        <v>0</v>
      </c>
      <c r="L45" s="342">
        <f>+L46+L51+L52+L50</f>
        <v>0</v>
      </c>
      <c r="M45" s="301">
        <f>IF(L45&gt;0,(L45/L67)*100,0)</f>
        <v>0</v>
      </c>
    </row>
    <row r="46" spans="2:13">
      <c r="B46" s="208">
        <v>640</v>
      </c>
      <c r="C46" s="288">
        <v>640</v>
      </c>
      <c r="D46" s="87" t="s">
        <v>209</v>
      </c>
      <c r="E46" s="87"/>
      <c r="F46" s="243"/>
      <c r="G46" s="291">
        <f>SUM(G47:G49)</f>
        <v>0</v>
      </c>
      <c r="H46" s="285">
        <f>IF(G46&gt;0,(G46/G67)*100,0)</f>
        <v>0</v>
      </c>
      <c r="I46" s="291">
        <f>SUM(I47:I49)</f>
        <v>0</v>
      </c>
      <c r="J46" s="285">
        <f>IF(I46&gt;0,(I46/I67)*100,0)</f>
        <v>0</v>
      </c>
      <c r="K46" s="286">
        <f t="shared" si="1"/>
        <v>0</v>
      </c>
      <c r="L46" s="291">
        <f>SUM(L47:L49)</f>
        <v>0</v>
      </c>
      <c r="M46" s="287">
        <f>IF(L46&gt;0,(L46/L67)*100,0)</f>
        <v>0</v>
      </c>
    </row>
    <row r="47" spans="2:13">
      <c r="B47" s="208"/>
      <c r="C47" s="290" t="s">
        <v>276</v>
      </c>
      <c r="D47" s="87" t="s">
        <v>210</v>
      </c>
      <c r="E47" s="87"/>
      <c r="F47" s="243"/>
      <c r="G47" s="284">
        <v>0</v>
      </c>
      <c r="H47" s="285">
        <f>IF(G47&gt;0,(G47/G67)*100,0)</f>
        <v>0</v>
      </c>
      <c r="I47" s="284">
        <v>0</v>
      </c>
      <c r="J47" s="285">
        <f>IF(I47&gt;0,(I47/I67)*100,0)</f>
        <v>0</v>
      </c>
      <c r="K47" s="286">
        <f t="shared" si="1"/>
        <v>0</v>
      </c>
      <c r="L47" s="334">
        <v>0</v>
      </c>
      <c r="M47" s="287">
        <f>IF(L47&gt;0,(L47/L67)*100,0)</f>
        <v>0</v>
      </c>
    </row>
    <row r="48" spans="2:13">
      <c r="B48" s="208"/>
      <c r="C48" s="290" t="s">
        <v>277</v>
      </c>
      <c r="D48" s="87" t="s">
        <v>211</v>
      </c>
      <c r="E48" s="87"/>
      <c r="F48" s="243"/>
      <c r="G48" s="284">
        <v>0</v>
      </c>
      <c r="H48" s="285">
        <f>IF(G48&gt;0,(G48/G67)*100,0)</f>
        <v>0</v>
      </c>
      <c r="I48" s="284">
        <v>0</v>
      </c>
      <c r="J48" s="285">
        <f>IF(I48&gt;0,(I48/I67)*100,0)</f>
        <v>0</v>
      </c>
      <c r="K48" s="286">
        <f t="shared" si="1"/>
        <v>0</v>
      </c>
      <c r="L48" s="334">
        <v>0</v>
      </c>
      <c r="M48" s="287">
        <f>IF(L48&gt;0,(L48/L67)*100,0)</f>
        <v>0</v>
      </c>
    </row>
    <row r="49" spans="2:13">
      <c r="B49" s="208"/>
      <c r="C49" s="290" t="s">
        <v>278</v>
      </c>
      <c r="D49" s="87" t="s">
        <v>232</v>
      </c>
      <c r="E49" s="87"/>
      <c r="F49" s="243"/>
      <c r="G49" s="284">
        <v>0</v>
      </c>
      <c r="H49" s="285">
        <f>IF(G49&gt;0,(G49/G67)*100,0)</f>
        <v>0</v>
      </c>
      <c r="I49" s="284">
        <v>0</v>
      </c>
      <c r="J49" s="285">
        <f>IF(I49&gt;0,(I49/I67)*100,0)</f>
        <v>0</v>
      </c>
      <c r="K49" s="286">
        <f t="shared" si="1"/>
        <v>0</v>
      </c>
      <c r="L49" s="334">
        <v>0</v>
      </c>
      <c r="M49" s="287">
        <f>IF(L49&gt;0,(L49/L67)*100,0)</f>
        <v>0</v>
      </c>
    </row>
    <row r="50" spans="2:13">
      <c r="B50" s="208"/>
      <c r="C50" s="288">
        <v>641</v>
      </c>
      <c r="D50" s="87" t="s">
        <v>213</v>
      </c>
      <c r="E50" s="87"/>
      <c r="F50" s="243"/>
      <c r="G50" s="284">
        <v>0</v>
      </c>
      <c r="H50" s="285">
        <f>IF(G50&gt;0,(G50/G67)*100,0)</f>
        <v>0</v>
      </c>
      <c r="I50" s="284">
        <v>0</v>
      </c>
      <c r="J50" s="285">
        <f>IF(I50&gt;0,(I50/I67)*100,0)</f>
        <v>0</v>
      </c>
      <c r="K50" s="286">
        <f t="shared" si="1"/>
        <v>0</v>
      </c>
      <c r="L50" s="334">
        <v>0</v>
      </c>
      <c r="M50" s="287">
        <f>IF(L50&gt;0,(L50/L67)*100,0)</f>
        <v>0</v>
      </c>
    </row>
    <row r="51" spans="2:13">
      <c r="B51" s="208">
        <v>642</v>
      </c>
      <c r="C51" s="288">
        <v>642</v>
      </c>
      <c r="D51" s="87" t="s">
        <v>65</v>
      </c>
      <c r="E51" s="87"/>
      <c r="F51" s="243"/>
      <c r="G51" s="284">
        <v>0</v>
      </c>
      <c r="H51" s="285">
        <f>IF(G51&gt;0,(G51/G67)*100,0)</f>
        <v>0</v>
      </c>
      <c r="I51" s="284">
        <v>0</v>
      </c>
      <c r="J51" s="285">
        <f>IF(I51&gt;0,(I51/I67)*100,0)</f>
        <v>0</v>
      </c>
      <c r="K51" s="286">
        <f t="shared" si="1"/>
        <v>0</v>
      </c>
      <c r="L51" s="334">
        <v>0</v>
      </c>
      <c r="M51" s="287">
        <f>IF(L51&gt;0,(L51/L67)*100,0)</f>
        <v>0</v>
      </c>
    </row>
    <row r="52" spans="2:13">
      <c r="B52" s="208">
        <v>649</v>
      </c>
      <c r="C52" s="288">
        <v>649</v>
      </c>
      <c r="D52" s="87" t="s">
        <v>66</v>
      </c>
      <c r="E52" s="87"/>
      <c r="F52" s="243"/>
      <c r="G52" s="284">
        <v>0</v>
      </c>
      <c r="H52" s="285">
        <f>IF(G52&gt;0,(G52/G67)*100,0)</f>
        <v>0</v>
      </c>
      <c r="I52" s="284">
        <v>0</v>
      </c>
      <c r="J52" s="285">
        <f>IF(I52&gt;0,(I52/I67)*100,0)</f>
        <v>0</v>
      </c>
      <c r="K52" s="286">
        <f t="shared" si="1"/>
        <v>0</v>
      </c>
      <c r="L52" s="334">
        <v>0</v>
      </c>
      <c r="M52" s="287">
        <f>IF(L52&gt;0,(L52/L67)*100,0)</f>
        <v>0</v>
      </c>
    </row>
    <row r="53" spans="2:13">
      <c r="B53" s="211"/>
      <c r="C53" s="297"/>
      <c r="D53" s="278"/>
      <c r="E53" s="87"/>
      <c r="F53" s="243"/>
      <c r="G53" s="289"/>
      <c r="H53" s="285"/>
      <c r="I53" s="289"/>
      <c r="J53" s="285"/>
      <c r="K53" s="286"/>
      <c r="L53" s="343"/>
      <c r="M53" s="287"/>
    </row>
    <row r="54" spans="2:13">
      <c r="B54" s="211"/>
      <c r="C54" s="297">
        <v>65</v>
      </c>
      <c r="D54" s="278" t="s">
        <v>67</v>
      </c>
      <c r="E54" s="87"/>
      <c r="F54" s="243"/>
      <c r="G54" s="344">
        <f>SUM(G55:G56)</f>
        <v>0</v>
      </c>
      <c r="H54" s="305">
        <f>IF(G54&gt;0,(G54/G67)*100,0)</f>
        <v>0</v>
      </c>
      <c r="I54" s="344">
        <f>SUM(I55:I56)</f>
        <v>0</v>
      </c>
      <c r="J54" s="305">
        <f>IF(I54&gt;0,(I54/I67)*100,0)</f>
        <v>0</v>
      </c>
      <c r="K54" s="336">
        <f>IF(G54=0,0,(I54-G54)/G54*100)</f>
        <v>0</v>
      </c>
      <c r="L54" s="345">
        <f>SUM(L55:L56)</f>
        <v>0</v>
      </c>
      <c r="M54" s="306">
        <f>IF(L54&gt;0,(L54/L67)*100,0)</f>
        <v>0</v>
      </c>
    </row>
    <row r="55" spans="2:13">
      <c r="B55" s="208">
        <v>650</v>
      </c>
      <c r="C55" s="288">
        <v>658</v>
      </c>
      <c r="D55" s="87" t="s">
        <v>68</v>
      </c>
      <c r="E55" s="87"/>
      <c r="F55" s="243"/>
      <c r="G55" s="284">
        <v>0</v>
      </c>
      <c r="H55" s="285">
        <f>IF(G55&gt;0,(G55/G67)*100,0)</f>
        <v>0</v>
      </c>
      <c r="I55" s="284">
        <v>0</v>
      </c>
      <c r="J55" s="285">
        <f>IF(I55&gt;0,(I55/I67)*100,0)</f>
        <v>0</v>
      </c>
      <c r="K55" s="286">
        <f>IF(G55=0,0,(I55-G55)/G55*100)</f>
        <v>0</v>
      </c>
      <c r="L55" s="334">
        <v>0</v>
      </c>
      <c r="M55" s="287">
        <f>IF(L55&gt;0,(L55/L67)*100,0)</f>
        <v>0</v>
      </c>
    </row>
    <row r="56" spans="2:13">
      <c r="B56" s="208">
        <v>659</v>
      </c>
      <c r="C56" s="288">
        <v>659</v>
      </c>
      <c r="D56" s="87" t="s">
        <v>67</v>
      </c>
      <c r="E56" s="87"/>
      <c r="F56" s="243"/>
      <c r="G56" s="284">
        <v>0</v>
      </c>
      <c r="H56" s="285">
        <f>IF(G56&gt;0,(G56/G67)*100,0)</f>
        <v>0</v>
      </c>
      <c r="I56" s="284">
        <v>0</v>
      </c>
      <c r="J56" s="285">
        <f>IF(I56&gt;0,(I56/I67)*100,0)</f>
        <v>0</v>
      </c>
      <c r="K56" s="286">
        <f>IF(G56=0,0,(I56-G56)/G56*100)</f>
        <v>0</v>
      </c>
      <c r="L56" s="334">
        <v>0</v>
      </c>
      <c r="M56" s="287">
        <f>IF(L56&gt;0,(L56/L67)*100,0)</f>
        <v>0</v>
      </c>
    </row>
    <row r="57" spans="2:13">
      <c r="B57" s="208"/>
      <c r="C57" s="288"/>
      <c r="D57" s="87"/>
      <c r="E57" s="87"/>
      <c r="F57" s="243"/>
      <c r="G57" s="284"/>
      <c r="H57" s="285"/>
      <c r="I57" s="284"/>
      <c r="J57" s="285"/>
      <c r="K57" s="286"/>
      <c r="L57" s="334"/>
      <c r="M57" s="287"/>
    </row>
    <row r="58" spans="2:13">
      <c r="B58" s="211">
        <v>66</v>
      </c>
      <c r="C58" s="297">
        <v>66</v>
      </c>
      <c r="D58" s="278" t="s">
        <v>69</v>
      </c>
      <c r="E58" s="278"/>
      <c r="F58" s="243"/>
      <c r="G58" s="338">
        <v>0</v>
      </c>
      <c r="H58" s="299">
        <f>IF(G58&gt;0,(G58/G67)*100,0)</f>
        <v>0</v>
      </c>
      <c r="I58" s="338">
        <v>0</v>
      </c>
      <c r="J58" s="299">
        <f>IF(I58&gt;0,(I58/I67)*100,0)</f>
        <v>0</v>
      </c>
      <c r="K58" s="300">
        <f>IF(G58=0,0,(I58-G58)/G58*100)</f>
        <v>0</v>
      </c>
      <c r="L58" s="339">
        <v>0</v>
      </c>
      <c r="M58" s="301">
        <f>IF(L58&gt;0,(L58/L67)*100,0)</f>
        <v>0</v>
      </c>
    </row>
    <row r="59" spans="2:13">
      <c r="B59" s="208"/>
      <c r="C59" s="288"/>
      <c r="D59" s="87"/>
      <c r="E59" s="278"/>
      <c r="F59" s="243"/>
      <c r="G59" s="289"/>
      <c r="H59" s="285"/>
      <c r="I59" s="289"/>
      <c r="J59" s="285"/>
      <c r="K59" s="286"/>
      <c r="L59" s="343"/>
      <c r="M59" s="287"/>
    </row>
    <row r="60" spans="2:13">
      <c r="B60" s="211">
        <v>67</v>
      </c>
      <c r="C60" s="290" t="s">
        <v>306</v>
      </c>
      <c r="D60" s="278" t="s">
        <v>303</v>
      </c>
      <c r="E60" s="278"/>
      <c r="F60" s="243"/>
      <c r="G60" s="338">
        <v>0</v>
      </c>
      <c r="H60" s="299">
        <f>IF(G60&gt;0,(G60/G67)*100,0)</f>
        <v>0</v>
      </c>
      <c r="I60" s="338">
        <v>0</v>
      </c>
      <c r="J60" s="299">
        <f>IF(I60&gt;0,(I60/I67)*100,0)</f>
        <v>0</v>
      </c>
      <c r="K60" s="300">
        <f>IF(G60=0,0,(I60-G60)/G60*100)</f>
        <v>0</v>
      </c>
      <c r="L60" s="339">
        <v>0</v>
      </c>
      <c r="M60" s="301">
        <f>IF(L60&gt;0,(L60/L67)*100,0)</f>
        <v>0</v>
      </c>
    </row>
    <row r="61" spans="2:13">
      <c r="B61" s="211"/>
      <c r="C61" s="290" t="s">
        <v>307</v>
      </c>
      <c r="D61" s="278"/>
      <c r="E61" s="278"/>
      <c r="F61" s="243"/>
      <c r="G61" s="289"/>
      <c r="H61" s="285"/>
      <c r="I61" s="289"/>
      <c r="J61" s="285"/>
      <c r="K61" s="286"/>
      <c r="L61" s="343"/>
      <c r="M61" s="287"/>
    </row>
    <row r="62" spans="2:13">
      <c r="B62" s="211">
        <v>68</v>
      </c>
      <c r="C62" s="297">
        <v>68</v>
      </c>
      <c r="D62" s="278" t="s">
        <v>70</v>
      </c>
      <c r="E62" s="278"/>
      <c r="F62" s="243"/>
      <c r="G62" s="303">
        <f>SUM(G63:G64)</f>
        <v>0</v>
      </c>
      <c r="H62" s="342">
        <f>IF(G62&gt;0,(G62/G67)*100,0)</f>
        <v>0</v>
      </c>
      <c r="I62" s="346">
        <f>SUM(I63:I64)</f>
        <v>0</v>
      </c>
      <c r="J62" s="342">
        <f>IF(I62&gt;0,(I62/I67)*100,0)</f>
        <v>0</v>
      </c>
      <c r="K62" s="336">
        <f>IF(G62=0,0,(I62-G62)/G62*100)</f>
        <v>0</v>
      </c>
      <c r="L62" s="347">
        <f>SUM(L63:L64)</f>
        <v>0</v>
      </c>
      <c r="M62" s="348">
        <f>IF(L62&gt;0,(L62/L67)*100,0)</f>
        <v>0</v>
      </c>
    </row>
    <row r="63" spans="2:13">
      <c r="B63" s="208">
        <v>680</v>
      </c>
      <c r="C63" s="288">
        <v>683</v>
      </c>
      <c r="D63" s="87" t="s">
        <v>279</v>
      </c>
      <c r="E63" s="278"/>
      <c r="F63" s="243"/>
      <c r="G63" s="284">
        <v>0</v>
      </c>
      <c r="H63" s="285">
        <f>IF(G63&gt;0,(G63/G67)*100,0)</f>
        <v>0</v>
      </c>
      <c r="I63" s="284">
        <v>0</v>
      </c>
      <c r="J63" s="285">
        <f>IF(I63&gt;0,(I63/I67)*100,0)</f>
        <v>0</v>
      </c>
      <c r="K63" s="286">
        <f>IF(G63=0,0,(I63-G63)/G63*100)</f>
        <v>0</v>
      </c>
      <c r="L63" s="334">
        <v>0</v>
      </c>
      <c r="M63" s="287">
        <f>IF(L63&gt;0,(L63/L67)*100,0)</f>
        <v>0</v>
      </c>
    </row>
    <row r="64" spans="2:13">
      <c r="B64" s="208">
        <v>682</v>
      </c>
      <c r="C64" s="288" t="s">
        <v>308</v>
      </c>
      <c r="D64" s="87" t="s">
        <v>214</v>
      </c>
      <c r="E64" s="278"/>
      <c r="F64" s="243"/>
      <c r="G64" s="284">
        <v>0</v>
      </c>
      <c r="H64" s="285">
        <f>IF(G64&gt;0,(G64/G67)*100,0)</f>
        <v>0</v>
      </c>
      <c r="I64" s="284">
        <v>0</v>
      </c>
      <c r="J64" s="285">
        <f>IF(I64&gt;0,(I64/I67)*100,0)</f>
        <v>0</v>
      </c>
      <c r="K64" s="286">
        <f>IF(G64=0,0,(I64-G64)/G64*100)</f>
        <v>0</v>
      </c>
      <c r="L64" s="334">
        <v>0</v>
      </c>
      <c r="M64" s="287">
        <f>IF(L64&gt;0,(L64/L67)*100,0)</f>
        <v>0</v>
      </c>
    </row>
    <row r="65" spans="2:13">
      <c r="B65" s="208"/>
      <c r="C65" s="288"/>
      <c r="D65" s="87"/>
      <c r="E65" s="278"/>
      <c r="F65" s="243"/>
      <c r="G65" s="284"/>
      <c r="H65" s="285"/>
      <c r="I65" s="284"/>
      <c r="J65" s="285"/>
      <c r="K65" s="286"/>
      <c r="L65" s="334"/>
      <c r="M65" s="287"/>
    </row>
    <row r="66" spans="2:13" ht="13.5" thickBot="1">
      <c r="B66" s="208"/>
      <c r="C66" s="288"/>
      <c r="D66" s="87"/>
      <c r="E66" s="278"/>
      <c r="F66" s="243"/>
      <c r="G66" s="284"/>
      <c r="H66" s="285"/>
      <c r="I66" s="284"/>
      <c r="J66" s="285"/>
      <c r="K66" s="286"/>
      <c r="L66" s="334"/>
      <c r="M66" s="287"/>
    </row>
    <row r="67" spans="2:13" ht="13.5" thickBot="1">
      <c r="B67" s="174"/>
      <c r="C67" s="349"/>
      <c r="D67" s="350" t="s">
        <v>215</v>
      </c>
      <c r="E67" s="351"/>
      <c r="F67" s="352"/>
      <c r="G67" s="353">
        <f>SUM(G62,G60,G58,G54,G45,G43,G20,G18,G13)</f>
        <v>0</v>
      </c>
      <c r="H67" s="316">
        <f>IF(G67&gt;0,(G67/G67)*100,0)</f>
        <v>0</v>
      </c>
      <c r="I67" s="353">
        <f>SUM(I62,I60,I58,I54,I45,I43,I20,I18,I13)</f>
        <v>0</v>
      </c>
      <c r="J67" s="316">
        <f>IF(I67&gt;0,(I67/I67)*100,0)</f>
        <v>0</v>
      </c>
      <c r="K67" s="317">
        <f>IF(G67=0,0,(I67-G67)/G67*100)</f>
        <v>0</v>
      </c>
      <c r="L67" s="353">
        <f>SUM(L62,L60,L58,L54,L45,L43,L20,L18,L13)</f>
        <v>0</v>
      </c>
      <c r="M67" s="318">
        <f>IF(L67&gt;0,(L67/L67)*100,0)</f>
        <v>0</v>
      </c>
    </row>
    <row r="68" spans="2:13">
      <c r="B68" s="131"/>
      <c r="C68" s="131"/>
      <c r="D68" s="99"/>
      <c r="E68" s="131"/>
      <c r="F68" s="99"/>
      <c r="G68" s="132"/>
      <c r="H68" s="133"/>
      <c r="I68" s="132"/>
      <c r="J68" s="133"/>
      <c r="K68" s="133"/>
    </row>
    <row r="69" spans="2:13">
      <c r="B69" s="131"/>
      <c r="C69" s="131"/>
      <c r="D69" s="99"/>
      <c r="E69" s="131"/>
      <c r="F69" s="99"/>
      <c r="G69" s="132"/>
      <c r="H69" s="133"/>
      <c r="I69" s="132"/>
      <c r="J69" s="133"/>
      <c r="K69" s="133"/>
    </row>
    <row r="70" spans="2:13">
      <c r="B70" s="131"/>
      <c r="C70" s="131"/>
      <c r="D70" s="99"/>
      <c r="E70" s="131"/>
      <c r="F70" s="99"/>
      <c r="G70" s="132"/>
      <c r="H70" s="133"/>
      <c r="I70" s="132"/>
      <c r="J70" s="133"/>
      <c r="K70" s="133"/>
    </row>
    <row r="71" spans="2:13">
      <c r="B71" s="131"/>
      <c r="C71" s="131"/>
      <c r="D71" s="99"/>
      <c r="E71" s="131"/>
      <c r="F71" s="99"/>
      <c r="G71" s="132"/>
      <c r="H71" s="133"/>
      <c r="I71" s="132"/>
      <c r="J71" s="133"/>
      <c r="K71" s="133"/>
    </row>
    <row r="72" spans="2:13">
      <c r="B72" s="131"/>
      <c r="C72" s="131"/>
      <c r="D72" s="99"/>
      <c r="E72" s="131"/>
      <c r="F72" s="99"/>
      <c r="G72" s="132"/>
      <c r="H72" s="133"/>
      <c r="I72" s="132"/>
      <c r="J72" s="133"/>
      <c r="K72" s="133"/>
    </row>
    <row r="73" spans="2:13">
      <c r="B73" s="131"/>
      <c r="C73" s="131"/>
      <c r="D73" s="99"/>
      <c r="E73" s="131"/>
      <c r="F73" s="99"/>
      <c r="G73" s="132"/>
      <c r="H73" s="133"/>
      <c r="I73" s="132"/>
      <c r="J73" s="133"/>
      <c r="K73" s="133"/>
    </row>
    <row r="74" spans="2:13" ht="13.5" thickBot="1">
      <c r="B74" s="85"/>
      <c r="C74" s="85"/>
      <c r="D74" s="85"/>
      <c r="E74" s="85"/>
      <c r="F74" s="85"/>
      <c r="G74" s="125"/>
      <c r="H74" s="134"/>
      <c r="I74" s="125"/>
      <c r="J74" s="134"/>
      <c r="K74" s="85"/>
    </row>
    <row r="75" spans="2:13" ht="27.6" customHeight="1" thickBot="1">
      <c r="B75" s="85"/>
      <c r="C75" s="714" t="s">
        <v>259</v>
      </c>
      <c r="D75" s="715"/>
      <c r="E75" s="715"/>
      <c r="F75" s="323">
        <f>'Dades generals F1'!D78</f>
        <v>0</v>
      </c>
      <c r="G75" s="191"/>
      <c r="H75" s="192"/>
      <c r="I75" s="192"/>
      <c r="J75" s="192"/>
      <c r="K75" s="193"/>
      <c r="L75" s="245"/>
      <c r="M75" s="246"/>
    </row>
    <row r="76" spans="2:13" ht="13.5" thickBot="1">
      <c r="B76" s="85"/>
      <c r="C76" s="85"/>
      <c r="D76" s="85"/>
      <c r="E76" s="85"/>
      <c r="F76" s="85"/>
      <c r="G76" s="125"/>
      <c r="H76" s="134"/>
      <c r="I76" s="125"/>
      <c r="J76" s="134"/>
      <c r="K76" s="85"/>
    </row>
    <row r="77" spans="2:13" ht="31.5" customHeight="1" thickBot="1">
      <c r="B77" s="85"/>
      <c r="C77" s="716" t="s">
        <v>287</v>
      </c>
      <c r="D77" s="717"/>
      <c r="E77" s="717"/>
      <c r="F77" s="718"/>
      <c r="G77" s="322">
        <v>2021</v>
      </c>
      <c r="H77" s="134"/>
      <c r="I77" s="125"/>
      <c r="J77" s="134"/>
      <c r="K77" s="85"/>
    </row>
    <row r="78" spans="2:13">
      <c r="B78" s="85"/>
      <c r="C78" s="85"/>
      <c r="D78" s="85"/>
      <c r="E78" s="85"/>
      <c r="F78" s="85"/>
      <c r="G78" s="125"/>
      <c r="H78" s="134"/>
      <c r="I78" s="125"/>
      <c r="J78" s="134"/>
      <c r="K78" s="85"/>
    </row>
    <row r="79" spans="2:13" ht="13.5" thickBot="1">
      <c r="B79" s="85"/>
      <c r="C79" s="85"/>
      <c r="D79" s="85"/>
      <c r="E79" s="85"/>
      <c r="F79" s="85"/>
      <c r="G79" s="125"/>
      <c r="H79" s="134"/>
      <c r="I79" s="125"/>
      <c r="J79" s="134"/>
      <c r="K79" s="85"/>
    </row>
    <row r="80" spans="2:13" ht="40.5" customHeight="1" thickBot="1">
      <c r="B80" s="135"/>
      <c r="C80" s="719" t="s">
        <v>72</v>
      </c>
      <c r="D80" s="720"/>
      <c r="E80" s="720"/>
      <c r="F80" s="721"/>
      <c r="G80" s="722" t="s">
        <v>342</v>
      </c>
      <c r="H80" s="723"/>
      <c r="I80" s="733" t="s">
        <v>344</v>
      </c>
      <c r="J80" s="734"/>
      <c r="K80" s="633" t="s">
        <v>121</v>
      </c>
      <c r="L80" s="735" t="s">
        <v>345</v>
      </c>
      <c r="M80" s="736"/>
    </row>
    <row r="81" spans="2:13" ht="13.5" thickBot="1">
      <c r="B81" s="128"/>
      <c r="C81" s="233"/>
      <c r="D81" s="129"/>
      <c r="E81" s="103"/>
      <c r="F81" s="130"/>
      <c r="G81" s="231" t="s">
        <v>29</v>
      </c>
      <c r="H81" s="232" t="s">
        <v>32</v>
      </c>
      <c r="I81" s="230"/>
      <c r="J81" s="232" t="s">
        <v>32</v>
      </c>
      <c r="K81" s="240" t="s">
        <v>33</v>
      </c>
      <c r="L81" s="230"/>
      <c r="M81" s="242" t="s">
        <v>32</v>
      </c>
    </row>
    <row r="82" spans="2:13" ht="13.5" thickBot="1">
      <c r="B82" s="136" t="s">
        <v>73</v>
      </c>
      <c r="C82" s="277">
        <v>70</v>
      </c>
      <c r="D82" s="278" t="s">
        <v>74</v>
      </c>
      <c r="E82" s="87"/>
      <c r="F82" s="243"/>
      <c r="G82" s="279">
        <f>SUM(G83,G84)</f>
        <v>0</v>
      </c>
      <c r="H82" s="280">
        <f>IF(G82&gt;0,(G82/G110)*100,0)</f>
        <v>0</v>
      </c>
      <c r="I82" s="279">
        <f>SUM(I83,I84)</f>
        <v>0</v>
      </c>
      <c r="J82" s="280">
        <f>IF(I82&gt;0,(I82/I110)*100,0)</f>
        <v>0</v>
      </c>
      <c r="K82" s="281">
        <f t="shared" ref="K82:K93" si="2">IF(G82=0,0,(I82-G82)/G82*100)</f>
        <v>0</v>
      </c>
      <c r="L82" s="279">
        <f>SUM(L83,L84)</f>
        <v>0</v>
      </c>
      <c r="M82" s="282">
        <f>IF(L82&gt;0,(L82/L110)*100,0)</f>
        <v>0</v>
      </c>
    </row>
    <row r="83" spans="2:13">
      <c r="B83" s="137">
        <v>70</v>
      </c>
      <c r="C83" s="283">
        <v>700</v>
      </c>
      <c r="D83" s="278" t="s">
        <v>75</v>
      </c>
      <c r="E83" s="278"/>
      <c r="F83" s="243"/>
      <c r="G83" s="284">
        <v>0</v>
      </c>
      <c r="H83" s="285">
        <f>IF(G83&gt;0,(G83/G110)*100,0)</f>
        <v>0</v>
      </c>
      <c r="I83" s="284">
        <v>0</v>
      </c>
      <c r="J83" s="285">
        <f>IF(I83&gt;0,(I83/I110)*100,0)</f>
        <v>0</v>
      </c>
      <c r="K83" s="286">
        <f t="shared" si="2"/>
        <v>0</v>
      </c>
      <c r="L83" s="284">
        <v>0</v>
      </c>
      <c r="M83" s="287">
        <f>IF(L83&gt;0,(L83/L110)*100,0)</f>
        <v>0</v>
      </c>
    </row>
    <row r="84" spans="2:13" ht="30.6" customHeight="1">
      <c r="B84" s="180">
        <v>700</v>
      </c>
      <c r="C84" s="288">
        <v>705</v>
      </c>
      <c r="D84" s="724" t="s">
        <v>280</v>
      </c>
      <c r="E84" s="725"/>
      <c r="F84" s="726"/>
      <c r="G84" s="289">
        <f>SUM(G85,G86,G90,G91,G92,G93)</f>
        <v>0</v>
      </c>
      <c r="H84" s="285">
        <f>IF(G84&gt;0,(G84/G110)*100,0)</f>
        <v>0</v>
      </c>
      <c r="I84" s="289">
        <f>SUM(I85,I86,I90,I91,I92,I93)</f>
        <v>0</v>
      </c>
      <c r="J84" s="285">
        <f>IF(I84&gt;0,(I84/I110)*100,0)</f>
        <v>0</v>
      </c>
      <c r="K84" s="286">
        <f t="shared" si="2"/>
        <v>0</v>
      </c>
      <c r="L84" s="289">
        <f>SUM(L85,L86,L90,L91,L92,L93)</f>
        <v>0</v>
      </c>
      <c r="M84" s="287">
        <f>IF(L84&gt;0,(L84/L110)*100,0)</f>
        <v>0</v>
      </c>
    </row>
    <row r="85" spans="2:13">
      <c r="B85" s="138"/>
      <c r="C85" s="290" t="s">
        <v>309</v>
      </c>
      <c r="D85" s="87" t="s">
        <v>181</v>
      </c>
      <c r="E85" s="87"/>
      <c r="F85" s="243"/>
      <c r="G85" s="284">
        <v>0</v>
      </c>
      <c r="H85" s="285">
        <f>IF(G85&gt;0,(G85/G110)*100,0)</f>
        <v>0</v>
      </c>
      <c r="I85" s="284">
        <v>0</v>
      </c>
      <c r="J85" s="285">
        <f>IF(I85&gt;0,(I85/I110)*100,0)</f>
        <v>0</v>
      </c>
      <c r="K85" s="286">
        <f t="shared" si="2"/>
        <v>0</v>
      </c>
      <c r="L85" s="284">
        <v>0</v>
      </c>
      <c r="M85" s="287">
        <f>IF(L85&gt;0,(L85/L110)*100,0)</f>
        <v>0</v>
      </c>
    </row>
    <row r="86" spans="2:13">
      <c r="B86" s="139" t="s">
        <v>76</v>
      </c>
      <c r="C86" s="290" t="s">
        <v>77</v>
      </c>
      <c r="D86" s="278" t="s">
        <v>163</v>
      </c>
      <c r="E86" s="278"/>
      <c r="F86" s="243"/>
      <c r="G86" s="291">
        <f>SUM(G87,G88,G89)</f>
        <v>0</v>
      </c>
      <c r="H86" s="292">
        <f>IF(G86&gt;0,(G86/G110)*100,0)</f>
        <v>0</v>
      </c>
      <c r="I86" s="291">
        <f>SUM(I87,I88,I89)</f>
        <v>0</v>
      </c>
      <c r="J86" s="292">
        <f>IF(I86&gt;0,(I86/I110)*100,0)</f>
        <v>0</v>
      </c>
      <c r="K86" s="293">
        <f t="shared" si="2"/>
        <v>0</v>
      </c>
      <c r="L86" s="291">
        <f>SUM(L87,L88,L89)</f>
        <v>0</v>
      </c>
      <c r="M86" s="294">
        <f>IF(L86&gt;0,(L86/L110)*100,0)</f>
        <v>0</v>
      </c>
    </row>
    <row r="87" spans="2:13">
      <c r="B87" s="139" t="s">
        <v>77</v>
      </c>
      <c r="C87" s="290"/>
      <c r="D87" s="727" t="s">
        <v>281</v>
      </c>
      <c r="E87" s="728"/>
      <c r="F87" s="729"/>
      <c r="G87" s="284">
        <v>0</v>
      </c>
      <c r="H87" s="285">
        <f>IF(G87&gt;0,(G87/G110)*100,0)</f>
        <v>0</v>
      </c>
      <c r="I87" s="284">
        <v>0</v>
      </c>
      <c r="J87" s="285">
        <f>IF(I87&gt;0,(I87/I110)*100,0)</f>
        <v>0</v>
      </c>
      <c r="K87" s="286">
        <f t="shared" si="2"/>
        <v>0</v>
      </c>
      <c r="L87" s="284">
        <v>0</v>
      </c>
      <c r="M87" s="287">
        <f>IF(L87&gt;0,(L87/L110)*100,0)</f>
        <v>0</v>
      </c>
    </row>
    <row r="88" spans="2:13">
      <c r="B88" s="139" t="s">
        <v>78</v>
      </c>
      <c r="C88" s="290"/>
      <c r="D88" s="727" t="s">
        <v>282</v>
      </c>
      <c r="E88" s="728"/>
      <c r="F88" s="729"/>
      <c r="G88" s="284">
        <v>0</v>
      </c>
      <c r="H88" s="285">
        <f>IF(G88&gt;0,(G88/G110)*100,0)</f>
        <v>0</v>
      </c>
      <c r="I88" s="284">
        <v>0</v>
      </c>
      <c r="J88" s="285">
        <f>IF(I88&gt;0,(I88/I110)*100,0)</f>
        <v>0</v>
      </c>
      <c r="K88" s="286">
        <f t="shared" si="2"/>
        <v>0</v>
      </c>
      <c r="L88" s="284">
        <v>0</v>
      </c>
      <c r="M88" s="287">
        <f>IF(L88&gt;0,(L88/L110)*100,0)</f>
        <v>0</v>
      </c>
    </row>
    <row r="89" spans="2:13">
      <c r="B89" s="139"/>
      <c r="C89" s="290"/>
      <c r="D89" s="727" t="s">
        <v>283</v>
      </c>
      <c r="E89" s="728"/>
      <c r="F89" s="729"/>
      <c r="G89" s="284">
        <v>0</v>
      </c>
      <c r="H89" s="285">
        <f>IF(G89&gt;0,(G89/G110)*100,0)</f>
        <v>0</v>
      </c>
      <c r="I89" s="284">
        <v>0</v>
      </c>
      <c r="J89" s="285">
        <f>IF(I89&gt;0,(I89/I110)*100,0)</f>
        <v>0</v>
      </c>
      <c r="K89" s="286">
        <f t="shared" si="2"/>
        <v>0</v>
      </c>
      <c r="L89" s="284">
        <v>0</v>
      </c>
      <c r="M89" s="287">
        <f>IF(L89&gt;0,(L89/L110)*100,0)</f>
        <v>0</v>
      </c>
    </row>
    <row r="90" spans="2:13">
      <c r="B90" s="139"/>
      <c r="C90" s="290" t="s">
        <v>78</v>
      </c>
      <c r="D90" s="278" t="s">
        <v>304</v>
      </c>
      <c r="E90" s="278"/>
      <c r="F90" s="295"/>
      <c r="G90" s="284">
        <v>0</v>
      </c>
      <c r="H90" s="285">
        <f>IF(G90&gt;0,(G90/G110)*100,0)</f>
        <v>0</v>
      </c>
      <c r="I90" s="284">
        <v>0</v>
      </c>
      <c r="J90" s="285">
        <f>IF(I90&gt;0,(I90/I110)*100,0)</f>
        <v>0</v>
      </c>
      <c r="K90" s="286">
        <f t="shared" si="2"/>
        <v>0</v>
      </c>
      <c r="L90" s="284">
        <v>0</v>
      </c>
      <c r="M90" s="287">
        <f>IF(L90&gt;0,(L90/L110)*100,0)</f>
        <v>0</v>
      </c>
    </row>
    <row r="91" spans="2:13">
      <c r="B91" s="139" t="s">
        <v>79</v>
      </c>
      <c r="C91" s="290" t="s">
        <v>80</v>
      </c>
      <c r="D91" s="92" t="s">
        <v>182</v>
      </c>
      <c r="E91" s="278"/>
      <c r="F91" s="296"/>
      <c r="G91" s="284">
        <v>0</v>
      </c>
      <c r="H91" s="285">
        <f>IF(G91&gt;0,(G91/G110)*100,0)</f>
        <v>0</v>
      </c>
      <c r="I91" s="284">
        <v>0</v>
      </c>
      <c r="J91" s="285">
        <f>IF(I91&gt;0,(I91/I110)*100,0)</f>
        <v>0</v>
      </c>
      <c r="K91" s="286">
        <f t="shared" si="2"/>
        <v>0</v>
      </c>
      <c r="L91" s="284">
        <v>0</v>
      </c>
      <c r="M91" s="287">
        <f>IF(L91&gt;0,(L91/L110)*100,0)</f>
        <v>0</v>
      </c>
    </row>
    <row r="92" spans="2:13">
      <c r="B92" s="139" t="s">
        <v>80</v>
      </c>
      <c r="C92" s="290" t="s">
        <v>76</v>
      </c>
      <c r="D92" s="92" t="s">
        <v>284</v>
      </c>
      <c r="E92" s="278"/>
      <c r="F92" s="296"/>
      <c r="G92" s="284">
        <v>0</v>
      </c>
      <c r="H92" s="285">
        <f>IF(G92&gt;0,(G92/G110)*100,0)</f>
        <v>0</v>
      </c>
      <c r="I92" s="284">
        <v>0</v>
      </c>
      <c r="J92" s="285">
        <f>IF(I92&gt;0,(I92/I110)*100,0)</f>
        <v>0</v>
      </c>
      <c r="K92" s="286">
        <f t="shared" si="2"/>
        <v>0</v>
      </c>
      <c r="L92" s="284">
        <v>0</v>
      </c>
      <c r="M92" s="287">
        <f>IF(L92&gt;0,(L92/L110)*100,0)</f>
        <v>0</v>
      </c>
    </row>
    <row r="93" spans="2:13">
      <c r="B93" s="139" t="s">
        <v>180</v>
      </c>
      <c r="C93" s="290" t="s">
        <v>310</v>
      </c>
      <c r="D93" s="92" t="s">
        <v>285</v>
      </c>
      <c r="E93" s="278"/>
      <c r="F93" s="296"/>
      <c r="G93" s="284">
        <v>0</v>
      </c>
      <c r="H93" s="285">
        <f>IF(G93&gt;0,(G93/G110)*100,0)</f>
        <v>0</v>
      </c>
      <c r="I93" s="284">
        <v>0</v>
      </c>
      <c r="J93" s="285">
        <f>IF(I93&gt;0,(I93/I110)*100,0)</f>
        <v>0</v>
      </c>
      <c r="K93" s="286">
        <f t="shared" si="2"/>
        <v>0</v>
      </c>
      <c r="L93" s="284">
        <v>0</v>
      </c>
      <c r="M93" s="287">
        <f>IF(L93&gt;0,(L93/L110)*100,0)</f>
        <v>0</v>
      </c>
    </row>
    <row r="94" spans="2:13">
      <c r="B94" s="139" t="s">
        <v>185</v>
      </c>
      <c r="C94" s="290"/>
      <c r="D94" s="87"/>
      <c r="E94" s="87"/>
      <c r="F94" s="243"/>
      <c r="G94" s="289"/>
      <c r="H94" s="285"/>
      <c r="I94" s="289"/>
      <c r="J94" s="285"/>
      <c r="K94" s="286"/>
      <c r="L94" s="289"/>
      <c r="M94" s="287"/>
    </row>
    <row r="95" spans="2:13" ht="25.5" customHeight="1">
      <c r="B95" s="140"/>
      <c r="C95" s="297">
        <v>74</v>
      </c>
      <c r="D95" s="730" t="s">
        <v>216</v>
      </c>
      <c r="E95" s="731"/>
      <c r="F95" s="732"/>
      <c r="G95" s="298">
        <f>SUM(G96:G97)</f>
        <v>0</v>
      </c>
      <c r="H95" s="299">
        <f>IF(G95&gt;0,(G95/G110)*100,0)</f>
        <v>0</v>
      </c>
      <c r="I95" s="298">
        <f>SUM(I96:I97)</f>
        <v>0</v>
      </c>
      <c r="J95" s="299">
        <f>IF(I95&gt;0,(I95/I110)*100,0)</f>
        <v>0</v>
      </c>
      <c r="K95" s="300">
        <f>IF(G95=0,0,(I95-G95)/G95*100)</f>
        <v>0</v>
      </c>
      <c r="L95" s="298">
        <f>SUM(L96:L97)</f>
        <v>0</v>
      </c>
      <c r="M95" s="301">
        <f>IF(L95&gt;0,(L95/L110)*100,0)</f>
        <v>0</v>
      </c>
    </row>
    <row r="96" spans="2:13">
      <c r="B96" s="181">
        <v>74</v>
      </c>
      <c r="C96" s="288">
        <v>740</v>
      </c>
      <c r="D96" s="87" t="s">
        <v>217</v>
      </c>
      <c r="E96" s="87"/>
      <c r="F96" s="243"/>
      <c r="G96" s="302">
        <v>0</v>
      </c>
      <c r="H96" s="285">
        <f>IF(G96&gt;0,(G96/G110)*100,0)</f>
        <v>0</v>
      </c>
      <c r="I96" s="302">
        <v>0</v>
      </c>
      <c r="J96" s="285">
        <f>IF(I96&gt;0,(I96/I110)*100,0)</f>
        <v>0</v>
      </c>
      <c r="K96" s="286">
        <f>IF(G96=0,0,(I96-G96)/G96*100)</f>
        <v>0</v>
      </c>
      <c r="L96" s="302">
        <v>0</v>
      </c>
      <c r="M96" s="287">
        <f>IF(L96&gt;0,(L96/L110)*100,0)</f>
        <v>0</v>
      </c>
    </row>
    <row r="97" spans="2:13">
      <c r="B97" s="181"/>
      <c r="C97" s="288">
        <v>741</v>
      </c>
      <c r="D97" s="87" t="s">
        <v>218</v>
      </c>
      <c r="E97" s="87"/>
      <c r="F97" s="243"/>
      <c r="G97" s="284">
        <v>0</v>
      </c>
      <c r="H97" s="285">
        <f>IF(G97&gt;0,(G97/G110)*100,0)</f>
        <v>0</v>
      </c>
      <c r="I97" s="284">
        <v>0</v>
      </c>
      <c r="J97" s="285">
        <f>IF(I97&gt;0,(I97/I110)*100,0)</f>
        <v>0</v>
      </c>
      <c r="K97" s="286">
        <f>IF(G97=0,0,(I97-G97)/G97*100)</f>
        <v>0</v>
      </c>
      <c r="L97" s="284">
        <v>0</v>
      </c>
      <c r="M97" s="287">
        <f>IF(L97&gt;0,(L97/L110)*100,0)</f>
        <v>0</v>
      </c>
    </row>
    <row r="98" spans="2:13">
      <c r="B98" s="140"/>
      <c r="C98" s="290"/>
      <c r="D98" s="87"/>
      <c r="E98" s="87"/>
      <c r="F98" s="243"/>
      <c r="G98" s="289"/>
      <c r="H98" s="285"/>
      <c r="I98" s="289"/>
      <c r="J98" s="285"/>
      <c r="K98" s="286"/>
      <c r="L98" s="289"/>
      <c r="M98" s="287"/>
    </row>
    <row r="99" spans="2:13">
      <c r="B99" s="139"/>
      <c r="C99" s="277">
        <v>75</v>
      </c>
      <c r="D99" s="278" t="s">
        <v>81</v>
      </c>
      <c r="E99" s="87"/>
      <c r="F99" s="243"/>
      <c r="G99" s="303">
        <f>SUM(G100,G103)</f>
        <v>0</v>
      </c>
      <c r="H99" s="299">
        <f>IF(G99&gt;0,(G99/G110)*100,0)</f>
        <v>0</v>
      </c>
      <c r="I99" s="303">
        <f>SUM(I100,I103)</f>
        <v>0</v>
      </c>
      <c r="J99" s="299">
        <f>IF(I99&gt;0,(I99/I110)*100,0)</f>
        <v>0</v>
      </c>
      <c r="K99" s="300">
        <f>IF(G99=0,0,(I99-G99)/G99*100)</f>
        <v>0</v>
      </c>
      <c r="L99" s="303">
        <f>SUM(L100,L103)</f>
        <v>0</v>
      </c>
      <c r="M99" s="301">
        <f>IF(L99&gt;0,(L99/L110)*100,0)</f>
        <v>0</v>
      </c>
    </row>
    <row r="100" spans="2:13">
      <c r="B100" s="140">
        <v>75</v>
      </c>
      <c r="C100" s="288">
        <v>752</v>
      </c>
      <c r="D100" s="87" t="s">
        <v>312</v>
      </c>
      <c r="E100" s="278"/>
      <c r="F100" s="243"/>
      <c r="G100" s="291">
        <f>SUM(G101,G102)</f>
        <v>0</v>
      </c>
      <c r="H100" s="292">
        <f>IF(G100&gt;0,(G100/G110)*100,0)</f>
        <v>0</v>
      </c>
      <c r="I100" s="291">
        <f>SUM(I101,I102)</f>
        <v>0</v>
      </c>
      <c r="J100" s="292">
        <f>IF(I100&gt;0,(I100/I110)*100,0)</f>
        <v>0</v>
      </c>
      <c r="K100" s="293">
        <f>IF(G100=0,0,(I100-G100)/G100*100)</f>
        <v>0</v>
      </c>
      <c r="L100" s="291">
        <f>SUM(L101,L102)</f>
        <v>0</v>
      </c>
      <c r="M100" s="294">
        <f>IF(L100&gt;0,(L100/L110)*100,0)</f>
        <v>0</v>
      </c>
    </row>
    <row r="101" spans="2:13">
      <c r="B101" s="140"/>
      <c r="C101" s="288"/>
      <c r="D101" s="87"/>
      <c r="E101" s="278"/>
      <c r="F101" s="243" t="s">
        <v>313</v>
      </c>
      <c r="G101" s="284">
        <v>0</v>
      </c>
      <c r="H101" s="285">
        <f>IF(G101&gt;0,(G101/G110)*100,0)</f>
        <v>0</v>
      </c>
      <c r="I101" s="284">
        <v>0</v>
      </c>
      <c r="J101" s="285">
        <f>IF(I101&gt;0,(I101/I110)*100,0)</f>
        <v>0</v>
      </c>
      <c r="K101" s="286">
        <f>IF(G101=0,0,(I101-G101)/G101*100)</f>
        <v>0</v>
      </c>
      <c r="L101" s="284">
        <v>0</v>
      </c>
      <c r="M101" s="287">
        <f>IF(L101&gt;0,(L101/L110)*100,0)</f>
        <v>0</v>
      </c>
    </row>
    <row r="102" spans="2:13">
      <c r="B102" s="140"/>
      <c r="C102" s="288"/>
      <c r="D102" s="87"/>
      <c r="E102" s="278"/>
      <c r="F102" s="243" t="s">
        <v>314</v>
      </c>
      <c r="G102" s="284">
        <v>0</v>
      </c>
      <c r="H102" s="285">
        <f>IF(G102&gt;0,(G102/G110)*100,0)</f>
        <v>0</v>
      </c>
      <c r="I102" s="284">
        <v>0</v>
      </c>
      <c r="J102" s="285">
        <f>IF(I102&gt;0,(I102/I110)*100,0)</f>
        <v>0</v>
      </c>
      <c r="K102" s="286">
        <f>IF(G102=0,0,(I102-G102)/G102*100)</f>
        <v>0</v>
      </c>
      <c r="L102" s="284">
        <v>0</v>
      </c>
      <c r="M102" s="287">
        <f>IF(L102&gt;0,(L102/L110)*100,0)</f>
        <v>0</v>
      </c>
    </row>
    <row r="103" spans="2:13" ht="18.75" customHeight="1">
      <c r="B103" s="138">
        <v>752</v>
      </c>
      <c r="C103" s="288">
        <v>759</v>
      </c>
      <c r="D103" s="711" t="s">
        <v>219</v>
      </c>
      <c r="E103" s="712"/>
      <c r="F103" s="713"/>
      <c r="G103" s="304">
        <v>0</v>
      </c>
      <c r="H103" s="285">
        <f>IF(G103&gt;0,(G103/G110)*100,0)</f>
        <v>0</v>
      </c>
      <c r="I103" s="304">
        <v>0</v>
      </c>
      <c r="J103" s="285">
        <f>IF(I103&gt;0,(I103/I110)*100,0)</f>
        <v>0</v>
      </c>
      <c r="K103" s="286">
        <f>IF(G103=0,0,(I103-G103)/G103*100)</f>
        <v>0</v>
      </c>
      <c r="L103" s="304">
        <v>0</v>
      </c>
      <c r="M103" s="287">
        <f>IF(L103&gt;0,(L103/L110)*100,0)</f>
        <v>0</v>
      </c>
    </row>
    <row r="104" spans="2:13">
      <c r="B104" s="138">
        <v>759</v>
      </c>
      <c r="C104" s="288"/>
      <c r="D104" s="87"/>
      <c r="E104" s="278"/>
      <c r="F104" s="296"/>
      <c r="G104" s="289"/>
      <c r="H104" s="285"/>
      <c r="I104" s="289"/>
      <c r="J104" s="285"/>
      <c r="K104" s="286"/>
      <c r="L104" s="289"/>
      <c r="M104" s="287"/>
    </row>
    <row r="105" spans="2:13">
      <c r="B105" s="138"/>
      <c r="C105" s="277">
        <v>76</v>
      </c>
      <c r="D105" s="278" t="s">
        <v>82</v>
      </c>
      <c r="E105" s="87"/>
      <c r="F105" s="296"/>
      <c r="G105" s="298">
        <f>SUM(G106:G107)</f>
        <v>0</v>
      </c>
      <c r="H105" s="305">
        <f>IF(G105&gt;0,(G105/G110)*100,0)</f>
        <v>0</v>
      </c>
      <c r="I105" s="298">
        <f>SUM(I106:I107)</f>
        <v>0</v>
      </c>
      <c r="J105" s="305">
        <f>IF(I105&gt;0,(I105/I110)*100,0)</f>
        <v>0</v>
      </c>
      <c r="K105" s="300">
        <f>IF(G105=0,0,(I105-G105)/G105*100)</f>
        <v>0</v>
      </c>
      <c r="L105" s="298">
        <f>SUM(L106:L107)</f>
        <v>0</v>
      </c>
      <c r="M105" s="306">
        <f>IF(L105&gt;0,(L105/L110)*100,0)</f>
        <v>0</v>
      </c>
    </row>
    <row r="106" spans="2:13">
      <c r="B106" s="140">
        <v>76</v>
      </c>
      <c r="C106" s="288">
        <v>762</v>
      </c>
      <c r="D106" s="87" t="s">
        <v>186</v>
      </c>
      <c r="E106" s="87"/>
      <c r="F106" s="243"/>
      <c r="G106" s="284">
        <v>0</v>
      </c>
      <c r="H106" s="285">
        <f>IF(G106&gt;0,(G106/G110)*100,0)</f>
        <v>0</v>
      </c>
      <c r="I106" s="284">
        <v>0</v>
      </c>
      <c r="J106" s="285">
        <f>IF(I106&gt;0,(I106/I110)*100,0)</f>
        <v>0</v>
      </c>
      <c r="K106" s="286">
        <f>IF(G106=0,0,(I106-G106)/G106*100)</f>
        <v>0</v>
      </c>
      <c r="L106" s="284">
        <v>0</v>
      </c>
      <c r="M106" s="287">
        <f>IF(L106&gt;0,(L106/L110)*100,0)</f>
        <v>0</v>
      </c>
    </row>
    <row r="107" spans="2:13">
      <c r="B107" s="138">
        <v>762</v>
      </c>
      <c r="C107" s="288">
        <v>769</v>
      </c>
      <c r="D107" s="87" t="s">
        <v>83</v>
      </c>
      <c r="E107" s="87"/>
      <c r="F107" s="243"/>
      <c r="G107" s="284">
        <v>0</v>
      </c>
      <c r="H107" s="285">
        <f>IF(G107&gt;0,(G107/G110)*100,0)</f>
        <v>0</v>
      </c>
      <c r="I107" s="284">
        <v>0</v>
      </c>
      <c r="J107" s="285">
        <f>IF(I107&gt;0,(I107/I110)*100,0)</f>
        <v>0</v>
      </c>
      <c r="K107" s="286">
        <f>IF(G107=0,0,(I107-G107)/G107*100)</f>
        <v>0</v>
      </c>
      <c r="L107" s="284">
        <v>0</v>
      </c>
      <c r="M107" s="287">
        <f>IF(L107&gt;0,(L107/L110)*100,0)</f>
        <v>0</v>
      </c>
    </row>
    <row r="108" spans="2:13">
      <c r="B108" s="138">
        <v>769</v>
      </c>
      <c r="C108" s="288"/>
      <c r="D108" s="87"/>
      <c r="E108" s="87"/>
      <c r="F108" s="243"/>
      <c r="G108" s="284"/>
      <c r="H108" s="285"/>
      <c r="I108" s="284"/>
      <c r="J108" s="285"/>
      <c r="K108" s="286"/>
      <c r="L108" s="284"/>
      <c r="M108" s="287"/>
    </row>
    <row r="109" spans="2:13" ht="13.5" thickBot="1">
      <c r="B109" s="140">
        <v>79</v>
      </c>
      <c r="C109" s="277"/>
      <c r="D109" s="87"/>
      <c r="E109" s="87"/>
      <c r="F109" s="243"/>
      <c r="G109" s="307"/>
      <c r="H109" s="308"/>
      <c r="I109" s="307"/>
      <c r="J109" s="308"/>
      <c r="K109" s="309"/>
      <c r="L109" s="307"/>
      <c r="M109" s="310"/>
    </row>
    <row r="110" spans="2:13" ht="13.5" thickBot="1">
      <c r="B110" s="141"/>
      <c r="C110" s="311"/>
      <c r="D110" s="312" t="s">
        <v>220</v>
      </c>
      <c r="E110" s="313"/>
      <c r="F110" s="314"/>
      <c r="G110" s="315">
        <f>SUM(G82,G95,G99,G105)</f>
        <v>0</v>
      </c>
      <c r="H110" s="316">
        <f>IF(G110&gt;0,(G110/G110)*100,0)</f>
        <v>0</v>
      </c>
      <c r="I110" s="315">
        <f>SUM(I82,I95,I99,I105)</f>
        <v>0</v>
      </c>
      <c r="J110" s="316">
        <f>IF(I110&gt;0,(I110/I110)*100,0)</f>
        <v>0</v>
      </c>
      <c r="K110" s="317">
        <f>IF(G110=0,0,(I110-G110)/G110*100)</f>
        <v>0</v>
      </c>
      <c r="L110" s="315">
        <f>SUM(L82,L95,L99,L105)</f>
        <v>0</v>
      </c>
      <c r="M110" s="318">
        <f>IF(L110&gt;0,(L110/L110)*100,0)</f>
        <v>0</v>
      </c>
    </row>
    <row r="111" spans="2:13" ht="13.5" thickBot="1">
      <c r="B111" s="175"/>
      <c r="C111" s="179"/>
      <c r="D111" s="85"/>
      <c r="E111" s="85"/>
      <c r="F111" s="85"/>
      <c r="G111" s="125"/>
      <c r="H111" s="134"/>
      <c r="I111" s="125"/>
      <c r="J111" s="134"/>
      <c r="K111" s="85"/>
    </row>
    <row r="112" spans="2:13">
      <c r="B112" s="85"/>
      <c r="C112" s="85"/>
      <c r="F112" s="82"/>
      <c r="G112" s="112"/>
      <c r="H112" s="127"/>
      <c r="I112" s="112"/>
      <c r="J112" s="127"/>
      <c r="K112" s="82"/>
    </row>
    <row r="113" spans="2:16">
      <c r="F113" s="82"/>
      <c r="G113" s="112"/>
      <c r="H113" s="127"/>
      <c r="I113" s="112"/>
      <c r="J113" s="127"/>
      <c r="K113" s="82"/>
    </row>
    <row r="114" spans="2:16">
      <c r="F114" s="82"/>
      <c r="G114" s="112"/>
      <c r="H114" s="127"/>
      <c r="I114" s="112"/>
      <c r="J114" s="127"/>
      <c r="K114" s="82"/>
    </row>
    <row r="115" spans="2:16" ht="13.5" thickBot="1">
      <c r="F115" s="82"/>
      <c r="G115" s="112"/>
      <c r="H115" s="127"/>
      <c r="I115" s="112"/>
      <c r="J115" s="127"/>
      <c r="K115" s="82"/>
    </row>
    <row r="116" spans="2:16" ht="16.5" customHeight="1" thickBot="1">
      <c r="C116" s="324" t="s">
        <v>222</v>
      </c>
      <c r="D116" s="213" t="s">
        <v>221</v>
      </c>
      <c r="E116" s="214"/>
      <c r="F116" s="215"/>
      <c r="G116" s="693">
        <f>G110-G67</f>
        <v>0</v>
      </c>
      <c r="H116" s="694"/>
      <c r="I116" s="693">
        <f>I110-I67</f>
        <v>0</v>
      </c>
      <c r="J116" s="697"/>
      <c r="K116" s="699">
        <f t="shared" ref="K116:K123" si="3">IF(G116=0,0,(I116-G116)/G116*100)</f>
        <v>0</v>
      </c>
      <c r="L116" s="693">
        <f>L110-L67</f>
        <v>0</v>
      </c>
      <c r="M116" s="701"/>
    </row>
    <row r="117" spans="2:16" ht="16.5" customHeight="1" thickBot="1">
      <c r="B117" s="135"/>
      <c r="C117" s="325"/>
      <c r="D117" s="216"/>
      <c r="E117" s="217"/>
      <c r="F117" s="218"/>
      <c r="G117" s="695"/>
      <c r="H117" s="696"/>
      <c r="I117" s="695"/>
      <c r="J117" s="698"/>
      <c r="K117" s="700">
        <f t="shared" si="3"/>
        <v>0</v>
      </c>
      <c r="L117" s="695"/>
      <c r="M117" s="702"/>
    </row>
    <row r="118" spans="2:16" ht="15.75" customHeight="1">
      <c r="B118" s="176"/>
      <c r="C118" s="325">
        <v>65</v>
      </c>
      <c r="D118" s="703" t="s">
        <v>286</v>
      </c>
      <c r="E118" s="704"/>
      <c r="F118" s="705"/>
      <c r="G118" s="673">
        <v>0</v>
      </c>
      <c r="H118" s="674"/>
      <c r="I118" s="673">
        <v>0</v>
      </c>
      <c r="J118" s="679"/>
      <c r="K118" s="682">
        <f t="shared" si="3"/>
        <v>0</v>
      </c>
      <c r="L118" s="673">
        <v>0</v>
      </c>
      <c r="M118" s="685"/>
    </row>
    <row r="119" spans="2:16" ht="15.75" customHeight="1">
      <c r="C119" s="325"/>
      <c r="D119" s="703"/>
      <c r="E119" s="704"/>
      <c r="F119" s="705"/>
      <c r="G119" s="706"/>
      <c r="H119" s="707"/>
      <c r="I119" s="706"/>
      <c r="J119" s="708"/>
      <c r="K119" s="709">
        <f t="shared" si="3"/>
        <v>0</v>
      </c>
      <c r="L119" s="706"/>
      <c r="M119" s="710"/>
    </row>
    <row r="120" spans="2:16" ht="15.75" customHeight="1">
      <c r="C120" s="325"/>
      <c r="D120" s="219"/>
      <c r="E120" s="220"/>
      <c r="F120" s="221"/>
      <c r="G120" s="673">
        <v>0</v>
      </c>
      <c r="H120" s="674"/>
      <c r="I120" s="673">
        <v>0</v>
      </c>
      <c r="J120" s="679"/>
      <c r="K120" s="682">
        <f t="shared" si="3"/>
        <v>0</v>
      </c>
      <c r="L120" s="673">
        <v>0</v>
      </c>
      <c r="M120" s="685"/>
    </row>
    <row r="121" spans="2:16" ht="15.75">
      <c r="C121" s="325">
        <v>74</v>
      </c>
      <c r="D121" s="216" t="s">
        <v>223</v>
      </c>
      <c r="E121" s="220"/>
      <c r="F121" s="221"/>
      <c r="G121" s="675"/>
      <c r="H121" s="676"/>
      <c r="I121" s="675"/>
      <c r="J121" s="680"/>
      <c r="K121" s="683">
        <f t="shared" si="3"/>
        <v>0</v>
      </c>
      <c r="L121" s="675"/>
      <c r="M121" s="686"/>
    </row>
    <row r="122" spans="2:16" ht="15">
      <c r="C122" s="227"/>
      <c r="D122" s="216" t="s">
        <v>224</v>
      </c>
      <c r="E122" s="220"/>
      <c r="F122" s="221"/>
      <c r="G122" s="675"/>
      <c r="H122" s="676"/>
      <c r="I122" s="675"/>
      <c r="J122" s="680"/>
      <c r="K122" s="683">
        <f t="shared" si="3"/>
        <v>0</v>
      </c>
      <c r="L122" s="675"/>
      <c r="M122" s="686"/>
      <c r="O122" s="87"/>
      <c r="P122" s="87"/>
    </row>
    <row r="123" spans="2:16" ht="15" thickBot="1">
      <c r="C123" s="227"/>
      <c r="D123" s="222"/>
      <c r="E123" s="223"/>
      <c r="F123" s="224"/>
      <c r="G123" s="677"/>
      <c r="H123" s="678"/>
      <c r="I123" s="677"/>
      <c r="J123" s="681"/>
      <c r="K123" s="684">
        <f t="shared" si="3"/>
        <v>0</v>
      </c>
      <c r="L123" s="677"/>
      <c r="M123" s="687"/>
    </row>
    <row r="124" spans="2:16" ht="16.5" thickBot="1">
      <c r="C124" s="234"/>
      <c r="D124" s="235" t="s">
        <v>71</v>
      </c>
      <c r="E124" s="235"/>
      <c r="F124" s="247"/>
      <c r="G124" s="688">
        <f>SUM(G116:H123)</f>
        <v>0</v>
      </c>
      <c r="H124" s="689"/>
      <c r="I124" s="690">
        <f>SUM(I116:J123)</f>
        <v>0</v>
      </c>
      <c r="J124" s="689"/>
      <c r="K124" s="244">
        <f>IF(G124=0,0,(I124-G124)/G124*100)</f>
        <v>0</v>
      </c>
      <c r="L124" s="691">
        <f>SUM(L116:M123)</f>
        <v>0</v>
      </c>
      <c r="M124" s="692"/>
    </row>
    <row r="125" spans="2:16" ht="15.75">
      <c r="D125" s="177"/>
      <c r="F125" s="82"/>
      <c r="G125" s="112"/>
      <c r="H125" s="127"/>
      <c r="I125" s="112"/>
      <c r="J125" s="127"/>
      <c r="K125" s="82"/>
    </row>
    <row r="127" spans="2:16" ht="35.450000000000003" customHeight="1">
      <c r="C127" s="319" t="s">
        <v>288</v>
      </c>
      <c r="D127" s="319"/>
      <c r="E127" s="319"/>
      <c r="F127" s="320"/>
      <c r="G127" s="321"/>
    </row>
  </sheetData>
  <mergeCells count="34">
    <mergeCell ref="I80:J80"/>
    <mergeCell ref="L80:M80"/>
    <mergeCell ref="C5:E5"/>
    <mergeCell ref="B7:E7"/>
    <mergeCell ref="C11:F11"/>
    <mergeCell ref="G11:H11"/>
    <mergeCell ref="I11:J11"/>
    <mergeCell ref="L11:M11"/>
    <mergeCell ref="D103:F103"/>
    <mergeCell ref="C75:E75"/>
    <mergeCell ref="C77:F77"/>
    <mergeCell ref="C80:F80"/>
    <mergeCell ref="G80:H80"/>
    <mergeCell ref="D84:F84"/>
    <mergeCell ref="D87:F87"/>
    <mergeCell ref="D88:F88"/>
    <mergeCell ref="D89:F89"/>
    <mergeCell ref="D95:F95"/>
    <mergeCell ref="G116:H117"/>
    <mergeCell ref="I116:J117"/>
    <mergeCell ref="K116:K117"/>
    <mergeCell ref="L116:M117"/>
    <mergeCell ref="D118:F119"/>
    <mergeCell ref="G118:H119"/>
    <mergeCell ref="I118:J119"/>
    <mergeCell ref="K118:K119"/>
    <mergeCell ref="L118:M119"/>
    <mergeCell ref="G120:H123"/>
    <mergeCell ref="I120:J123"/>
    <mergeCell ref="K120:K123"/>
    <mergeCell ref="L120:M123"/>
    <mergeCell ref="G124:H124"/>
    <mergeCell ref="I124:J124"/>
    <mergeCell ref="L124:M124"/>
  </mergeCells>
  <pageMargins left="0.23622047244094491" right="0.23622047244094491" top="0.38" bottom="0.15" header="0.31496062992125984" footer="0.31496062992125984"/>
  <pageSetup paperSize="9" scale="65" orientation="portrait" r:id="rId1"/>
  <headerFooter scaleWithDoc="0" alignWithMargins="0"/>
  <rowBreaks count="1" manualBreakCount="1">
    <brk id="7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9"/>
  <sheetViews>
    <sheetView zoomScale="70" zoomScaleNormal="70" zoomScaleSheetLayoutView="75" zoomScalePageLayoutView="70" workbookViewId="0">
      <selection activeCell="A10" sqref="A10"/>
    </sheetView>
  </sheetViews>
  <sheetFormatPr defaultColWidth="21.42578125" defaultRowHeight="12.75"/>
  <cols>
    <col min="1" max="1" width="32.42578125" style="83" customWidth="1"/>
    <col min="2" max="2" width="12.42578125" style="83" customWidth="1"/>
    <col min="3" max="3" width="15.140625" style="114" customWidth="1"/>
    <col min="4" max="4" width="12.85546875" style="83" customWidth="1"/>
    <col min="5" max="5" width="13.42578125" style="114" customWidth="1"/>
    <col min="6" max="7" width="10.7109375" style="83" customWidth="1"/>
    <col min="8" max="8" width="12.85546875" style="83" customWidth="1"/>
    <col min="9" max="9" width="14.28515625" style="114" customWidth="1"/>
    <col min="10" max="10" width="12" style="83" customWidth="1"/>
    <col min="11" max="11" width="17.7109375" style="83" customWidth="1"/>
    <col min="12" max="12" width="13.28515625" style="84" customWidth="1"/>
    <col min="13" max="13" width="13.85546875" style="84" customWidth="1"/>
    <col min="14" max="16" width="21.42578125" style="84" customWidth="1"/>
    <col min="17" max="16384" width="21.42578125" style="83"/>
  </cols>
  <sheetData>
    <row r="1" spans="1:52" ht="12.75" customHeight="1">
      <c r="A1" s="152"/>
      <c r="B1" s="152"/>
      <c r="C1" s="157"/>
      <c r="D1" s="111"/>
      <c r="E1" s="124"/>
      <c r="F1" s="101"/>
      <c r="G1" s="101"/>
      <c r="H1" s="101"/>
      <c r="I1" s="158"/>
      <c r="J1" s="104"/>
    </row>
    <row r="2" spans="1:52" ht="12.75" customHeight="1">
      <c r="A2" s="152"/>
      <c r="B2" s="152"/>
      <c r="C2" s="157"/>
      <c r="D2" s="111"/>
      <c r="E2" s="124"/>
      <c r="F2" s="101"/>
      <c r="G2" s="101"/>
      <c r="H2" s="101"/>
      <c r="I2" s="158"/>
      <c r="J2" s="104"/>
    </row>
    <row r="3" spans="1:52" ht="12.75" customHeight="1">
      <c r="A3" s="152"/>
      <c r="B3" s="152"/>
      <c r="C3" s="157"/>
      <c r="D3" s="111"/>
      <c r="E3" s="124"/>
      <c r="F3" s="101"/>
      <c r="G3" s="101"/>
      <c r="H3" s="101"/>
      <c r="I3" s="158"/>
      <c r="J3" s="104"/>
    </row>
    <row r="4" spans="1:52" ht="12.75" customHeight="1">
      <c r="A4" s="152"/>
      <c r="B4" s="152"/>
      <c r="C4" s="157"/>
      <c r="D4" s="111"/>
      <c r="E4" s="124"/>
      <c r="F4" s="101"/>
      <c r="G4" s="101"/>
      <c r="H4" s="101"/>
      <c r="I4" s="158"/>
      <c r="J4" s="104"/>
    </row>
    <row r="5" spans="1:52" s="82" customFormat="1" ht="19.5" customHeight="1"/>
    <row r="6" spans="1:52">
      <c r="A6" s="82"/>
      <c r="B6" s="82"/>
      <c r="C6" s="112"/>
      <c r="D6" s="86"/>
      <c r="I6" s="112"/>
      <c r="J6" s="82"/>
    </row>
    <row r="7" spans="1:52" ht="13.5" thickBot="1">
      <c r="A7" s="82"/>
      <c r="B7" s="82"/>
      <c r="C7" s="112"/>
      <c r="D7" s="86"/>
      <c r="I7" s="112"/>
      <c r="J7" s="82"/>
    </row>
    <row r="8" spans="1:52" ht="33" customHeight="1" thickBot="1">
      <c r="A8" s="714" t="s">
        <v>259</v>
      </c>
      <c r="B8" s="715"/>
      <c r="C8" s="715"/>
      <c r="D8" s="326">
        <f>'Dades generals F1'!B8</f>
        <v>0</v>
      </c>
      <c r="E8" s="191"/>
      <c r="F8" s="192"/>
      <c r="G8" s="192"/>
      <c r="H8" s="192"/>
      <c r="I8" s="193"/>
      <c r="J8" s="194"/>
    </row>
    <row r="10" spans="1:52" ht="30.95" customHeight="1">
      <c r="A10" s="355" t="s">
        <v>238</v>
      </c>
      <c r="B10" s="185"/>
      <c r="C10" s="186"/>
      <c r="D10" s="187"/>
      <c r="E10" s="186"/>
      <c r="F10" s="187"/>
      <c r="G10" s="187"/>
      <c r="H10" s="187"/>
      <c r="I10" s="186"/>
      <c r="J10" s="187"/>
      <c r="K10" s="108"/>
      <c r="L10" s="109"/>
      <c r="M10" s="109"/>
      <c r="N10" s="109"/>
      <c r="O10" s="109"/>
      <c r="P10" s="109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</row>
    <row r="11" spans="1:52">
      <c r="A11" s="108"/>
      <c r="B11" s="108"/>
      <c r="C11" s="110"/>
      <c r="D11" s="108"/>
      <c r="E11" s="110"/>
      <c r="F11" s="108"/>
      <c r="G11" s="108"/>
      <c r="H11" s="108"/>
      <c r="I11" s="110"/>
      <c r="J11" s="108"/>
      <c r="K11" s="108"/>
      <c r="L11" s="109"/>
      <c r="M11" s="109"/>
      <c r="N11" s="109"/>
      <c r="O11" s="109"/>
      <c r="P11" s="109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</row>
    <row r="12" spans="1:52" ht="30.95" customHeight="1">
      <c r="A12" s="355" t="s">
        <v>225</v>
      </c>
      <c r="B12" s="188"/>
      <c r="C12" s="186"/>
      <c r="D12" s="187"/>
      <c r="E12" s="186"/>
      <c r="F12" s="187"/>
      <c r="G12" s="187"/>
      <c r="H12" s="187"/>
      <c r="I12" s="186"/>
      <c r="J12" s="187"/>
      <c r="K12" s="108"/>
      <c r="L12" s="109"/>
      <c r="M12" s="109"/>
      <c r="N12" s="109"/>
      <c r="O12" s="109"/>
      <c r="P12" s="109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</row>
    <row r="13" spans="1:52" ht="13.5" thickBot="1">
      <c r="A13" s="108"/>
      <c r="B13" s="108"/>
      <c r="C13" s="110"/>
      <c r="D13" s="108"/>
      <c r="E13" s="110"/>
      <c r="F13" s="108"/>
      <c r="G13" s="108"/>
      <c r="H13" s="108"/>
      <c r="I13" s="110"/>
      <c r="J13" s="108"/>
      <c r="K13" s="108"/>
      <c r="L13" s="109"/>
      <c r="M13" s="109"/>
      <c r="N13" s="109"/>
      <c r="O13" s="109"/>
      <c r="P13" s="109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</row>
    <row r="14" spans="1:52" ht="51" customHeight="1">
      <c r="A14" s="742" t="s">
        <v>226</v>
      </c>
      <c r="B14" s="403" t="s">
        <v>264</v>
      </c>
      <c r="C14" s="744" t="s">
        <v>122</v>
      </c>
      <c r="D14" s="745"/>
      <c r="E14" s="746" t="s">
        <v>123</v>
      </c>
      <c r="F14" s="745"/>
      <c r="G14" s="747" t="s">
        <v>247</v>
      </c>
      <c r="H14" s="748"/>
      <c r="I14" s="746" t="s">
        <v>124</v>
      </c>
      <c r="J14" s="749"/>
    </row>
    <row r="15" spans="1:52" ht="36.950000000000003" customHeight="1">
      <c r="A15" s="743"/>
      <c r="B15" s="356"/>
      <c r="C15" s="357" t="s">
        <v>110</v>
      </c>
      <c r="D15" s="402" t="s">
        <v>227</v>
      </c>
      <c r="E15" s="357" t="s">
        <v>110</v>
      </c>
      <c r="F15" s="402" t="s">
        <v>227</v>
      </c>
      <c r="G15" s="357" t="s">
        <v>110</v>
      </c>
      <c r="H15" s="402" t="s">
        <v>227</v>
      </c>
      <c r="I15" s="357" t="s">
        <v>110</v>
      </c>
      <c r="J15" s="402" t="s">
        <v>227</v>
      </c>
    </row>
    <row r="16" spans="1:52" ht="15">
      <c r="A16" s="358"/>
      <c r="B16" s="359"/>
      <c r="C16" s="360"/>
      <c r="D16" s="361"/>
      <c r="E16" s="362"/>
      <c r="F16" s="361"/>
      <c r="G16" s="362"/>
      <c r="H16" s="363"/>
      <c r="I16" s="364"/>
      <c r="J16" s="404"/>
      <c r="K16" s="108"/>
      <c r="L16" s="109"/>
    </row>
    <row r="17" spans="1:16" ht="15">
      <c r="A17" s="365" t="s">
        <v>210</v>
      </c>
      <c r="B17" s="366"/>
      <c r="C17" s="360"/>
      <c r="D17" s="361"/>
      <c r="E17" s="362"/>
      <c r="F17" s="361"/>
      <c r="G17" s="362"/>
      <c r="H17" s="363"/>
      <c r="I17" s="364"/>
      <c r="J17" s="404"/>
      <c r="K17" s="108"/>
      <c r="L17" s="109"/>
    </row>
    <row r="18" spans="1:16" ht="15">
      <c r="A18" s="358" t="s">
        <v>167</v>
      </c>
      <c r="B18" s="359"/>
      <c r="C18" s="360"/>
      <c r="D18" s="361"/>
      <c r="E18" s="362"/>
      <c r="F18" s="361"/>
      <c r="G18" s="362"/>
      <c r="H18" s="363"/>
      <c r="I18" s="367">
        <f t="shared" ref="I18:J20" si="0">+C18+E18+G18</f>
        <v>0</v>
      </c>
      <c r="J18" s="405">
        <f t="shared" si="0"/>
        <v>0</v>
      </c>
      <c r="K18" s="108"/>
      <c r="L18" s="109"/>
    </row>
    <row r="19" spans="1:16" ht="15">
      <c r="A19" s="358" t="s">
        <v>228</v>
      </c>
      <c r="B19" s="359"/>
      <c r="C19" s="360"/>
      <c r="D19" s="361"/>
      <c r="E19" s="362"/>
      <c r="F19" s="361"/>
      <c r="G19" s="362"/>
      <c r="H19" s="363"/>
      <c r="I19" s="367">
        <f t="shared" si="0"/>
        <v>0</v>
      </c>
      <c r="J19" s="405">
        <f t="shared" si="0"/>
        <v>0</v>
      </c>
      <c r="K19" s="108"/>
      <c r="L19" s="109"/>
    </row>
    <row r="20" spans="1:16" ht="15.75" thickBot="1">
      <c r="A20" s="358" t="s">
        <v>28</v>
      </c>
      <c r="B20" s="359"/>
      <c r="C20" s="368"/>
      <c r="D20" s="369"/>
      <c r="E20" s="370"/>
      <c r="F20" s="369"/>
      <c r="G20" s="370"/>
      <c r="H20" s="371"/>
      <c r="I20" s="367">
        <f t="shared" si="0"/>
        <v>0</v>
      </c>
      <c r="J20" s="405">
        <f t="shared" si="0"/>
        <v>0</v>
      </c>
      <c r="K20" s="108"/>
      <c r="L20" s="109"/>
    </row>
    <row r="21" spans="1:16" ht="16.5" thickBot="1">
      <c r="A21" s="372" t="s">
        <v>170</v>
      </c>
      <c r="B21" s="400">
        <f t="shared" ref="B21:J21" si="1">+B18+B19+B20</f>
        <v>0</v>
      </c>
      <c r="C21" s="373">
        <f t="shared" si="1"/>
        <v>0</v>
      </c>
      <c r="D21" s="400">
        <f t="shared" si="1"/>
        <v>0</v>
      </c>
      <c r="E21" s="373">
        <f t="shared" si="1"/>
        <v>0</v>
      </c>
      <c r="F21" s="400">
        <f t="shared" si="1"/>
        <v>0</v>
      </c>
      <c r="G21" s="373">
        <f t="shared" si="1"/>
        <v>0</v>
      </c>
      <c r="H21" s="400">
        <f t="shared" si="1"/>
        <v>0</v>
      </c>
      <c r="I21" s="373">
        <f t="shared" si="1"/>
        <v>0</v>
      </c>
      <c r="J21" s="400">
        <f t="shared" si="1"/>
        <v>0</v>
      </c>
      <c r="K21" s="108"/>
      <c r="L21" s="109"/>
    </row>
    <row r="22" spans="1:16" ht="15">
      <c r="A22" s="358"/>
      <c r="B22" s="359"/>
      <c r="C22" s="374"/>
      <c r="D22" s="375"/>
      <c r="E22" s="376"/>
      <c r="F22" s="375"/>
      <c r="G22" s="376"/>
      <c r="H22" s="377"/>
      <c r="I22" s="378"/>
      <c r="J22" s="406"/>
      <c r="K22" s="108"/>
      <c r="L22" s="109"/>
    </row>
    <row r="23" spans="1:16" ht="15">
      <c r="A23" s="366" t="s">
        <v>229</v>
      </c>
      <c r="B23" s="366"/>
      <c r="C23" s="360"/>
      <c r="D23" s="361"/>
      <c r="E23" s="362"/>
      <c r="F23" s="361"/>
      <c r="G23" s="360"/>
      <c r="H23" s="363"/>
      <c r="I23" s="379"/>
      <c r="J23" s="407"/>
      <c r="K23" s="108"/>
      <c r="L23" s="109"/>
    </row>
    <row r="24" spans="1:16" ht="15.75" thickBot="1">
      <c r="A24" s="358" t="s">
        <v>230</v>
      </c>
      <c r="B24" s="359"/>
      <c r="C24" s="368"/>
      <c r="D24" s="369"/>
      <c r="E24" s="370"/>
      <c r="F24" s="369"/>
      <c r="G24" s="370"/>
      <c r="H24" s="380"/>
      <c r="I24" s="381">
        <f>+C24+E24+G24</f>
        <v>0</v>
      </c>
      <c r="J24" s="410">
        <f>+D24+F24+H24</f>
        <v>0</v>
      </c>
      <c r="K24" s="108"/>
      <c r="L24" s="109"/>
    </row>
    <row r="25" spans="1:16" ht="16.5" thickBot="1">
      <c r="A25" s="382" t="s">
        <v>170</v>
      </c>
      <c r="B25" s="400">
        <f t="shared" ref="B25:J25" si="2">+B24</f>
        <v>0</v>
      </c>
      <c r="C25" s="383">
        <f t="shared" si="2"/>
        <v>0</v>
      </c>
      <c r="D25" s="400">
        <f t="shared" si="2"/>
        <v>0</v>
      </c>
      <c r="E25" s="383">
        <f t="shared" si="2"/>
        <v>0</v>
      </c>
      <c r="F25" s="400">
        <f t="shared" si="2"/>
        <v>0</v>
      </c>
      <c r="G25" s="383">
        <f t="shared" si="2"/>
        <v>0</v>
      </c>
      <c r="H25" s="400">
        <f t="shared" si="2"/>
        <v>0</v>
      </c>
      <c r="I25" s="383">
        <f t="shared" si="2"/>
        <v>0</v>
      </c>
      <c r="J25" s="400">
        <f t="shared" si="2"/>
        <v>0</v>
      </c>
      <c r="K25" s="108"/>
      <c r="L25" s="109"/>
    </row>
    <row r="26" spans="1:16" ht="15">
      <c r="A26" s="358"/>
      <c r="B26" s="359"/>
      <c r="C26" s="384"/>
      <c r="D26" s="385"/>
      <c r="E26" s="386"/>
      <c r="F26" s="385"/>
      <c r="G26" s="386"/>
      <c r="H26" s="387"/>
      <c r="I26" s="388"/>
      <c r="J26" s="408"/>
      <c r="K26" s="108"/>
      <c r="L26" s="109"/>
    </row>
    <row r="27" spans="1:16" ht="15">
      <c r="A27" s="365" t="s">
        <v>211</v>
      </c>
      <c r="B27" s="366"/>
      <c r="C27" s="360"/>
      <c r="D27" s="361"/>
      <c r="E27" s="362"/>
      <c r="F27" s="361"/>
      <c r="G27" s="362"/>
      <c r="H27" s="363"/>
      <c r="I27" s="367"/>
      <c r="J27" s="405"/>
      <c r="K27" s="108"/>
      <c r="L27" s="109"/>
    </row>
    <row r="28" spans="1:16" ht="15">
      <c r="A28" s="358" t="s">
        <v>291</v>
      </c>
      <c r="B28" s="366"/>
      <c r="C28" s="360"/>
      <c r="D28" s="361"/>
      <c r="E28" s="362"/>
      <c r="F28" s="361"/>
      <c r="G28" s="362"/>
      <c r="H28" s="363"/>
      <c r="I28" s="367">
        <f t="shared" ref="I28:J30" si="3">+C28+E28+G28</f>
        <v>0</v>
      </c>
      <c r="J28" s="405">
        <f t="shared" si="3"/>
        <v>0</v>
      </c>
      <c r="K28" s="108"/>
      <c r="L28" s="109"/>
    </row>
    <row r="29" spans="1:16" ht="15">
      <c r="A29" s="358" t="s">
        <v>231</v>
      </c>
      <c r="B29" s="359"/>
      <c r="C29" s="360"/>
      <c r="D29" s="361"/>
      <c r="E29" s="362"/>
      <c r="F29" s="361"/>
      <c r="G29" s="362"/>
      <c r="H29" s="363"/>
      <c r="I29" s="367">
        <f t="shared" si="3"/>
        <v>0</v>
      </c>
      <c r="J29" s="405">
        <f t="shared" si="3"/>
        <v>0</v>
      </c>
      <c r="K29" s="108"/>
      <c r="L29" s="109"/>
    </row>
    <row r="30" spans="1:16" ht="15.75" thickBot="1">
      <c r="A30" s="358" t="s">
        <v>28</v>
      </c>
      <c r="B30" s="359"/>
      <c r="C30" s="368"/>
      <c r="D30" s="369"/>
      <c r="E30" s="370"/>
      <c r="F30" s="369"/>
      <c r="G30" s="370"/>
      <c r="H30" s="380"/>
      <c r="I30" s="367">
        <f t="shared" si="3"/>
        <v>0</v>
      </c>
      <c r="J30" s="405">
        <f t="shared" si="3"/>
        <v>0</v>
      </c>
      <c r="K30" s="84"/>
      <c r="M30" s="83"/>
      <c r="N30" s="83"/>
      <c r="O30" s="83"/>
      <c r="P30" s="83"/>
    </row>
    <row r="31" spans="1:16" ht="16.5" thickBot="1">
      <c r="A31" s="382" t="s">
        <v>170</v>
      </c>
      <c r="B31" s="400">
        <f t="shared" ref="B31:H31" si="4">+B29+B30</f>
        <v>0</v>
      </c>
      <c r="C31" s="373">
        <f t="shared" si="4"/>
        <v>0</v>
      </c>
      <c r="D31" s="400">
        <f t="shared" si="4"/>
        <v>0</v>
      </c>
      <c r="E31" s="373">
        <f t="shared" si="4"/>
        <v>0</v>
      </c>
      <c r="F31" s="400">
        <f t="shared" si="4"/>
        <v>0</v>
      </c>
      <c r="G31" s="373">
        <f t="shared" si="4"/>
        <v>0</v>
      </c>
      <c r="H31" s="400">
        <f t="shared" si="4"/>
        <v>0</v>
      </c>
      <c r="I31" s="373">
        <f>+I29+I30+I28</f>
        <v>0</v>
      </c>
      <c r="J31" s="400">
        <f>+J29+J30+J28</f>
        <v>0</v>
      </c>
      <c r="K31" s="84"/>
      <c r="M31" s="83"/>
      <c r="N31" s="83"/>
      <c r="O31" s="83"/>
      <c r="P31" s="83"/>
    </row>
    <row r="32" spans="1:16" ht="15">
      <c r="A32" s="358"/>
      <c r="B32" s="359"/>
      <c r="C32" s="374"/>
      <c r="D32" s="375"/>
      <c r="E32" s="376"/>
      <c r="F32" s="375"/>
      <c r="G32" s="376"/>
      <c r="H32" s="377"/>
      <c r="I32" s="378"/>
      <c r="J32" s="409"/>
      <c r="K32" s="84"/>
      <c r="O32" s="83"/>
      <c r="P32" s="83"/>
    </row>
    <row r="33" spans="1:16" ht="15">
      <c r="A33" s="365" t="s">
        <v>232</v>
      </c>
      <c r="B33" s="366"/>
      <c r="C33" s="360"/>
      <c r="D33" s="361"/>
      <c r="E33" s="362"/>
      <c r="F33" s="361"/>
      <c r="G33" s="362"/>
      <c r="H33" s="363"/>
      <c r="I33" s="367"/>
      <c r="J33" s="407"/>
      <c r="K33" s="84"/>
      <c r="O33" s="83"/>
      <c r="P33" s="83"/>
    </row>
    <row r="34" spans="1:16" ht="15">
      <c r="A34" s="358" t="s">
        <v>169</v>
      </c>
      <c r="B34" s="359"/>
      <c r="C34" s="360"/>
      <c r="D34" s="361"/>
      <c r="E34" s="362"/>
      <c r="F34" s="361"/>
      <c r="G34" s="362"/>
      <c r="H34" s="363"/>
      <c r="I34" s="367">
        <f>+C34+E34+G34</f>
        <v>0</v>
      </c>
      <c r="J34" s="411">
        <f>+D34+F34+H34</f>
        <v>0</v>
      </c>
      <c r="K34" s="84"/>
      <c r="O34" s="83"/>
      <c r="P34" s="83"/>
    </row>
    <row r="35" spans="1:16" ht="15.75" thickBot="1">
      <c r="A35" s="358" t="s">
        <v>168</v>
      </c>
      <c r="B35" s="359"/>
      <c r="C35" s="360"/>
      <c r="D35" s="361"/>
      <c r="E35" s="362"/>
      <c r="F35" s="361"/>
      <c r="G35" s="362"/>
      <c r="H35" s="363"/>
      <c r="I35" s="367">
        <f>+C35+E35+G35</f>
        <v>0</v>
      </c>
      <c r="J35" s="411">
        <f>+D35+F35+H35</f>
        <v>0</v>
      </c>
      <c r="K35" s="84"/>
      <c r="O35" s="83"/>
      <c r="P35" s="83"/>
    </row>
    <row r="36" spans="1:16" ht="16.5" thickBot="1">
      <c r="A36" s="382" t="s">
        <v>170</v>
      </c>
      <c r="B36" s="400">
        <f t="shared" ref="B36:J36" si="5">+B34+B35</f>
        <v>0</v>
      </c>
      <c r="C36" s="373">
        <f t="shared" si="5"/>
        <v>0</v>
      </c>
      <c r="D36" s="400">
        <f t="shared" si="5"/>
        <v>0</v>
      </c>
      <c r="E36" s="373">
        <f t="shared" si="5"/>
        <v>0</v>
      </c>
      <c r="F36" s="400">
        <f t="shared" si="5"/>
        <v>0</v>
      </c>
      <c r="G36" s="373">
        <f t="shared" si="5"/>
        <v>0</v>
      </c>
      <c r="H36" s="400">
        <f t="shared" si="5"/>
        <v>0</v>
      </c>
      <c r="I36" s="373">
        <f t="shared" si="5"/>
        <v>0</v>
      </c>
      <c r="J36" s="400">
        <f t="shared" si="5"/>
        <v>0</v>
      </c>
      <c r="K36" s="84"/>
      <c r="O36" s="83"/>
      <c r="P36" s="83"/>
    </row>
    <row r="37" spans="1:16" ht="15">
      <c r="A37" s="358"/>
      <c r="B37" s="359"/>
      <c r="C37" s="360"/>
      <c r="D37" s="361"/>
      <c r="E37" s="362"/>
      <c r="F37" s="361"/>
      <c r="G37" s="362"/>
      <c r="H37" s="363"/>
      <c r="I37" s="367"/>
      <c r="J37" s="407"/>
      <c r="K37" s="84"/>
      <c r="O37" s="83"/>
      <c r="P37" s="83"/>
    </row>
    <row r="38" spans="1:16" ht="15">
      <c r="A38" s="365" t="s">
        <v>212</v>
      </c>
      <c r="B38" s="366"/>
      <c r="C38" s="368"/>
      <c r="D38" s="369"/>
      <c r="E38" s="370"/>
      <c r="F38" s="369"/>
      <c r="G38" s="370"/>
      <c r="H38" s="380"/>
      <c r="I38" s="381"/>
      <c r="J38" s="410"/>
      <c r="K38" s="84"/>
      <c r="O38" s="83"/>
      <c r="P38" s="83"/>
    </row>
    <row r="39" spans="1:16" ht="15">
      <c r="A39" s="358" t="s">
        <v>233</v>
      </c>
      <c r="B39" s="359"/>
      <c r="C39" s="368"/>
      <c r="D39" s="369"/>
      <c r="E39" s="370"/>
      <c r="F39" s="369"/>
      <c r="G39" s="370"/>
      <c r="H39" s="380"/>
      <c r="I39" s="381">
        <f>+C39+E39+G39</f>
        <v>0</v>
      </c>
      <c r="J39" s="410">
        <f>+D39+F39+H39</f>
        <v>0</v>
      </c>
      <c r="K39" s="84"/>
      <c r="O39" s="83"/>
      <c r="P39" s="83"/>
    </row>
    <row r="40" spans="1:16" ht="15.75" thickBot="1">
      <c r="A40" s="358" t="s">
        <v>28</v>
      </c>
      <c r="B40" s="359"/>
      <c r="C40" s="374"/>
      <c r="D40" s="375"/>
      <c r="E40" s="374"/>
      <c r="F40" s="375"/>
      <c r="G40" s="376"/>
      <c r="H40" s="377"/>
      <c r="I40" s="381">
        <f>+C40+E40+G40</f>
        <v>0</v>
      </c>
      <c r="J40" s="410">
        <f>+D40+F40+H40</f>
        <v>0</v>
      </c>
      <c r="K40" s="84"/>
      <c r="O40" s="83"/>
      <c r="P40" s="83"/>
    </row>
    <row r="41" spans="1:16" ht="16.5" thickBot="1">
      <c r="A41" s="382" t="s">
        <v>170</v>
      </c>
      <c r="B41" s="400">
        <f t="shared" ref="B41:J41" si="6">+B39+B40</f>
        <v>0</v>
      </c>
      <c r="C41" s="373">
        <f t="shared" si="6"/>
        <v>0</v>
      </c>
      <c r="D41" s="400">
        <f t="shared" si="6"/>
        <v>0</v>
      </c>
      <c r="E41" s="373">
        <f t="shared" si="6"/>
        <v>0</v>
      </c>
      <c r="F41" s="400">
        <f t="shared" si="6"/>
        <v>0</v>
      </c>
      <c r="G41" s="373">
        <f t="shared" si="6"/>
        <v>0</v>
      </c>
      <c r="H41" s="400">
        <f t="shared" si="6"/>
        <v>0</v>
      </c>
      <c r="I41" s="373">
        <f t="shared" si="6"/>
        <v>0</v>
      </c>
      <c r="J41" s="400">
        <f t="shared" si="6"/>
        <v>0</v>
      </c>
      <c r="K41" s="84"/>
      <c r="O41" s="83"/>
      <c r="P41" s="83"/>
    </row>
    <row r="42" spans="1:16" ht="15.75" thickBot="1">
      <c r="A42" s="358"/>
      <c r="B42" s="359"/>
      <c r="C42" s="384"/>
      <c r="D42" s="385"/>
      <c r="E42" s="386"/>
      <c r="F42" s="385"/>
      <c r="G42" s="390"/>
      <c r="H42" s="377"/>
      <c r="I42" s="378"/>
      <c r="J42" s="389"/>
      <c r="K42" s="84"/>
      <c r="O42" s="83"/>
      <c r="P42" s="83"/>
    </row>
    <row r="43" spans="1:16" ht="23.25" customHeight="1" thickBot="1">
      <c r="A43" s="391" t="s">
        <v>98</v>
      </c>
      <c r="B43" s="401">
        <f t="shared" ref="B43:J43" si="7">+B21+B25+B31+B36+B41</f>
        <v>0</v>
      </c>
      <c r="C43" s="392">
        <f t="shared" si="7"/>
        <v>0</v>
      </c>
      <c r="D43" s="401">
        <f t="shared" si="7"/>
        <v>0</v>
      </c>
      <c r="E43" s="392">
        <f t="shared" si="7"/>
        <v>0</v>
      </c>
      <c r="F43" s="401">
        <f t="shared" si="7"/>
        <v>0</v>
      </c>
      <c r="G43" s="392">
        <f t="shared" si="7"/>
        <v>0</v>
      </c>
      <c r="H43" s="401">
        <f t="shared" si="7"/>
        <v>0</v>
      </c>
      <c r="I43" s="392">
        <f t="shared" si="7"/>
        <v>0</v>
      </c>
      <c r="J43" s="401">
        <f t="shared" si="7"/>
        <v>0</v>
      </c>
      <c r="K43" s="84"/>
      <c r="O43" s="83"/>
      <c r="P43" s="83"/>
    </row>
    <row r="44" spans="1:16" ht="15.75">
      <c r="A44" s="393"/>
      <c r="B44" s="393"/>
      <c r="C44" s="394" t="s">
        <v>234</v>
      </c>
      <c r="D44" s="395"/>
      <c r="E44" s="394" t="s">
        <v>235</v>
      </c>
      <c r="F44" s="395"/>
      <c r="G44" s="394" t="s">
        <v>236</v>
      </c>
      <c r="H44" s="395"/>
      <c r="I44" s="395"/>
      <c r="J44" s="395"/>
      <c r="K44" s="84"/>
      <c r="O44" s="83"/>
      <c r="P44" s="83"/>
    </row>
    <row r="45" spans="1:16" ht="15">
      <c r="A45" s="393"/>
      <c r="B45" s="393"/>
      <c r="C45" s="396"/>
      <c r="D45" s="393"/>
      <c r="E45" s="396"/>
      <c r="F45" s="393"/>
      <c r="G45" s="393"/>
      <c r="H45" s="393"/>
      <c r="I45" s="396" t="s">
        <v>29</v>
      </c>
      <c r="J45" s="397"/>
      <c r="K45" s="84"/>
      <c r="O45" s="83"/>
      <c r="P45" s="83"/>
    </row>
    <row r="46" spans="1:16" ht="24" customHeight="1">
      <c r="A46" s="393" t="s">
        <v>171</v>
      </c>
      <c r="B46" s="393"/>
      <c r="C46" s="398"/>
      <c r="D46" s="393"/>
      <c r="E46" s="396"/>
      <c r="F46" s="396"/>
      <c r="G46" s="396"/>
      <c r="H46" s="396"/>
      <c r="I46" s="399">
        <f>C46</f>
        <v>0</v>
      </c>
      <c r="J46" s="397"/>
      <c r="K46" s="84"/>
      <c r="O46" s="83"/>
      <c r="P46" s="83"/>
    </row>
    <row r="47" spans="1:16" ht="7.5" customHeight="1">
      <c r="A47" s="108"/>
      <c r="B47" s="108"/>
      <c r="C47" s="110"/>
      <c r="D47" s="108"/>
      <c r="E47" s="110"/>
      <c r="F47" s="108"/>
      <c r="G47" s="108"/>
      <c r="H47" s="108"/>
      <c r="I47" s="110"/>
      <c r="J47" s="84"/>
      <c r="K47" s="84"/>
      <c r="O47" s="83"/>
      <c r="P47" s="83"/>
    </row>
    <row r="48" spans="1:16" ht="39.6" customHeight="1">
      <c r="A48" s="393" t="s">
        <v>190</v>
      </c>
      <c r="B48" s="108"/>
      <c r="C48" s="412">
        <f>SUM(C46,C43)</f>
        <v>0</v>
      </c>
      <c r="D48" s="108"/>
      <c r="E48" s="110"/>
      <c r="F48" s="110"/>
      <c r="G48" s="110"/>
      <c r="H48" s="110"/>
      <c r="I48" s="126"/>
      <c r="J48" s="84"/>
      <c r="K48" s="84"/>
      <c r="O48" s="83"/>
      <c r="P48" s="83"/>
    </row>
    <row r="49" spans="1:16" ht="13.5" thickBot="1">
      <c r="C49" s="178"/>
      <c r="K49" s="84"/>
      <c r="O49" s="83"/>
      <c r="P49" s="83"/>
    </row>
    <row r="50" spans="1:16" ht="25.5" customHeight="1" thickBot="1">
      <c r="F50" s="252" t="s">
        <v>98</v>
      </c>
      <c r="G50" s="252"/>
      <c r="H50" s="252"/>
      <c r="I50" s="413">
        <f>+I46+I43</f>
        <v>0</v>
      </c>
      <c r="J50" s="253"/>
      <c r="K50" s="84"/>
      <c r="O50" s="83"/>
      <c r="P50" s="83"/>
    </row>
    <row r="53" spans="1:16" ht="15.75">
      <c r="A53" s="414" t="s">
        <v>320</v>
      </c>
      <c r="B53" s="414"/>
      <c r="C53" s="415"/>
      <c r="D53" s="253"/>
      <c r="E53" s="415"/>
      <c r="F53" s="253"/>
      <c r="G53" s="253"/>
      <c r="H53" s="253"/>
      <c r="I53" s="415"/>
    </row>
    <row r="54" spans="1:16" ht="15">
      <c r="A54" s="253"/>
      <c r="B54" s="253"/>
      <c r="C54" s="415"/>
      <c r="D54" s="253"/>
      <c r="E54" s="415"/>
      <c r="F54" s="253"/>
      <c r="G54" s="253"/>
      <c r="H54" s="253"/>
      <c r="I54" s="415"/>
    </row>
    <row r="55" spans="1:16" ht="15.75">
      <c r="A55" s="414" t="s">
        <v>321</v>
      </c>
      <c r="B55" s="414"/>
      <c r="C55" s="415"/>
      <c r="D55" s="253"/>
      <c r="E55" s="415"/>
      <c r="F55" s="253"/>
      <c r="G55" s="253"/>
      <c r="H55" s="253"/>
      <c r="I55" s="415"/>
    </row>
    <row r="56" spans="1:16" ht="15">
      <c r="A56" s="253"/>
      <c r="B56" s="253"/>
      <c r="C56" s="415"/>
      <c r="D56" s="253"/>
      <c r="E56" s="415"/>
      <c r="F56" s="253"/>
      <c r="G56" s="253"/>
      <c r="H56" s="253"/>
      <c r="I56" s="415"/>
    </row>
    <row r="57" spans="1:16" ht="41.1" customHeight="1">
      <c r="A57" s="740" t="s">
        <v>322</v>
      </c>
      <c r="B57" s="740"/>
      <c r="C57" s="740"/>
      <c r="D57" s="740"/>
      <c r="E57" s="740"/>
      <c r="F57" s="740"/>
      <c r="G57" s="740"/>
      <c r="H57" s="740"/>
      <c r="I57" s="740"/>
    </row>
    <row r="58" spans="1:16" ht="15.75">
      <c r="A58" s="416"/>
      <c r="B58" s="416"/>
      <c r="C58" s="415"/>
      <c r="D58" s="253"/>
      <c r="E58" s="415"/>
      <c r="F58" s="253"/>
      <c r="G58" s="253"/>
      <c r="H58" s="253"/>
      <c r="I58" s="415"/>
    </row>
    <row r="59" spans="1:16" ht="15.75">
      <c r="A59" s="270" t="s">
        <v>290</v>
      </c>
      <c r="B59" s="270"/>
      <c r="C59" s="270"/>
      <c r="D59" s="417"/>
      <c r="E59" s="418"/>
      <c r="F59" s="419"/>
      <c r="G59" s="253"/>
      <c r="H59" s="253"/>
      <c r="I59" s="415"/>
    </row>
    <row r="60" spans="1:16" ht="38.450000000000003" customHeight="1">
      <c r="A60" s="741" t="s">
        <v>292</v>
      </c>
      <c r="B60" s="741"/>
      <c r="C60" s="741"/>
      <c r="D60" s="741"/>
      <c r="E60" s="741"/>
      <c r="F60" s="741"/>
      <c r="G60" s="741"/>
      <c r="H60" s="741"/>
      <c r="I60" s="741"/>
    </row>
    <row r="61" spans="1:16" ht="15">
      <c r="A61" s="253"/>
      <c r="B61" s="253"/>
      <c r="C61" s="415"/>
      <c r="D61" s="253"/>
      <c r="E61" s="415"/>
      <c r="F61" s="253"/>
      <c r="G61" s="253"/>
      <c r="H61" s="253"/>
      <c r="I61" s="415"/>
    </row>
    <row r="63" spans="1:16">
      <c r="A63" s="183"/>
      <c r="B63" s="183"/>
      <c r="C63" s="182"/>
      <c r="D63" s="183"/>
      <c r="E63" s="182"/>
      <c r="F63" s="183"/>
      <c r="G63" s="183"/>
      <c r="H63" s="183"/>
      <c r="I63" s="182"/>
    </row>
    <row r="64" spans="1:16">
      <c r="A64" s="183"/>
      <c r="B64" s="183"/>
      <c r="C64" s="182"/>
      <c r="D64" s="183"/>
      <c r="E64" s="182"/>
      <c r="F64" s="183"/>
      <c r="G64" s="183"/>
      <c r="H64" s="183"/>
      <c r="I64" s="182"/>
    </row>
    <row r="65" spans="1:9">
      <c r="A65" s="183"/>
      <c r="B65" s="183"/>
      <c r="C65" s="182"/>
      <c r="D65" s="183"/>
      <c r="E65" s="182"/>
      <c r="F65" s="183"/>
      <c r="G65" s="183"/>
      <c r="H65" s="183"/>
      <c r="I65" s="182"/>
    </row>
    <row r="66" spans="1:9">
      <c r="A66" s="183"/>
      <c r="B66" s="183"/>
      <c r="C66" s="182"/>
      <c r="D66" s="183"/>
      <c r="E66" s="182"/>
      <c r="F66" s="183"/>
      <c r="G66" s="183"/>
      <c r="H66" s="183"/>
      <c r="I66" s="182"/>
    </row>
    <row r="67" spans="1:9">
      <c r="A67" s="183"/>
      <c r="B67" s="183"/>
      <c r="C67" s="182"/>
      <c r="D67" s="183"/>
      <c r="E67" s="182"/>
      <c r="F67" s="183"/>
      <c r="G67" s="183"/>
      <c r="H67" s="183"/>
      <c r="I67" s="182"/>
    </row>
    <row r="68" spans="1:9">
      <c r="A68" s="183"/>
      <c r="B68" s="183"/>
      <c r="C68" s="182"/>
      <c r="D68" s="183"/>
      <c r="E68" s="182"/>
      <c r="F68" s="183"/>
      <c r="G68" s="183"/>
      <c r="H68" s="183"/>
      <c r="I68" s="182"/>
    </row>
    <row r="69" spans="1:9">
      <c r="A69" s="183"/>
      <c r="B69" s="183"/>
      <c r="C69" s="182"/>
      <c r="D69" s="183"/>
      <c r="E69" s="182"/>
      <c r="F69" s="183"/>
      <c r="G69" s="183"/>
      <c r="H69" s="183"/>
      <c r="I69" s="182"/>
    </row>
    <row r="70" spans="1:9">
      <c r="A70" s="183"/>
      <c r="B70" s="183"/>
      <c r="C70" s="182"/>
      <c r="D70" s="183"/>
      <c r="E70" s="182"/>
      <c r="F70" s="183"/>
      <c r="G70" s="183"/>
      <c r="H70" s="183"/>
      <c r="I70" s="182"/>
    </row>
    <row r="71" spans="1:9">
      <c r="A71" s="183"/>
      <c r="B71" s="183"/>
      <c r="C71" s="182"/>
      <c r="D71" s="183"/>
      <c r="E71" s="182"/>
      <c r="F71" s="183"/>
      <c r="G71" s="183"/>
      <c r="H71" s="183"/>
      <c r="I71" s="182"/>
    </row>
    <row r="72" spans="1:9">
      <c r="A72" s="183"/>
      <c r="B72" s="183"/>
      <c r="C72" s="182"/>
      <c r="D72" s="183"/>
      <c r="E72" s="182"/>
      <c r="F72" s="183"/>
      <c r="G72" s="183"/>
      <c r="H72" s="183"/>
      <c r="I72" s="182"/>
    </row>
    <row r="73" spans="1:9">
      <c r="A73" s="183"/>
      <c r="B73" s="183"/>
      <c r="C73" s="182"/>
      <c r="D73" s="183"/>
      <c r="E73" s="182"/>
      <c r="F73" s="183"/>
      <c r="G73" s="183"/>
      <c r="H73" s="183"/>
      <c r="I73" s="182"/>
    </row>
    <row r="74" spans="1:9">
      <c r="A74" s="183"/>
      <c r="B74" s="183"/>
      <c r="C74" s="182"/>
      <c r="D74" s="183"/>
      <c r="E74" s="182"/>
      <c r="F74" s="183"/>
      <c r="G74" s="183"/>
      <c r="H74" s="183"/>
      <c r="I74" s="182"/>
    </row>
    <row r="75" spans="1:9">
      <c r="A75" s="183"/>
      <c r="B75" s="183"/>
      <c r="C75" s="182"/>
      <c r="D75" s="183"/>
      <c r="E75" s="182"/>
      <c r="F75" s="183"/>
      <c r="G75" s="183"/>
      <c r="H75" s="183"/>
      <c r="I75" s="182"/>
    </row>
    <row r="76" spans="1:9">
      <c r="A76" s="183"/>
      <c r="B76" s="183"/>
      <c r="C76" s="182"/>
      <c r="D76" s="183"/>
      <c r="E76" s="182"/>
      <c r="F76" s="183"/>
      <c r="G76" s="183"/>
      <c r="H76" s="183"/>
      <c r="I76" s="182"/>
    </row>
    <row r="77" spans="1:9">
      <c r="A77" s="183"/>
      <c r="B77" s="183"/>
      <c r="C77" s="182"/>
      <c r="D77" s="183"/>
      <c r="E77" s="182"/>
      <c r="F77" s="183"/>
      <c r="G77" s="183"/>
      <c r="H77" s="183"/>
      <c r="I77" s="182"/>
    </row>
    <row r="78" spans="1:9">
      <c r="A78" s="183"/>
      <c r="B78" s="183"/>
      <c r="C78" s="182"/>
      <c r="D78" s="183"/>
      <c r="E78" s="182"/>
      <c r="F78" s="183"/>
      <c r="G78" s="183"/>
      <c r="H78" s="183"/>
      <c r="I78" s="182"/>
    </row>
    <row r="79" spans="1:9">
      <c r="A79" s="183"/>
      <c r="B79" s="183"/>
      <c r="C79" s="182"/>
      <c r="D79" s="183"/>
      <c r="E79" s="182"/>
      <c r="F79" s="183"/>
      <c r="G79" s="183"/>
      <c r="H79" s="183"/>
      <c r="I79" s="182"/>
    </row>
  </sheetData>
  <mergeCells count="8">
    <mergeCell ref="A57:I57"/>
    <mergeCell ref="A60:I60"/>
    <mergeCell ref="A8:C8"/>
    <mergeCell ref="A14:A15"/>
    <mergeCell ref="C14:D14"/>
    <mergeCell ref="E14:F14"/>
    <mergeCell ref="G14:H14"/>
    <mergeCell ref="I14:J14"/>
  </mergeCells>
  <phoneticPr fontId="49" type="noConversion"/>
  <pageMargins left="0.36" right="0.23" top="0.23622047244094491" bottom="0.23622047244094491" header="0" footer="0"/>
  <pageSetup paperSize="9" scale="65" orientation="portrait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2"/>
  <sheetViews>
    <sheetView view="pageLayout" topLeftCell="B1" zoomScale="80" zoomScaleNormal="80" zoomScalePageLayoutView="80" workbookViewId="0">
      <selection activeCell="B73" sqref="B73"/>
    </sheetView>
  </sheetViews>
  <sheetFormatPr defaultColWidth="21.42578125" defaultRowHeight="12.75"/>
  <cols>
    <col min="1" max="1" width="2.85546875" style="83" customWidth="1"/>
    <col min="2" max="2" width="69" style="83" bestFit="1" customWidth="1"/>
    <col min="3" max="3" width="15.85546875" style="114" customWidth="1"/>
    <col min="4" max="4" width="17" style="114" customWidth="1"/>
    <col min="5" max="5" width="19.85546875" style="114" customWidth="1"/>
    <col min="6" max="6" width="9" style="83" customWidth="1"/>
    <col min="7" max="7" width="14.5703125" style="83" customWidth="1"/>
    <col min="8" max="8" width="32.85546875" style="83" customWidth="1"/>
    <col min="9" max="9" width="16" style="83" customWidth="1"/>
    <col min="10" max="10" width="9.42578125" style="83" customWidth="1"/>
    <col min="11" max="11" width="17.7109375" style="83" customWidth="1"/>
    <col min="12" max="12" width="13.28515625" style="84" customWidth="1"/>
    <col min="13" max="13" width="13.85546875" style="84" customWidth="1"/>
    <col min="14" max="16" width="21.42578125" style="84" customWidth="1"/>
    <col min="17" max="16384" width="21.42578125" style="83"/>
  </cols>
  <sheetData>
    <row r="3" spans="1:17" ht="12.75" customHeight="1">
      <c r="A3" s="111"/>
      <c r="B3" s="152"/>
      <c r="C3" s="155"/>
      <c r="D3" s="124"/>
      <c r="E3" s="159"/>
      <c r="F3" s="82"/>
      <c r="H3" s="82"/>
    </row>
    <row r="4" spans="1:17" s="82" customFormat="1" ht="23.25" customHeight="1"/>
    <row r="5" spans="1:17" ht="21.75" customHeight="1" thickBot="1">
      <c r="B5" s="82"/>
      <c r="C5" s="112"/>
      <c r="D5" s="113"/>
      <c r="F5" s="82"/>
      <c r="G5" s="82"/>
      <c r="H5" s="82"/>
    </row>
    <row r="6" spans="1:17" ht="30.6" customHeight="1" thickBot="1">
      <c r="B6" s="261" t="s">
        <v>259</v>
      </c>
      <c r="C6" s="420">
        <f>'Dades generals F1'!B8</f>
        <v>0</v>
      </c>
      <c r="D6" s="115"/>
      <c r="E6" s="116"/>
      <c r="F6" s="87"/>
      <c r="G6" s="87"/>
      <c r="H6" s="87"/>
    </row>
    <row r="7" spans="1:17" ht="9" customHeight="1">
      <c r="B7" s="117"/>
      <c r="C7" s="118"/>
      <c r="D7" s="118"/>
      <c r="E7" s="118"/>
      <c r="F7" s="119"/>
      <c r="G7" s="119"/>
      <c r="H7" s="119"/>
      <c r="L7" s="83"/>
      <c r="Q7" s="84"/>
    </row>
    <row r="8" spans="1:17" ht="7.5" customHeight="1">
      <c r="B8" s="82"/>
      <c r="C8" s="112"/>
      <c r="D8" s="112"/>
      <c r="E8" s="112"/>
    </row>
    <row r="9" spans="1:17" ht="27" customHeight="1">
      <c r="B9" s="421" t="s">
        <v>239</v>
      </c>
      <c r="C9" s="198"/>
      <c r="D9" s="198"/>
      <c r="E9" s="198"/>
      <c r="F9" s="120"/>
      <c r="G9" s="120"/>
    </row>
    <row r="10" spans="1:17" ht="7.5" customHeight="1">
      <c r="B10" s="117"/>
      <c r="C10" s="118"/>
      <c r="D10" s="118"/>
      <c r="E10" s="118"/>
      <c r="F10" s="119"/>
      <c r="G10" s="119"/>
      <c r="H10" s="119"/>
      <c r="L10" s="83"/>
      <c r="Q10" s="84"/>
    </row>
    <row r="11" spans="1:17" ht="27" customHeight="1" thickBot="1">
      <c r="B11" s="185" t="s">
        <v>188</v>
      </c>
      <c r="C11" s="750"/>
      <c r="D11" s="750"/>
      <c r="E11" s="121"/>
      <c r="H11" s="108"/>
      <c r="L11" s="83"/>
      <c r="Q11" s="84"/>
    </row>
    <row r="12" spans="1:17" s="111" customFormat="1" ht="18.95" customHeight="1" thickBot="1">
      <c r="B12" s="122"/>
      <c r="C12" s="422"/>
      <c r="D12" s="423" t="s">
        <v>187</v>
      </c>
      <c r="E12" s="123"/>
      <c r="H12" s="119"/>
      <c r="M12" s="102"/>
      <c r="N12" s="102"/>
      <c r="O12" s="102"/>
      <c r="P12" s="102"/>
      <c r="Q12" s="102"/>
    </row>
    <row r="13" spans="1:17" ht="16.5" thickBot="1">
      <c r="C13" s="422"/>
      <c r="D13" s="423">
        <v>0.1</v>
      </c>
      <c r="E13" s="121"/>
      <c r="H13" s="108"/>
      <c r="L13" s="83"/>
      <c r="Q13" s="84"/>
    </row>
    <row r="14" spans="1:17" ht="16.5" thickBot="1">
      <c r="C14" s="422"/>
      <c r="D14" s="424" t="s">
        <v>189</v>
      </c>
      <c r="E14" s="121"/>
      <c r="H14" s="108"/>
      <c r="L14" s="83"/>
      <c r="Q14" s="84"/>
    </row>
    <row r="15" spans="1:17">
      <c r="C15" s="189"/>
      <c r="D15" s="190"/>
      <c r="E15" s="112"/>
      <c r="L15" s="83"/>
      <c r="Q15" s="84"/>
    </row>
    <row r="16" spans="1:17" ht="13.5" thickBot="1">
      <c r="B16" s="92"/>
      <c r="C16" s="112"/>
      <c r="D16" s="112"/>
      <c r="E16" s="112"/>
    </row>
    <row r="17" spans="2:5" ht="55.5" customHeight="1" thickBot="1">
      <c r="B17" s="425" t="s">
        <v>323</v>
      </c>
      <c r="C17" s="426" t="s">
        <v>324</v>
      </c>
      <c r="D17" s="427" t="s">
        <v>326</v>
      </c>
      <c r="E17" s="427" t="s">
        <v>325</v>
      </c>
    </row>
    <row r="18" spans="2:5" ht="15">
      <c r="B18" s="428"/>
      <c r="C18" s="429"/>
      <c r="D18" s="430"/>
      <c r="E18" s="430">
        <f>(C18-D18)</f>
        <v>0</v>
      </c>
    </row>
    <row r="19" spans="2:5" ht="15">
      <c r="B19" s="428" t="s">
        <v>340</v>
      </c>
      <c r="C19" s="429"/>
      <c r="D19" s="430"/>
      <c r="E19" s="430">
        <f>(C19-D19)</f>
        <v>0</v>
      </c>
    </row>
    <row r="20" spans="2:5" ht="15">
      <c r="B20" s="428" t="s">
        <v>248</v>
      </c>
      <c r="C20" s="429"/>
      <c r="D20" s="430"/>
      <c r="E20" s="430">
        <f>(C20-D20)</f>
        <v>0</v>
      </c>
    </row>
    <row r="21" spans="2:5" ht="15.75" thickBot="1">
      <c r="B21" s="431"/>
      <c r="C21" s="432"/>
      <c r="D21" s="433"/>
      <c r="E21" s="433">
        <f>(C21-D21)</f>
        <v>0</v>
      </c>
    </row>
    <row r="22" spans="2:5" ht="16.5" thickBot="1">
      <c r="B22" s="434" t="s">
        <v>98</v>
      </c>
      <c r="C22" s="435">
        <f>SUM(C18:C21)</f>
        <v>0</v>
      </c>
      <c r="D22" s="435">
        <f>SUM(D18:D21)</f>
        <v>0</v>
      </c>
      <c r="E22" s="436">
        <f>(C22-D22)</f>
        <v>0</v>
      </c>
    </row>
    <row r="23" spans="2:5" ht="16.5" thickBot="1">
      <c r="B23" s="160"/>
      <c r="C23" s="437"/>
      <c r="D23" s="437"/>
      <c r="E23" s="437"/>
    </row>
    <row r="24" spans="2:5" ht="50.45" customHeight="1" thickBot="1">
      <c r="B24" s="425" t="s">
        <v>164</v>
      </c>
      <c r="C24" s="426" t="s">
        <v>324</v>
      </c>
      <c r="D24" s="427" t="s">
        <v>326</v>
      </c>
      <c r="E24" s="427" t="s">
        <v>325</v>
      </c>
    </row>
    <row r="25" spans="2:5" ht="14.25" customHeight="1">
      <c r="B25" s="438" t="s">
        <v>242</v>
      </c>
      <c r="C25" s="439"/>
      <c r="D25" s="440"/>
      <c r="E25" s="440"/>
    </row>
    <row r="26" spans="2:5" ht="14.25" customHeight="1">
      <c r="B26" s="441"/>
      <c r="C26" s="429"/>
      <c r="D26" s="430"/>
      <c r="E26" s="442">
        <f t="shared" ref="E26:E59" si="0">(C26-D26)</f>
        <v>0</v>
      </c>
    </row>
    <row r="27" spans="2:5" ht="14.25" customHeight="1">
      <c r="B27" s="441"/>
      <c r="C27" s="429"/>
      <c r="D27" s="430"/>
      <c r="E27" s="442">
        <f t="shared" si="0"/>
        <v>0</v>
      </c>
    </row>
    <row r="28" spans="2:5" ht="14.25" customHeight="1">
      <c r="B28" s="441"/>
      <c r="C28" s="429"/>
      <c r="D28" s="430"/>
      <c r="E28" s="442">
        <f t="shared" si="0"/>
        <v>0</v>
      </c>
    </row>
    <row r="29" spans="2:5" ht="14.25" customHeight="1">
      <c r="B29" s="441"/>
      <c r="C29" s="429"/>
      <c r="D29" s="430"/>
      <c r="E29" s="442">
        <f t="shared" si="0"/>
        <v>0</v>
      </c>
    </row>
    <row r="30" spans="2:5" ht="14.25" customHeight="1">
      <c r="B30" s="441"/>
      <c r="C30" s="429"/>
      <c r="D30" s="430"/>
      <c r="E30" s="442">
        <f t="shared" si="0"/>
        <v>0</v>
      </c>
    </row>
    <row r="31" spans="2:5" ht="14.25" customHeight="1">
      <c r="B31" s="443" t="s">
        <v>265</v>
      </c>
      <c r="C31" s="439"/>
      <c r="D31" s="440"/>
      <c r="E31" s="440"/>
    </row>
    <row r="32" spans="2:5" ht="14.25" customHeight="1">
      <c r="B32" s="441"/>
      <c r="C32" s="429"/>
      <c r="D32" s="430"/>
      <c r="E32" s="442">
        <f t="shared" si="0"/>
        <v>0</v>
      </c>
    </row>
    <row r="33" spans="2:5" ht="14.25" customHeight="1">
      <c r="B33" s="441"/>
      <c r="C33" s="429"/>
      <c r="D33" s="430"/>
      <c r="E33" s="442">
        <f t="shared" si="0"/>
        <v>0</v>
      </c>
    </row>
    <row r="34" spans="2:5" ht="14.25" customHeight="1">
      <c r="B34" s="441"/>
      <c r="C34" s="429"/>
      <c r="D34" s="430"/>
      <c r="E34" s="442">
        <f t="shared" si="0"/>
        <v>0</v>
      </c>
    </row>
    <row r="35" spans="2:5" ht="14.25" customHeight="1">
      <c r="B35" s="441"/>
      <c r="C35" s="429"/>
      <c r="D35" s="430"/>
      <c r="E35" s="442">
        <f t="shared" si="0"/>
        <v>0</v>
      </c>
    </row>
    <row r="36" spans="2:5" ht="14.25" customHeight="1">
      <c r="B36" s="443" t="s">
        <v>244</v>
      </c>
      <c r="C36" s="439"/>
      <c r="D36" s="440"/>
      <c r="E36" s="440"/>
    </row>
    <row r="37" spans="2:5" ht="14.25" customHeight="1">
      <c r="B37" s="441"/>
      <c r="C37" s="429"/>
      <c r="D37" s="430"/>
      <c r="E37" s="442">
        <f t="shared" si="0"/>
        <v>0</v>
      </c>
    </row>
    <row r="38" spans="2:5" ht="14.25" customHeight="1">
      <c r="B38" s="441"/>
      <c r="C38" s="429"/>
      <c r="D38" s="430"/>
      <c r="E38" s="442">
        <f t="shared" si="0"/>
        <v>0</v>
      </c>
    </row>
    <row r="39" spans="2:5" ht="14.25" customHeight="1">
      <c r="B39" s="441"/>
      <c r="C39" s="429"/>
      <c r="D39" s="430"/>
      <c r="E39" s="442">
        <f t="shared" si="0"/>
        <v>0</v>
      </c>
    </row>
    <row r="40" spans="2:5" ht="14.25" customHeight="1">
      <c r="B40" s="443" t="s">
        <v>243</v>
      </c>
      <c r="C40" s="439"/>
      <c r="D40" s="440"/>
      <c r="E40" s="440"/>
    </row>
    <row r="41" spans="2:5" ht="14.25" customHeight="1">
      <c r="B41" s="444"/>
      <c r="C41" s="445"/>
      <c r="D41" s="442"/>
      <c r="E41" s="442">
        <f t="shared" si="0"/>
        <v>0</v>
      </c>
    </row>
    <row r="42" spans="2:5" ht="14.25" customHeight="1">
      <c r="B42" s="444"/>
      <c r="C42" s="445"/>
      <c r="D42" s="442"/>
      <c r="E42" s="442">
        <f t="shared" si="0"/>
        <v>0</v>
      </c>
    </row>
    <row r="43" spans="2:5" ht="14.25" customHeight="1">
      <c r="B43" s="444"/>
      <c r="C43" s="445"/>
      <c r="D43" s="442"/>
      <c r="E43" s="442">
        <f t="shared" si="0"/>
        <v>0</v>
      </c>
    </row>
    <row r="44" spans="2:5" ht="14.25" customHeight="1">
      <c r="B44" s="444"/>
      <c r="C44" s="445"/>
      <c r="D44" s="442"/>
      <c r="E44" s="442">
        <f t="shared" si="0"/>
        <v>0</v>
      </c>
    </row>
    <row r="45" spans="2:5" ht="14.25" customHeight="1">
      <c r="B45" s="444"/>
      <c r="C45" s="445"/>
      <c r="D45" s="442"/>
      <c r="E45" s="442">
        <f t="shared" si="0"/>
        <v>0</v>
      </c>
    </row>
    <row r="46" spans="2:5" ht="14.25" customHeight="1">
      <c r="B46" s="444"/>
      <c r="C46" s="445"/>
      <c r="D46" s="442"/>
      <c r="E46" s="442">
        <f t="shared" si="0"/>
        <v>0</v>
      </c>
    </row>
    <row r="47" spans="2:5" ht="14.25" customHeight="1">
      <c r="B47" s="444"/>
      <c r="C47" s="445"/>
      <c r="D47" s="442"/>
      <c r="E47" s="442">
        <f t="shared" si="0"/>
        <v>0</v>
      </c>
    </row>
    <row r="48" spans="2:5" ht="14.25" customHeight="1">
      <c r="B48" s="444"/>
      <c r="C48" s="445"/>
      <c r="D48" s="442"/>
      <c r="E48" s="442">
        <f t="shared" si="0"/>
        <v>0</v>
      </c>
    </row>
    <row r="49" spans="2:16" ht="14.25" customHeight="1">
      <c r="B49" s="444"/>
      <c r="C49" s="445"/>
      <c r="D49" s="442"/>
      <c r="E49" s="442">
        <f t="shared" si="0"/>
        <v>0</v>
      </c>
    </row>
    <row r="50" spans="2:16" ht="14.25" customHeight="1">
      <c r="B50" s="444"/>
      <c r="C50" s="445"/>
      <c r="D50" s="442"/>
      <c r="E50" s="442">
        <f t="shared" si="0"/>
        <v>0</v>
      </c>
    </row>
    <row r="51" spans="2:16" ht="14.25" customHeight="1">
      <c r="B51" s="441"/>
      <c r="C51" s="429"/>
      <c r="D51" s="430"/>
      <c r="E51" s="442">
        <f t="shared" si="0"/>
        <v>0</v>
      </c>
    </row>
    <row r="52" spans="2:16" ht="14.25" customHeight="1">
      <c r="B52" s="441"/>
      <c r="C52" s="429"/>
      <c r="D52" s="430"/>
      <c r="E52" s="442">
        <f t="shared" si="0"/>
        <v>0</v>
      </c>
    </row>
    <row r="53" spans="2:16" ht="13.5" customHeight="1">
      <c r="B53" s="441"/>
      <c r="C53" s="429"/>
      <c r="D53" s="430"/>
      <c r="E53" s="442">
        <f t="shared" si="0"/>
        <v>0</v>
      </c>
    </row>
    <row r="54" spans="2:16" ht="13.5" customHeight="1">
      <c r="B54" s="441"/>
      <c r="C54" s="429"/>
      <c r="D54" s="430"/>
      <c r="E54" s="442">
        <f t="shared" si="0"/>
        <v>0</v>
      </c>
    </row>
    <row r="55" spans="2:16" ht="13.5" customHeight="1">
      <c r="B55" s="441"/>
      <c r="C55" s="429"/>
      <c r="D55" s="430"/>
      <c r="E55" s="442">
        <f t="shared" si="0"/>
        <v>0</v>
      </c>
    </row>
    <row r="56" spans="2:16" ht="13.5" customHeight="1">
      <c r="B56" s="441"/>
      <c r="C56" s="429"/>
      <c r="D56" s="430"/>
      <c r="E56" s="442">
        <f t="shared" si="0"/>
        <v>0</v>
      </c>
      <c r="L56" s="83"/>
      <c r="M56" s="83"/>
      <c r="N56" s="83"/>
      <c r="O56" s="83"/>
      <c r="P56" s="83"/>
    </row>
    <row r="57" spans="2:16" ht="13.5" customHeight="1">
      <c r="B57" s="441"/>
      <c r="C57" s="429"/>
      <c r="D57" s="430"/>
      <c r="E57" s="442">
        <f t="shared" si="0"/>
        <v>0</v>
      </c>
      <c r="L57" s="83"/>
      <c r="M57" s="83"/>
      <c r="N57" s="83"/>
      <c r="O57" s="83"/>
      <c r="P57" s="83"/>
    </row>
    <row r="58" spans="2:16" ht="13.5" customHeight="1" thickBot="1">
      <c r="B58" s="446"/>
      <c r="C58" s="432"/>
      <c r="D58" s="433"/>
      <c r="E58" s="447">
        <f t="shared" si="0"/>
        <v>0</v>
      </c>
      <c r="L58" s="83"/>
      <c r="M58" s="83"/>
      <c r="N58" s="83"/>
      <c r="O58" s="83"/>
      <c r="P58" s="83"/>
    </row>
    <row r="59" spans="2:16" ht="16.5" customHeight="1" thickBot="1">
      <c r="B59" s="434" t="s">
        <v>98</v>
      </c>
      <c r="C59" s="435">
        <f>SUM(C25:C58)</f>
        <v>0</v>
      </c>
      <c r="D59" s="435">
        <f>SUM(D25:D58)</f>
        <v>0</v>
      </c>
      <c r="E59" s="435">
        <f t="shared" si="0"/>
        <v>0</v>
      </c>
      <c r="L59" s="83"/>
      <c r="M59" s="83"/>
      <c r="N59" s="83"/>
      <c r="O59" s="83"/>
      <c r="P59" s="83"/>
    </row>
    <row r="60" spans="2:16" ht="16.5" customHeight="1" thickBot="1">
      <c r="B60" s="160"/>
      <c r="C60" s="437"/>
      <c r="D60" s="437"/>
      <c r="E60" s="419"/>
      <c r="L60" s="83"/>
      <c r="M60" s="83"/>
      <c r="N60" s="83"/>
      <c r="O60" s="83"/>
      <c r="P60" s="83"/>
    </row>
    <row r="61" spans="2:16" ht="34.5" customHeight="1" thickBot="1">
      <c r="B61" s="425" t="s">
        <v>165</v>
      </c>
      <c r="C61" s="426" t="s">
        <v>172</v>
      </c>
      <c r="D61" s="427" t="s">
        <v>173</v>
      </c>
      <c r="E61" s="427" t="s">
        <v>174</v>
      </c>
      <c r="L61" s="83"/>
      <c r="M61" s="83"/>
      <c r="N61" s="83"/>
      <c r="O61" s="83"/>
      <c r="P61" s="83"/>
    </row>
    <row r="62" spans="2:16" ht="12.75" customHeight="1">
      <c r="B62" s="448"/>
      <c r="C62" s="429"/>
      <c r="D62" s="430"/>
      <c r="E62" s="442">
        <f t="shared" ref="E62:E67" si="1">-(C62-D62)</f>
        <v>0</v>
      </c>
      <c r="L62" s="83"/>
      <c r="M62" s="83"/>
      <c r="N62" s="83"/>
      <c r="O62" s="83"/>
      <c r="P62" s="83"/>
    </row>
    <row r="63" spans="2:16" ht="12.75" customHeight="1">
      <c r="B63" s="448" t="s">
        <v>245</v>
      </c>
      <c r="C63" s="429"/>
      <c r="D63" s="430"/>
      <c r="E63" s="442">
        <f t="shared" si="1"/>
        <v>0</v>
      </c>
      <c r="L63" s="83"/>
      <c r="M63" s="83"/>
      <c r="N63" s="83"/>
      <c r="O63" s="83"/>
      <c r="P63" s="83"/>
    </row>
    <row r="64" spans="2:16" ht="12.75" customHeight="1">
      <c r="B64" s="448"/>
      <c r="C64" s="429"/>
      <c r="D64" s="430"/>
      <c r="E64" s="442">
        <f t="shared" si="1"/>
        <v>0</v>
      </c>
      <c r="L64" s="83"/>
      <c r="M64" s="83"/>
      <c r="N64" s="83"/>
      <c r="O64" s="83"/>
      <c r="P64" s="83"/>
    </row>
    <row r="65" spans="2:16" ht="12.75" customHeight="1">
      <c r="B65" s="448" t="s">
        <v>252</v>
      </c>
      <c r="C65" s="429"/>
      <c r="D65" s="430"/>
      <c r="E65" s="442">
        <f t="shared" si="1"/>
        <v>0</v>
      </c>
      <c r="L65" s="83"/>
      <c r="M65" s="83"/>
      <c r="N65" s="83"/>
      <c r="O65" s="83"/>
      <c r="P65" s="83"/>
    </row>
    <row r="66" spans="2:16" ht="12.75" customHeight="1" thickBot="1">
      <c r="B66" s="449"/>
      <c r="C66" s="429"/>
      <c r="D66" s="430"/>
      <c r="E66" s="442">
        <f t="shared" si="1"/>
        <v>0</v>
      </c>
      <c r="L66" s="83"/>
      <c r="M66" s="83"/>
      <c r="N66" s="83"/>
      <c r="O66" s="83"/>
      <c r="P66" s="83"/>
    </row>
    <row r="67" spans="2:16" ht="16.5" customHeight="1" thickBot="1">
      <c r="B67" s="434" t="s">
        <v>98</v>
      </c>
      <c r="C67" s="435">
        <f>SUM(C62:C66)</f>
        <v>0</v>
      </c>
      <c r="D67" s="435">
        <f>SUM(D62:D66)</f>
        <v>0</v>
      </c>
      <c r="E67" s="435">
        <f t="shared" si="1"/>
        <v>0</v>
      </c>
      <c r="L67" s="83"/>
      <c r="M67" s="83"/>
      <c r="N67" s="83"/>
      <c r="O67" s="83"/>
      <c r="P67" s="83"/>
    </row>
    <row r="68" spans="2:16" ht="16.5" customHeight="1" thickBot="1">
      <c r="B68" s="160"/>
      <c r="C68" s="437"/>
      <c r="D68" s="437"/>
      <c r="E68" s="419"/>
      <c r="L68" s="83"/>
      <c r="M68" s="83"/>
      <c r="N68" s="83"/>
      <c r="O68" s="83"/>
      <c r="P68" s="83"/>
    </row>
    <row r="69" spans="2:16" ht="37.5" customHeight="1" thickBot="1">
      <c r="B69" s="271"/>
      <c r="C69" s="426" t="s">
        <v>328</v>
      </c>
      <c r="D69" s="427" t="s">
        <v>327</v>
      </c>
      <c r="E69" s="427" t="s">
        <v>175</v>
      </c>
      <c r="L69" s="83"/>
      <c r="M69" s="83"/>
      <c r="N69" s="83"/>
      <c r="O69" s="83"/>
      <c r="P69" s="83"/>
    </row>
    <row r="70" spans="2:16" ht="22.5" customHeight="1" thickBot="1">
      <c r="B70" s="450" t="s">
        <v>166</v>
      </c>
      <c r="C70" s="451">
        <f>E67</f>
        <v>0</v>
      </c>
      <c r="D70" s="452">
        <f>E22+E59</f>
        <v>0</v>
      </c>
      <c r="E70" s="452">
        <f>SUM(C70:D70)</f>
        <v>0</v>
      </c>
      <c r="L70" s="83"/>
      <c r="M70" s="83"/>
      <c r="N70" s="83"/>
      <c r="O70" s="83"/>
      <c r="P70" s="83"/>
    </row>
    <row r="71" spans="2:16" ht="15">
      <c r="B71" s="271"/>
      <c r="C71" s="419"/>
      <c r="D71" s="419"/>
      <c r="E71" s="453"/>
      <c r="L71" s="83"/>
      <c r="M71" s="83"/>
      <c r="N71" s="83"/>
      <c r="O71" s="83"/>
      <c r="P71" s="83"/>
    </row>
    <row r="72" spans="2:16" ht="31.5">
      <c r="B72" s="271"/>
      <c r="C72" s="454" t="s">
        <v>84</v>
      </c>
      <c r="D72" s="454" t="s">
        <v>175</v>
      </c>
      <c r="E72" s="454" t="s">
        <v>176</v>
      </c>
      <c r="L72" s="83"/>
      <c r="M72" s="83"/>
      <c r="N72" s="83"/>
      <c r="O72" s="83"/>
      <c r="P72" s="83"/>
    </row>
    <row r="73" spans="2:16" ht="25.5" customHeight="1">
      <c r="B73" s="455" t="s">
        <v>341</v>
      </c>
      <c r="C73" s="456" t="e">
        <f>#REF!</f>
        <v>#REF!</v>
      </c>
      <c r="D73" s="195">
        <f>E70</f>
        <v>0</v>
      </c>
      <c r="E73" s="195" t="e">
        <f>D73/C73*100</f>
        <v>#REF!</v>
      </c>
      <c r="L73" s="83"/>
      <c r="M73" s="83"/>
      <c r="N73" s="83"/>
      <c r="O73" s="83"/>
      <c r="P73" s="83"/>
    </row>
    <row r="74" spans="2:16">
      <c r="B74" s="111"/>
      <c r="C74" s="124"/>
      <c r="D74" s="124"/>
      <c r="L74" s="83"/>
      <c r="M74" s="83"/>
      <c r="N74" s="83"/>
      <c r="O74" s="83"/>
      <c r="P74" s="83"/>
    </row>
    <row r="75" spans="2:16">
      <c r="B75" s="111"/>
      <c r="C75" s="124"/>
      <c r="D75" s="124"/>
      <c r="L75" s="83"/>
      <c r="M75" s="83"/>
      <c r="N75" s="83"/>
      <c r="O75" s="83"/>
      <c r="P75" s="83"/>
    </row>
    <row r="76" spans="2:16">
      <c r="B76" s="144" t="s">
        <v>293</v>
      </c>
      <c r="C76" s="124"/>
      <c r="D76" s="124"/>
      <c r="L76" s="83"/>
      <c r="M76" s="83"/>
      <c r="N76" s="83"/>
      <c r="O76" s="83"/>
      <c r="P76" s="83"/>
    </row>
    <row r="77" spans="2:16">
      <c r="B77" s="111"/>
      <c r="C77" s="124"/>
      <c r="D77" s="124"/>
      <c r="L77" s="83"/>
      <c r="M77" s="83"/>
      <c r="N77" s="83"/>
      <c r="O77" s="83"/>
      <c r="P77" s="83"/>
    </row>
    <row r="78" spans="2:16">
      <c r="B78" s="111"/>
      <c r="C78" s="124"/>
      <c r="D78" s="124"/>
      <c r="L78" s="83"/>
      <c r="M78" s="83"/>
      <c r="N78" s="83"/>
      <c r="O78" s="83"/>
      <c r="P78" s="83"/>
    </row>
    <row r="79" spans="2:16">
      <c r="B79" s="111"/>
      <c r="C79" s="124"/>
      <c r="D79" s="124"/>
      <c r="L79" s="83"/>
      <c r="M79" s="83"/>
      <c r="N79" s="83"/>
      <c r="O79" s="83"/>
      <c r="P79" s="83"/>
    </row>
    <row r="80" spans="2:16">
      <c r="B80" s="111"/>
      <c r="C80" s="124"/>
      <c r="D80" s="124"/>
      <c r="L80" s="83"/>
      <c r="M80" s="83"/>
      <c r="N80" s="83"/>
      <c r="O80" s="83"/>
      <c r="P80" s="83"/>
    </row>
    <row r="81" spans="2:16">
      <c r="B81" s="111"/>
      <c r="C81" s="124"/>
      <c r="D81" s="124"/>
      <c r="L81" s="83"/>
      <c r="M81" s="83"/>
      <c r="N81" s="83"/>
      <c r="O81" s="83"/>
      <c r="P81" s="83"/>
    </row>
    <row r="82" spans="2:16">
      <c r="B82" s="111"/>
      <c r="C82" s="124"/>
      <c r="D82" s="124"/>
      <c r="L82" s="83"/>
      <c r="M82" s="83"/>
      <c r="N82" s="83"/>
      <c r="O82" s="83"/>
      <c r="P82" s="83"/>
    </row>
  </sheetData>
  <mergeCells count="1">
    <mergeCell ref="C11:D11"/>
  </mergeCells>
  <pageMargins left="0.48" right="0.23622047244094491" top="0.59055118110236227" bottom="0.19685039370078741" header="0.15748031496062992" footer="0.31496062992125984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J3" sqref="J3"/>
    </sheetView>
  </sheetViews>
  <sheetFormatPr defaultColWidth="11.42578125" defaultRowHeight="12.75"/>
  <cols>
    <col min="1" max="1" width="42.85546875" style="1" customWidth="1"/>
    <col min="2" max="3" width="8.7109375" style="1" hidden="1" customWidth="1"/>
    <col min="4" max="5" width="6.140625" style="1" customWidth="1"/>
    <col min="6" max="15" width="6" style="1" customWidth="1"/>
    <col min="16" max="136" width="3.7109375" style="1" customWidth="1"/>
    <col min="137" max="16384" width="11.42578125" style="1"/>
  </cols>
  <sheetData>
    <row r="1" spans="1:15" ht="15" thickBot="1">
      <c r="A1" s="34" t="s">
        <v>26</v>
      </c>
      <c r="B1" s="7"/>
      <c r="C1" s="8"/>
      <c r="D1" s="8"/>
      <c r="E1" s="8"/>
      <c r="F1" s="8"/>
      <c r="G1" s="8"/>
      <c r="H1" s="8"/>
      <c r="I1" s="8"/>
      <c r="J1" s="6"/>
      <c r="K1" s="6"/>
      <c r="L1" s="10"/>
      <c r="M1" s="10"/>
      <c r="O1" s="2"/>
    </row>
    <row r="2" spans="1:15" ht="20.25" thickBot="1">
      <c r="A2" s="7" t="s">
        <v>2</v>
      </c>
      <c r="B2" s="7"/>
      <c r="C2" s="8"/>
      <c r="D2" s="8"/>
      <c r="E2" s="8"/>
      <c r="F2" s="8"/>
      <c r="G2" s="8"/>
      <c r="H2" s="8"/>
      <c r="I2" s="8"/>
      <c r="J2" s="6"/>
      <c r="K2" s="6"/>
      <c r="L2" s="64"/>
      <c r="M2" s="9" t="s">
        <v>25</v>
      </c>
    </row>
    <row r="3" spans="1:15" ht="13.5" thickBot="1"/>
    <row r="4" spans="1:15" ht="15" thickBot="1">
      <c r="A4" s="17" t="s">
        <v>1</v>
      </c>
      <c r="B4" s="18"/>
      <c r="C4" s="18"/>
      <c r="D4" s="63"/>
      <c r="E4" s="63"/>
      <c r="F4" s="63"/>
      <c r="G4" s="63"/>
      <c r="H4" s="63"/>
      <c r="I4" s="63"/>
      <c r="J4" s="67"/>
      <c r="K4" s="66"/>
      <c r="L4" s="66"/>
      <c r="M4" s="65"/>
    </row>
    <row r="5" spans="1:15" ht="15" thickBot="1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ht="17.25" thickBot="1">
      <c r="A6" s="70" t="s">
        <v>22</v>
      </c>
      <c r="B6" s="71"/>
      <c r="C6" s="71"/>
      <c r="D6" s="71"/>
      <c r="E6" s="71"/>
      <c r="F6" s="74"/>
      <c r="G6" s="69"/>
      <c r="H6" s="68"/>
      <c r="I6" s="68"/>
      <c r="J6" s="68"/>
      <c r="K6" s="68"/>
      <c r="L6" s="68"/>
      <c r="M6" s="68"/>
    </row>
    <row r="7" spans="1:15" s="3" customFormat="1" ht="17.25" thickBot="1">
      <c r="A7" s="19" t="s">
        <v>88</v>
      </c>
      <c r="B7" s="20"/>
      <c r="C7" s="21"/>
      <c r="D7" s="36"/>
      <c r="E7" s="36"/>
      <c r="F7" s="75"/>
      <c r="G7" s="72"/>
      <c r="H7" s="73"/>
      <c r="I7" s="73"/>
      <c r="J7" s="73"/>
      <c r="K7" s="73"/>
      <c r="L7" s="73"/>
      <c r="M7" s="73"/>
    </row>
    <row r="8" spans="1:15" s="3" customFormat="1" ht="14.25">
      <c r="A8" s="3" t="s">
        <v>90</v>
      </c>
    </row>
    <row r="9" spans="1:15" s="3" customFormat="1" ht="14.25">
      <c r="A9" s="3" t="s">
        <v>91</v>
      </c>
    </row>
    <row r="10" spans="1:15" s="3" customFormat="1" ht="14.25">
      <c r="A10" s="3" t="s">
        <v>93</v>
      </c>
    </row>
    <row r="11" spans="1:15" s="3" customFormat="1" ht="14.25">
      <c r="A11" s="3" t="s">
        <v>92</v>
      </c>
    </row>
    <row r="12" spans="1:15" s="3" customFormat="1" ht="14.25">
      <c r="A12" s="3" t="s">
        <v>85</v>
      </c>
    </row>
    <row r="13" spans="1:15" s="3" customFormat="1" ht="14.25">
      <c r="A13" s="3" t="s">
        <v>86</v>
      </c>
    </row>
    <row r="14" spans="1:15" s="3" customFormat="1" ht="15" thickBot="1"/>
    <row r="15" spans="1:15" s="11" customFormat="1" ht="51.75" customHeight="1" thickBot="1">
      <c r="A15" s="22"/>
      <c r="B15" s="758" t="s">
        <v>4</v>
      </c>
      <c r="C15" s="758"/>
      <c r="D15" s="759" t="s">
        <v>9</v>
      </c>
      <c r="E15" s="761" t="s">
        <v>10</v>
      </c>
      <c r="F15" s="751" t="s">
        <v>87</v>
      </c>
      <c r="G15" s="752"/>
      <c r="H15" s="752"/>
      <c r="I15" s="752"/>
      <c r="J15" s="753"/>
      <c r="K15" s="754" t="s">
        <v>89</v>
      </c>
      <c r="L15" s="756" t="s">
        <v>8</v>
      </c>
      <c r="M15" s="757"/>
    </row>
    <row r="16" spans="1:15" ht="59.25" customHeight="1" thickBot="1">
      <c r="A16" s="5" t="s">
        <v>11</v>
      </c>
      <c r="B16" s="12" t="s">
        <v>5</v>
      </c>
      <c r="C16" s="12" t="s">
        <v>6</v>
      </c>
      <c r="D16" s="760"/>
      <c r="E16" s="762"/>
      <c r="F16" s="23" t="s">
        <v>12</v>
      </c>
      <c r="G16" s="24" t="s">
        <v>13</v>
      </c>
      <c r="H16" s="24" t="s">
        <v>14</v>
      </c>
      <c r="I16" s="24" t="s">
        <v>15</v>
      </c>
      <c r="J16" s="25" t="s">
        <v>16</v>
      </c>
      <c r="K16" s="755"/>
      <c r="L16" s="26" t="s">
        <v>17</v>
      </c>
      <c r="M16" s="27" t="s">
        <v>18</v>
      </c>
    </row>
    <row r="17" spans="1:13" ht="15" thickBot="1">
      <c r="A17" s="37"/>
      <c r="B17" s="38"/>
      <c r="C17" s="39"/>
      <c r="D17" s="40"/>
      <c r="E17" s="41"/>
      <c r="F17" s="42"/>
      <c r="G17" s="42"/>
      <c r="H17" s="42"/>
      <c r="I17" s="42"/>
      <c r="J17" s="43"/>
      <c r="K17" s="76"/>
      <c r="L17" s="44" t="s">
        <v>29</v>
      </c>
      <c r="M17" s="45" t="s">
        <v>29</v>
      </c>
    </row>
    <row r="18" spans="1:13" ht="15" thickBot="1">
      <c r="A18" s="46"/>
      <c r="B18" s="47"/>
      <c r="C18" s="48"/>
      <c r="D18" s="49"/>
      <c r="E18" s="50"/>
      <c r="F18" s="51"/>
      <c r="G18" s="51"/>
      <c r="H18" s="51"/>
      <c r="I18" s="51"/>
      <c r="J18" s="52"/>
      <c r="K18" s="76"/>
      <c r="L18" s="44"/>
      <c r="M18" s="45"/>
    </row>
    <row r="19" spans="1:13" ht="15" thickBot="1">
      <c r="A19" s="46"/>
      <c r="B19" s="47"/>
      <c r="C19" s="48"/>
      <c r="D19" s="49"/>
      <c r="E19" s="50"/>
      <c r="F19" s="51"/>
      <c r="G19" s="51"/>
      <c r="H19" s="51"/>
      <c r="I19" s="51"/>
      <c r="J19" s="52"/>
      <c r="K19" s="76"/>
      <c r="L19" s="44"/>
      <c r="M19" s="45"/>
    </row>
    <row r="20" spans="1:13" ht="15" thickBot="1">
      <c r="A20" s="46"/>
      <c r="B20" s="47"/>
      <c r="C20" s="48"/>
      <c r="D20" s="49"/>
      <c r="E20" s="50"/>
      <c r="F20" s="51"/>
      <c r="G20" s="51"/>
      <c r="H20" s="51"/>
      <c r="I20" s="51"/>
      <c r="J20" s="52"/>
      <c r="K20" s="76"/>
      <c r="L20" s="44"/>
      <c r="M20" s="45"/>
    </row>
    <row r="21" spans="1:13" ht="15" thickBot="1">
      <c r="A21" s="46"/>
      <c r="B21" s="47"/>
      <c r="C21" s="48"/>
      <c r="D21" s="49"/>
      <c r="E21" s="50"/>
      <c r="F21" s="51"/>
      <c r="G21" s="51"/>
      <c r="H21" s="51"/>
      <c r="I21" s="51"/>
      <c r="J21" s="52"/>
      <c r="K21" s="76"/>
      <c r="L21" s="44"/>
      <c r="M21" s="45"/>
    </row>
    <row r="22" spans="1:13" ht="15" thickBot="1">
      <c r="A22" s="46"/>
      <c r="B22" s="47"/>
      <c r="C22" s="48"/>
      <c r="D22" s="49"/>
      <c r="E22" s="50"/>
      <c r="F22" s="51"/>
      <c r="G22" s="51"/>
      <c r="H22" s="51"/>
      <c r="I22" s="51"/>
      <c r="J22" s="52"/>
      <c r="K22" s="76"/>
      <c r="L22" s="44"/>
      <c r="M22" s="45"/>
    </row>
    <row r="23" spans="1:13" ht="15" thickBot="1">
      <c r="A23" s="46"/>
      <c r="B23" s="47"/>
      <c r="C23" s="48"/>
      <c r="D23" s="49"/>
      <c r="E23" s="50"/>
      <c r="F23" s="51"/>
      <c r="G23" s="51"/>
      <c r="H23" s="51"/>
      <c r="I23" s="51"/>
      <c r="J23" s="52"/>
      <c r="K23" s="76"/>
      <c r="L23" s="44"/>
      <c r="M23" s="45"/>
    </row>
    <row r="24" spans="1:13" ht="15" thickBot="1">
      <c r="A24" s="46"/>
      <c r="B24" s="47"/>
      <c r="C24" s="48"/>
      <c r="D24" s="49"/>
      <c r="E24" s="50"/>
      <c r="F24" s="51"/>
      <c r="G24" s="51"/>
      <c r="H24" s="51"/>
      <c r="I24" s="51"/>
      <c r="J24" s="52"/>
      <c r="K24" s="76"/>
      <c r="L24" s="44"/>
      <c r="M24" s="45"/>
    </row>
    <row r="25" spans="1:13" ht="15" thickBot="1">
      <c r="A25" s="46"/>
      <c r="B25" s="47"/>
      <c r="C25" s="48"/>
      <c r="D25" s="49"/>
      <c r="E25" s="50"/>
      <c r="F25" s="51"/>
      <c r="G25" s="51"/>
      <c r="H25" s="51"/>
      <c r="I25" s="51"/>
      <c r="J25" s="52"/>
      <c r="K25" s="76"/>
      <c r="L25" s="44"/>
      <c r="M25" s="45"/>
    </row>
    <row r="26" spans="1:13" ht="15" thickBot="1">
      <c r="A26" s="46"/>
      <c r="B26" s="47"/>
      <c r="C26" s="48"/>
      <c r="D26" s="49"/>
      <c r="E26" s="50"/>
      <c r="F26" s="51"/>
      <c r="G26" s="51"/>
      <c r="H26" s="51"/>
      <c r="I26" s="51"/>
      <c r="J26" s="52"/>
      <c r="K26" s="76"/>
      <c r="L26" s="44"/>
      <c r="M26" s="45"/>
    </row>
    <row r="27" spans="1:13" ht="15" thickBot="1">
      <c r="A27" s="46"/>
      <c r="B27" s="47"/>
      <c r="C27" s="48"/>
      <c r="D27" s="49"/>
      <c r="E27" s="50"/>
      <c r="F27" s="51"/>
      <c r="G27" s="51"/>
      <c r="H27" s="51"/>
      <c r="I27" s="51"/>
      <c r="J27" s="52"/>
      <c r="K27" s="76"/>
      <c r="L27" s="44"/>
      <c r="M27" s="45"/>
    </row>
    <row r="28" spans="1:13" ht="15" thickBot="1">
      <c r="A28" s="46"/>
      <c r="B28" s="47"/>
      <c r="C28" s="48"/>
      <c r="D28" s="49"/>
      <c r="E28" s="50"/>
      <c r="F28" s="51"/>
      <c r="G28" s="51"/>
      <c r="H28" s="51"/>
      <c r="I28" s="51"/>
      <c r="J28" s="52"/>
      <c r="K28" s="76"/>
      <c r="L28" s="44"/>
      <c r="M28" s="45"/>
    </row>
    <row r="29" spans="1:13" ht="15" thickBot="1">
      <c r="A29" s="46"/>
      <c r="B29" s="47"/>
      <c r="C29" s="48"/>
      <c r="D29" s="49"/>
      <c r="E29" s="50"/>
      <c r="F29" s="51"/>
      <c r="G29" s="51"/>
      <c r="H29" s="51"/>
      <c r="I29" s="51"/>
      <c r="J29" s="52"/>
      <c r="K29" s="76"/>
      <c r="L29" s="44"/>
      <c r="M29" s="45"/>
    </row>
    <row r="30" spans="1:13" ht="15" thickBot="1">
      <c r="A30" s="46"/>
      <c r="B30" s="47"/>
      <c r="C30" s="48"/>
      <c r="D30" s="49"/>
      <c r="E30" s="50"/>
      <c r="F30" s="51"/>
      <c r="G30" s="51"/>
      <c r="H30" s="51"/>
      <c r="I30" s="51"/>
      <c r="J30" s="52"/>
      <c r="K30" s="76"/>
      <c r="L30" s="44"/>
      <c r="M30" s="45"/>
    </row>
    <row r="31" spans="1:13" ht="15" thickBot="1">
      <c r="A31" s="46"/>
      <c r="B31" s="47"/>
      <c r="C31" s="48"/>
      <c r="D31" s="49"/>
      <c r="E31" s="50"/>
      <c r="F31" s="51"/>
      <c r="G31" s="51"/>
      <c r="H31" s="51"/>
      <c r="I31" s="51"/>
      <c r="J31" s="52"/>
      <c r="K31" s="76"/>
      <c r="L31" s="44"/>
      <c r="M31" s="45"/>
    </row>
    <row r="32" spans="1:13" ht="15" thickBot="1">
      <c r="A32" s="46"/>
      <c r="B32" s="47"/>
      <c r="C32" s="48"/>
      <c r="D32" s="49"/>
      <c r="E32" s="50"/>
      <c r="F32" s="51"/>
      <c r="G32" s="51"/>
      <c r="H32" s="51"/>
      <c r="I32" s="51"/>
      <c r="J32" s="52"/>
      <c r="K32" s="76"/>
      <c r="L32" s="44"/>
      <c r="M32" s="45"/>
    </row>
    <row r="33" spans="1:13" ht="15" thickBot="1">
      <c r="A33" s="46"/>
      <c r="B33" s="47"/>
      <c r="C33" s="48"/>
      <c r="D33" s="49"/>
      <c r="E33" s="50"/>
      <c r="F33" s="51"/>
      <c r="G33" s="51"/>
      <c r="H33" s="51"/>
      <c r="I33" s="51"/>
      <c r="J33" s="52"/>
      <c r="K33" s="76"/>
      <c r="L33" s="44"/>
      <c r="M33" s="45"/>
    </row>
    <row r="34" spans="1:13" ht="15" thickBot="1">
      <c r="A34" s="46"/>
      <c r="B34" s="47"/>
      <c r="C34" s="48"/>
      <c r="D34" s="49"/>
      <c r="E34" s="50"/>
      <c r="F34" s="51"/>
      <c r="G34" s="51"/>
      <c r="H34" s="51"/>
      <c r="I34" s="51"/>
      <c r="J34" s="52"/>
      <c r="K34" s="76"/>
      <c r="L34" s="44"/>
      <c r="M34" s="45"/>
    </row>
    <row r="35" spans="1:13" ht="15" thickBot="1">
      <c r="A35" s="46"/>
      <c r="B35" s="47"/>
      <c r="C35" s="48"/>
      <c r="D35" s="49"/>
      <c r="E35" s="50"/>
      <c r="F35" s="51"/>
      <c r="G35" s="51"/>
      <c r="H35" s="51"/>
      <c r="I35" s="51"/>
      <c r="J35" s="52"/>
      <c r="K35" s="76"/>
      <c r="L35" s="44"/>
      <c r="M35" s="45"/>
    </row>
    <row r="36" spans="1:13" ht="15" thickBot="1">
      <c r="A36" s="46"/>
      <c r="B36" s="47"/>
      <c r="C36" s="48"/>
      <c r="D36" s="49"/>
      <c r="E36" s="50"/>
      <c r="F36" s="51"/>
      <c r="G36" s="51"/>
      <c r="H36" s="51"/>
      <c r="I36" s="51"/>
      <c r="J36" s="52"/>
      <c r="K36" s="76"/>
      <c r="L36" s="44"/>
      <c r="M36" s="45"/>
    </row>
    <row r="37" spans="1:13" ht="15" thickBot="1">
      <c r="A37" s="46"/>
      <c r="B37" s="47"/>
      <c r="C37" s="48"/>
      <c r="D37" s="49"/>
      <c r="E37" s="50"/>
      <c r="F37" s="51"/>
      <c r="G37" s="51"/>
      <c r="H37" s="51"/>
      <c r="I37" s="51"/>
      <c r="J37" s="52"/>
      <c r="K37" s="76"/>
      <c r="L37" s="44"/>
      <c r="M37" s="45"/>
    </row>
    <row r="38" spans="1:13" ht="15" thickBot="1">
      <c r="A38" s="53"/>
      <c r="B38" s="54"/>
      <c r="C38" s="14"/>
      <c r="D38" s="55"/>
      <c r="E38" s="56"/>
      <c r="F38" s="57"/>
      <c r="G38" s="57"/>
      <c r="H38" s="57"/>
      <c r="I38" s="57"/>
      <c r="J38" s="58"/>
      <c r="K38" s="76"/>
      <c r="L38" s="59"/>
      <c r="M38" s="60"/>
    </row>
    <row r="39" spans="1:13" ht="15" thickBot="1">
      <c r="A39" s="15" t="s">
        <v>19</v>
      </c>
      <c r="B39" s="13"/>
      <c r="C39" s="16"/>
      <c r="D39" s="61"/>
      <c r="E39" s="61"/>
      <c r="F39" s="62"/>
      <c r="G39" s="62"/>
      <c r="H39" s="62"/>
      <c r="I39" s="62"/>
      <c r="J39" s="62"/>
      <c r="K39" s="6"/>
    </row>
    <row r="40" spans="1:13" ht="15" thickBot="1">
      <c r="A40" s="29" t="s">
        <v>20</v>
      </c>
      <c r="B40" s="10"/>
      <c r="D40" s="30"/>
      <c r="E40" s="30"/>
      <c r="F40" s="31"/>
      <c r="G40" s="31"/>
      <c r="H40" s="31"/>
      <c r="I40" s="31"/>
      <c r="J40" s="32"/>
      <c r="K40" s="35"/>
      <c r="L40" s="33">
        <f>SUM(L17:L38)</f>
        <v>0</v>
      </c>
    </row>
    <row r="41" spans="1:13" ht="15" thickBot="1">
      <c r="A41" s="29" t="s">
        <v>21</v>
      </c>
      <c r="D41" s="30"/>
      <c r="E41" s="30"/>
      <c r="F41" s="31"/>
      <c r="G41" s="31"/>
      <c r="H41" s="31"/>
      <c r="I41" s="31"/>
      <c r="J41" s="31"/>
      <c r="K41" s="31"/>
      <c r="L41" s="32"/>
      <c r="M41" s="33">
        <f>SUM(M17:M38)</f>
        <v>0</v>
      </c>
    </row>
    <row r="43" spans="1:13">
      <c r="A43" s="28"/>
      <c r="B43" s="4"/>
      <c r="C43" s="4"/>
      <c r="D43" s="4"/>
      <c r="E43" s="4"/>
      <c r="F43" s="4"/>
      <c r="G43" s="4"/>
      <c r="H43" s="4"/>
    </row>
    <row r="44" spans="1:13">
      <c r="A44" s="28"/>
      <c r="B44" s="4"/>
      <c r="C44" s="4"/>
      <c r="D44" s="4"/>
      <c r="E44" s="4"/>
      <c r="F44" s="4"/>
      <c r="G44" s="4"/>
      <c r="H44" s="4"/>
    </row>
    <row r="45" spans="1:13">
      <c r="A45" s="28"/>
      <c r="B45" s="4"/>
      <c r="C45" s="4"/>
      <c r="D45" s="4"/>
      <c r="E45" s="4"/>
      <c r="F45" s="4"/>
      <c r="G45" s="4"/>
      <c r="H45" s="4"/>
    </row>
    <row r="46" spans="1:13">
      <c r="A46" s="28"/>
      <c r="B46" s="4"/>
      <c r="C46" s="4"/>
      <c r="D46" s="4"/>
      <c r="E46" s="4"/>
      <c r="F46" s="4"/>
      <c r="G46" s="4"/>
      <c r="H46" s="4"/>
    </row>
    <row r="47" spans="1:13">
      <c r="A47" s="28"/>
      <c r="B47" s="4"/>
      <c r="C47" s="4"/>
      <c r="D47" s="4"/>
      <c r="E47" s="4"/>
      <c r="F47" s="4"/>
      <c r="G47" s="4"/>
      <c r="H47" s="4"/>
    </row>
    <row r="48" spans="1:13">
      <c r="A48" s="28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</sheetData>
  <mergeCells count="6">
    <mergeCell ref="F15:J15"/>
    <mergeCell ref="K15:K16"/>
    <mergeCell ref="L15:M15"/>
    <mergeCell ref="B15:C15"/>
    <mergeCell ref="D15:D16"/>
    <mergeCell ref="E15:E16"/>
  </mergeCells>
  <phoneticPr fontId="49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H4" sqref="H4"/>
    </sheetView>
  </sheetViews>
  <sheetFormatPr defaultColWidth="11.42578125" defaultRowHeight="12.75"/>
  <cols>
    <col min="1" max="1" width="42.85546875" style="1" customWidth="1"/>
    <col min="2" max="3" width="8.7109375" style="1" hidden="1" customWidth="1"/>
    <col min="4" max="5" width="6.140625" style="1" customWidth="1"/>
    <col min="6" max="15" width="6" style="1" customWidth="1"/>
    <col min="16" max="136" width="3.7109375" style="1" customWidth="1"/>
    <col min="137" max="16384" width="11.42578125" style="1"/>
  </cols>
  <sheetData>
    <row r="1" spans="1:15" ht="15" thickBot="1">
      <c r="A1" s="34" t="s">
        <v>26</v>
      </c>
      <c r="B1" s="7"/>
      <c r="C1" s="8"/>
      <c r="D1" s="8"/>
      <c r="E1" s="8"/>
      <c r="F1" s="8"/>
      <c r="G1" s="8"/>
      <c r="H1" s="8"/>
      <c r="I1" s="8"/>
      <c r="J1" s="6"/>
      <c r="K1" s="6"/>
      <c r="L1" s="10"/>
      <c r="M1" s="10"/>
      <c r="O1" s="2"/>
    </row>
    <row r="2" spans="1:15" ht="20.25" thickBot="1">
      <c r="A2" s="7" t="s">
        <v>2</v>
      </c>
      <c r="B2" s="7"/>
      <c r="C2" s="8"/>
      <c r="D2" s="8"/>
      <c r="E2" s="8"/>
      <c r="F2" s="8"/>
      <c r="G2" s="8"/>
      <c r="H2" s="8"/>
      <c r="I2" s="8"/>
      <c r="J2" s="6"/>
      <c r="K2" s="6"/>
      <c r="L2" s="64"/>
      <c r="M2" s="9" t="s">
        <v>24</v>
      </c>
    </row>
    <row r="3" spans="1:15" ht="13.5" thickBot="1"/>
    <row r="4" spans="1:15" ht="15" thickBot="1">
      <c r="A4" s="17" t="s">
        <v>1</v>
      </c>
      <c r="B4" s="18"/>
      <c r="C4" s="18"/>
      <c r="D4" s="63"/>
      <c r="E4" s="63"/>
      <c r="F4" s="63"/>
      <c r="G4" s="63"/>
      <c r="H4" s="63"/>
      <c r="I4" s="63"/>
      <c r="J4" s="67"/>
      <c r="K4" s="66"/>
      <c r="L4" s="66"/>
      <c r="M4" s="65"/>
    </row>
    <row r="5" spans="1:15" ht="15" thickBot="1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ht="17.25" thickBot="1">
      <c r="A6" s="70" t="s">
        <v>23</v>
      </c>
      <c r="B6" s="71"/>
      <c r="C6" s="71"/>
      <c r="D6" s="71"/>
      <c r="E6" s="71"/>
      <c r="F6" s="74"/>
      <c r="G6" s="69"/>
      <c r="H6" s="68"/>
      <c r="I6" s="68"/>
      <c r="J6" s="68"/>
      <c r="K6" s="68"/>
      <c r="L6" s="68"/>
      <c r="M6" s="68"/>
    </row>
    <row r="7" spans="1:15" s="3" customFormat="1" ht="17.25" thickBot="1">
      <c r="A7" s="19" t="s">
        <v>88</v>
      </c>
      <c r="B7" s="20"/>
      <c r="C7" s="21"/>
      <c r="D7" s="36"/>
      <c r="E7" s="36"/>
      <c r="F7" s="75"/>
      <c r="G7" s="72"/>
      <c r="H7" s="73"/>
      <c r="I7" s="73"/>
      <c r="J7" s="73"/>
      <c r="K7" s="73"/>
      <c r="L7" s="73"/>
      <c r="M7" s="73"/>
    </row>
    <row r="8" spans="1:15" s="3" customFormat="1" ht="14.25">
      <c r="A8" s="3" t="s">
        <v>90</v>
      </c>
    </row>
    <row r="9" spans="1:15" s="3" customFormat="1" ht="14.25">
      <c r="A9" s="3" t="s">
        <v>91</v>
      </c>
    </row>
    <row r="10" spans="1:15" s="3" customFormat="1" ht="14.25">
      <c r="A10" s="3" t="s">
        <v>93</v>
      </c>
    </row>
    <row r="11" spans="1:15" s="3" customFormat="1" ht="14.25">
      <c r="A11" s="3" t="s">
        <v>92</v>
      </c>
    </row>
    <row r="12" spans="1:15" s="3" customFormat="1" ht="14.25">
      <c r="A12" s="3" t="s">
        <v>85</v>
      </c>
    </row>
    <row r="13" spans="1:15" s="3" customFormat="1" ht="14.25">
      <c r="A13" s="3" t="s">
        <v>86</v>
      </c>
    </row>
    <row r="14" spans="1:15" s="3" customFormat="1" ht="15" thickBot="1"/>
    <row r="15" spans="1:15" s="11" customFormat="1" ht="51.75" customHeight="1" thickBot="1">
      <c r="A15" s="22"/>
      <c r="B15" s="758" t="s">
        <v>4</v>
      </c>
      <c r="C15" s="758"/>
      <c r="D15" s="759" t="s">
        <v>9</v>
      </c>
      <c r="E15" s="761" t="s">
        <v>10</v>
      </c>
      <c r="F15" s="751" t="s">
        <v>87</v>
      </c>
      <c r="G15" s="752"/>
      <c r="H15" s="752"/>
      <c r="I15" s="752"/>
      <c r="J15" s="753"/>
      <c r="K15" s="754" t="s">
        <v>89</v>
      </c>
      <c r="L15" s="756" t="s">
        <v>8</v>
      </c>
      <c r="M15" s="757"/>
    </row>
    <row r="16" spans="1:15" ht="59.25" customHeight="1" thickBot="1">
      <c r="A16" s="5" t="s">
        <v>11</v>
      </c>
      <c r="B16" s="12" t="s">
        <v>5</v>
      </c>
      <c r="C16" s="12" t="s">
        <v>6</v>
      </c>
      <c r="D16" s="760"/>
      <c r="E16" s="762"/>
      <c r="F16" s="23" t="s">
        <v>12</v>
      </c>
      <c r="G16" s="24" t="s">
        <v>13</v>
      </c>
      <c r="H16" s="24" t="s">
        <v>14</v>
      </c>
      <c r="I16" s="24" t="s">
        <v>15</v>
      </c>
      <c r="J16" s="25" t="s">
        <v>16</v>
      </c>
      <c r="K16" s="755"/>
      <c r="L16" s="26" t="s">
        <v>17</v>
      </c>
      <c r="M16" s="27" t="s">
        <v>18</v>
      </c>
    </row>
    <row r="17" spans="1:13" ht="15" thickBot="1">
      <c r="A17" s="37"/>
      <c r="B17" s="38"/>
      <c r="C17" s="39"/>
      <c r="D17" s="40"/>
      <c r="E17" s="41"/>
      <c r="F17" s="42"/>
      <c r="G17" s="42"/>
      <c r="H17" s="42"/>
      <c r="I17" s="42"/>
      <c r="J17" s="43"/>
      <c r="K17" s="76"/>
      <c r="L17" s="44" t="s">
        <v>29</v>
      </c>
      <c r="M17" s="45" t="s">
        <v>29</v>
      </c>
    </row>
    <row r="18" spans="1:13" ht="15" thickBot="1">
      <c r="A18" s="46"/>
      <c r="B18" s="47"/>
      <c r="C18" s="48"/>
      <c r="D18" s="49"/>
      <c r="E18" s="50"/>
      <c r="F18" s="51"/>
      <c r="G18" s="51"/>
      <c r="H18" s="51"/>
      <c r="I18" s="51"/>
      <c r="J18" s="52"/>
      <c r="K18" s="76"/>
      <c r="L18" s="44"/>
      <c r="M18" s="45"/>
    </row>
    <row r="19" spans="1:13" ht="15" thickBot="1">
      <c r="A19" s="46"/>
      <c r="B19" s="47"/>
      <c r="C19" s="48"/>
      <c r="D19" s="49"/>
      <c r="E19" s="50"/>
      <c r="F19" s="51"/>
      <c r="G19" s="51"/>
      <c r="H19" s="51"/>
      <c r="I19" s="51"/>
      <c r="J19" s="52"/>
      <c r="K19" s="76"/>
      <c r="L19" s="44"/>
      <c r="M19" s="45"/>
    </row>
    <row r="20" spans="1:13" ht="15" thickBot="1">
      <c r="A20" s="46"/>
      <c r="B20" s="47"/>
      <c r="C20" s="48"/>
      <c r="D20" s="49"/>
      <c r="E20" s="50"/>
      <c r="F20" s="51"/>
      <c r="G20" s="51"/>
      <c r="H20" s="51"/>
      <c r="I20" s="51"/>
      <c r="J20" s="52"/>
      <c r="K20" s="76"/>
      <c r="L20" s="44"/>
      <c r="M20" s="45"/>
    </row>
    <row r="21" spans="1:13" ht="15" thickBot="1">
      <c r="A21" s="46"/>
      <c r="B21" s="47"/>
      <c r="C21" s="48"/>
      <c r="D21" s="49"/>
      <c r="E21" s="50"/>
      <c r="F21" s="51"/>
      <c r="G21" s="51"/>
      <c r="H21" s="51"/>
      <c r="I21" s="51"/>
      <c r="J21" s="52"/>
      <c r="K21" s="76"/>
      <c r="L21" s="44"/>
      <c r="M21" s="45"/>
    </row>
    <row r="22" spans="1:13" ht="15" thickBot="1">
      <c r="A22" s="46"/>
      <c r="B22" s="47"/>
      <c r="C22" s="48"/>
      <c r="D22" s="49"/>
      <c r="E22" s="50"/>
      <c r="F22" s="51"/>
      <c r="G22" s="51"/>
      <c r="H22" s="51"/>
      <c r="I22" s="51"/>
      <c r="J22" s="52"/>
      <c r="K22" s="76"/>
      <c r="L22" s="44"/>
      <c r="M22" s="45"/>
    </row>
    <row r="23" spans="1:13" ht="15" thickBot="1">
      <c r="A23" s="46"/>
      <c r="B23" s="47"/>
      <c r="C23" s="48"/>
      <c r="D23" s="49"/>
      <c r="E23" s="50"/>
      <c r="F23" s="51"/>
      <c r="G23" s="51"/>
      <c r="H23" s="51"/>
      <c r="I23" s="51"/>
      <c r="J23" s="52"/>
      <c r="K23" s="76"/>
      <c r="L23" s="44"/>
      <c r="M23" s="45"/>
    </row>
    <row r="24" spans="1:13" ht="15" thickBot="1">
      <c r="A24" s="46"/>
      <c r="B24" s="47"/>
      <c r="C24" s="48"/>
      <c r="D24" s="49"/>
      <c r="E24" s="50"/>
      <c r="F24" s="51"/>
      <c r="G24" s="51"/>
      <c r="H24" s="51"/>
      <c r="I24" s="51"/>
      <c r="J24" s="52"/>
      <c r="K24" s="76"/>
      <c r="L24" s="44"/>
      <c r="M24" s="45"/>
    </row>
    <row r="25" spans="1:13" ht="15" thickBot="1">
      <c r="A25" s="46"/>
      <c r="B25" s="47"/>
      <c r="C25" s="48"/>
      <c r="D25" s="49"/>
      <c r="E25" s="50"/>
      <c r="F25" s="51"/>
      <c r="G25" s="51"/>
      <c r="H25" s="51"/>
      <c r="I25" s="51"/>
      <c r="J25" s="52"/>
      <c r="K25" s="76"/>
      <c r="L25" s="44"/>
      <c r="M25" s="45"/>
    </row>
    <row r="26" spans="1:13" ht="15" thickBot="1">
      <c r="A26" s="46"/>
      <c r="B26" s="47"/>
      <c r="C26" s="48"/>
      <c r="D26" s="49"/>
      <c r="E26" s="50"/>
      <c r="F26" s="51"/>
      <c r="G26" s="51"/>
      <c r="H26" s="51"/>
      <c r="I26" s="51"/>
      <c r="J26" s="52"/>
      <c r="K26" s="76"/>
      <c r="L26" s="44"/>
      <c r="M26" s="45"/>
    </row>
    <row r="27" spans="1:13" ht="15" thickBot="1">
      <c r="A27" s="46"/>
      <c r="B27" s="47"/>
      <c r="C27" s="48"/>
      <c r="D27" s="49"/>
      <c r="E27" s="50"/>
      <c r="F27" s="51"/>
      <c r="G27" s="51"/>
      <c r="H27" s="51"/>
      <c r="I27" s="51"/>
      <c r="J27" s="52"/>
      <c r="K27" s="76"/>
      <c r="L27" s="44"/>
      <c r="M27" s="45"/>
    </row>
    <row r="28" spans="1:13" ht="15" thickBot="1">
      <c r="A28" s="46"/>
      <c r="B28" s="47"/>
      <c r="C28" s="48"/>
      <c r="D28" s="49"/>
      <c r="E28" s="50"/>
      <c r="F28" s="51"/>
      <c r="G28" s="51"/>
      <c r="H28" s="51"/>
      <c r="I28" s="51"/>
      <c r="J28" s="52"/>
      <c r="K28" s="76"/>
      <c r="L28" s="44"/>
      <c r="M28" s="45"/>
    </row>
    <row r="29" spans="1:13" ht="15" thickBot="1">
      <c r="A29" s="46"/>
      <c r="B29" s="47"/>
      <c r="C29" s="48"/>
      <c r="D29" s="49"/>
      <c r="E29" s="50"/>
      <c r="F29" s="51"/>
      <c r="G29" s="51"/>
      <c r="H29" s="51"/>
      <c r="I29" s="51"/>
      <c r="J29" s="52"/>
      <c r="K29" s="76"/>
      <c r="L29" s="44"/>
      <c r="M29" s="45"/>
    </row>
    <row r="30" spans="1:13" ht="15" thickBot="1">
      <c r="A30" s="46"/>
      <c r="B30" s="47"/>
      <c r="C30" s="48"/>
      <c r="D30" s="49"/>
      <c r="E30" s="50"/>
      <c r="F30" s="51"/>
      <c r="G30" s="51"/>
      <c r="H30" s="51"/>
      <c r="I30" s="51"/>
      <c r="J30" s="52"/>
      <c r="K30" s="76"/>
      <c r="L30" s="44"/>
      <c r="M30" s="45"/>
    </row>
    <row r="31" spans="1:13" ht="15" thickBot="1">
      <c r="A31" s="46"/>
      <c r="B31" s="47"/>
      <c r="C31" s="48"/>
      <c r="D31" s="49"/>
      <c r="E31" s="50"/>
      <c r="F31" s="51"/>
      <c r="G31" s="51"/>
      <c r="H31" s="51"/>
      <c r="I31" s="51"/>
      <c r="J31" s="52"/>
      <c r="K31" s="76"/>
      <c r="L31" s="44"/>
      <c r="M31" s="45"/>
    </row>
    <row r="32" spans="1:13" ht="15" thickBot="1">
      <c r="A32" s="46"/>
      <c r="B32" s="47"/>
      <c r="C32" s="48"/>
      <c r="D32" s="49"/>
      <c r="E32" s="50"/>
      <c r="F32" s="51"/>
      <c r="G32" s="51"/>
      <c r="H32" s="51"/>
      <c r="I32" s="51"/>
      <c r="J32" s="52"/>
      <c r="K32" s="76"/>
      <c r="L32" s="44"/>
      <c r="M32" s="45"/>
    </row>
    <row r="33" spans="1:13" ht="15" thickBot="1">
      <c r="A33" s="46"/>
      <c r="B33" s="47"/>
      <c r="C33" s="48"/>
      <c r="D33" s="49"/>
      <c r="E33" s="50"/>
      <c r="F33" s="51"/>
      <c r="G33" s="51"/>
      <c r="H33" s="51"/>
      <c r="I33" s="51"/>
      <c r="J33" s="52"/>
      <c r="K33" s="76"/>
      <c r="L33" s="44"/>
      <c r="M33" s="45"/>
    </row>
    <row r="34" spans="1:13" ht="15" thickBot="1">
      <c r="A34" s="46"/>
      <c r="B34" s="47"/>
      <c r="C34" s="48"/>
      <c r="D34" s="49"/>
      <c r="E34" s="50"/>
      <c r="F34" s="51"/>
      <c r="G34" s="51"/>
      <c r="H34" s="51"/>
      <c r="I34" s="51"/>
      <c r="J34" s="52"/>
      <c r="K34" s="76"/>
      <c r="L34" s="44"/>
      <c r="M34" s="45"/>
    </row>
    <row r="35" spans="1:13" ht="15" thickBot="1">
      <c r="A35" s="46"/>
      <c r="B35" s="47"/>
      <c r="C35" s="48"/>
      <c r="D35" s="49"/>
      <c r="E35" s="50"/>
      <c r="F35" s="51"/>
      <c r="G35" s="51"/>
      <c r="H35" s="51"/>
      <c r="I35" s="51"/>
      <c r="J35" s="52"/>
      <c r="K35" s="76"/>
      <c r="L35" s="44"/>
      <c r="M35" s="45"/>
    </row>
    <row r="36" spans="1:13" ht="15" thickBot="1">
      <c r="A36" s="46"/>
      <c r="B36" s="47"/>
      <c r="C36" s="48"/>
      <c r="D36" s="49"/>
      <c r="E36" s="50"/>
      <c r="F36" s="51"/>
      <c r="G36" s="51"/>
      <c r="H36" s="51"/>
      <c r="I36" s="51"/>
      <c r="J36" s="52"/>
      <c r="K36" s="76"/>
      <c r="L36" s="44"/>
      <c r="M36" s="45"/>
    </row>
    <row r="37" spans="1:13" ht="15" thickBot="1">
      <c r="A37" s="46"/>
      <c r="B37" s="47"/>
      <c r="C37" s="48"/>
      <c r="D37" s="49"/>
      <c r="E37" s="50"/>
      <c r="F37" s="51"/>
      <c r="G37" s="51"/>
      <c r="H37" s="51"/>
      <c r="I37" s="51"/>
      <c r="J37" s="52"/>
      <c r="K37" s="76"/>
      <c r="L37" s="44"/>
      <c r="M37" s="45"/>
    </row>
    <row r="38" spans="1:13" ht="15" thickBot="1">
      <c r="A38" s="53"/>
      <c r="B38" s="54"/>
      <c r="C38" s="14"/>
      <c r="D38" s="55"/>
      <c r="E38" s="56"/>
      <c r="F38" s="57"/>
      <c r="G38" s="57"/>
      <c r="H38" s="57"/>
      <c r="I38" s="57"/>
      <c r="J38" s="58"/>
      <c r="K38" s="76"/>
      <c r="L38" s="59"/>
      <c r="M38" s="60"/>
    </row>
    <row r="39" spans="1:13" ht="15" thickBot="1">
      <c r="A39" s="15" t="s">
        <v>19</v>
      </c>
      <c r="B39" s="13"/>
      <c r="C39" s="16"/>
      <c r="D39" s="61"/>
      <c r="E39" s="61"/>
      <c r="F39" s="62"/>
      <c r="G39" s="62"/>
      <c r="H39" s="62"/>
      <c r="I39" s="62"/>
      <c r="J39" s="62"/>
      <c r="K39" s="6"/>
    </row>
    <row r="40" spans="1:13" ht="15" thickBot="1">
      <c r="A40" s="29" t="s">
        <v>20</v>
      </c>
      <c r="B40" s="10"/>
      <c r="D40" s="30"/>
      <c r="E40" s="30"/>
      <c r="F40" s="31"/>
      <c r="G40" s="31"/>
      <c r="H40" s="31"/>
      <c r="I40" s="31"/>
      <c r="J40" s="32"/>
      <c r="K40" s="35"/>
      <c r="L40" s="33">
        <f>SUM(L17:L38)</f>
        <v>0</v>
      </c>
    </row>
    <row r="41" spans="1:13" ht="15" thickBot="1">
      <c r="A41" s="29" t="s">
        <v>21</v>
      </c>
      <c r="D41" s="30"/>
      <c r="E41" s="30"/>
      <c r="F41" s="31"/>
      <c r="G41" s="31"/>
      <c r="H41" s="31"/>
      <c r="I41" s="31"/>
      <c r="J41" s="31"/>
      <c r="K41" s="31"/>
      <c r="L41" s="32"/>
      <c r="M41" s="33">
        <f>SUM(M17:M38)</f>
        <v>0</v>
      </c>
    </row>
    <row r="43" spans="1:13">
      <c r="A43" s="28"/>
      <c r="B43" s="4"/>
      <c r="C43" s="4"/>
      <c r="D43" s="4"/>
      <c r="E43" s="4"/>
      <c r="F43" s="4"/>
      <c r="G43" s="4"/>
      <c r="H43" s="4"/>
    </row>
    <row r="44" spans="1:13">
      <c r="A44" s="28"/>
      <c r="B44" s="4"/>
      <c r="C44" s="4"/>
      <c r="D44" s="4"/>
      <c r="E44" s="4"/>
      <c r="F44" s="4"/>
      <c r="G44" s="4"/>
      <c r="H44" s="4"/>
    </row>
    <row r="45" spans="1:13">
      <c r="A45" s="28"/>
      <c r="B45" s="4"/>
      <c r="C45" s="4"/>
      <c r="D45" s="4"/>
      <c r="E45" s="4"/>
      <c r="F45" s="4"/>
      <c r="G45" s="4"/>
      <c r="H45" s="4"/>
    </row>
    <row r="46" spans="1:13">
      <c r="A46" s="28"/>
      <c r="B46" s="4"/>
      <c r="C46" s="4"/>
      <c r="D46" s="4"/>
      <c r="E46" s="4"/>
      <c r="F46" s="4"/>
      <c r="G46" s="4"/>
      <c r="H46" s="4"/>
    </row>
    <row r="47" spans="1:13">
      <c r="A47" s="28"/>
      <c r="B47" s="4"/>
      <c r="C47" s="4"/>
      <c r="D47" s="4"/>
      <c r="E47" s="4"/>
      <c r="F47" s="4"/>
      <c r="G47" s="4"/>
      <c r="H47" s="4"/>
    </row>
    <row r="48" spans="1:13">
      <c r="A48" s="28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</sheetData>
  <mergeCells count="6">
    <mergeCell ref="F15:J15"/>
    <mergeCell ref="K15:K16"/>
    <mergeCell ref="L15:M15"/>
    <mergeCell ref="B15:C15"/>
    <mergeCell ref="D15:D16"/>
    <mergeCell ref="E15:E16"/>
  </mergeCells>
  <phoneticPr fontId="49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zoomScale="80" zoomScaleNormal="80" zoomScaleSheetLayoutView="100" zoomScalePageLayoutView="80" workbookViewId="0">
      <selection activeCell="A21" sqref="A21"/>
    </sheetView>
  </sheetViews>
  <sheetFormatPr defaultColWidth="11.42578125" defaultRowHeight="11.25"/>
  <cols>
    <col min="1" max="1" width="39.7109375" style="85" customWidth="1"/>
    <col min="2" max="6" width="3.7109375" style="85" customWidth="1"/>
    <col min="7" max="8" width="12.7109375" style="85" customWidth="1"/>
    <col min="9" max="10" width="7.7109375" style="85" customWidth="1"/>
    <col min="11" max="11" width="12.7109375" style="85" customWidth="1"/>
    <col min="12" max="12" width="7.7109375" style="85" customWidth="1"/>
    <col min="13" max="13" width="13.28515625" style="85" customWidth="1"/>
    <col min="14" max="134" width="3.7109375" style="85" customWidth="1"/>
    <col min="135" max="16384" width="11.42578125" style="85"/>
  </cols>
  <sheetData>
    <row r="1" spans="1:13" ht="12.75" customHeight="1">
      <c r="A1" s="152"/>
      <c r="B1" s="96"/>
      <c r="C1" s="96"/>
      <c r="D1" s="96"/>
      <c r="E1" s="96"/>
      <c r="F1" s="96"/>
      <c r="G1" s="96"/>
      <c r="H1" s="96"/>
      <c r="I1" s="96"/>
      <c r="J1" s="96"/>
      <c r="K1" s="96"/>
      <c r="L1" s="161"/>
      <c r="M1" s="161"/>
    </row>
    <row r="2" spans="1:13" ht="12.75">
      <c r="A2" s="15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54"/>
    </row>
    <row r="3" spans="1:13" ht="12.75">
      <c r="A3" s="153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154"/>
    </row>
    <row r="4" spans="1:13" ht="12.75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s="82" customFormat="1" ht="23.25" customHeight="1"/>
    <row r="6" spans="1:13" ht="13.5" thickBot="1">
      <c r="A6" s="82"/>
    </row>
    <row r="7" spans="1:13" ht="16.5" thickBot="1">
      <c r="A7" s="261" t="s">
        <v>256</v>
      </c>
      <c r="B7" s="457">
        <f>'Dades generals F1'!B8</f>
        <v>0</v>
      </c>
      <c r="C7" s="458"/>
      <c r="D7" s="458"/>
      <c r="E7" s="458"/>
      <c r="F7" s="458"/>
      <c r="G7" s="458"/>
      <c r="H7" s="458"/>
      <c r="I7" s="458"/>
      <c r="J7" s="458"/>
      <c r="K7" s="458"/>
      <c r="L7" s="459"/>
      <c r="M7" s="271"/>
    </row>
    <row r="8" spans="1:13" ht="16.5" thickBot="1">
      <c r="A8" s="271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1"/>
      <c r="M8" s="271"/>
    </row>
    <row r="9" spans="1:13" ht="16.5" thickBot="1">
      <c r="A9" s="261" t="s">
        <v>255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1"/>
      <c r="M9" s="462"/>
    </row>
    <row r="10" spans="1:13" ht="15.75">
      <c r="A10" s="463"/>
      <c r="B10" s="463"/>
      <c r="C10" s="464"/>
      <c r="D10" s="463"/>
      <c r="E10" s="463"/>
      <c r="F10" s="463"/>
      <c r="G10" s="463"/>
      <c r="H10" s="463"/>
      <c r="I10" s="463"/>
      <c r="J10" s="463"/>
      <c r="K10" s="463"/>
      <c r="L10" s="271"/>
      <c r="M10" s="271"/>
    </row>
    <row r="11" spans="1:13" ht="15.75">
      <c r="A11" s="463"/>
      <c r="B11" s="463"/>
      <c r="C11" s="464"/>
      <c r="D11" s="463"/>
      <c r="E11" s="463"/>
      <c r="F11" s="463"/>
      <c r="G11" s="463"/>
      <c r="H11" s="463"/>
      <c r="I11" s="463"/>
      <c r="J11" s="463"/>
      <c r="K11" s="463"/>
      <c r="L11" s="271"/>
      <c r="M11" s="271"/>
    </row>
    <row r="12" spans="1:13" ht="15">
      <c r="A12" s="271"/>
      <c r="B12" s="354"/>
      <c r="C12" s="354"/>
      <c r="D12" s="354"/>
      <c r="E12" s="271"/>
      <c r="F12" s="271"/>
      <c r="G12" s="271"/>
      <c r="H12" s="271"/>
      <c r="I12" s="271"/>
      <c r="J12" s="271"/>
      <c r="K12" s="271"/>
      <c r="L12" s="271"/>
      <c r="M12" s="271"/>
    </row>
    <row r="13" spans="1:13" ht="16.5" thickBo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</row>
    <row r="14" spans="1:13" ht="45.75" customHeight="1" thickBot="1">
      <c r="A14" s="465"/>
      <c r="B14" s="771" t="s">
        <v>130</v>
      </c>
      <c r="C14" s="772"/>
      <c r="D14" s="772"/>
      <c r="E14" s="772"/>
      <c r="F14" s="773"/>
      <c r="G14" s="774" t="s">
        <v>140</v>
      </c>
      <c r="H14" s="775"/>
      <c r="I14" s="769" t="s">
        <v>126</v>
      </c>
      <c r="J14" s="776" t="s">
        <v>125</v>
      </c>
      <c r="K14" s="765" t="s">
        <v>127</v>
      </c>
      <c r="L14" s="767" t="s">
        <v>155</v>
      </c>
      <c r="M14" s="765" t="s">
        <v>146</v>
      </c>
    </row>
    <row r="15" spans="1:13" ht="90" customHeight="1" thickBot="1">
      <c r="A15" s="528" t="s">
        <v>177</v>
      </c>
      <c r="B15" s="466" t="s">
        <v>12</v>
      </c>
      <c r="C15" s="467" t="s">
        <v>13</v>
      </c>
      <c r="D15" s="467" t="s">
        <v>14</v>
      </c>
      <c r="E15" s="467" t="s">
        <v>15</v>
      </c>
      <c r="F15" s="468" t="s">
        <v>16</v>
      </c>
      <c r="G15" s="469" t="s">
        <v>128</v>
      </c>
      <c r="H15" s="470" t="s">
        <v>129</v>
      </c>
      <c r="I15" s="770"/>
      <c r="J15" s="777"/>
      <c r="K15" s="766"/>
      <c r="L15" s="768"/>
      <c r="M15" s="766"/>
    </row>
    <row r="16" spans="1:13" ht="18.75" customHeight="1" thickBot="1">
      <c r="A16" s="471"/>
      <c r="B16" s="472"/>
      <c r="C16" s="472"/>
      <c r="D16" s="472"/>
      <c r="E16" s="472"/>
      <c r="F16" s="472"/>
      <c r="G16" s="473"/>
      <c r="H16" s="473"/>
      <c r="I16" s="474"/>
      <c r="J16" s="475"/>
      <c r="K16" s="476"/>
      <c r="L16" s="471"/>
      <c r="M16" s="271"/>
    </row>
    <row r="17" spans="1:13" ht="15.75">
      <c r="A17" s="477"/>
      <c r="B17" s="478"/>
      <c r="C17" s="478"/>
      <c r="D17" s="478"/>
      <c r="E17" s="478"/>
      <c r="F17" s="479"/>
      <c r="G17" s="480"/>
      <c r="H17" s="481"/>
      <c r="I17" s="482"/>
      <c r="J17" s="483"/>
      <c r="K17" s="484">
        <f>SUM(G17:H17)*I17</f>
        <v>0</v>
      </c>
      <c r="L17" s="485"/>
      <c r="M17" s="486">
        <f t="shared" ref="M17:M25" si="0">K17*L17</f>
        <v>0</v>
      </c>
    </row>
    <row r="18" spans="1:13" ht="15.75">
      <c r="A18" s="487"/>
      <c r="B18" s="488"/>
      <c r="C18" s="488"/>
      <c r="D18" s="488"/>
      <c r="E18" s="488"/>
      <c r="F18" s="489"/>
      <c r="G18" s="490"/>
      <c r="H18" s="491"/>
      <c r="I18" s="492"/>
      <c r="J18" s="493"/>
      <c r="K18" s="494">
        <f t="shared" ref="K18:K25" si="1">SUM(G18:H18)*I18</f>
        <v>0</v>
      </c>
      <c r="L18" s="495"/>
      <c r="M18" s="496">
        <f t="shared" si="0"/>
        <v>0</v>
      </c>
    </row>
    <row r="19" spans="1:13" ht="15.75">
      <c r="A19" s="487"/>
      <c r="B19" s="488"/>
      <c r="C19" s="488"/>
      <c r="D19" s="488"/>
      <c r="E19" s="488"/>
      <c r="F19" s="489"/>
      <c r="G19" s="490"/>
      <c r="H19" s="491"/>
      <c r="I19" s="492"/>
      <c r="J19" s="493"/>
      <c r="K19" s="494">
        <f t="shared" si="1"/>
        <v>0</v>
      </c>
      <c r="L19" s="495"/>
      <c r="M19" s="496">
        <f t="shared" si="0"/>
        <v>0</v>
      </c>
    </row>
    <row r="20" spans="1:13" ht="15.75">
      <c r="A20" s="487"/>
      <c r="B20" s="488"/>
      <c r="C20" s="488"/>
      <c r="D20" s="488"/>
      <c r="E20" s="488"/>
      <c r="F20" s="489"/>
      <c r="G20" s="490"/>
      <c r="H20" s="491"/>
      <c r="I20" s="492"/>
      <c r="J20" s="493"/>
      <c r="K20" s="494">
        <f t="shared" si="1"/>
        <v>0</v>
      </c>
      <c r="L20" s="495"/>
      <c r="M20" s="496">
        <f t="shared" si="0"/>
        <v>0</v>
      </c>
    </row>
    <row r="21" spans="1:13" ht="15.75">
      <c r="A21" s="487"/>
      <c r="B21" s="488"/>
      <c r="C21" s="488"/>
      <c r="D21" s="488"/>
      <c r="E21" s="488"/>
      <c r="F21" s="489"/>
      <c r="G21" s="490"/>
      <c r="H21" s="491"/>
      <c r="I21" s="492"/>
      <c r="J21" s="493"/>
      <c r="K21" s="494">
        <f t="shared" si="1"/>
        <v>0</v>
      </c>
      <c r="L21" s="495"/>
      <c r="M21" s="496">
        <f t="shared" si="0"/>
        <v>0</v>
      </c>
    </row>
    <row r="22" spans="1:13" ht="15.75">
      <c r="A22" s="487"/>
      <c r="B22" s="488"/>
      <c r="C22" s="488"/>
      <c r="D22" s="488"/>
      <c r="E22" s="488"/>
      <c r="F22" s="489"/>
      <c r="G22" s="490"/>
      <c r="H22" s="491"/>
      <c r="I22" s="492"/>
      <c r="J22" s="493"/>
      <c r="K22" s="494">
        <f t="shared" si="1"/>
        <v>0</v>
      </c>
      <c r="L22" s="495"/>
      <c r="M22" s="496">
        <f t="shared" si="0"/>
        <v>0</v>
      </c>
    </row>
    <row r="23" spans="1:13" ht="15.75">
      <c r="A23" s="487"/>
      <c r="B23" s="488"/>
      <c r="C23" s="488"/>
      <c r="D23" s="488"/>
      <c r="E23" s="488"/>
      <c r="F23" s="489"/>
      <c r="G23" s="490"/>
      <c r="H23" s="491"/>
      <c r="I23" s="492"/>
      <c r="J23" s="493"/>
      <c r="K23" s="494">
        <f t="shared" si="1"/>
        <v>0</v>
      </c>
      <c r="L23" s="495"/>
      <c r="M23" s="496">
        <f t="shared" si="0"/>
        <v>0</v>
      </c>
    </row>
    <row r="24" spans="1:13" ht="15.75">
      <c r="A24" s="487"/>
      <c r="B24" s="488"/>
      <c r="C24" s="488"/>
      <c r="D24" s="488"/>
      <c r="E24" s="488"/>
      <c r="F24" s="489"/>
      <c r="G24" s="490"/>
      <c r="H24" s="491"/>
      <c r="I24" s="492"/>
      <c r="J24" s="493"/>
      <c r="K24" s="494">
        <f t="shared" si="1"/>
        <v>0</v>
      </c>
      <c r="L24" s="495"/>
      <c r="M24" s="496">
        <f t="shared" si="0"/>
        <v>0</v>
      </c>
    </row>
    <row r="25" spans="1:13" ht="15.75">
      <c r="A25" s="487"/>
      <c r="B25" s="488"/>
      <c r="C25" s="488"/>
      <c r="D25" s="488"/>
      <c r="E25" s="488"/>
      <c r="F25" s="489"/>
      <c r="G25" s="490"/>
      <c r="H25" s="491"/>
      <c r="I25" s="492"/>
      <c r="J25" s="493"/>
      <c r="K25" s="494">
        <f t="shared" si="1"/>
        <v>0</v>
      </c>
      <c r="L25" s="495"/>
      <c r="M25" s="496">
        <f t="shared" si="0"/>
        <v>0</v>
      </c>
    </row>
    <row r="26" spans="1:13" ht="16.5" thickBot="1">
      <c r="A26" s="497"/>
      <c r="B26" s="498"/>
      <c r="C26" s="498"/>
      <c r="D26" s="498"/>
      <c r="E26" s="498"/>
      <c r="F26" s="499"/>
      <c r="G26" s="500"/>
      <c r="H26" s="501"/>
      <c r="I26" s="502"/>
      <c r="J26" s="503"/>
      <c r="K26" s="504">
        <f>SUM(G26:H26)*I26</f>
        <v>0</v>
      </c>
      <c r="L26" s="505"/>
      <c r="M26" s="506">
        <f>K26*L26</f>
        <v>0</v>
      </c>
    </row>
    <row r="27" spans="1:13" ht="16.5" thickBot="1">
      <c r="A27" s="507"/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271"/>
      <c r="M27" s="271"/>
    </row>
    <row r="28" spans="1:13" ht="16.5" thickBot="1">
      <c r="A28" s="509" t="s">
        <v>132</v>
      </c>
      <c r="B28" s="510"/>
      <c r="C28" s="510"/>
      <c r="D28" s="510"/>
      <c r="E28" s="510"/>
      <c r="F28" s="511"/>
      <c r="G28" s="529">
        <f>SUM(G17:G26)</f>
        <v>0</v>
      </c>
      <c r="H28" s="530">
        <f>SUM(H17:H26)</f>
        <v>0</v>
      </c>
      <c r="I28" s="508"/>
      <c r="J28" s="508"/>
      <c r="K28" s="508"/>
      <c r="L28" s="271"/>
      <c r="M28" s="271"/>
    </row>
    <row r="29" spans="1:13" ht="16.5" thickBot="1">
      <c r="A29" s="509" t="s">
        <v>131</v>
      </c>
      <c r="B29" s="513"/>
      <c r="C29" s="513"/>
      <c r="D29" s="513"/>
      <c r="E29" s="513"/>
      <c r="F29" s="514"/>
      <c r="G29" s="763">
        <f>G28+H28</f>
        <v>0</v>
      </c>
      <c r="H29" s="764"/>
      <c r="I29" s="515"/>
      <c r="J29" s="508"/>
      <c r="K29" s="508"/>
      <c r="L29" s="271"/>
      <c r="M29" s="271"/>
    </row>
    <row r="30" spans="1:13" ht="16.5" thickBot="1">
      <c r="A30" s="509" t="s">
        <v>126</v>
      </c>
      <c r="B30" s="510"/>
      <c r="C30" s="510"/>
      <c r="D30" s="510"/>
      <c r="E30" s="510"/>
      <c r="F30" s="510"/>
      <c r="G30" s="516"/>
      <c r="H30" s="517"/>
      <c r="I30" s="518">
        <f>SUM(I17:I26)</f>
        <v>0</v>
      </c>
      <c r="J30" s="508"/>
      <c r="K30" s="508"/>
      <c r="L30" s="271"/>
      <c r="M30" s="271"/>
    </row>
    <row r="31" spans="1:13" ht="16.5" thickBot="1">
      <c r="A31" s="509" t="s">
        <v>125</v>
      </c>
      <c r="B31" s="519"/>
      <c r="C31" s="519"/>
      <c r="D31" s="519"/>
      <c r="E31" s="519"/>
      <c r="F31" s="519"/>
      <c r="G31" s="519"/>
      <c r="H31" s="519"/>
      <c r="I31" s="520"/>
      <c r="J31" s="521">
        <f>SUM(J17:J26)</f>
        <v>0</v>
      </c>
      <c r="K31" s="522"/>
      <c r="L31" s="271"/>
      <c r="M31" s="271"/>
    </row>
    <row r="32" spans="1:13" ht="16.5" thickBot="1">
      <c r="A32" s="509" t="s">
        <v>127</v>
      </c>
      <c r="B32" s="519"/>
      <c r="C32" s="519"/>
      <c r="D32" s="519"/>
      <c r="E32" s="519"/>
      <c r="F32" s="519"/>
      <c r="G32" s="519"/>
      <c r="H32" s="519"/>
      <c r="I32" s="519"/>
      <c r="J32" s="523"/>
      <c r="K32" s="524">
        <f>SUM(K17:K26)</f>
        <v>0</v>
      </c>
      <c r="L32" s="271"/>
      <c r="M32" s="271"/>
    </row>
    <row r="33" spans="1:13" ht="42.95" customHeight="1" thickBot="1">
      <c r="A33" s="509" t="s">
        <v>147</v>
      </c>
      <c r="B33" s="519"/>
      <c r="C33" s="519"/>
      <c r="D33" s="519"/>
      <c r="E33" s="519"/>
      <c r="F33" s="519"/>
      <c r="G33" s="519"/>
      <c r="H33" s="519"/>
      <c r="I33" s="519"/>
      <c r="J33" s="525"/>
      <c r="K33" s="526"/>
      <c r="L33" s="527"/>
      <c r="M33" s="524">
        <f>SUM(M17:M26)</f>
        <v>0</v>
      </c>
    </row>
    <row r="34" spans="1:13" ht="15">
      <c r="A34" s="271"/>
      <c r="B34" s="354"/>
      <c r="C34" s="354"/>
      <c r="D34" s="354"/>
      <c r="E34" s="271"/>
      <c r="F34" s="271"/>
      <c r="G34" s="271"/>
      <c r="H34" s="271"/>
      <c r="I34" s="271"/>
      <c r="J34" s="271"/>
      <c r="K34" s="271"/>
      <c r="L34" s="271"/>
      <c r="M34" s="271"/>
    </row>
    <row r="35" spans="1:13" ht="15.75">
      <c r="A35" s="531" t="s">
        <v>153</v>
      </c>
      <c r="B35" s="354"/>
      <c r="C35" s="354"/>
      <c r="D35" s="354"/>
      <c r="E35" s="271"/>
      <c r="F35" s="271"/>
      <c r="G35" s="271"/>
      <c r="H35" s="271"/>
      <c r="I35" s="271"/>
      <c r="J35" s="271"/>
      <c r="K35" s="271"/>
      <c r="L35" s="271"/>
      <c r="M35" s="271"/>
    </row>
    <row r="36" spans="1:13" ht="15">
      <c r="A36" s="271" t="s">
        <v>294</v>
      </c>
      <c r="B36" s="354"/>
      <c r="C36" s="354"/>
      <c r="D36" s="354"/>
      <c r="E36" s="271"/>
      <c r="F36" s="271"/>
      <c r="G36" s="271"/>
      <c r="H36" s="271"/>
      <c r="I36" s="271"/>
      <c r="J36" s="271"/>
      <c r="K36" s="271"/>
      <c r="L36" s="271"/>
      <c r="M36" s="271"/>
    </row>
    <row r="37" spans="1:13" ht="15">
      <c r="A37" s="271"/>
      <c r="B37" s="354"/>
      <c r="C37" s="354"/>
      <c r="D37" s="354"/>
      <c r="E37" s="271"/>
      <c r="F37" s="271"/>
      <c r="G37" s="271"/>
      <c r="H37" s="271"/>
      <c r="I37" s="271"/>
      <c r="J37" s="271"/>
      <c r="K37" s="271"/>
      <c r="L37" s="271"/>
      <c r="M37" s="271"/>
    </row>
    <row r="38" spans="1:13" ht="15">
      <c r="A38" s="271" t="s">
        <v>199</v>
      </c>
      <c r="B38" s="354"/>
      <c r="C38" s="354"/>
      <c r="D38" s="354"/>
      <c r="E38" s="271"/>
      <c r="F38" s="271"/>
      <c r="G38" s="271"/>
      <c r="H38" s="271"/>
      <c r="I38" s="271"/>
      <c r="J38" s="271"/>
      <c r="K38" s="271"/>
      <c r="L38" s="271"/>
      <c r="M38" s="271"/>
    </row>
    <row r="39" spans="1:13" ht="15">
      <c r="A39" s="271"/>
      <c r="B39" s="354"/>
      <c r="C39" s="354"/>
      <c r="D39" s="354"/>
      <c r="E39" s="271"/>
      <c r="F39" s="271"/>
      <c r="G39" s="271"/>
      <c r="H39" s="271"/>
      <c r="I39" s="271"/>
      <c r="J39" s="271"/>
      <c r="K39" s="271"/>
      <c r="L39" s="271"/>
      <c r="M39" s="271"/>
    </row>
    <row r="40" spans="1:13" ht="15">
      <c r="A40" s="271" t="s">
        <v>191</v>
      </c>
      <c r="B40" s="354"/>
      <c r="C40" s="354"/>
      <c r="D40" s="354"/>
      <c r="E40" s="271"/>
      <c r="F40" s="271"/>
      <c r="G40" s="271"/>
      <c r="H40" s="271"/>
      <c r="I40" s="271"/>
      <c r="J40" s="271"/>
      <c r="K40" s="271"/>
      <c r="L40" s="271"/>
      <c r="M40" s="271"/>
    </row>
    <row r="41" spans="1:13" ht="15">
      <c r="A41" s="271"/>
      <c r="B41" s="354"/>
      <c r="C41" s="354"/>
      <c r="D41" s="354"/>
      <c r="E41" s="271"/>
      <c r="F41" s="271"/>
      <c r="G41" s="271"/>
      <c r="H41" s="271"/>
      <c r="I41" s="271"/>
      <c r="J41" s="271"/>
      <c r="K41" s="271"/>
      <c r="L41" s="271"/>
      <c r="M41" s="271"/>
    </row>
    <row r="42" spans="1:13" ht="15">
      <c r="A42" s="271" t="s">
        <v>329</v>
      </c>
      <c r="B42" s="354"/>
      <c r="C42" s="354"/>
      <c r="D42" s="354"/>
      <c r="E42" s="271"/>
      <c r="F42" s="271"/>
      <c r="G42" s="271"/>
      <c r="H42" s="271"/>
      <c r="I42" s="271"/>
      <c r="J42" s="271"/>
      <c r="K42" s="271"/>
      <c r="L42" s="271"/>
      <c r="M42" s="271"/>
    </row>
    <row r="43" spans="1:13" ht="15">
      <c r="A43" s="271"/>
      <c r="B43" s="354"/>
      <c r="C43" s="354"/>
      <c r="D43" s="354"/>
      <c r="E43" s="271"/>
      <c r="F43" s="271"/>
      <c r="G43" s="271"/>
      <c r="H43" s="271"/>
      <c r="I43" s="271"/>
      <c r="J43" s="271"/>
      <c r="K43" s="271"/>
      <c r="L43" s="271"/>
      <c r="M43" s="271"/>
    </row>
    <row r="44" spans="1:13" ht="15">
      <c r="A44" s="271" t="s">
        <v>330</v>
      </c>
      <c r="B44" s="354"/>
      <c r="C44" s="354"/>
      <c r="D44" s="354"/>
      <c r="E44" s="271"/>
      <c r="F44" s="271"/>
      <c r="G44" s="271"/>
      <c r="H44" s="271"/>
      <c r="I44" s="271"/>
      <c r="J44" s="271"/>
      <c r="K44" s="271"/>
      <c r="L44" s="271"/>
      <c r="M44" s="271"/>
    </row>
    <row r="45" spans="1:13" ht="15">
      <c r="A45" s="271"/>
      <c r="B45" s="354"/>
      <c r="C45" s="354"/>
      <c r="D45" s="354"/>
      <c r="E45" s="271"/>
      <c r="F45" s="271"/>
      <c r="G45" s="271"/>
      <c r="H45" s="271"/>
      <c r="I45" s="271"/>
      <c r="J45" s="271"/>
      <c r="K45" s="271"/>
      <c r="L45" s="271"/>
      <c r="M45" s="271"/>
    </row>
    <row r="46" spans="1:13" ht="15">
      <c r="A46" s="271" t="s">
        <v>331</v>
      </c>
      <c r="B46" s="354"/>
      <c r="C46" s="354"/>
      <c r="D46" s="354"/>
      <c r="E46" s="271"/>
      <c r="F46" s="271"/>
      <c r="G46" s="271"/>
      <c r="H46" s="271"/>
      <c r="I46" s="271"/>
      <c r="J46" s="271"/>
      <c r="K46" s="271"/>
      <c r="L46" s="271"/>
      <c r="M46" s="271"/>
    </row>
    <row r="47" spans="1:13" ht="15">
      <c r="A47" s="271"/>
      <c r="B47" s="354"/>
      <c r="C47" s="354"/>
      <c r="D47" s="354"/>
      <c r="E47" s="271"/>
      <c r="F47" s="271"/>
      <c r="G47" s="271"/>
      <c r="H47" s="271"/>
      <c r="I47" s="271"/>
      <c r="J47" s="271"/>
      <c r="K47" s="271"/>
      <c r="L47" s="271"/>
      <c r="M47" s="271"/>
    </row>
    <row r="48" spans="1:13" ht="15">
      <c r="A48" s="271" t="s">
        <v>154</v>
      </c>
      <c r="B48" s="354"/>
      <c r="C48" s="354"/>
      <c r="D48" s="354"/>
      <c r="E48" s="271"/>
      <c r="F48" s="271"/>
      <c r="G48" s="271"/>
      <c r="H48" s="271"/>
      <c r="I48" s="271"/>
      <c r="J48" s="271"/>
      <c r="K48" s="271"/>
      <c r="L48" s="271"/>
      <c r="M48" s="271"/>
    </row>
    <row r="49" spans="1:13" ht="15">
      <c r="A49" s="271"/>
      <c r="B49" s="354"/>
      <c r="C49" s="354"/>
      <c r="D49" s="354"/>
      <c r="E49" s="271"/>
      <c r="F49" s="271"/>
      <c r="G49" s="271"/>
      <c r="H49" s="271"/>
      <c r="I49" s="271"/>
      <c r="J49" s="271"/>
      <c r="K49" s="271"/>
      <c r="L49" s="271"/>
      <c r="M49" s="271"/>
    </row>
    <row r="50" spans="1:13" ht="15">
      <c r="A50" s="271" t="s">
        <v>332</v>
      </c>
      <c r="B50" s="354"/>
      <c r="C50" s="354"/>
      <c r="D50" s="354"/>
      <c r="E50" s="271"/>
      <c r="F50" s="271"/>
      <c r="G50" s="271"/>
      <c r="H50" s="271"/>
      <c r="I50" s="271"/>
      <c r="J50" s="271"/>
      <c r="K50" s="271"/>
      <c r="L50" s="271"/>
      <c r="M50" s="271"/>
    </row>
    <row r="51" spans="1:13" ht="15">
      <c r="A51" s="271"/>
      <c r="B51" s="354"/>
      <c r="C51" s="354"/>
      <c r="D51" s="354"/>
      <c r="E51" s="271"/>
      <c r="F51" s="271"/>
      <c r="G51" s="271"/>
      <c r="H51" s="271"/>
      <c r="I51" s="271"/>
      <c r="J51" s="271"/>
      <c r="K51" s="271"/>
      <c r="L51" s="271"/>
      <c r="M51" s="271"/>
    </row>
  </sheetData>
  <mergeCells count="8">
    <mergeCell ref="B14:F14"/>
    <mergeCell ref="G14:H14"/>
    <mergeCell ref="J14:J15"/>
    <mergeCell ref="G29:H29"/>
    <mergeCell ref="K14:K15"/>
    <mergeCell ref="L14:L15"/>
    <mergeCell ref="M14:M15"/>
    <mergeCell ref="I14:I15"/>
  </mergeCells>
  <phoneticPr fontId="49" type="noConversion"/>
  <pageMargins left="0.78740157480314965" right="0.19685039370078741" top="0.38" bottom="0.51" header="0" footer="0"/>
  <pageSetup paperSize="9" scale="6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2</vt:i4>
      </vt:variant>
    </vt:vector>
  </HeadingPairs>
  <TitlesOfParts>
    <vt:vector size="14" baseType="lpstr">
      <vt:lpstr>PORTADA</vt:lpstr>
      <vt:lpstr>INDEX</vt:lpstr>
      <vt:lpstr>Dades generals F1</vt:lpstr>
      <vt:lpstr>Compte Explotació TANCAMENT</vt:lpstr>
      <vt:lpstr>RRHH  F3</vt:lpstr>
      <vt:lpstr>Promoció esportiva F4</vt:lpstr>
      <vt:lpstr>H,usos Act Dir Espai 4, 05F10.4</vt:lpstr>
      <vt:lpstr>H,usos act Dir Espai 5,05F10.5</vt:lpstr>
      <vt:lpstr>Activitats Vacances F5</vt:lpstr>
      <vt:lpstr>Usos  C Educatius F6</vt:lpstr>
      <vt:lpstr>Usos Clubs i Ent F7</vt:lpstr>
      <vt:lpstr>Resum usuaris i usos F8</vt:lpstr>
      <vt:lpstr>'H,usos act Dir Espai 5,05F10.5'!_2Àrea_d_impressió</vt:lpstr>
      <vt:lpstr>'Resum usuaris i usos F8'!_3Àrea_d_impressió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 de Xarxa</dc:creator>
  <cp:lastModifiedBy>Ajuntament de Barcelona</cp:lastModifiedBy>
  <cp:lastPrinted>2017-04-04T07:22:51Z</cp:lastPrinted>
  <dcterms:created xsi:type="dcterms:W3CDTF">2005-07-10T08:15:40Z</dcterms:created>
  <dcterms:modified xsi:type="dcterms:W3CDTF">2022-01-17T11:34:06Z</dcterms:modified>
</cp:coreProperties>
</file>