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LOT 1_BISTURI OFTALMOLOGILA" sheetId="4" r:id="rId1"/>
    <sheet name="LOT 2_FULL DE BISTURÍ" sheetId="12" r:id="rId2"/>
    <sheet name="LOT 3_BISTRI MANC PLAST I FLLA" sheetId="13" r:id="rId3"/>
    <sheet name="LOT 4_PUNCH BIOPSIA" sheetId="14" r:id="rId4"/>
    <sheet name="LOT 5_GANVTA REBTJBLE MICROTOM" sheetId="17" r:id="rId5"/>
    <sheet name="LOT 6_GANIVETES REBUTJABLES A.P" sheetId="15" r:id="rId6"/>
    <sheet name="LOT 7_FULL BISTURI 6400" sheetId="19" r:id="rId7"/>
    <sheet name="LOT 8_FULLES DERMATOM" sheetId="20" r:id="rId8"/>
  </sheets>
  <calcPr calcId="152511"/>
</workbook>
</file>

<file path=xl/calcChain.xml><?xml version="1.0" encoding="utf-8"?>
<calcChain xmlns="http://schemas.openxmlformats.org/spreadsheetml/2006/main">
  <c r="H16" i="19" l="1"/>
  <c r="I19" i="15"/>
  <c r="I15" i="17"/>
  <c r="H21" i="19"/>
  <c r="F9" i="12"/>
  <c r="F10" i="12"/>
  <c r="F11" i="12"/>
  <c r="F12" i="12"/>
  <c r="F13" i="12"/>
  <c r="F14" i="12"/>
  <c r="F15" i="12"/>
  <c r="J19" i="12"/>
  <c r="M12" i="4" l="1"/>
  <c r="L12" i="4"/>
  <c r="J11" i="20"/>
  <c r="M11" i="20"/>
  <c r="H17" i="20"/>
  <c r="H22" i="20"/>
  <c r="H16" i="20"/>
  <c r="L11" i="20"/>
  <c r="H15" i="20"/>
  <c r="H21" i="20"/>
  <c r="H20" i="20"/>
  <c r="H23" i="20"/>
  <c r="H18" i="20"/>
  <c r="L11" i="19"/>
  <c r="H15" i="19"/>
  <c r="H20" i="19"/>
  <c r="H23" i="19"/>
  <c r="J11" i="19"/>
  <c r="M11" i="19"/>
  <c r="H17" i="19"/>
  <c r="H22" i="19"/>
  <c r="H18" i="19"/>
  <c r="L11" i="15"/>
  <c r="L12" i="15"/>
  <c r="I18" i="15"/>
  <c r="I23" i="15"/>
  <c r="I24" i="15"/>
  <c r="I26" i="15" s="1"/>
  <c r="J11" i="15"/>
  <c r="M11" i="15"/>
  <c r="J12" i="15"/>
  <c r="M12" i="15"/>
  <c r="I20" i="15"/>
  <c r="I25" i="15"/>
  <c r="J11" i="17"/>
  <c r="M11" i="17"/>
  <c r="I21" i="17"/>
  <c r="I20" i="17"/>
  <c r="L11" i="17"/>
  <c r="I14" i="17"/>
  <c r="I19" i="17"/>
  <c r="I16" i="17"/>
  <c r="I22" i="17"/>
  <c r="I17" i="17"/>
  <c r="J11" i="14"/>
  <c r="L11" i="14"/>
  <c r="M11" i="14"/>
  <c r="J12" i="14"/>
  <c r="L12" i="14"/>
  <c r="M12" i="14"/>
  <c r="J13" i="14"/>
  <c r="L13" i="14"/>
  <c r="M13" i="14"/>
  <c r="J14" i="14"/>
  <c r="L14" i="14"/>
  <c r="M14" i="14"/>
  <c r="J15" i="14"/>
  <c r="L15" i="14"/>
  <c r="M15" i="14"/>
  <c r="J16" i="14"/>
  <c r="L16" i="14"/>
  <c r="M16" i="14"/>
  <c r="L10" i="14"/>
  <c r="J10" i="14"/>
  <c r="M10" i="14"/>
  <c r="J10" i="13"/>
  <c r="L11" i="13"/>
  <c r="L12" i="13"/>
  <c r="L10" i="13"/>
  <c r="J11" i="13"/>
  <c r="M11" i="13"/>
  <c r="J12" i="13"/>
  <c r="M12" i="13"/>
  <c r="M10" i="13"/>
  <c r="I15" i="13"/>
  <c r="I16" i="13"/>
  <c r="L10" i="12"/>
  <c r="L11" i="12"/>
  <c r="L12" i="12"/>
  <c r="L13" i="12"/>
  <c r="L14" i="12"/>
  <c r="L15" i="12"/>
  <c r="L9" i="12"/>
  <c r="J10" i="12"/>
  <c r="J11" i="12"/>
  <c r="J12" i="12"/>
  <c r="J13" i="12"/>
  <c r="J14" i="12"/>
  <c r="J15" i="12"/>
  <c r="J9" i="12"/>
  <c r="J24" i="12"/>
  <c r="J26" i="12" s="1"/>
  <c r="J18" i="12"/>
  <c r="J23" i="12"/>
  <c r="M9" i="12"/>
  <c r="M10" i="12"/>
  <c r="M11" i="12"/>
  <c r="M12" i="12"/>
  <c r="M13" i="12"/>
  <c r="M14" i="12"/>
  <c r="M15" i="12"/>
  <c r="J20" i="12"/>
  <c r="I18" i="4"/>
  <c r="L13" i="4"/>
  <c r="L14" i="4"/>
  <c r="I17" i="4"/>
  <c r="I20" i="4"/>
  <c r="I23" i="4"/>
  <c r="I22" i="4"/>
  <c r="M13" i="4"/>
  <c r="M14" i="4"/>
  <c r="I19" i="4"/>
  <c r="I25" i="4"/>
  <c r="I24" i="4"/>
  <c r="I17" i="13"/>
  <c r="J19" i="14"/>
  <c r="J21" i="14"/>
  <c r="J20" i="14"/>
  <c r="J25" i="14"/>
  <c r="J24" i="14"/>
  <c r="J27" i="14"/>
  <c r="J26" i="14"/>
  <c r="J22" i="14"/>
  <c r="I22" i="13"/>
  <c r="I21" i="13"/>
  <c r="I20" i="13"/>
  <c r="I23" i="13"/>
  <c r="I18" i="13"/>
  <c r="J21" i="12"/>
  <c r="J25" i="12"/>
  <c r="I21" i="15" l="1"/>
</calcChain>
</file>

<file path=xl/sharedStrings.xml><?xml version="1.0" encoding="utf-8"?>
<sst xmlns="http://schemas.openxmlformats.org/spreadsheetml/2006/main" count="213" uniqueCount="57">
  <si>
    <t>Codi material</t>
  </si>
  <si>
    <t>Descripció tècnica del material</t>
  </si>
  <si>
    <t xml:space="preserve">Qt. aprox anuals </t>
  </si>
  <si>
    <t>Full de bisturí nº 10</t>
  </si>
  <si>
    <t>Full de bisturí nº 11</t>
  </si>
  <si>
    <t>Full de bisturí nº15</t>
  </si>
  <si>
    <t>Full de bisturí nº 21</t>
  </si>
  <si>
    <t>Full de bisturí nº 22</t>
  </si>
  <si>
    <t>Full de bisturí nº 24</t>
  </si>
  <si>
    <t>Full de bisturí extracció punts</t>
  </si>
  <si>
    <t>Bisturí amb mànec de plàstic i fulla nº 11</t>
  </si>
  <si>
    <t>Bisturí amb mànec de plàstic i fulla nº 15</t>
  </si>
  <si>
    <t>Bisturí amb mànec de plàstic i fulla nº 24</t>
  </si>
  <si>
    <t>Punch biòpsia 2 mm</t>
  </si>
  <si>
    <t>Punch biòpsia 3mm</t>
  </si>
  <si>
    <t>Punch biòpsia 3,5 mm</t>
  </si>
  <si>
    <t>Punch biòpsia 4 mm</t>
  </si>
  <si>
    <t>Punch biòpsia 5 mm</t>
  </si>
  <si>
    <t>Punch biòpsia 6 mm</t>
  </si>
  <si>
    <t>Punch biòpsia 8 mm</t>
  </si>
  <si>
    <t>Ganiveta rebutjable per a microtom</t>
  </si>
  <si>
    <t>Ganiveta rebutjable de 130 mm per mànec de tall</t>
  </si>
  <si>
    <t>Ganivetes rebutjables per tissora num 145</t>
  </si>
  <si>
    <t>Full Bisturi 6400</t>
  </si>
  <si>
    <t>CSI2023071</t>
  </si>
  <si>
    <t>Nom del licitador</t>
  </si>
  <si>
    <t xml:space="preserve">Oferta licitador anual s/iva </t>
  </si>
  <si>
    <t>Pressupost màxim anual s/iva</t>
  </si>
  <si>
    <t>Diferència (import s/iva)</t>
  </si>
  <si>
    <t>Oferta licitador total a/iva (1 anys)</t>
  </si>
  <si>
    <t>Marca</t>
  </si>
  <si>
    <t>Qt. aprox anuals</t>
  </si>
  <si>
    <t>Preu màxim unitari</t>
  </si>
  <si>
    <t>Oferta licitador total s/iva ( 4anys)</t>
  </si>
  <si>
    <t xml:space="preserve">Pressupost màxim de licitació s/iva (4 anys) </t>
  </si>
  <si>
    <t>Oferta licitador total a/iva (4 anys)</t>
  </si>
  <si>
    <t>Diversos codis</t>
  </si>
  <si>
    <t>Referència Licitador</t>
  </si>
  <si>
    <t>Unitats Embalatge</t>
  </si>
  <si>
    <t>OFERTA ECONÒMICA</t>
  </si>
  <si>
    <t>Preu Unitari Licitador Sense Iva</t>
  </si>
  <si>
    <t>Preu unitari  Licitador amb Iva</t>
  </si>
  <si>
    <t>Iva % Licitador</t>
  </si>
  <si>
    <t>Oferta Licitador anual Sense Iva</t>
  </si>
  <si>
    <t xml:space="preserve">Oferta licitador anual amb iva </t>
  </si>
  <si>
    <t>Full Dermatom</t>
  </si>
  <si>
    <t xml:space="preserve">Bisturí oftalmologia estandar angulat Mides apròx 10º a 45º </t>
  </si>
  <si>
    <t>Bisturí  oftalmologia angulat tall superior crescent Mides aprox entre 50º i  60º</t>
  </si>
  <si>
    <t>Bisturí facoemulsificació angulat incisió
Mides aprox incisiò: 2,10mm a 2,75mm</t>
  </si>
  <si>
    <t>LOT_1 CSI2023071 BISTURI D'OFTALMOLOGÍA</t>
  </si>
  <si>
    <t>LOT_2 CSI2023071FULL DE BISTURI</t>
  </si>
  <si>
    <t xml:space="preserve">LOT_3 CSI2023071 BISTURÍ AMB MÀNEC DE PLÀSTIC I FULLA </t>
  </si>
  <si>
    <t>LOT_4 CSI2023071 PUNCH BIÒPSIA</t>
  </si>
  <si>
    <t xml:space="preserve">LOT_5 CSI2023071  GANIVETA REBUTJABLE MICROTOM </t>
  </si>
  <si>
    <t>LOT_6 CSI2023071 GANIVETES REBUTJABLES ANATOMIA PATOLÒGICA</t>
  </si>
  <si>
    <t>LOT_8 CSI2023071 FULLES DERMATOM</t>
  </si>
  <si>
    <t>LOT_7 CSI2023071 FULL BISTURI 6400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</si>
</sst>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  <numFmt numFmtId="169" formatCode="0\ %"/>
    <numFmt numFmtId="170" formatCode="#,##0.00&quot; €&quot;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sz val="11"/>
      <name val="TradeGothic"/>
      <family val="2"/>
      <charset val="1"/>
    </font>
    <font>
      <b/>
      <sz val="11"/>
      <color rgb="FF7030A0"/>
      <name val="TradeGothic"/>
      <charset val="1"/>
    </font>
    <font>
      <sz val="11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theme="1"/>
      <name val="Calibri"/>
      <family val="2"/>
      <scheme val="minor"/>
    </font>
    <font>
      <b/>
      <sz val="11"/>
      <color theme="1"/>
      <name val="TradeGothic"/>
      <charset val="1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DCE6F2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theme="3" tint="0.59999389629810485"/>
        <bgColor rgb="FFFFFFFF"/>
      </patternFill>
    </fill>
    <fill>
      <patternFill patternType="solid">
        <fgColor theme="3" tint="0.59999389629810485"/>
        <bgColor rgb="FFF2F2F2"/>
      </patternFill>
    </fill>
    <fill>
      <patternFill patternType="solid">
        <fgColor theme="0"/>
        <bgColor rgb="FFF2F2F2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8" fillId="0" borderId="0"/>
  </cellStyleXfs>
  <cellXfs count="217">
    <xf numFmtId="0" fontId="0" fillId="0" borderId="0" xfId="0"/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3" fillId="0" borderId="1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3" fontId="1" fillId="0" borderId="0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167" fontId="4" fillId="0" borderId="0" xfId="0" applyNumberFormat="1" applyFont="1" applyAlignment="1" applyProtection="1">
      <alignment vertical="center" wrapText="1"/>
      <protection locked="0"/>
    </xf>
    <xf numFmtId="9" fontId="5" fillId="0" borderId="0" xfId="0" applyNumberFormat="1" applyFont="1" applyBorder="1" applyAlignment="1" applyProtection="1">
      <alignment vertical="center"/>
      <protection locked="0"/>
    </xf>
    <xf numFmtId="164" fontId="5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9" fontId="1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6" fillId="0" borderId="0" xfId="0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/>
    <xf numFmtId="166" fontId="1" fillId="0" borderId="0" xfId="1" applyNumberFormat="1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center" wrapText="1"/>
      <protection locked="0"/>
    </xf>
    <xf numFmtId="3" fontId="6" fillId="0" borderId="0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6" fontId="1" fillId="0" borderId="5" xfId="1" applyNumberFormat="1" applyFont="1" applyBorder="1" applyAlignment="1" applyProtection="1">
      <alignment horizontal="right" vertical="center" wrapText="1"/>
    </xf>
    <xf numFmtId="3" fontId="1" fillId="0" borderId="5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6" fontId="6" fillId="0" borderId="8" xfId="0" applyNumberFormat="1" applyFont="1" applyBorder="1" applyAlignment="1">
      <alignment horizontal="center" vertical="center" wrapText="1"/>
    </xf>
    <xf numFmtId="166" fontId="6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1" fillId="3" borderId="0" xfId="0" applyFont="1" applyFill="1" applyAlignment="1" applyProtection="1">
      <alignment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166" fontId="1" fillId="3" borderId="0" xfId="0" applyNumberFormat="1" applyFont="1" applyFill="1" applyAlignment="1" applyProtection="1">
      <alignment horizontal="center" vertical="center" wrapText="1"/>
      <protection locked="0"/>
    </xf>
    <xf numFmtId="167" fontId="1" fillId="3" borderId="0" xfId="0" applyNumberFormat="1" applyFont="1" applyFill="1" applyAlignment="1" applyProtection="1">
      <alignment vertical="center" wrapText="1"/>
      <protection locked="0"/>
    </xf>
    <xf numFmtId="164" fontId="1" fillId="3" borderId="0" xfId="0" applyNumberFormat="1" applyFont="1" applyFill="1" applyAlignment="1" applyProtection="1">
      <alignment vertical="center" wrapText="1"/>
      <protection locked="0"/>
    </xf>
    <xf numFmtId="166" fontId="1" fillId="3" borderId="0" xfId="0" applyNumberFormat="1" applyFont="1" applyFill="1" applyAlignment="1" applyProtection="1">
      <alignment vertical="center" wrapText="1"/>
      <protection locked="0"/>
    </xf>
    <xf numFmtId="165" fontId="1" fillId="3" borderId="0" xfId="0" applyNumberFormat="1" applyFont="1" applyFill="1" applyAlignment="1" applyProtection="1">
      <alignment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166" fontId="6" fillId="3" borderId="5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 applyProtection="1">
      <alignment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1" xfId="1" applyNumberFormat="1" applyFont="1" applyBorder="1" applyAlignment="1" applyProtection="1">
      <alignment horizontal="righ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166" fontId="1" fillId="0" borderId="0" xfId="0" applyNumberFormat="1" applyFont="1" applyAlignment="1" applyProtection="1">
      <alignment vertical="center"/>
      <protection locked="0"/>
    </xf>
    <xf numFmtId="166" fontId="1" fillId="0" borderId="11" xfId="0" applyNumberFormat="1" applyFont="1" applyBorder="1" applyAlignment="1" applyProtection="1">
      <alignment horizontal="center" vertical="center" wrapText="1"/>
      <protection locked="0"/>
    </xf>
    <xf numFmtId="166" fontId="1" fillId="0" borderId="5" xfId="0" applyNumberFormat="1" applyFont="1" applyBorder="1" applyAlignment="1" applyProtection="1">
      <alignment horizontal="center" vertical="center" wrapText="1"/>
      <protection locked="0"/>
    </xf>
    <xf numFmtId="166" fontId="1" fillId="0" borderId="10" xfId="0" applyNumberFormat="1" applyFont="1" applyBorder="1" applyAlignment="1" applyProtection="1">
      <alignment horizontal="center" vertical="center" wrapText="1"/>
      <protection locked="0"/>
    </xf>
    <xf numFmtId="166" fontId="1" fillId="0" borderId="8" xfId="0" applyNumberFormat="1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166" fontId="1" fillId="0" borderId="8" xfId="1" applyNumberFormat="1" applyFont="1" applyBorder="1" applyAlignment="1" applyProtection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5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/>
    </xf>
    <xf numFmtId="0" fontId="12" fillId="3" borderId="0" xfId="0" applyFont="1" applyFill="1" applyAlignment="1">
      <alignment vertical="center" wrapText="1"/>
    </xf>
    <xf numFmtId="0" fontId="13" fillId="3" borderId="0" xfId="0" applyFont="1" applyFill="1" applyBorder="1" applyAlignment="1">
      <alignment horizontal="left" wrapText="1"/>
    </xf>
    <xf numFmtId="167" fontId="16" fillId="7" borderId="0" xfId="0" applyNumberFormat="1" applyFont="1" applyFill="1" applyAlignment="1" applyProtection="1">
      <alignment vertical="center" wrapText="1"/>
      <protection locked="0"/>
    </xf>
    <xf numFmtId="0" fontId="16" fillId="7" borderId="0" xfId="0" applyFont="1" applyFill="1" applyAlignment="1" applyProtection="1">
      <alignment vertical="center" wrapText="1"/>
      <protection locked="0"/>
    </xf>
    <xf numFmtId="164" fontId="16" fillId="7" borderId="0" xfId="0" applyNumberFormat="1" applyFont="1" applyFill="1" applyAlignment="1" applyProtection="1">
      <alignment vertical="center" wrapText="1"/>
      <protection locked="0"/>
    </xf>
    <xf numFmtId="165" fontId="16" fillId="7" borderId="0" xfId="0" applyNumberFormat="1" applyFont="1" applyFill="1" applyAlignment="1" applyProtection="1">
      <alignment vertical="center" wrapText="1"/>
      <protection locked="0"/>
    </xf>
    <xf numFmtId="170" fontId="16" fillId="7" borderId="0" xfId="0" applyNumberFormat="1" applyFont="1" applyFill="1" applyAlignment="1" applyProtection="1">
      <alignment horizontal="center" vertical="center" wrapText="1"/>
      <protection locked="0"/>
    </xf>
    <xf numFmtId="166" fontId="1" fillId="3" borderId="5" xfId="0" applyNumberFormat="1" applyFont="1" applyFill="1" applyBorder="1" applyAlignment="1">
      <alignment horizontal="center" vertical="center" wrapText="1"/>
    </xf>
    <xf numFmtId="0" fontId="17" fillId="9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 wrapText="1"/>
    </xf>
    <xf numFmtId="10" fontId="1" fillId="0" borderId="5" xfId="0" applyNumberFormat="1" applyFont="1" applyBorder="1" applyAlignment="1" applyProtection="1">
      <alignment horizontal="center" vertical="center" wrapText="1"/>
      <protection locked="0"/>
    </xf>
    <xf numFmtId="10" fontId="1" fillId="0" borderId="11" xfId="0" applyNumberFormat="1" applyFont="1" applyBorder="1" applyAlignment="1" applyProtection="1">
      <alignment horizontal="center" vertical="center" wrapText="1"/>
      <protection locked="0"/>
    </xf>
    <xf numFmtId="10" fontId="1" fillId="0" borderId="8" xfId="0" applyNumberFormat="1" applyFont="1" applyBorder="1" applyAlignment="1" applyProtection="1">
      <alignment horizontal="center" vertical="center" wrapText="1"/>
      <protection locked="0"/>
    </xf>
    <xf numFmtId="3" fontId="6" fillId="0" borderId="10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Font="1" applyBorder="1"/>
    <xf numFmtId="0" fontId="17" fillId="9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166" fontId="0" fillId="0" borderId="8" xfId="0" applyNumberFormat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7" fillId="10" borderId="5" xfId="0" applyFont="1" applyFill="1" applyBorder="1" applyAlignment="1">
      <alignment horizontal="center" vertical="center" wrapText="1"/>
    </xf>
    <xf numFmtId="170" fontId="14" fillId="7" borderId="5" xfId="0" applyNumberFormat="1" applyFont="1" applyFill="1" applyBorder="1" applyAlignment="1" applyProtection="1">
      <alignment vertical="center"/>
    </xf>
    <xf numFmtId="167" fontId="14" fillId="7" borderId="5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</xf>
    <xf numFmtId="166" fontId="1" fillId="0" borderId="11" xfId="1" applyNumberFormat="1" applyFont="1" applyBorder="1" applyAlignment="1" applyProtection="1">
      <alignment horizontal="center" vertical="center" wrapText="1"/>
    </xf>
    <xf numFmtId="166" fontId="1" fillId="0" borderId="5" xfId="1" applyNumberFormat="1" applyFont="1" applyBorder="1" applyAlignment="1" applyProtection="1">
      <alignment horizontal="center" vertical="center" wrapText="1"/>
    </xf>
    <xf numFmtId="3" fontId="10" fillId="0" borderId="5" xfId="0" applyNumberFormat="1" applyFont="1" applyBorder="1" applyAlignment="1">
      <alignment horizontal="center" vertical="center"/>
    </xf>
    <xf numFmtId="166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0" xfId="1" applyNumberFormat="1" applyFont="1" applyBorder="1" applyAlignment="1" applyProtection="1">
      <alignment horizontal="center" vertical="center" wrapText="1"/>
    </xf>
    <xf numFmtId="3" fontId="1" fillId="3" borderId="10" xfId="0" applyNumberFormat="1" applyFont="1" applyFill="1" applyBorder="1" applyAlignment="1" applyProtection="1">
      <alignment vertical="center" wrapText="1"/>
      <protection locked="0"/>
    </xf>
    <xf numFmtId="166" fontId="6" fillId="3" borderId="10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 applyProtection="1">
      <alignment vertical="center" wrapText="1"/>
      <protection locked="0"/>
    </xf>
    <xf numFmtId="170" fontId="14" fillId="12" borderId="0" xfId="0" applyNumberFormat="1" applyFont="1" applyFill="1" applyBorder="1" applyAlignment="1" applyProtection="1">
      <alignment vertical="center"/>
    </xf>
    <xf numFmtId="170" fontId="15" fillId="12" borderId="0" xfId="0" applyNumberFormat="1" applyFont="1" applyFill="1" applyBorder="1" applyAlignment="1" applyProtection="1">
      <alignment vertical="center" wrapText="1"/>
      <protection locked="0"/>
    </xf>
    <xf numFmtId="170" fontId="16" fillId="12" borderId="0" xfId="0" applyNumberFormat="1" applyFont="1" applyFill="1" applyBorder="1" applyAlignment="1" applyProtection="1">
      <alignment horizontal="center" vertical="center" wrapText="1"/>
      <protection locked="0"/>
    </xf>
    <xf numFmtId="167" fontId="15" fillId="11" borderId="5" xfId="0" applyNumberFormat="1" applyFont="1" applyFill="1" applyBorder="1" applyAlignment="1" applyProtection="1">
      <alignment horizontal="left" vertical="center"/>
      <protection locked="0"/>
    </xf>
    <xf numFmtId="170" fontId="15" fillId="11" borderId="5" xfId="0" applyNumberFormat="1" applyFont="1" applyFill="1" applyBorder="1" applyAlignment="1" applyProtection="1">
      <alignment vertical="center" wrapText="1"/>
    </xf>
    <xf numFmtId="170" fontId="19" fillId="8" borderId="5" xfId="0" applyNumberFormat="1" applyFont="1" applyFill="1" applyBorder="1" applyAlignment="1" applyProtection="1">
      <alignment vertical="center" wrapText="1"/>
    </xf>
    <xf numFmtId="166" fontId="1" fillId="0" borderId="10" xfId="0" applyNumberFormat="1" applyFont="1" applyBorder="1" applyAlignment="1" applyProtection="1">
      <alignment horizontal="center" vertical="center" wrapText="1"/>
    </xf>
    <xf numFmtId="0" fontId="17" fillId="10" borderId="14" xfId="0" applyFont="1" applyFill="1" applyBorder="1" applyAlignment="1">
      <alignment horizontal="center" vertical="center" wrapText="1"/>
    </xf>
    <xf numFmtId="0" fontId="17" fillId="10" borderId="13" xfId="0" applyFont="1" applyFill="1" applyBorder="1" applyAlignment="1">
      <alignment horizontal="center" vertical="center" wrapText="1"/>
    </xf>
    <xf numFmtId="166" fontId="1" fillId="0" borderId="8" xfId="0" applyNumberFormat="1" applyFont="1" applyBorder="1" applyAlignment="1" applyProtection="1">
      <alignment horizontal="center" vertical="center" wrapText="1"/>
    </xf>
    <xf numFmtId="166" fontId="1" fillId="3" borderId="5" xfId="1" applyNumberFormat="1" applyFont="1" applyFill="1" applyBorder="1" applyAlignment="1" applyProtection="1">
      <alignment horizontal="right" vertical="center" wrapText="1"/>
    </xf>
    <xf numFmtId="10" fontId="1" fillId="3" borderId="5" xfId="0" applyNumberFormat="1" applyFont="1" applyFill="1" applyBorder="1" applyAlignment="1" applyProtection="1">
      <alignment vertical="center"/>
      <protection locked="0"/>
    </xf>
    <xf numFmtId="0" fontId="17" fillId="9" borderId="8" xfId="0" applyFont="1" applyFill="1" applyBorder="1" applyAlignment="1">
      <alignment horizontal="center" vertical="center" wrapText="1"/>
    </xf>
    <xf numFmtId="0" fontId="17" fillId="10" borderId="8" xfId="0" applyFont="1" applyFill="1" applyBorder="1" applyAlignment="1">
      <alignment horizontal="center" vertical="center" wrapText="1"/>
    </xf>
    <xf numFmtId="0" fontId="17" fillId="10" borderId="2" xfId="0" applyFont="1" applyFill="1" applyBorder="1" applyAlignment="1">
      <alignment horizontal="center" vertical="center" wrapText="1"/>
    </xf>
    <xf numFmtId="10" fontId="1" fillId="3" borderId="5" xfId="0" applyNumberFormat="1" applyFont="1" applyFill="1" applyBorder="1" applyAlignment="1" applyProtection="1">
      <alignment vertical="center" wrapText="1"/>
      <protection locked="0"/>
    </xf>
    <xf numFmtId="170" fontId="15" fillId="11" borderId="15" xfId="0" applyNumberFormat="1" applyFont="1" applyFill="1" applyBorder="1" applyAlignment="1" applyProtection="1">
      <alignment vertical="center" wrapText="1"/>
      <protection locked="0"/>
    </xf>
    <xf numFmtId="170" fontId="15" fillId="11" borderId="19" xfId="0" applyNumberFormat="1" applyFont="1" applyFill="1" applyBorder="1" applyAlignment="1" applyProtection="1">
      <alignment vertical="center" wrapText="1"/>
      <protection locked="0"/>
    </xf>
    <xf numFmtId="170" fontId="15" fillId="11" borderId="16" xfId="0" applyNumberFormat="1" applyFont="1" applyFill="1" applyBorder="1" applyAlignment="1" applyProtection="1">
      <alignment vertical="center" wrapText="1"/>
      <protection locked="0"/>
    </xf>
    <xf numFmtId="167" fontId="19" fillId="12" borderId="5" xfId="0" applyNumberFormat="1" applyFont="1" applyFill="1" applyBorder="1" applyAlignment="1" applyProtection="1">
      <alignment horizontal="left" vertical="center"/>
      <protection locked="0"/>
    </xf>
    <xf numFmtId="170" fontId="15" fillId="12" borderId="15" xfId="0" applyNumberFormat="1" applyFont="1" applyFill="1" applyBorder="1" applyAlignment="1" applyProtection="1">
      <alignment vertical="center" wrapText="1"/>
      <protection locked="0"/>
    </xf>
    <xf numFmtId="170" fontId="15" fillId="12" borderId="19" xfId="0" applyNumberFormat="1" applyFont="1" applyFill="1" applyBorder="1" applyAlignment="1" applyProtection="1">
      <alignment vertical="center" wrapText="1"/>
      <protection locked="0"/>
    </xf>
    <xf numFmtId="170" fontId="15" fillId="12" borderId="16" xfId="0" applyNumberFormat="1" applyFont="1" applyFill="1" applyBorder="1" applyAlignment="1" applyProtection="1">
      <alignment vertical="center" wrapText="1"/>
      <protection locked="0"/>
    </xf>
    <xf numFmtId="170" fontId="19" fillId="12" borderId="5" xfId="0" applyNumberFormat="1" applyFont="1" applyFill="1" applyBorder="1" applyAlignment="1" applyProtection="1">
      <alignment vertical="center" wrapText="1"/>
    </xf>
    <xf numFmtId="169" fontId="14" fillId="7" borderId="15" xfId="0" applyNumberFormat="1" applyFont="1" applyFill="1" applyBorder="1" applyAlignment="1" applyProtection="1">
      <alignment vertical="center"/>
      <protection locked="0"/>
    </xf>
    <xf numFmtId="169" fontId="14" fillId="7" borderId="19" xfId="0" applyNumberFormat="1" applyFont="1" applyFill="1" applyBorder="1" applyAlignment="1" applyProtection="1">
      <alignment vertical="center"/>
      <protection locked="0"/>
    </xf>
    <xf numFmtId="169" fontId="14" fillId="7" borderId="16" xfId="0" applyNumberFormat="1" applyFont="1" applyFill="1" applyBorder="1" applyAlignment="1" applyProtection="1">
      <alignment vertical="center"/>
      <protection locked="0"/>
    </xf>
    <xf numFmtId="166" fontId="1" fillId="0" borderId="8" xfId="1" applyNumberFormat="1" applyFont="1" applyBorder="1" applyAlignment="1" applyProtection="1">
      <alignment horizontal="center" vertical="center" wrapText="1"/>
    </xf>
    <xf numFmtId="166" fontId="15" fillId="11" borderId="5" xfId="0" applyNumberFormat="1" applyFont="1" applyFill="1" applyBorder="1" applyAlignment="1" applyProtection="1">
      <alignment vertical="center" wrapText="1"/>
    </xf>
    <xf numFmtId="166" fontId="19" fillId="12" borderId="5" xfId="0" applyNumberFormat="1" applyFont="1" applyFill="1" applyBorder="1" applyAlignment="1" applyProtection="1">
      <alignment vertical="center" wrapText="1"/>
    </xf>
    <xf numFmtId="166" fontId="14" fillId="7" borderId="5" xfId="0" applyNumberFormat="1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166" fontId="6" fillId="3" borderId="0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Border="1" applyAlignment="1" applyProtection="1">
      <alignment vertical="center" wrapText="1"/>
      <protection locked="0"/>
    </xf>
    <xf numFmtId="9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166" fontId="1" fillId="3" borderId="0" xfId="1" applyNumberFormat="1" applyFont="1" applyFill="1" applyBorder="1" applyAlignment="1" applyProtection="1">
      <alignment horizontal="center" vertical="center" wrapText="1"/>
    </xf>
    <xf numFmtId="0" fontId="0" fillId="3" borderId="0" xfId="0" applyFill="1" applyBorder="1"/>
    <xf numFmtId="166" fontId="0" fillId="3" borderId="0" xfId="0" applyNumberFormat="1" applyFill="1" applyBorder="1"/>
    <xf numFmtId="167" fontId="1" fillId="3" borderId="0" xfId="0" applyNumberFormat="1" applyFont="1" applyFill="1" applyBorder="1" applyAlignment="1" applyProtection="1">
      <alignment vertical="center" wrapText="1"/>
      <protection locked="0"/>
    </xf>
    <xf numFmtId="166" fontId="1" fillId="3" borderId="0" xfId="0" applyNumberFormat="1" applyFont="1" applyFill="1" applyBorder="1" applyAlignment="1" applyProtection="1">
      <alignment vertical="center" wrapText="1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3" fontId="5" fillId="3" borderId="0" xfId="0" applyNumberFormat="1" applyFont="1" applyFill="1" applyBorder="1" applyAlignment="1" applyProtection="1">
      <alignment vertical="center"/>
      <protection locked="0"/>
    </xf>
    <xf numFmtId="3" fontId="5" fillId="3" borderId="0" xfId="0" applyNumberFormat="1" applyFont="1" applyFill="1" applyBorder="1" applyAlignment="1" applyProtection="1">
      <alignment horizontal="center" vertical="center"/>
      <protection locked="0"/>
    </xf>
    <xf numFmtId="168" fontId="3" fillId="3" borderId="0" xfId="0" applyNumberFormat="1" applyFont="1" applyFill="1" applyBorder="1" applyAlignment="1" applyProtection="1">
      <alignment vertical="center"/>
      <protection locked="0"/>
    </xf>
    <xf numFmtId="0" fontId="0" fillId="3" borderId="0" xfId="0" applyFill="1" applyBorder="1" applyAlignment="1"/>
    <xf numFmtId="0" fontId="0" fillId="0" borderId="0" xfId="0" applyAlignment="1"/>
    <xf numFmtId="166" fontId="0" fillId="0" borderId="10" xfId="0" applyNumberFormat="1" applyBorder="1" applyAlignment="1">
      <alignment horizontal="center" vertical="center"/>
    </xf>
    <xf numFmtId="3" fontId="6" fillId="3" borderId="8" xfId="0" applyNumberFormat="1" applyFont="1" applyFill="1" applyBorder="1" applyAlignment="1">
      <alignment horizontal="center" vertical="center"/>
    </xf>
    <xf numFmtId="3" fontId="1" fillId="3" borderId="8" xfId="0" applyNumberFormat="1" applyFont="1" applyFill="1" applyBorder="1" applyAlignment="1" applyProtection="1">
      <alignment vertical="center" wrapText="1"/>
      <protection locked="0"/>
    </xf>
    <xf numFmtId="166" fontId="6" fillId="3" borderId="8" xfId="0" applyNumberFormat="1" applyFont="1" applyFill="1" applyBorder="1" applyAlignment="1">
      <alignment horizontal="center" vertical="center" wrapText="1"/>
    </xf>
    <xf numFmtId="166" fontId="1" fillId="0" borderId="2" xfId="1" applyNumberFormat="1" applyFont="1" applyBorder="1" applyAlignment="1" applyProtection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/>
    </xf>
    <xf numFmtId="166" fontId="1" fillId="0" borderId="4" xfId="1" applyNumberFormat="1" applyFont="1" applyBorder="1" applyAlignment="1" applyProtection="1">
      <alignment horizontal="center" vertical="center" wrapText="1"/>
    </xf>
    <xf numFmtId="0" fontId="7" fillId="3" borderId="18" xfId="0" applyFont="1" applyFill="1" applyBorder="1"/>
    <xf numFmtId="166" fontId="1" fillId="0" borderId="11" xfId="0" applyNumberFormat="1" applyFont="1" applyBorder="1" applyAlignment="1" applyProtection="1">
      <alignment vertical="center" wrapText="1"/>
      <protection locked="0"/>
    </xf>
    <xf numFmtId="0" fontId="1" fillId="3" borderId="11" xfId="0" applyFont="1" applyFill="1" applyBorder="1" applyAlignment="1" applyProtection="1">
      <alignment vertical="center" wrapText="1"/>
      <protection locked="0"/>
    </xf>
    <xf numFmtId="166" fontId="1" fillId="0" borderId="11" xfId="0" applyNumberFormat="1" applyFont="1" applyBorder="1" applyAlignment="1" applyProtection="1">
      <alignment horizontal="center" vertical="center" wrapText="1"/>
    </xf>
    <xf numFmtId="166" fontId="1" fillId="0" borderId="17" xfId="1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3" fontId="1" fillId="0" borderId="11" xfId="0" applyNumberFormat="1" applyFont="1" applyBorder="1" applyAlignment="1" applyProtection="1">
      <alignment horizontal="center" vertical="center" wrapText="1"/>
      <protection locked="0"/>
    </xf>
    <xf numFmtId="167" fontId="14" fillId="7" borderId="0" xfId="0" applyNumberFormat="1" applyFont="1" applyFill="1" applyBorder="1" applyAlignment="1" applyProtection="1">
      <alignment vertical="center"/>
      <protection locked="0"/>
    </xf>
    <xf numFmtId="169" fontId="14" fillId="7" borderId="0" xfId="0" applyNumberFormat="1" applyFont="1" applyFill="1" applyBorder="1" applyAlignment="1" applyProtection="1">
      <alignment horizontal="center" vertical="center"/>
      <protection locked="0"/>
    </xf>
    <xf numFmtId="170" fontId="14" fillId="7" borderId="0" xfId="0" applyNumberFormat="1" applyFont="1" applyFill="1" applyBorder="1" applyAlignment="1" applyProtection="1">
      <alignment vertical="center"/>
    </xf>
    <xf numFmtId="166" fontId="0" fillId="0" borderId="5" xfId="0" applyNumberForma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3" fontId="6" fillId="4" borderId="5" xfId="0" applyNumberFormat="1" applyFont="1" applyFill="1" applyBorder="1" applyAlignment="1">
      <alignment horizontal="left" vertical="center"/>
    </xf>
    <xf numFmtId="166" fontId="1" fillId="0" borderId="5" xfId="0" applyNumberFormat="1" applyFont="1" applyBorder="1" applyAlignment="1" applyProtection="1">
      <alignment horizontal="left" vertical="center" wrapText="1"/>
      <protection locked="0"/>
    </xf>
    <xf numFmtId="166" fontId="6" fillId="0" borderId="5" xfId="0" applyNumberFormat="1" applyFont="1" applyBorder="1" applyAlignment="1">
      <alignment horizontal="left" vertical="center" wrapText="1"/>
    </xf>
    <xf numFmtId="166" fontId="6" fillId="3" borderId="5" xfId="0" applyNumberFormat="1" applyFont="1" applyFill="1" applyBorder="1" applyAlignment="1">
      <alignment horizontal="left" vertical="center" wrapText="1"/>
    </xf>
    <xf numFmtId="10" fontId="1" fillId="0" borderId="5" xfId="0" applyNumberFormat="1" applyFont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 applyProtection="1">
      <alignment horizontal="left" vertical="center" wrapText="1"/>
    </xf>
    <xf numFmtId="3" fontId="6" fillId="0" borderId="8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>
      <alignment horizontal="center" vertical="center" wrapText="1"/>
    </xf>
    <xf numFmtId="166" fontId="1" fillId="0" borderId="3" xfId="0" applyNumberFormat="1" applyFont="1" applyBorder="1" applyAlignment="1" applyProtection="1">
      <alignment horizontal="center" vertical="center" wrapText="1"/>
      <protection locked="0"/>
    </xf>
    <xf numFmtId="166" fontId="1" fillId="0" borderId="20" xfId="1" applyNumberFormat="1" applyFont="1" applyBorder="1" applyAlignment="1" applyProtection="1">
      <alignment horizontal="right" vertical="center" wrapText="1"/>
    </xf>
    <xf numFmtId="166" fontId="1" fillId="0" borderId="10" xfId="0" applyNumberFormat="1" applyFont="1" applyBorder="1" applyAlignment="1">
      <alignment horizontal="center" vertical="center" wrapText="1"/>
    </xf>
    <xf numFmtId="166" fontId="1" fillId="0" borderId="10" xfId="1" applyNumberFormat="1" applyFont="1" applyBorder="1" applyAlignment="1" applyProtection="1">
      <alignment horizontal="right" vertical="center" wrapText="1"/>
    </xf>
    <xf numFmtId="166" fontId="1" fillId="0" borderId="4" xfId="0" applyNumberFormat="1" applyFont="1" applyBorder="1" applyAlignment="1" applyProtection="1">
      <alignment horizontal="center" vertical="center" wrapText="1"/>
      <protection locked="0"/>
    </xf>
    <xf numFmtId="170" fontId="15" fillId="12" borderId="15" xfId="0" applyNumberFormat="1" applyFont="1" applyFill="1" applyBorder="1" applyAlignment="1" applyProtection="1">
      <alignment horizontal="center" vertical="center" wrapText="1"/>
      <protection locked="0"/>
    </xf>
    <xf numFmtId="170" fontId="15" fillId="12" borderId="19" xfId="0" applyNumberFormat="1" applyFont="1" applyFill="1" applyBorder="1" applyAlignment="1" applyProtection="1">
      <alignment horizontal="center" vertical="center" wrapText="1"/>
      <protection locked="0"/>
    </xf>
    <xf numFmtId="170" fontId="15" fillId="12" borderId="16" xfId="0" applyNumberFormat="1" applyFont="1" applyFill="1" applyBorder="1" applyAlignment="1" applyProtection="1">
      <alignment horizontal="center" vertical="center" wrapText="1"/>
      <protection locked="0"/>
    </xf>
    <xf numFmtId="170" fontId="15" fillId="11" borderId="15" xfId="0" applyNumberFormat="1" applyFont="1" applyFill="1" applyBorder="1" applyAlignment="1" applyProtection="1">
      <alignment horizontal="center" vertical="center" wrapText="1"/>
      <protection locked="0"/>
    </xf>
    <xf numFmtId="170" fontId="15" fillId="11" borderId="19" xfId="0" applyNumberFormat="1" applyFont="1" applyFill="1" applyBorder="1" applyAlignment="1" applyProtection="1">
      <alignment horizontal="center" vertical="center" wrapText="1"/>
      <protection locked="0"/>
    </xf>
    <xf numFmtId="170" fontId="15" fillId="11" borderId="16" xfId="0" applyNumberFormat="1" applyFont="1" applyFill="1" applyBorder="1" applyAlignment="1" applyProtection="1">
      <alignment horizontal="center" vertical="center" wrapText="1"/>
      <protection locked="0"/>
    </xf>
    <xf numFmtId="169" fontId="14" fillId="7" borderId="15" xfId="0" applyNumberFormat="1" applyFont="1" applyFill="1" applyBorder="1" applyAlignment="1" applyProtection="1">
      <alignment horizontal="center" vertical="center"/>
      <protection locked="0"/>
    </xf>
    <xf numFmtId="169" fontId="14" fillId="7" borderId="19" xfId="0" applyNumberFormat="1" applyFont="1" applyFill="1" applyBorder="1" applyAlignment="1" applyProtection="1">
      <alignment horizontal="center" vertical="center"/>
      <protection locked="0"/>
    </xf>
    <xf numFmtId="169" fontId="14" fillId="7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>
      <alignment horizontal="center"/>
    </xf>
    <xf numFmtId="0" fontId="8" fillId="6" borderId="0" xfId="0" applyFont="1" applyFill="1" applyAlignment="1">
      <alignment horizontal="left"/>
    </xf>
    <xf numFmtId="0" fontId="3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wrapText="1"/>
    </xf>
    <xf numFmtId="167" fontId="15" fillId="11" borderId="15" xfId="0" applyNumberFormat="1" applyFont="1" applyFill="1" applyBorder="1" applyAlignment="1" applyProtection="1">
      <alignment horizontal="left" vertical="center"/>
      <protection locked="0"/>
    </xf>
    <xf numFmtId="167" fontId="15" fillId="11" borderId="19" xfId="0" applyNumberFormat="1" applyFont="1" applyFill="1" applyBorder="1" applyAlignment="1" applyProtection="1">
      <alignment horizontal="left" vertical="center"/>
      <protection locked="0"/>
    </xf>
    <xf numFmtId="167" fontId="15" fillId="11" borderId="16" xfId="0" applyNumberFormat="1" applyFont="1" applyFill="1" applyBorder="1" applyAlignment="1" applyProtection="1">
      <alignment horizontal="left" vertical="center"/>
      <protection locked="0"/>
    </xf>
    <xf numFmtId="167" fontId="19" fillId="12" borderId="15" xfId="0" applyNumberFormat="1" applyFont="1" applyFill="1" applyBorder="1" applyAlignment="1" applyProtection="1">
      <alignment horizontal="left" vertical="center"/>
      <protection locked="0"/>
    </xf>
    <xf numFmtId="167" fontId="19" fillId="12" borderId="19" xfId="0" applyNumberFormat="1" applyFont="1" applyFill="1" applyBorder="1" applyAlignment="1" applyProtection="1">
      <alignment horizontal="left" vertical="center"/>
      <protection locked="0"/>
    </xf>
    <xf numFmtId="167" fontId="19" fillId="12" borderId="16" xfId="0" applyNumberFormat="1" applyFont="1" applyFill="1" applyBorder="1" applyAlignment="1" applyProtection="1">
      <alignment horizontal="left" vertical="center"/>
      <protection locked="0"/>
    </xf>
    <xf numFmtId="167" fontId="14" fillId="7" borderId="15" xfId="0" applyNumberFormat="1" applyFont="1" applyFill="1" applyBorder="1" applyAlignment="1" applyProtection="1">
      <alignment horizontal="left" vertical="center"/>
      <protection locked="0"/>
    </xf>
    <xf numFmtId="167" fontId="14" fillId="7" borderId="19" xfId="0" applyNumberFormat="1" applyFont="1" applyFill="1" applyBorder="1" applyAlignment="1" applyProtection="1">
      <alignment horizontal="left" vertical="center"/>
      <protection locked="0"/>
    </xf>
    <xf numFmtId="167" fontId="14" fillId="7" borderId="16" xfId="0" applyNumberFormat="1" applyFont="1" applyFill="1" applyBorder="1" applyAlignment="1" applyProtection="1">
      <alignment horizontal="left" vertical="center"/>
      <protection locked="0"/>
    </xf>
    <xf numFmtId="0" fontId="7" fillId="3" borderId="18" xfId="0" applyFont="1" applyFill="1" applyBorder="1" applyAlignment="1">
      <alignment horizontal="center"/>
    </xf>
    <xf numFmtId="4" fontId="1" fillId="0" borderId="0" xfId="0" applyNumberFormat="1" applyFont="1" applyAlignment="1" applyProtection="1">
      <alignment vertical="center" wrapText="1"/>
      <protection locked="0"/>
    </xf>
    <xf numFmtId="166" fontId="0" fillId="0" borderId="0" xfId="0" applyNumberFormat="1"/>
  </cellXfs>
  <cellStyles count="3">
    <cellStyle name="Euro" xfId="1"/>
    <cellStyle name="Normal" xfId="0" builtinId="0"/>
    <cellStyle name="Normal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333375</xdr:colOff>
      <xdr:row>0</xdr:row>
      <xdr:rowOff>0</xdr:rowOff>
    </xdr:from>
    <xdr:to>
      <xdr:col>11</xdr:col>
      <xdr:colOff>114300</xdr:colOff>
      <xdr:row>3</xdr:row>
      <xdr:rowOff>114299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0575" y="0"/>
          <a:ext cx="1504950" cy="6381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0</xdr:row>
      <xdr:rowOff>0</xdr:rowOff>
    </xdr:from>
    <xdr:to>
      <xdr:col>10</xdr:col>
      <xdr:colOff>28575</xdr:colOff>
      <xdr:row>3</xdr:row>
      <xdr:rowOff>95249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0"/>
          <a:ext cx="1504950" cy="6381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400050</xdr:colOff>
      <xdr:row>0</xdr:row>
      <xdr:rowOff>66675</xdr:rowOff>
    </xdr:from>
    <xdr:to>
      <xdr:col>6</xdr:col>
      <xdr:colOff>695325</xdr:colOff>
      <xdr:row>3</xdr:row>
      <xdr:rowOff>142874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6675"/>
          <a:ext cx="1504950" cy="6191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85725</xdr:rowOff>
    </xdr:from>
    <xdr:to>
      <xdr:col>6</xdr:col>
      <xdr:colOff>904875</xdr:colOff>
      <xdr:row>3</xdr:row>
      <xdr:rowOff>152400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85725"/>
          <a:ext cx="148590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838200</xdr:colOff>
      <xdr:row>0</xdr:row>
      <xdr:rowOff>66675</xdr:rowOff>
    </xdr:from>
    <xdr:to>
      <xdr:col>10</xdr:col>
      <xdr:colOff>533400</xdr:colOff>
      <xdr:row>3</xdr:row>
      <xdr:rowOff>85724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66675"/>
          <a:ext cx="1504950" cy="5619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409575</xdr:colOff>
      <xdr:row>0</xdr:row>
      <xdr:rowOff>76200</xdr:rowOff>
    </xdr:from>
    <xdr:to>
      <xdr:col>6</xdr:col>
      <xdr:colOff>390525</xdr:colOff>
      <xdr:row>3</xdr:row>
      <xdr:rowOff>66674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76200"/>
          <a:ext cx="1504950" cy="5619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514350</xdr:colOff>
      <xdr:row>0</xdr:row>
      <xdr:rowOff>133350</xdr:rowOff>
    </xdr:from>
    <xdr:to>
      <xdr:col>3</xdr:col>
      <xdr:colOff>57150</xdr:colOff>
      <xdr:row>3</xdr:row>
      <xdr:rowOff>38099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33350"/>
          <a:ext cx="1504950" cy="5905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57150</xdr:colOff>
      <xdr:row>3</xdr:row>
      <xdr:rowOff>85724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80975"/>
          <a:ext cx="1504950" cy="5905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3"/>
  <sheetViews>
    <sheetView showGridLines="0" zoomScaleNormal="100" workbookViewId="0">
      <selection activeCell="D29" sqref="D29"/>
    </sheetView>
  </sheetViews>
  <sheetFormatPr baseColWidth="10" defaultColWidth="53.140625" defaultRowHeight="12.75"/>
  <cols>
    <col min="1" max="1" width="0.85546875" style="4" customWidth="1"/>
    <col min="2" max="2" width="49" style="17" customWidth="1"/>
    <col min="3" max="3" width="45.85546875" style="4" bestFit="1" customWidth="1"/>
    <col min="4" max="4" width="17.85546875" style="4" customWidth="1"/>
    <col min="5" max="5" width="12.140625" style="4" bestFit="1" customWidth="1"/>
    <col min="6" max="6" width="10.7109375" style="4" bestFit="1" customWidth="1"/>
    <col min="7" max="7" width="11.5703125" style="7" customWidth="1"/>
    <col min="8" max="8" width="10.7109375" style="7" bestFit="1" customWidth="1"/>
    <col min="9" max="9" width="19.5703125" style="7" bestFit="1" customWidth="1"/>
    <col min="10" max="10" width="10" style="1" customWidth="1"/>
    <col min="11" max="11" width="15.85546875" style="2" customWidth="1"/>
    <col min="12" max="12" width="10.7109375" style="4" bestFit="1" customWidth="1"/>
    <col min="13" max="13" width="15.28515625" style="4" bestFit="1" customWidth="1"/>
    <col min="14" max="16384" width="53.140625" style="4"/>
  </cols>
  <sheetData>
    <row r="2" spans="2:13" s="19" customFormat="1" ht="14.25">
      <c r="M2" s="70" t="s">
        <v>24</v>
      </c>
    </row>
    <row r="3" spans="2:13" s="19" customFormat="1" ht="14.25">
      <c r="H3" s="70"/>
    </row>
    <row r="4" spans="2:13" s="19" customFormat="1" ht="14.25"/>
    <row r="5" spans="2:13" s="19" customFormat="1" ht="15.75" thickBot="1">
      <c r="B5" s="71" t="s">
        <v>25</v>
      </c>
      <c r="C5" s="201"/>
      <c r="D5" s="201"/>
      <c r="E5" s="201"/>
      <c r="F5" s="201"/>
      <c r="G5" s="201"/>
      <c r="H5" s="201"/>
      <c r="I5" s="201"/>
      <c r="J5" s="201"/>
      <c r="K5" s="201"/>
      <c r="L5" s="89"/>
      <c r="M5" s="89"/>
    </row>
    <row r="6" spans="2:13" s="19" customFormat="1" ht="14.25">
      <c r="C6" s="204"/>
      <c r="D6" s="204"/>
      <c r="E6" s="204"/>
      <c r="F6" s="204"/>
      <c r="G6" s="204"/>
      <c r="H6" s="94"/>
    </row>
    <row r="7" spans="2:13" s="19" customFormat="1" ht="23.25">
      <c r="B7" s="202" t="s">
        <v>49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</row>
    <row r="9" spans="2:13">
      <c r="B9" s="203" t="s">
        <v>39</v>
      </c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</row>
    <row r="11" spans="2:13" s="17" customFormat="1" ht="51.75" customHeight="1">
      <c r="B11" s="35" t="s">
        <v>0</v>
      </c>
      <c r="C11" s="35" t="s">
        <v>1</v>
      </c>
      <c r="D11" s="35" t="s">
        <v>31</v>
      </c>
      <c r="E11" s="35" t="s">
        <v>32</v>
      </c>
      <c r="F11" s="90" t="s">
        <v>30</v>
      </c>
      <c r="G11" s="90" t="s">
        <v>37</v>
      </c>
      <c r="H11" s="90" t="s">
        <v>38</v>
      </c>
      <c r="I11" s="99" t="s">
        <v>40</v>
      </c>
      <c r="J11" s="99" t="s">
        <v>41</v>
      </c>
      <c r="K11" s="99" t="s">
        <v>42</v>
      </c>
      <c r="L11" s="99" t="s">
        <v>43</v>
      </c>
      <c r="M11" s="99" t="s">
        <v>44</v>
      </c>
    </row>
    <row r="12" spans="2:13" s="17" customFormat="1" ht="25.5">
      <c r="B12" s="30" t="s">
        <v>36</v>
      </c>
      <c r="C12" s="177" t="s">
        <v>46</v>
      </c>
      <c r="D12" s="178">
        <v>5750</v>
      </c>
      <c r="E12" s="176">
        <v>6.96</v>
      </c>
      <c r="F12" s="65"/>
      <c r="G12" s="180"/>
      <c r="H12" s="180"/>
      <c r="I12" s="181">
        <v>0</v>
      </c>
      <c r="J12" s="179">
        <v>0</v>
      </c>
      <c r="K12" s="182">
        <v>0</v>
      </c>
      <c r="L12" s="183">
        <f>D12*I12</f>
        <v>0</v>
      </c>
      <c r="M12" s="183">
        <f>J12*D12</f>
        <v>0</v>
      </c>
    </row>
    <row r="13" spans="2:13" s="17" customFormat="1" ht="25.5">
      <c r="B13" s="30" t="s">
        <v>36</v>
      </c>
      <c r="C13" s="177" t="s">
        <v>47</v>
      </c>
      <c r="D13" s="178">
        <v>500</v>
      </c>
      <c r="E13" s="176">
        <v>10.5</v>
      </c>
      <c r="F13" s="65"/>
      <c r="G13" s="180"/>
      <c r="H13" s="180"/>
      <c r="I13" s="181">
        <v>0</v>
      </c>
      <c r="J13" s="179">
        <v>0</v>
      </c>
      <c r="K13" s="182">
        <v>0</v>
      </c>
      <c r="L13" s="183">
        <f t="shared" ref="L13:L14" si="0">D13*I13</f>
        <v>0</v>
      </c>
      <c r="M13" s="183">
        <f t="shared" ref="M13:M14" si="1">J13*D13</f>
        <v>0</v>
      </c>
    </row>
    <row r="14" spans="2:13" s="17" customFormat="1" ht="25.5">
      <c r="B14" s="30" t="s">
        <v>36</v>
      </c>
      <c r="C14" s="177" t="s">
        <v>48</v>
      </c>
      <c r="D14" s="178">
        <v>4300</v>
      </c>
      <c r="E14" s="176">
        <v>10.5</v>
      </c>
      <c r="F14" s="65"/>
      <c r="G14" s="180"/>
      <c r="H14" s="180"/>
      <c r="I14" s="181">
        <v>0</v>
      </c>
      <c r="J14" s="179">
        <v>0</v>
      </c>
      <c r="K14" s="182">
        <v>0</v>
      </c>
      <c r="L14" s="183">
        <f t="shared" si="0"/>
        <v>0</v>
      </c>
      <c r="M14" s="183">
        <f t="shared" si="1"/>
        <v>0</v>
      </c>
    </row>
    <row r="16" spans="2:13">
      <c r="J16" s="110"/>
    </row>
    <row r="17" spans="2:10" ht="15">
      <c r="C17" s="114" t="s">
        <v>26</v>
      </c>
      <c r="D17" s="195"/>
      <c r="E17" s="196"/>
      <c r="F17" s="196"/>
      <c r="G17" s="196"/>
      <c r="H17" s="197"/>
      <c r="I17" s="115">
        <f>SUM(L12:L14)</f>
        <v>0</v>
      </c>
      <c r="J17" s="111"/>
    </row>
    <row r="18" spans="2:10" ht="15">
      <c r="C18" s="130" t="s">
        <v>27</v>
      </c>
      <c r="D18" s="192"/>
      <c r="E18" s="193"/>
      <c r="F18" s="193"/>
      <c r="G18" s="193"/>
      <c r="H18" s="194"/>
      <c r="I18" s="134">
        <f>D12*E12+D13*E13+D14*E14</f>
        <v>90420</v>
      </c>
      <c r="J18" s="112"/>
    </row>
    <row r="19" spans="2:10" ht="15">
      <c r="C19" s="114" t="s">
        <v>29</v>
      </c>
      <c r="D19" s="195"/>
      <c r="E19" s="196"/>
      <c r="F19" s="196"/>
      <c r="G19" s="196"/>
      <c r="H19" s="197"/>
      <c r="I19" s="115">
        <f>SUM(M12:M14)</f>
        <v>0</v>
      </c>
      <c r="J19" s="112"/>
    </row>
    <row r="20" spans="2:10" ht="15">
      <c r="B20" s="93"/>
      <c r="C20" s="101" t="s">
        <v>28</v>
      </c>
      <c r="D20" s="198"/>
      <c r="E20" s="199"/>
      <c r="F20" s="199"/>
      <c r="G20" s="199"/>
      <c r="H20" s="200"/>
      <c r="I20" s="100">
        <f>I18-I17</f>
        <v>90420</v>
      </c>
      <c r="J20" s="112"/>
    </row>
    <row r="21" spans="2:10" ht="15">
      <c r="B21" s="93"/>
      <c r="C21" s="75"/>
      <c r="D21" s="76"/>
      <c r="E21" s="76"/>
      <c r="F21" s="76"/>
      <c r="G21" s="77"/>
      <c r="H21" s="78"/>
      <c r="I21" s="79"/>
      <c r="J21" s="112"/>
    </row>
    <row r="22" spans="2:10" ht="15">
      <c r="C22" s="114" t="s">
        <v>33</v>
      </c>
      <c r="D22" s="195"/>
      <c r="E22" s="196"/>
      <c r="F22" s="196"/>
      <c r="G22" s="196"/>
      <c r="H22" s="197"/>
      <c r="I22" s="115">
        <f>I17*4</f>
        <v>0</v>
      </c>
      <c r="J22" s="113"/>
    </row>
    <row r="23" spans="2:10" ht="15">
      <c r="C23" s="130" t="s">
        <v>34</v>
      </c>
      <c r="D23" s="192"/>
      <c r="E23" s="193"/>
      <c r="F23" s="193"/>
      <c r="G23" s="193"/>
      <c r="H23" s="194"/>
      <c r="I23" s="134">
        <f>I18*4</f>
        <v>361680</v>
      </c>
      <c r="J23" s="111"/>
    </row>
    <row r="24" spans="2:10" ht="15">
      <c r="C24" s="114" t="s">
        <v>35</v>
      </c>
      <c r="D24" s="195"/>
      <c r="E24" s="196"/>
      <c r="F24" s="196"/>
      <c r="G24" s="196"/>
      <c r="H24" s="197"/>
      <c r="I24" s="115">
        <f>I19*4</f>
        <v>0</v>
      </c>
      <c r="J24" s="112"/>
    </row>
    <row r="25" spans="2:10" ht="15">
      <c r="C25" s="101" t="s">
        <v>28</v>
      </c>
      <c r="D25" s="198"/>
      <c r="E25" s="199"/>
      <c r="F25" s="199"/>
      <c r="G25" s="199"/>
      <c r="H25" s="200"/>
      <c r="I25" s="100">
        <f>I23-I22</f>
        <v>361680</v>
      </c>
      <c r="J25" s="112"/>
    </row>
    <row r="26" spans="2:10" ht="15">
      <c r="B26" s="95"/>
      <c r="C26" s="173"/>
      <c r="D26" s="174"/>
      <c r="E26" s="174"/>
      <c r="F26" s="174"/>
      <c r="G26" s="174"/>
      <c r="H26" s="174"/>
      <c r="I26" s="175"/>
      <c r="J26" s="112"/>
    </row>
    <row r="27" spans="2:10">
      <c r="B27" s="91"/>
      <c r="C27" s="92"/>
      <c r="D27" s="92"/>
      <c r="E27" s="92"/>
    </row>
    <row r="28" spans="2:10">
      <c r="B28" s="91"/>
      <c r="C28" s="92"/>
      <c r="D28" s="92"/>
      <c r="E28" s="92"/>
    </row>
    <row r="29" spans="2:10">
      <c r="B29" s="91"/>
      <c r="C29" s="92"/>
      <c r="D29" s="92"/>
      <c r="E29" s="92"/>
    </row>
    <row r="30" spans="2:10">
      <c r="B30" s="91"/>
      <c r="C30" s="92"/>
      <c r="D30" s="92"/>
      <c r="E30" s="92"/>
    </row>
    <row r="31" spans="2:10">
      <c r="B31" s="91"/>
      <c r="C31" s="92"/>
      <c r="D31" s="92"/>
      <c r="E31" s="92"/>
    </row>
    <row r="32" spans="2:10">
      <c r="B32" s="91"/>
      <c r="C32" s="92"/>
      <c r="D32" s="92"/>
      <c r="E32" s="92"/>
    </row>
    <row r="33" spans="2:3">
      <c r="B33" s="91"/>
      <c r="C33" s="92"/>
    </row>
  </sheetData>
  <mergeCells count="12">
    <mergeCell ref="C5:K5"/>
    <mergeCell ref="B7:M7"/>
    <mergeCell ref="D17:H17"/>
    <mergeCell ref="D18:H18"/>
    <mergeCell ref="D19:H19"/>
    <mergeCell ref="B9:M9"/>
    <mergeCell ref="C6:G6"/>
    <mergeCell ref="D23:H23"/>
    <mergeCell ref="D24:H24"/>
    <mergeCell ref="D25:H25"/>
    <mergeCell ref="D20:H20"/>
    <mergeCell ref="D22:H22"/>
  </mergeCells>
  <phoneticPr fontId="0" type="noConversion"/>
  <pageMargins left="0" right="0" top="0.74803149606299213" bottom="0.74803149606299213" header="0.31496062992125984" footer="0.31496062992125984"/>
  <pageSetup paperSize="9" orientation="landscape" r:id="rId1"/>
  <headerFooter alignWithMargins="0">
    <oddHeader xml:space="preserve">&amp;RAnnex econòmic  CSIFUOL1617 </oddHeader>
    <oddFooter>&amp;L
Nom de qui signa
Data i lloc
Signatura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showGridLines="0" topLeftCell="A7" zoomScaleNormal="100" workbookViewId="0">
      <selection activeCell="C26" sqref="C26"/>
    </sheetView>
  </sheetViews>
  <sheetFormatPr baseColWidth="10" defaultColWidth="53.140625" defaultRowHeight="12.75"/>
  <cols>
    <col min="1" max="1" width="3.28515625" style="4" customWidth="1"/>
    <col min="2" max="2" width="10.7109375" style="17" customWidth="1"/>
    <col min="3" max="3" width="26.7109375" style="4" customWidth="1"/>
    <col min="4" max="4" width="15.7109375" style="4" customWidth="1"/>
    <col min="5" max="5" width="11.5703125" style="7" customWidth="1"/>
    <col min="6" max="6" width="11" style="4" customWidth="1"/>
    <col min="7" max="7" width="13.85546875" style="1" customWidth="1"/>
    <col min="8" max="9" width="11.140625" style="2" bestFit="1" customWidth="1"/>
    <col min="10" max="10" width="12.28515625" style="3" customWidth="1"/>
    <col min="11" max="11" width="9.85546875" style="4" customWidth="1"/>
    <col min="12" max="12" width="15.5703125" style="4" customWidth="1"/>
    <col min="13" max="13" width="14.7109375" style="4" customWidth="1"/>
    <col min="14" max="16384" width="53.140625" style="4"/>
  </cols>
  <sheetData>
    <row r="1" spans="2:13" s="19" customFormat="1" ht="14.25"/>
    <row r="2" spans="2:13" s="19" customFormat="1" ht="14.25">
      <c r="L2" s="70" t="s">
        <v>24</v>
      </c>
    </row>
    <row r="3" spans="2:13" s="19" customFormat="1" ht="14.25"/>
    <row r="4" spans="2:13" s="19" customFormat="1" ht="30.75" thickBot="1">
      <c r="B4" s="71" t="s">
        <v>25</v>
      </c>
      <c r="C4" s="201"/>
      <c r="D4" s="201"/>
      <c r="E4" s="201"/>
      <c r="F4" s="201"/>
      <c r="G4" s="201"/>
      <c r="H4" s="89"/>
      <c r="I4" s="89"/>
      <c r="J4" s="89"/>
      <c r="K4" s="89"/>
      <c r="L4" s="89"/>
      <c r="M4" s="89"/>
    </row>
    <row r="5" spans="2:13" s="19" customFormat="1" ht="15">
      <c r="B5" s="71"/>
      <c r="C5" s="72"/>
      <c r="D5" s="72"/>
      <c r="E5" s="72"/>
      <c r="F5" s="72"/>
      <c r="G5" s="72"/>
    </row>
    <row r="6" spans="2:13" s="19" customFormat="1" ht="24" thickBot="1">
      <c r="B6" s="202" t="s">
        <v>50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</row>
    <row r="7" spans="2:13">
      <c r="B7" s="5"/>
      <c r="C7" s="6"/>
      <c r="D7" s="6"/>
      <c r="G7" s="8"/>
      <c r="H7" s="4"/>
      <c r="I7" s="4"/>
      <c r="J7" s="9"/>
    </row>
    <row r="8" spans="2:13" s="17" customFormat="1" ht="51">
      <c r="B8" s="35" t="s">
        <v>0</v>
      </c>
      <c r="C8" s="35" t="s">
        <v>1</v>
      </c>
      <c r="D8" s="35" t="s">
        <v>31</v>
      </c>
      <c r="E8" s="35" t="s">
        <v>32</v>
      </c>
      <c r="F8" s="90" t="s">
        <v>30</v>
      </c>
      <c r="G8" s="90" t="s">
        <v>37</v>
      </c>
      <c r="H8" s="90" t="s">
        <v>38</v>
      </c>
      <c r="I8" s="99" t="s">
        <v>40</v>
      </c>
      <c r="J8" s="99" t="s">
        <v>41</v>
      </c>
      <c r="K8" s="99" t="s">
        <v>42</v>
      </c>
      <c r="L8" s="99" t="s">
        <v>43</v>
      </c>
      <c r="M8" s="99" t="s">
        <v>44</v>
      </c>
    </row>
    <row r="9" spans="2:13" s="17" customFormat="1" ht="25.5" customHeight="1">
      <c r="B9" s="30">
        <v>7019</v>
      </c>
      <c r="C9" s="31" t="s">
        <v>3</v>
      </c>
      <c r="D9" s="57">
        <v>18500</v>
      </c>
      <c r="E9" s="29">
        <v>0.18</v>
      </c>
      <c r="F9" s="29">
        <f>D9*E9</f>
        <v>3330</v>
      </c>
      <c r="G9" s="29"/>
      <c r="H9" s="29"/>
      <c r="I9" s="41">
        <v>0</v>
      </c>
      <c r="J9" s="29">
        <f>I9*K9+I9</f>
        <v>0</v>
      </c>
      <c r="K9" s="83">
        <v>0.21</v>
      </c>
      <c r="L9" s="29">
        <f>D9*I9</f>
        <v>0</v>
      </c>
      <c r="M9" s="65">
        <f>J9*D9</f>
        <v>0</v>
      </c>
    </row>
    <row r="10" spans="2:13" s="17" customFormat="1" ht="25.5" customHeight="1">
      <c r="B10" s="30">
        <v>7020</v>
      </c>
      <c r="C10" s="31" t="s">
        <v>4</v>
      </c>
      <c r="D10" s="57">
        <v>26000</v>
      </c>
      <c r="E10" s="29">
        <v>0.18</v>
      </c>
      <c r="F10" s="29">
        <f t="shared" ref="F10:F15" si="0">D10*E10</f>
        <v>4680</v>
      </c>
      <c r="G10" s="29"/>
      <c r="H10" s="29"/>
      <c r="I10" s="41">
        <v>0</v>
      </c>
      <c r="J10" s="29">
        <f t="shared" ref="J10:J15" si="1">I10*K10+I10</f>
        <v>0</v>
      </c>
      <c r="K10" s="83">
        <v>0.21</v>
      </c>
      <c r="L10" s="29">
        <f t="shared" ref="L10:L15" si="2">D10*I10</f>
        <v>0</v>
      </c>
      <c r="M10" s="65">
        <f t="shared" ref="M10:M15" si="3">J10*D10</f>
        <v>0</v>
      </c>
    </row>
    <row r="11" spans="2:13" s="17" customFormat="1" ht="25.5" customHeight="1">
      <c r="B11" s="30">
        <v>7021</v>
      </c>
      <c r="C11" s="31" t="s">
        <v>5</v>
      </c>
      <c r="D11" s="58">
        <v>19000</v>
      </c>
      <c r="E11" s="29">
        <v>0.18</v>
      </c>
      <c r="F11" s="29">
        <f t="shared" si="0"/>
        <v>3420</v>
      </c>
      <c r="G11" s="29"/>
      <c r="H11" s="29"/>
      <c r="I11" s="41">
        <v>0</v>
      </c>
      <c r="J11" s="29">
        <f t="shared" si="1"/>
        <v>0</v>
      </c>
      <c r="K11" s="83">
        <v>0.21</v>
      </c>
      <c r="L11" s="29">
        <f t="shared" si="2"/>
        <v>0</v>
      </c>
      <c r="M11" s="65">
        <f t="shared" si="3"/>
        <v>0</v>
      </c>
    </row>
    <row r="12" spans="2:13" s="17" customFormat="1" ht="25.5" customHeight="1">
      <c r="B12" s="30">
        <v>7022</v>
      </c>
      <c r="C12" s="31" t="s">
        <v>6</v>
      </c>
      <c r="D12" s="57">
        <v>1025</v>
      </c>
      <c r="E12" s="29">
        <v>0.18</v>
      </c>
      <c r="F12" s="29">
        <f t="shared" si="0"/>
        <v>184.5</v>
      </c>
      <c r="G12" s="29"/>
      <c r="H12" s="29"/>
      <c r="I12" s="41">
        <v>0</v>
      </c>
      <c r="J12" s="29">
        <f t="shared" si="1"/>
        <v>0</v>
      </c>
      <c r="K12" s="83">
        <v>0.21</v>
      </c>
      <c r="L12" s="29">
        <f t="shared" si="2"/>
        <v>0</v>
      </c>
      <c r="M12" s="65">
        <f t="shared" si="3"/>
        <v>0</v>
      </c>
    </row>
    <row r="13" spans="2:13" s="17" customFormat="1" ht="25.5" customHeight="1">
      <c r="B13" s="30">
        <v>41201</v>
      </c>
      <c r="C13" s="31" t="s">
        <v>7</v>
      </c>
      <c r="D13" s="57">
        <v>5120</v>
      </c>
      <c r="E13" s="29">
        <v>0.18</v>
      </c>
      <c r="F13" s="29">
        <f t="shared" si="0"/>
        <v>921.59999999999991</v>
      </c>
      <c r="G13" s="29"/>
      <c r="H13" s="29"/>
      <c r="I13" s="41">
        <v>0</v>
      </c>
      <c r="J13" s="29">
        <f t="shared" si="1"/>
        <v>0</v>
      </c>
      <c r="K13" s="83">
        <v>0.21</v>
      </c>
      <c r="L13" s="29">
        <f t="shared" si="2"/>
        <v>0</v>
      </c>
      <c r="M13" s="65">
        <f t="shared" si="3"/>
        <v>0</v>
      </c>
    </row>
    <row r="14" spans="2:13" s="17" customFormat="1" ht="25.5" customHeight="1">
      <c r="B14" s="30">
        <v>7023</v>
      </c>
      <c r="C14" s="31" t="s">
        <v>8</v>
      </c>
      <c r="D14" s="58">
        <v>2500</v>
      </c>
      <c r="E14" s="29">
        <v>0.18</v>
      </c>
      <c r="F14" s="29">
        <f t="shared" si="0"/>
        <v>450</v>
      </c>
      <c r="G14" s="29"/>
      <c r="H14" s="29"/>
      <c r="I14" s="41">
        <v>0</v>
      </c>
      <c r="J14" s="29">
        <f t="shared" si="1"/>
        <v>0</v>
      </c>
      <c r="K14" s="83">
        <v>0.21</v>
      </c>
      <c r="L14" s="29">
        <f t="shared" si="2"/>
        <v>0</v>
      </c>
      <c r="M14" s="65">
        <f t="shared" si="3"/>
        <v>0</v>
      </c>
    </row>
    <row r="15" spans="2:13" s="17" customFormat="1" ht="25.5" customHeight="1">
      <c r="B15" s="30">
        <v>7024</v>
      </c>
      <c r="C15" s="31" t="s">
        <v>9</v>
      </c>
      <c r="D15" s="59">
        <v>1750</v>
      </c>
      <c r="E15" s="29">
        <v>0.2</v>
      </c>
      <c r="F15" s="29">
        <f t="shared" si="0"/>
        <v>350</v>
      </c>
      <c r="G15" s="29"/>
      <c r="H15" s="29"/>
      <c r="I15" s="41">
        <v>0</v>
      </c>
      <c r="J15" s="29">
        <f t="shared" si="1"/>
        <v>0</v>
      </c>
      <c r="K15" s="83">
        <v>0.21</v>
      </c>
      <c r="L15" s="29">
        <f t="shared" si="2"/>
        <v>0</v>
      </c>
      <c r="M15" s="65">
        <f t="shared" si="3"/>
        <v>0</v>
      </c>
    </row>
    <row r="16" spans="2:13" s="11" customFormat="1">
      <c r="B16" s="22"/>
      <c r="C16" s="23"/>
      <c r="D16" s="20"/>
      <c r="E16" s="21"/>
      <c r="F16" s="10"/>
      <c r="G16" s="21"/>
      <c r="H16" s="18"/>
      <c r="I16" s="18"/>
      <c r="J16" s="24"/>
    </row>
    <row r="18" spans="3:13" ht="15">
      <c r="D18" s="114" t="s">
        <v>26</v>
      </c>
      <c r="E18" s="127"/>
      <c r="F18" s="128"/>
      <c r="G18" s="128"/>
      <c r="H18" s="128"/>
      <c r="I18" s="129"/>
      <c r="J18" s="115">
        <f>SUM(L9:L15)</f>
        <v>0</v>
      </c>
    </row>
    <row r="19" spans="3:13" ht="15">
      <c r="D19" s="130" t="s">
        <v>27</v>
      </c>
      <c r="E19" s="131"/>
      <c r="F19" s="132"/>
      <c r="G19" s="132"/>
      <c r="H19" s="132"/>
      <c r="I19" s="133"/>
      <c r="J19" s="134">
        <f>D9*E9+D10*E10+D11*E11+D12*E12+D13*E13+D14*E14+D15*E15</f>
        <v>13336.1</v>
      </c>
    </row>
    <row r="20" spans="3:13" ht="15">
      <c r="D20" s="114" t="s">
        <v>29</v>
      </c>
      <c r="E20" s="127"/>
      <c r="F20" s="128"/>
      <c r="G20" s="128"/>
      <c r="H20" s="128"/>
      <c r="I20" s="129"/>
      <c r="J20" s="115">
        <f>SUM(M9:M15)</f>
        <v>0</v>
      </c>
    </row>
    <row r="21" spans="3:13" ht="15">
      <c r="D21" s="101" t="s">
        <v>28</v>
      </c>
      <c r="E21" s="135"/>
      <c r="F21" s="136"/>
      <c r="G21" s="136"/>
      <c r="H21" s="136"/>
      <c r="I21" s="137"/>
      <c r="J21" s="100">
        <f>J19-J18</f>
        <v>13336.1</v>
      </c>
    </row>
    <row r="22" spans="3:13" ht="14.25">
      <c r="D22" s="75"/>
      <c r="E22" s="76"/>
      <c r="F22" s="76"/>
      <c r="G22" s="76"/>
      <c r="H22" s="77"/>
      <c r="I22" s="78"/>
      <c r="J22" s="79"/>
    </row>
    <row r="23" spans="3:13" ht="15">
      <c r="D23" s="114" t="s">
        <v>33</v>
      </c>
      <c r="E23" s="127"/>
      <c r="F23" s="128"/>
      <c r="G23" s="128"/>
      <c r="H23" s="128"/>
      <c r="I23" s="129"/>
      <c r="J23" s="115">
        <f>J18*4</f>
        <v>0</v>
      </c>
      <c r="M23" s="215"/>
    </row>
    <row r="24" spans="3:13" ht="15">
      <c r="D24" s="130" t="s">
        <v>34</v>
      </c>
      <c r="E24" s="131"/>
      <c r="F24" s="132"/>
      <c r="G24" s="132"/>
      <c r="H24" s="132"/>
      <c r="I24" s="133"/>
      <c r="J24" s="116">
        <f>J19*4</f>
        <v>53344.4</v>
      </c>
    </row>
    <row r="25" spans="3:13" ht="15">
      <c r="D25" s="114" t="s">
        <v>35</v>
      </c>
      <c r="E25" s="127"/>
      <c r="F25" s="128"/>
      <c r="G25" s="128"/>
      <c r="H25" s="128"/>
      <c r="I25" s="129"/>
      <c r="J25" s="115">
        <f>J20*4</f>
        <v>0</v>
      </c>
    </row>
    <row r="26" spans="3:13" ht="15">
      <c r="D26" s="101" t="s">
        <v>28</v>
      </c>
      <c r="E26" s="135"/>
      <c r="F26" s="136"/>
      <c r="G26" s="136"/>
      <c r="H26" s="136"/>
      <c r="I26" s="137"/>
      <c r="J26" s="100">
        <f>J24-J23</f>
        <v>53344.4</v>
      </c>
    </row>
    <row r="29" spans="3:13">
      <c r="C29" s="9"/>
    </row>
  </sheetData>
  <mergeCells count="2">
    <mergeCell ref="C4:G4"/>
    <mergeCell ref="B6:M6"/>
  </mergeCells>
  <pageMargins left="0" right="0" top="0.74803149606299213" bottom="0.74803149606299213" header="0.31496062992125984" footer="0.31496062992125984"/>
  <pageSetup paperSize="9" orientation="landscape" r:id="rId1"/>
  <headerFooter alignWithMargins="0">
    <oddHeader xml:space="preserve">&amp;RAnnex econòmic  CSIFUOL1617 </oddHeader>
    <oddFooter>&amp;L
Nom de qui signa
Data i lloc
Signatura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4"/>
  <sheetViews>
    <sheetView showGridLines="0" tabSelected="1" zoomScaleNormal="100" workbookViewId="0">
      <selection activeCell="C26" sqref="C26"/>
    </sheetView>
  </sheetViews>
  <sheetFormatPr baseColWidth="10" defaultColWidth="53.140625" defaultRowHeight="12.75"/>
  <cols>
    <col min="1" max="1" width="4.85546875" style="4" customWidth="1"/>
    <col min="2" max="2" width="10.7109375" style="17" customWidth="1"/>
    <col min="3" max="3" width="47.5703125" style="4" customWidth="1"/>
    <col min="4" max="4" width="11.42578125" style="4" customWidth="1"/>
    <col min="5" max="5" width="11.5703125" style="7" customWidth="1"/>
    <col min="6" max="6" width="6.5703125" style="4" bestFit="1" customWidth="1"/>
    <col min="7" max="7" width="11.140625" style="1" bestFit="1" customWidth="1"/>
    <col min="8" max="8" width="11.5703125" style="2" customWidth="1"/>
    <col min="9" max="9" width="11.85546875" style="4" bestFit="1" customWidth="1"/>
    <col min="10" max="10" width="11.7109375" style="4" bestFit="1" customWidth="1"/>
    <col min="11" max="11" width="8.7109375" style="4" customWidth="1"/>
    <col min="12" max="12" width="14.7109375" style="4" bestFit="1" customWidth="1"/>
    <col min="13" max="13" width="14" style="4" bestFit="1" customWidth="1"/>
    <col min="14" max="16384" width="53.140625" style="4"/>
  </cols>
  <sheetData>
    <row r="1" spans="2:13" s="19" customFormat="1" ht="14.25"/>
    <row r="2" spans="2:13" s="19" customFormat="1" ht="14.25">
      <c r="G2" s="70" t="s">
        <v>24</v>
      </c>
    </row>
    <row r="3" spans="2:13" s="19" customFormat="1" ht="14.25"/>
    <row r="4" spans="2:13" s="19" customFormat="1" ht="30.75" thickBot="1">
      <c r="B4" s="71" t="s">
        <v>25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89"/>
    </row>
    <row r="5" spans="2:13" ht="14.25">
      <c r="C5" s="204"/>
      <c r="D5" s="204"/>
      <c r="E5" s="204"/>
      <c r="F5" s="204"/>
      <c r="G5" s="204"/>
    </row>
    <row r="6" spans="2:13" s="19" customFormat="1" ht="23.25">
      <c r="B6" s="202" t="s">
        <v>51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</row>
    <row r="8" spans="2:13" s="13" customFormat="1">
      <c r="B8" s="12"/>
      <c r="E8" s="14"/>
      <c r="F8" s="15"/>
      <c r="G8" s="16"/>
      <c r="H8" s="15"/>
    </row>
    <row r="9" spans="2:13" s="17" customFormat="1" ht="43.5" customHeight="1">
      <c r="B9" s="35" t="s">
        <v>0</v>
      </c>
      <c r="C9" s="35" t="s">
        <v>1</v>
      </c>
      <c r="D9" s="35" t="s">
        <v>31</v>
      </c>
      <c r="E9" s="35" t="s">
        <v>32</v>
      </c>
      <c r="F9" s="90" t="s">
        <v>30</v>
      </c>
      <c r="G9" s="90" t="s">
        <v>37</v>
      </c>
      <c r="H9" s="90" t="s">
        <v>38</v>
      </c>
      <c r="I9" s="99" t="s">
        <v>40</v>
      </c>
      <c r="J9" s="99" t="s">
        <v>41</v>
      </c>
      <c r="K9" s="99" t="s">
        <v>42</v>
      </c>
      <c r="L9" s="99" t="s">
        <v>43</v>
      </c>
      <c r="M9" s="99" t="s">
        <v>44</v>
      </c>
    </row>
    <row r="10" spans="2:13" s="17" customFormat="1" ht="25.5" customHeight="1">
      <c r="B10" s="68">
        <v>10327</v>
      </c>
      <c r="C10" s="52" t="s">
        <v>10</v>
      </c>
      <c r="D10" s="105">
        <v>1450</v>
      </c>
      <c r="E10" s="104">
        <v>0.46</v>
      </c>
      <c r="F10" s="55"/>
      <c r="G10" s="54"/>
      <c r="H10" s="54"/>
      <c r="I10" s="121">
        <v>0</v>
      </c>
      <c r="J10" s="106">
        <f>I10*K10+I10</f>
        <v>0</v>
      </c>
      <c r="K10" s="126">
        <v>0</v>
      </c>
      <c r="L10" s="106">
        <f>D10*I10</f>
        <v>0</v>
      </c>
      <c r="M10" s="65">
        <f>J10*D10</f>
        <v>0</v>
      </c>
    </row>
    <row r="11" spans="2:13" s="17" customFormat="1" ht="25.5" customHeight="1">
      <c r="B11" s="68">
        <v>7026</v>
      </c>
      <c r="C11" s="52" t="s">
        <v>11</v>
      </c>
      <c r="D11" s="53">
        <v>450</v>
      </c>
      <c r="E11" s="104">
        <v>0.46</v>
      </c>
      <c r="F11" s="55"/>
      <c r="G11" s="80"/>
      <c r="H11" s="54"/>
      <c r="I11" s="121">
        <v>0</v>
      </c>
      <c r="J11" s="106">
        <f t="shared" ref="J11:J12" si="0">I11*K11+I11</f>
        <v>0</v>
      </c>
      <c r="K11" s="126">
        <v>0</v>
      </c>
      <c r="L11" s="106">
        <f t="shared" ref="L11:L12" si="1">D11*I11</f>
        <v>0</v>
      </c>
      <c r="M11" s="65">
        <f t="shared" ref="M11:M12" si="2">J11*D11</f>
        <v>0</v>
      </c>
    </row>
    <row r="12" spans="2:13" s="11" customFormat="1" ht="17.25" customHeight="1">
      <c r="B12" s="68">
        <v>10328</v>
      </c>
      <c r="C12" s="52" t="s">
        <v>12</v>
      </c>
      <c r="D12" s="82">
        <v>120</v>
      </c>
      <c r="E12" s="104">
        <v>0.46</v>
      </c>
      <c r="F12" s="55"/>
      <c r="G12" s="54"/>
      <c r="H12" s="54"/>
      <c r="I12" s="121">
        <v>0</v>
      </c>
      <c r="J12" s="106">
        <f t="shared" si="0"/>
        <v>0</v>
      </c>
      <c r="K12" s="122">
        <v>0</v>
      </c>
      <c r="L12" s="106">
        <f t="shared" si="1"/>
        <v>0</v>
      </c>
      <c r="M12" s="65">
        <f t="shared" si="2"/>
        <v>0</v>
      </c>
    </row>
    <row r="13" spans="2:13" s="11" customFormat="1">
      <c r="B13" s="22"/>
      <c r="C13" s="23"/>
      <c r="D13" s="28"/>
      <c r="E13" s="21"/>
      <c r="F13" s="10"/>
      <c r="G13" s="21"/>
      <c r="H13" s="18"/>
    </row>
    <row r="14" spans="2:13">
      <c r="H14" s="4"/>
    </row>
    <row r="15" spans="2:13" ht="15">
      <c r="C15" s="114" t="s">
        <v>26</v>
      </c>
      <c r="D15" s="127"/>
      <c r="E15" s="128"/>
      <c r="F15" s="128"/>
      <c r="G15" s="128"/>
      <c r="H15" s="129"/>
      <c r="I15" s="115">
        <f>SUM(L10:L12)</f>
        <v>0</v>
      </c>
    </row>
    <row r="16" spans="2:13" ht="15">
      <c r="C16" s="130" t="s">
        <v>27</v>
      </c>
      <c r="D16" s="131"/>
      <c r="E16" s="132"/>
      <c r="F16" s="132"/>
      <c r="G16" s="132"/>
      <c r="H16" s="133"/>
      <c r="I16" s="134">
        <f>E10*D10+E11*D11+E12*D12</f>
        <v>929.2</v>
      </c>
    </row>
    <row r="17" spans="2:9" ht="15">
      <c r="C17" s="114" t="s">
        <v>29</v>
      </c>
      <c r="D17" s="127"/>
      <c r="E17" s="128"/>
      <c r="F17" s="128"/>
      <c r="G17" s="128"/>
      <c r="H17" s="129"/>
      <c r="I17" s="115">
        <f>K10*L10+K11*L11+K12*L12+I15</f>
        <v>0</v>
      </c>
    </row>
    <row r="18" spans="2:9" ht="15">
      <c r="C18" s="101" t="s">
        <v>28</v>
      </c>
      <c r="D18" s="135"/>
      <c r="E18" s="136"/>
      <c r="F18" s="136"/>
      <c r="G18" s="136"/>
      <c r="H18" s="137"/>
      <c r="I18" s="100">
        <f>I16-I15</f>
        <v>929.2</v>
      </c>
    </row>
    <row r="19" spans="2:9" ht="14.25">
      <c r="C19" s="75"/>
      <c r="D19" s="76"/>
      <c r="E19" s="76"/>
      <c r="F19" s="76"/>
      <c r="G19" s="77"/>
      <c r="H19" s="78"/>
      <c r="I19" s="79"/>
    </row>
    <row r="20" spans="2:9" s="3" customFormat="1" ht="15">
      <c r="B20" s="17"/>
      <c r="C20" s="114" t="s">
        <v>33</v>
      </c>
      <c r="D20" s="127"/>
      <c r="E20" s="128"/>
      <c r="F20" s="128"/>
      <c r="G20" s="128"/>
      <c r="H20" s="129"/>
      <c r="I20" s="115">
        <f>I15*4</f>
        <v>0</v>
      </c>
    </row>
    <row r="21" spans="2:9" ht="15">
      <c r="C21" s="130" t="s">
        <v>34</v>
      </c>
      <c r="D21" s="131"/>
      <c r="E21" s="132"/>
      <c r="F21" s="132"/>
      <c r="G21" s="132"/>
      <c r="H21" s="133"/>
      <c r="I21" s="134">
        <f>I16*4</f>
        <v>3716.8</v>
      </c>
    </row>
    <row r="22" spans="2:9" s="3" customFormat="1" ht="15">
      <c r="B22" s="17"/>
      <c r="C22" s="114" t="s">
        <v>35</v>
      </c>
      <c r="D22" s="127"/>
      <c r="E22" s="128"/>
      <c r="F22" s="128"/>
      <c r="G22" s="128"/>
      <c r="H22" s="129"/>
      <c r="I22" s="115">
        <f>I17*4</f>
        <v>0</v>
      </c>
    </row>
    <row r="23" spans="2:9" ht="15">
      <c r="C23" s="101" t="s">
        <v>28</v>
      </c>
      <c r="D23" s="135"/>
      <c r="E23" s="136"/>
      <c r="F23" s="136"/>
      <c r="G23" s="136"/>
      <c r="H23" s="137"/>
      <c r="I23" s="100">
        <f>I21-I20</f>
        <v>3716.8</v>
      </c>
    </row>
    <row r="24" spans="2:9">
      <c r="I24" s="102"/>
    </row>
  </sheetData>
  <mergeCells count="3">
    <mergeCell ref="C4:L4"/>
    <mergeCell ref="C5:G5"/>
    <mergeCell ref="B6:M6"/>
  </mergeCells>
  <pageMargins left="0" right="0" top="0.74803149606299213" bottom="0.74803149606299213" header="0.31496062992125984" footer="0.31496062992125984"/>
  <pageSetup paperSize="9" orientation="landscape" r:id="rId1"/>
  <headerFooter alignWithMargins="0">
    <oddHeader xml:space="preserve">&amp;RAnnex econòmic  CSIFUOL1617 </oddHeader>
    <oddFooter>&amp;L
Nom de qui signa
Data i lloc
Signatura</oddFooter>
  </headerFooter>
  <ignoredErrors>
    <ignoredError sqref="I17:I1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7"/>
  <sheetViews>
    <sheetView showGridLines="0" topLeftCell="A7" zoomScaleNormal="100" workbookViewId="0">
      <selection activeCell="B16" sqref="B16"/>
    </sheetView>
  </sheetViews>
  <sheetFormatPr baseColWidth="10" defaultColWidth="53.140625" defaultRowHeight="12.75"/>
  <cols>
    <col min="1" max="1" width="4.42578125" style="4" customWidth="1"/>
    <col min="2" max="2" width="10.7109375" style="17" customWidth="1"/>
    <col min="3" max="3" width="21.85546875" style="4" customWidth="1"/>
    <col min="4" max="4" width="11.42578125" style="4" customWidth="1"/>
    <col min="5" max="5" width="11.5703125" style="7" customWidth="1"/>
    <col min="6" max="6" width="8.7109375" style="4" customWidth="1"/>
    <col min="7" max="7" width="13.85546875" style="1" customWidth="1"/>
    <col min="8" max="8" width="17.28515625" style="2" customWidth="1"/>
    <col min="9" max="9" width="12.28515625" style="3" customWidth="1"/>
    <col min="10" max="10" width="14" style="4" customWidth="1"/>
    <col min="11" max="11" width="11.85546875" style="4" customWidth="1"/>
    <col min="12" max="12" width="14" style="4" customWidth="1"/>
    <col min="13" max="13" width="18" style="4" customWidth="1"/>
    <col min="14" max="16384" width="53.140625" style="4"/>
  </cols>
  <sheetData>
    <row r="1" spans="2:13" s="19" customFormat="1" ht="14.25"/>
    <row r="2" spans="2:13" s="19" customFormat="1" ht="14.25">
      <c r="K2" s="70" t="s">
        <v>24</v>
      </c>
    </row>
    <row r="3" spans="2:13" s="19" customFormat="1" ht="14.25"/>
    <row r="4" spans="2:13" s="19" customFormat="1" ht="14.25"/>
    <row r="5" spans="2:13" s="19" customFormat="1" ht="30.75" thickBot="1">
      <c r="B5" s="71" t="s">
        <v>25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89"/>
    </row>
    <row r="7" spans="2:13" s="19" customFormat="1" ht="23.25">
      <c r="B7" s="202" t="s">
        <v>52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</row>
    <row r="8" spans="2:13" ht="13.5" thickBot="1"/>
    <row r="9" spans="2:13" s="17" customFormat="1" ht="38.25" customHeight="1" thickBot="1">
      <c r="B9" s="56" t="s">
        <v>0</v>
      </c>
      <c r="C9" s="62" t="s">
        <v>1</v>
      </c>
      <c r="D9" s="62" t="s">
        <v>31</v>
      </c>
      <c r="E9" s="62" t="s">
        <v>32</v>
      </c>
      <c r="F9" s="81" t="s">
        <v>30</v>
      </c>
      <c r="G9" s="81" t="s">
        <v>37</v>
      </c>
      <c r="H9" s="81" t="s">
        <v>38</v>
      </c>
      <c r="I9" s="118" t="s">
        <v>40</v>
      </c>
      <c r="J9" s="118" t="s">
        <v>41</v>
      </c>
      <c r="K9" s="118" t="s">
        <v>42</v>
      </c>
      <c r="L9" s="118" t="s">
        <v>43</v>
      </c>
      <c r="M9" s="119" t="s">
        <v>44</v>
      </c>
    </row>
    <row r="10" spans="2:13" s="17" customFormat="1" ht="25.5" customHeight="1">
      <c r="B10" s="36">
        <v>6967</v>
      </c>
      <c r="C10" s="39" t="s">
        <v>13</v>
      </c>
      <c r="D10" s="184">
        <v>70</v>
      </c>
      <c r="E10" s="69">
        <v>1.63</v>
      </c>
      <c r="F10" s="37"/>
      <c r="G10" s="37"/>
      <c r="H10" s="37"/>
      <c r="I10" s="69">
        <v>0</v>
      </c>
      <c r="J10" s="67">
        <f>I10*K10+I10</f>
        <v>0</v>
      </c>
      <c r="K10" s="86">
        <v>0</v>
      </c>
      <c r="L10" s="67">
        <f>I10*D10</f>
        <v>0</v>
      </c>
      <c r="M10" s="185">
        <f>J10*D10</f>
        <v>0</v>
      </c>
    </row>
    <row r="11" spans="2:13" s="17" customFormat="1" ht="25.5" customHeight="1">
      <c r="B11" s="186">
        <v>10978</v>
      </c>
      <c r="C11" s="31" t="s">
        <v>14</v>
      </c>
      <c r="D11" s="25">
        <v>1100</v>
      </c>
      <c r="E11" s="60">
        <v>1.63</v>
      </c>
      <c r="F11" s="29"/>
      <c r="G11" s="29"/>
      <c r="H11" s="29"/>
      <c r="I11" s="32">
        <v>0</v>
      </c>
      <c r="J11" s="65">
        <f t="shared" ref="J11:J16" si="0">I11*K11+I11</f>
        <v>0</v>
      </c>
      <c r="K11" s="84">
        <v>0</v>
      </c>
      <c r="L11" s="65">
        <f t="shared" ref="L11:L16" si="1">I11*D11</f>
        <v>0</v>
      </c>
      <c r="M11" s="187">
        <f t="shared" ref="M11:M16" si="2">J11*D11</f>
        <v>0</v>
      </c>
    </row>
    <row r="12" spans="2:13" s="17" customFormat="1" ht="25.5" customHeight="1">
      <c r="B12" s="186">
        <v>10977</v>
      </c>
      <c r="C12" s="31" t="s">
        <v>15</v>
      </c>
      <c r="D12" s="25">
        <v>350</v>
      </c>
      <c r="E12" s="60">
        <v>1.63</v>
      </c>
      <c r="F12" s="29"/>
      <c r="G12" s="29"/>
      <c r="H12" s="29"/>
      <c r="I12" s="32">
        <v>0</v>
      </c>
      <c r="J12" s="65">
        <f t="shared" si="0"/>
        <v>0</v>
      </c>
      <c r="K12" s="84">
        <v>0</v>
      </c>
      <c r="L12" s="65">
        <f t="shared" si="1"/>
        <v>0</v>
      </c>
      <c r="M12" s="187">
        <f t="shared" si="2"/>
        <v>0</v>
      </c>
    </row>
    <row r="13" spans="2:13" s="17" customFormat="1" ht="25.5" customHeight="1">
      <c r="B13" s="186">
        <v>10979</v>
      </c>
      <c r="C13" s="31" t="s">
        <v>16</v>
      </c>
      <c r="D13" s="25">
        <v>650</v>
      </c>
      <c r="E13" s="60">
        <v>1.63</v>
      </c>
      <c r="F13" s="29"/>
      <c r="G13" s="29"/>
      <c r="H13" s="29"/>
      <c r="I13" s="32">
        <v>0</v>
      </c>
      <c r="J13" s="65">
        <f t="shared" si="0"/>
        <v>0</v>
      </c>
      <c r="K13" s="84">
        <v>0</v>
      </c>
      <c r="L13" s="65">
        <f t="shared" si="1"/>
        <v>0</v>
      </c>
      <c r="M13" s="187">
        <f t="shared" si="2"/>
        <v>0</v>
      </c>
    </row>
    <row r="14" spans="2:13" s="17" customFormat="1" ht="25.5" customHeight="1">
      <c r="B14" s="186">
        <v>10980</v>
      </c>
      <c r="C14" s="31" t="s">
        <v>17</v>
      </c>
      <c r="D14" s="33">
        <v>120</v>
      </c>
      <c r="E14" s="60">
        <v>1.63</v>
      </c>
      <c r="F14" s="34"/>
      <c r="G14" s="34"/>
      <c r="H14" s="34"/>
      <c r="I14" s="32">
        <v>0</v>
      </c>
      <c r="J14" s="65">
        <f t="shared" si="0"/>
        <v>0</v>
      </c>
      <c r="K14" s="84">
        <v>0</v>
      </c>
      <c r="L14" s="65">
        <f t="shared" si="1"/>
        <v>0</v>
      </c>
      <c r="M14" s="187">
        <f t="shared" si="2"/>
        <v>0</v>
      </c>
    </row>
    <row r="15" spans="2:13" s="17" customFormat="1" ht="25.5" customHeight="1">
      <c r="B15" s="186">
        <v>10981</v>
      </c>
      <c r="C15" s="31" t="s">
        <v>18</v>
      </c>
      <c r="D15" s="25">
        <v>450</v>
      </c>
      <c r="E15" s="60">
        <v>1.63</v>
      </c>
      <c r="F15" s="34"/>
      <c r="G15" s="34"/>
      <c r="H15" s="34"/>
      <c r="I15" s="32">
        <v>0</v>
      </c>
      <c r="J15" s="65">
        <f t="shared" si="0"/>
        <v>0</v>
      </c>
      <c r="K15" s="84">
        <v>0</v>
      </c>
      <c r="L15" s="65">
        <f t="shared" si="1"/>
        <v>0</v>
      </c>
      <c r="M15" s="187">
        <f t="shared" si="2"/>
        <v>0</v>
      </c>
    </row>
    <row r="16" spans="2:13" s="17" customFormat="1" ht="25.5" customHeight="1" thickBot="1">
      <c r="B16" s="26">
        <v>41377</v>
      </c>
      <c r="C16" s="40" t="s">
        <v>19</v>
      </c>
      <c r="D16" s="87">
        <v>70</v>
      </c>
      <c r="E16" s="188">
        <v>1.63</v>
      </c>
      <c r="F16" s="189"/>
      <c r="G16" s="189"/>
      <c r="H16" s="189"/>
      <c r="I16" s="190">
        <v>0</v>
      </c>
      <c r="J16" s="66">
        <f t="shared" si="0"/>
        <v>0</v>
      </c>
      <c r="K16" s="88">
        <v>0</v>
      </c>
      <c r="L16" s="66">
        <f t="shared" si="1"/>
        <v>0</v>
      </c>
      <c r="M16" s="191">
        <f t="shared" si="2"/>
        <v>0</v>
      </c>
    </row>
    <row r="17" spans="2:11" s="11" customFormat="1">
      <c r="B17" s="22"/>
      <c r="C17" s="23"/>
      <c r="D17" s="20"/>
      <c r="E17" s="21"/>
      <c r="F17" s="10"/>
      <c r="G17" s="21"/>
      <c r="H17" s="18"/>
      <c r="I17" s="24"/>
      <c r="K17" s="63"/>
    </row>
    <row r="18" spans="2:11" s="11" customFormat="1">
      <c r="B18" s="22"/>
      <c r="C18" s="23"/>
      <c r="D18" s="28"/>
      <c r="E18" s="21"/>
      <c r="F18" s="10"/>
      <c r="G18" s="21"/>
      <c r="H18" s="18"/>
      <c r="I18" s="24"/>
    </row>
    <row r="19" spans="2:11" ht="15">
      <c r="D19" s="114" t="s">
        <v>26</v>
      </c>
      <c r="E19" s="127"/>
      <c r="F19" s="128"/>
      <c r="G19" s="128"/>
      <c r="H19" s="128"/>
      <c r="I19" s="129"/>
      <c r="J19" s="115">
        <f>SUM(L10:L16)</f>
        <v>0</v>
      </c>
    </row>
    <row r="20" spans="2:11" ht="15">
      <c r="D20" s="130" t="s">
        <v>27</v>
      </c>
      <c r="E20" s="131"/>
      <c r="F20" s="132"/>
      <c r="G20" s="132"/>
      <c r="H20" s="132"/>
      <c r="I20" s="133"/>
      <c r="J20" s="134">
        <f>D10*E10+D11*E11+D12*E12+D13*E13+D14*E14+D15*E15+D16*E16</f>
        <v>4580.2999999999993</v>
      </c>
    </row>
    <row r="21" spans="2:11" ht="15">
      <c r="D21" s="114" t="s">
        <v>29</v>
      </c>
      <c r="E21" s="127"/>
      <c r="F21" s="128"/>
      <c r="G21" s="128"/>
      <c r="H21" s="128"/>
      <c r="I21" s="129"/>
      <c r="J21" s="115">
        <f>(K10*L10+K11*L11+K12*L12+K13*L13+K14*L14+K15*L15+K16*L16)+J19</f>
        <v>0</v>
      </c>
    </row>
    <row r="22" spans="2:11" ht="15">
      <c r="D22" s="101" t="s">
        <v>28</v>
      </c>
      <c r="E22" s="135"/>
      <c r="F22" s="136"/>
      <c r="G22" s="136"/>
      <c r="H22" s="136"/>
      <c r="I22" s="137"/>
      <c r="J22" s="100">
        <f>J20-J19</f>
        <v>4580.2999999999993</v>
      </c>
    </row>
    <row r="23" spans="2:11" ht="14.25">
      <c r="D23" s="75"/>
      <c r="E23" s="76"/>
      <c r="F23" s="76"/>
      <c r="G23" s="76"/>
      <c r="H23" s="77"/>
      <c r="I23" s="78"/>
      <c r="J23" s="79"/>
    </row>
    <row r="24" spans="2:11" ht="15">
      <c r="D24" s="114" t="s">
        <v>33</v>
      </c>
      <c r="E24" s="127"/>
      <c r="F24" s="128"/>
      <c r="G24" s="128"/>
      <c r="H24" s="128"/>
      <c r="I24" s="129"/>
      <c r="J24" s="115">
        <f>J19*4</f>
        <v>0</v>
      </c>
    </row>
    <row r="25" spans="2:11" s="3" customFormat="1" ht="15">
      <c r="B25" s="17"/>
      <c r="D25" s="130" t="s">
        <v>34</v>
      </c>
      <c r="E25" s="131"/>
      <c r="F25" s="132"/>
      <c r="G25" s="132"/>
      <c r="H25" s="132"/>
      <c r="I25" s="133"/>
      <c r="J25" s="134">
        <f>J20*4</f>
        <v>18321.199999999997</v>
      </c>
    </row>
    <row r="26" spans="2:11" ht="15">
      <c r="D26" s="114" t="s">
        <v>35</v>
      </c>
      <c r="E26" s="127"/>
      <c r="F26" s="128"/>
      <c r="G26" s="128"/>
      <c r="H26" s="128"/>
      <c r="I26" s="129"/>
      <c r="J26" s="115">
        <f>J21*4</f>
        <v>0</v>
      </c>
    </row>
    <row r="27" spans="2:11" s="3" customFormat="1" ht="15">
      <c r="B27" s="17"/>
      <c r="D27" s="101" t="s">
        <v>28</v>
      </c>
      <c r="E27" s="135"/>
      <c r="F27" s="136"/>
      <c r="G27" s="136"/>
      <c r="H27" s="136"/>
      <c r="I27" s="137"/>
      <c r="J27" s="100">
        <f>J25-J24</f>
        <v>18321.199999999997</v>
      </c>
    </row>
  </sheetData>
  <mergeCells count="2">
    <mergeCell ref="C5:L5"/>
    <mergeCell ref="B7:M7"/>
  </mergeCells>
  <pageMargins left="0" right="0" top="0.74803149606299213" bottom="0.74803149606299213" header="0.31496062992125984" footer="0.31496062992125984"/>
  <pageSetup paperSize="9" orientation="landscape" r:id="rId1"/>
  <headerFooter alignWithMargins="0">
    <oddHeader xml:space="preserve">&amp;RAnnex econòmic  CSIFUOL1617 </oddHeader>
    <oddFooter>&amp;L
Nom de qui signa
Data i lloc
Signatura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5"/>
  <sheetViews>
    <sheetView showGridLines="0" topLeftCell="A10" workbookViewId="0">
      <selection activeCell="G36" sqref="G36"/>
    </sheetView>
  </sheetViews>
  <sheetFormatPr baseColWidth="10" defaultRowHeight="15"/>
  <cols>
    <col min="1" max="1" width="2.42578125" customWidth="1"/>
    <col min="2" max="2" width="11.140625" customWidth="1"/>
    <col min="3" max="3" width="31.85546875" customWidth="1"/>
    <col min="8" max="8" width="13.28515625" customWidth="1"/>
    <col min="9" max="9" width="15.7109375" customWidth="1"/>
  </cols>
  <sheetData>
    <row r="1" spans="2:13" s="19" customFormat="1" ht="14.25"/>
    <row r="2" spans="2:13" s="19" customFormat="1" ht="14.25">
      <c r="L2" s="70" t="s">
        <v>24</v>
      </c>
    </row>
    <row r="3" spans="2:13" s="19" customFormat="1" ht="14.25"/>
    <row r="4" spans="2:13" s="19" customFormat="1" ht="14.25"/>
    <row r="5" spans="2:13" s="19" customFormat="1" ht="30.75" thickBot="1">
      <c r="B5" s="71" t="s">
        <v>25</v>
      </c>
      <c r="C5" s="201"/>
      <c r="D5" s="201"/>
      <c r="E5" s="201"/>
      <c r="F5" s="201"/>
      <c r="G5" s="201"/>
      <c r="H5" s="201"/>
      <c r="I5" s="201"/>
      <c r="J5" s="201"/>
      <c r="K5" s="89"/>
      <c r="L5" s="89"/>
      <c r="M5" s="89"/>
    </row>
    <row r="6" spans="2:13">
      <c r="B6" s="17"/>
      <c r="C6" s="4"/>
      <c r="D6" s="4"/>
      <c r="E6" s="7"/>
      <c r="F6" s="4"/>
      <c r="G6" s="1"/>
      <c r="H6" s="2"/>
      <c r="I6" s="3"/>
    </row>
    <row r="7" spans="2:13" ht="23.25">
      <c r="B7" s="202" t="s">
        <v>53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</row>
    <row r="8" spans="2:13">
      <c r="B8" s="17"/>
      <c r="C8" s="4"/>
      <c r="D8" s="4"/>
      <c r="E8" s="7"/>
      <c r="F8" s="4"/>
      <c r="G8" s="1"/>
      <c r="H8" s="2"/>
      <c r="I8" s="3"/>
    </row>
    <row r="9" spans="2:13" ht="15.75" thickBot="1">
      <c r="B9" s="5"/>
      <c r="C9" s="6"/>
      <c r="D9" s="6"/>
      <c r="E9" s="7"/>
      <c r="F9" s="4"/>
      <c r="G9" s="1"/>
      <c r="H9" s="2"/>
      <c r="I9" s="3"/>
    </row>
    <row r="10" spans="2:13" ht="51">
      <c r="B10" s="98" t="s">
        <v>0</v>
      </c>
      <c r="C10" s="97" t="s">
        <v>1</v>
      </c>
      <c r="D10" s="97" t="s">
        <v>2</v>
      </c>
      <c r="E10" s="97" t="s">
        <v>32</v>
      </c>
      <c r="F10" s="123" t="s">
        <v>30</v>
      </c>
      <c r="G10" s="123" t="s">
        <v>37</v>
      </c>
      <c r="H10" s="123" t="s">
        <v>38</v>
      </c>
      <c r="I10" s="124" t="s">
        <v>40</v>
      </c>
      <c r="J10" s="124" t="s">
        <v>41</v>
      </c>
      <c r="K10" s="124" t="s">
        <v>42</v>
      </c>
      <c r="L10" s="124" t="s">
        <v>43</v>
      </c>
      <c r="M10" s="125" t="s">
        <v>44</v>
      </c>
    </row>
    <row r="11" spans="2:13" ht="53.25" customHeight="1" thickBot="1">
      <c r="B11" s="142">
        <v>13185</v>
      </c>
      <c r="C11" s="143" t="s">
        <v>20</v>
      </c>
      <c r="D11" s="87">
        <v>12320</v>
      </c>
      <c r="E11" s="159">
        <v>1.72</v>
      </c>
      <c r="F11" s="38"/>
      <c r="G11" s="38"/>
      <c r="H11" s="38"/>
      <c r="I11" s="107">
        <v>0</v>
      </c>
      <c r="J11" s="66">
        <f>I11*K11+I11</f>
        <v>0</v>
      </c>
      <c r="K11" s="88">
        <v>0</v>
      </c>
      <c r="L11" s="117">
        <f>I11*D11</f>
        <v>0</v>
      </c>
      <c r="M11" s="107">
        <f>J11*D11</f>
        <v>0</v>
      </c>
    </row>
    <row r="14" spans="2:13">
      <c r="C14" s="205" t="s">
        <v>26</v>
      </c>
      <c r="D14" s="206"/>
      <c r="E14" s="206"/>
      <c r="F14" s="206"/>
      <c r="G14" s="206"/>
      <c r="H14" s="207"/>
      <c r="I14" s="139">
        <f>L11</f>
        <v>0</v>
      </c>
    </row>
    <row r="15" spans="2:13">
      <c r="C15" s="208" t="s">
        <v>27</v>
      </c>
      <c r="D15" s="209"/>
      <c r="E15" s="209"/>
      <c r="F15" s="209"/>
      <c r="G15" s="209"/>
      <c r="H15" s="210"/>
      <c r="I15" s="140">
        <f>D11*E11</f>
        <v>21190.400000000001</v>
      </c>
    </row>
    <row r="16" spans="2:13">
      <c r="C16" s="205" t="s">
        <v>29</v>
      </c>
      <c r="D16" s="206"/>
      <c r="E16" s="206"/>
      <c r="F16" s="206"/>
      <c r="G16" s="206"/>
      <c r="H16" s="207"/>
      <c r="I16" s="139">
        <f>M11</f>
        <v>0</v>
      </c>
    </row>
    <row r="17" spans="3:12">
      <c r="C17" s="211" t="s">
        <v>28</v>
      </c>
      <c r="D17" s="212"/>
      <c r="E17" s="212"/>
      <c r="F17" s="212"/>
      <c r="G17" s="212"/>
      <c r="H17" s="213"/>
      <c r="I17" s="141">
        <f>I15-I14</f>
        <v>21190.400000000001</v>
      </c>
    </row>
    <row r="18" spans="3:12">
      <c r="C18" s="75"/>
      <c r="D18" s="76"/>
      <c r="E18" s="76"/>
      <c r="F18" s="76"/>
      <c r="G18" s="77"/>
      <c r="H18" s="78"/>
      <c r="I18" s="79"/>
    </row>
    <row r="19" spans="3:12">
      <c r="C19" s="205" t="s">
        <v>33</v>
      </c>
      <c r="D19" s="206"/>
      <c r="E19" s="206"/>
      <c r="F19" s="206"/>
      <c r="G19" s="206"/>
      <c r="H19" s="207"/>
      <c r="I19" s="139">
        <f>I14*4</f>
        <v>0</v>
      </c>
    </row>
    <row r="20" spans="3:12">
      <c r="C20" s="208" t="s">
        <v>34</v>
      </c>
      <c r="D20" s="209"/>
      <c r="E20" s="209"/>
      <c r="F20" s="209"/>
      <c r="G20" s="209"/>
      <c r="H20" s="210"/>
      <c r="I20" s="140">
        <f>I15*4</f>
        <v>84761.600000000006</v>
      </c>
    </row>
    <row r="21" spans="3:12">
      <c r="C21" s="205" t="s">
        <v>35</v>
      </c>
      <c r="D21" s="206"/>
      <c r="E21" s="206"/>
      <c r="F21" s="206"/>
      <c r="G21" s="206"/>
      <c r="H21" s="207"/>
      <c r="I21" s="139">
        <f>M11*4</f>
        <v>0</v>
      </c>
    </row>
    <row r="22" spans="3:12">
      <c r="C22" s="211" t="s">
        <v>28</v>
      </c>
      <c r="D22" s="212"/>
      <c r="E22" s="212"/>
      <c r="F22" s="212"/>
      <c r="G22" s="212"/>
      <c r="H22" s="213"/>
      <c r="I22" s="141">
        <f>I20-I19</f>
        <v>84761.600000000006</v>
      </c>
      <c r="J22" s="216"/>
      <c r="L22" s="216"/>
    </row>
    <row r="23" spans="3:12">
      <c r="J23" s="216"/>
    </row>
    <row r="24" spans="3:12">
      <c r="J24" s="216"/>
    </row>
    <row r="25" spans="3:12">
      <c r="J25" s="216"/>
      <c r="K25" s="216"/>
    </row>
  </sheetData>
  <mergeCells count="10">
    <mergeCell ref="C5:J5"/>
    <mergeCell ref="B7:M7"/>
    <mergeCell ref="C14:H14"/>
    <mergeCell ref="C15:H15"/>
    <mergeCell ref="C22:H22"/>
    <mergeCell ref="C16:H16"/>
    <mergeCell ref="C17:H17"/>
    <mergeCell ref="C19:H19"/>
    <mergeCell ref="C20:H20"/>
    <mergeCell ref="C21:H21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6"/>
  <sheetViews>
    <sheetView showGridLines="0" workbookViewId="0">
      <selection activeCell="L17" sqref="L17"/>
    </sheetView>
  </sheetViews>
  <sheetFormatPr baseColWidth="10" defaultRowHeight="15"/>
  <cols>
    <col min="1" max="1" width="2.85546875" customWidth="1"/>
    <col min="3" max="3" width="38.7109375" customWidth="1"/>
    <col min="9" max="9" width="11.85546875" bestFit="1" customWidth="1"/>
  </cols>
  <sheetData>
    <row r="1" spans="2:16" s="19" customFormat="1" ht="14.25"/>
    <row r="2" spans="2:16" s="19" customFormat="1" ht="14.25">
      <c r="H2" s="70" t="s">
        <v>24</v>
      </c>
    </row>
    <row r="3" spans="2:16" s="19" customFormat="1" ht="14.25"/>
    <row r="4" spans="2:16" s="19" customFormat="1" ht="14.25"/>
    <row r="5" spans="2:16" s="19" customFormat="1" ht="30.75" thickBot="1">
      <c r="B5" s="71" t="s">
        <v>25</v>
      </c>
      <c r="C5" s="201"/>
      <c r="D5" s="201"/>
      <c r="E5" s="201"/>
      <c r="F5" s="201"/>
      <c r="G5" s="201"/>
      <c r="H5" s="201"/>
      <c r="I5" s="201"/>
      <c r="J5" s="201"/>
      <c r="K5" s="89"/>
      <c r="L5" s="89"/>
      <c r="M5" s="89"/>
    </row>
    <row r="6" spans="2:16">
      <c r="B6" s="17"/>
      <c r="C6" s="4"/>
      <c r="D6" s="4"/>
      <c r="E6" s="7"/>
      <c r="F6" s="4"/>
      <c r="G6" s="1"/>
      <c r="H6" s="2"/>
      <c r="I6" s="3"/>
    </row>
    <row r="7" spans="2:16" ht="23.25">
      <c r="B7" s="202" t="s">
        <v>54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</row>
    <row r="8" spans="2:16">
      <c r="B8" s="17"/>
      <c r="C8" s="4"/>
      <c r="D8" s="4"/>
      <c r="E8" s="7"/>
      <c r="F8" s="4"/>
      <c r="G8" s="1"/>
      <c r="H8" s="2"/>
      <c r="I8" s="3"/>
    </row>
    <row r="9" spans="2:16" ht="39" customHeight="1">
      <c r="B9" s="12"/>
      <c r="C9" s="13"/>
      <c r="D9" s="153"/>
      <c r="E9" s="153"/>
      <c r="F9" s="154"/>
      <c r="G9" s="155"/>
      <c r="H9" s="156"/>
      <c r="I9" s="156"/>
      <c r="J9" s="157"/>
      <c r="K9" s="157"/>
      <c r="L9" s="158"/>
      <c r="M9" s="158"/>
      <c r="N9" s="158"/>
      <c r="O9" s="158"/>
      <c r="P9" s="158"/>
    </row>
    <row r="10" spans="2:16" ht="51.75" thickBot="1">
      <c r="B10" s="35" t="s">
        <v>0</v>
      </c>
      <c r="C10" s="35" t="s">
        <v>1</v>
      </c>
      <c r="D10" s="35" t="s">
        <v>2</v>
      </c>
      <c r="E10" s="35" t="s">
        <v>32</v>
      </c>
      <c r="F10" s="90" t="s">
        <v>30</v>
      </c>
      <c r="G10" s="90" t="s">
        <v>37</v>
      </c>
      <c r="H10" s="90" t="s">
        <v>38</v>
      </c>
      <c r="I10" s="99" t="s">
        <v>40</v>
      </c>
      <c r="J10" s="99" t="s">
        <v>41</v>
      </c>
      <c r="K10" s="99" t="s">
        <v>42</v>
      </c>
      <c r="L10" s="99" t="s">
        <v>43</v>
      </c>
      <c r="M10" s="99" t="s">
        <v>44</v>
      </c>
      <c r="N10" s="158"/>
      <c r="O10" s="158"/>
      <c r="P10" s="158"/>
    </row>
    <row r="11" spans="2:16" ht="25.5">
      <c r="B11" s="36">
        <v>41918</v>
      </c>
      <c r="C11" s="39" t="s">
        <v>21</v>
      </c>
      <c r="D11" s="160">
        <v>1350</v>
      </c>
      <c r="E11" s="96">
        <v>2.06</v>
      </c>
      <c r="F11" s="161"/>
      <c r="G11" s="162"/>
      <c r="H11" s="162"/>
      <c r="I11" s="138">
        <v>0</v>
      </c>
      <c r="J11" s="67">
        <f>I11*K11+I11</f>
        <v>0</v>
      </c>
      <c r="K11" s="86">
        <v>0</v>
      </c>
      <c r="L11" s="120">
        <f>I11*D11</f>
        <v>0</v>
      </c>
      <c r="M11" s="163">
        <f>J11*D11</f>
        <v>0</v>
      </c>
    </row>
    <row r="12" spans="2:16" ht="15.75" thickBot="1">
      <c r="B12" s="26">
        <v>41822</v>
      </c>
      <c r="C12" s="40" t="s">
        <v>22</v>
      </c>
      <c r="D12" s="164">
        <v>100</v>
      </c>
      <c r="E12" s="159">
        <v>11.31</v>
      </c>
      <c r="F12" s="108"/>
      <c r="G12" s="109"/>
      <c r="H12" s="109"/>
      <c r="I12" s="107">
        <v>0</v>
      </c>
      <c r="J12" s="66">
        <f>I12*K12+I12</f>
        <v>0</v>
      </c>
      <c r="K12" s="88">
        <v>0</v>
      </c>
      <c r="L12" s="117">
        <f>I12*D12</f>
        <v>0</v>
      </c>
      <c r="M12" s="165">
        <f>J12*D12</f>
        <v>0</v>
      </c>
    </row>
    <row r="13" spans="2:16">
      <c r="B13" s="22"/>
      <c r="C13" s="23"/>
      <c r="D13" s="144"/>
      <c r="E13" s="145"/>
      <c r="F13" s="146"/>
      <c r="G13" s="145"/>
      <c r="H13" s="147"/>
      <c r="I13" s="148"/>
      <c r="J13" s="150"/>
      <c r="K13" s="149"/>
    </row>
    <row r="14" spans="2:16">
      <c r="B14" s="17"/>
      <c r="C14" s="27"/>
      <c r="D14" s="92"/>
      <c r="E14" s="151"/>
      <c r="F14" s="92"/>
      <c r="G14" s="110"/>
      <c r="H14" s="92"/>
      <c r="I14" s="152"/>
      <c r="J14" s="149"/>
      <c r="K14" s="149"/>
    </row>
    <row r="18" spans="3:12">
      <c r="C18" s="205" t="s">
        <v>26</v>
      </c>
      <c r="D18" s="206"/>
      <c r="E18" s="206"/>
      <c r="F18" s="206"/>
      <c r="G18" s="206"/>
      <c r="H18" s="207"/>
      <c r="I18" s="139">
        <f>SUM(L11:L12)</f>
        <v>0</v>
      </c>
    </row>
    <row r="19" spans="3:12">
      <c r="C19" s="208" t="s">
        <v>27</v>
      </c>
      <c r="D19" s="209"/>
      <c r="E19" s="209"/>
      <c r="F19" s="209"/>
      <c r="G19" s="209"/>
      <c r="H19" s="210"/>
      <c r="I19" s="140">
        <f>D11*E11+D12*E12</f>
        <v>3912</v>
      </c>
      <c r="K19" s="216"/>
    </row>
    <row r="20" spans="3:12">
      <c r="C20" s="205" t="s">
        <v>29</v>
      </c>
      <c r="D20" s="206"/>
      <c r="E20" s="206"/>
      <c r="F20" s="206"/>
      <c r="G20" s="206"/>
      <c r="H20" s="207"/>
      <c r="I20" s="139">
        <f>SUM(M11:M12)</f>
        <v>0</v>
      </c>
      <c r="K20" s="216"/>
    </row>
    <row r="21" spans="3:12">
      <c r="C21" s="211" t="s">
        <v>28</v>
      </c>
      <c r="D21" s="212"/>
      <c r="E21" s="212"/>
      <c r="F21" s="212"/>
      <c r="G21" s="212"/>
      <c r="H21" s="213"/>
      <c r="I21" s="141">
        <f>I19-I18</f>
        <v>3912</v>
      </c>
      <c r="J21" s="216"/>
    </row>
    <row r="22" spans="3:12">
      <c r="C22" s="75"/>
      <c r="D22" s="76"/>
      <c r="E22" s="76"/>
      <c r="F22" s="76"/>
      <c r="G22" s="77"/>
      <c r="H22" s="78"/>
      <c r="I22" s="79"/>
      <c r="J22" s="216"/>
      <c r="L22" s="216"/>
    </row>
    <row r="23" spans="3:12">
      <c r="C23" s="205" t="s">
        <v>33</v>
      </c>
      <c r="D23" s="206"/>
      <c r="E23" s="206"/>
      <c r="F23" s="206"/>
      <c r="G23" s="206"/>
      <c r="H23" s="207"/>
      <c r="I23" s="139">
        <f>I18*4</f>
        <v>0</v>
      </c>
    </row>
    <row r="24" spans="3:12">
      <c r="C24" s="208" t="s">
        <v>34</v>
      </c>
      <c r="D24" s="209"/>
      <c r="E24" s="209"/>
      <c r="F24" s="209"/>
      <c r="G24" s="209"/>
      <c r="H24" s="210"/>
      <c r="I24" s="140">
        <f>I19*4</f>
        <v>15648</v>
      </c>
    </row>
    <row r="25" spans="3:12">
      <c r="C25" s="205" t="s">
        <v>35</v>
      </c>
      <c r="D25" s="206"/>
      <c r="E25" s="206"/>
      <c r="F25" s="206"/>
      <c r="G25" s="206"/>
      <c r="H25" s="207"/>
      <c r="I25" s="139">
        <f>I20*4</f>
        <v>0</v>
      </c>
    </row>
    <row r="26" spans="3:12">
      <c r="C26" s="211" t="s">
        <v>28</v>
      </c>
      <c r="D26" s="212"/>
      <c r="E26" s="212"/>
      <c r="F26" s="212"/>
      <c r="G26" s="212"/>
      <c r="H26" s="213"/>
      <c r="I26" s="141">
        <f>I24-I23</f>
        <v>15648</v>
      </c>
    </row>
  </sheetData>
  <mergeCells count="10">
    <mergeCell ref="C5:J5"/>
    <mergeCell ref="C18:H18"/>
    <mergeCell ref="C25:H25"/>
    <mergeCell ref="C26:H26"/>
    <mergeCell ref="B7:M7"/>
    <mergeCell ref="C19:H19"/>
    <mergeCell ref="C20:H20"/>
    <mergeCell ref="C21:H21"/>
    <mergeCell ref="C23:H23"/>
    <mergeCell ref="C24:H24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6"/>
  <sheetViews>
    <sheetView topLeftCell="A7" zoomScaleNormal="100" workbookViewId="0">
      <selection activeCell="J29" sqref="J29"/>
    </sheetView>
  </sheetViews>
  <sheetFormatPr baseColWidth="10" defaultColWidth="10.85546875" defaultRowHeight="12.75"/>
  <cols>
    <col min="1" max="1" width="3.85546875" style="43" customWidth="1"/>
    <col min="2" max="2" width="10.85546875" style="95"/>
    <col min="3" max="4" width="10.85546875" style="4"/>
    <col min="5" max="5" width="10.85546875" style="2"/>
    <col min="6" max="6" width="10.85546875" style="3"/>
    <col min="7" max="7" width="10.85546875" style="4"/>
    <col min="8" max="11" width="10.85546875" style="43"/>
    <col min="12" max="12" width="15.28515625" style="43" bestFit="1" customWidth="1"/>
    <col min="13" max="34" width="10.85546875" style="43"/>
    <col min="35" max="16384" width="10.85546875" style="4"/>
  </cols>
  <sheetData>
    <row r="1" spans="1:34" s="42" customFormat="1" ht="14.25"/>
    <row r="2" spans="1:34" s="42" customFormat="1" ht="25.5">
      <c r="L2" s="73" t="s">
        <v>24</v>
      </c>
    </row>
    <row r="3" spans="1:34" s="42" customFormat="1" ht="14.25"/>
    <row r="4" spans="1:34" s="42" customFormat="1" ht="14.25"/>
    <row r="5" spans="1:34" s="42" customFormat="1" ht="14.25"/>
    <row r="6" spans="1:34" s="42" customFormat="1" ht="30.75" thickBot="1">
      <c r="B6" s="74" t="s">
        <v>25</v>
      </c>
      <c r="C6" s="214"/>
      <c r="D6" s="214"/>
      <c r="E6" s="214"/>
      <c r="F6" s="214"/>
      <c r="G6" s="214"/>
      <c r="H6" s="166"/>
      <c r="I6" s="166"/>
      <c r="J6" s="166"/>
      <c r="K6" s="166"/>
      <c r="L6" s="166"/>
      <c r="M6" s="166"/>
    </row>
    <row r="7" spans="1:34" s="43" customFormat="1">
      <c r="B7" s="44"/>
      <c r="E7" s="49"/>
      <c r="F7" s="45"/>
    </row>
    <row r="8" spans="1:34" s="19" customFormat="1" ht="23.25">
      <c r="A8" s="42"/>
      <c r="B8" s="202" t="s">
        <v>56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</row>
    <row r="9" spans="1:34" s="43" customFormat="1" ht="13.5" thickBot="1">
      <c r="B9" s="50"/>
      <c r="C9" s="51"/>
      <c r="D9" s="51"/>
      <c r="E9" s="46"/>
      <c r="F9" s="47"/>
      <c r="G9" s="49"/>
    </row>
    <row r="10" spans="1:34" s="95" customFormat="1" ht="38.25" customHeight="1" thickBot="1">
      <c r="A10" s="44"/>
      <c r="B10" s="56" t="s">
        <v>0</v>
      </c>
      <c r="C10" s="62" t="s">
        <v>1</v>
      </c>
      <c r="D10" s="62" t="s">
        <v>2</v>
      </c>
      <c r="E10" s="62" t="s">
        <v>32</v>
      </c>
      <c r="F10" s="81" t="s">
        <v>30</v>
      </c>
      <c r="G10" s="81" t="s">
        <v>37</v>
      </c>
      <c r="H10" s="81" t="s">
        <v>38</v>
      </c>
      <c r="I10" s="118" t="s">
        <v>40</v>
      </c>
      <c r="J10" s="118" t="s">
        <v>41</v>
      </c>
      <c r="K10" s="118" t="s">
        <v>42</v>
      </c>
      <c r="L10" s="118" t="s">
        <v>43</v>
      </c>
      <c r="M10" s="119" t="s">
        <v>44</v>
      </c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spans="1:34" ht="25.5">
      <c r="B11" s="61">
        <v>43512</v>
      </c>
      <c r="C11" s="171" t="s">
        <v>23</v>
      </c>
      <c r="D11" s="172">
        <v>250</v>
      </c>
      <c r="E11" s="103">
        <v>3.29</v>
      </c>
      <c r="F11" s="167"/>
      <c r="G11" s="167"/>
      <c r="H11" s="168"/>
      <c r="I11" s="103">
        <v>0</v>
      </c>
      <c r="J11" s="64">
        <f>I11*K11+I11</f>
        <v>0</v>
      </c>
      <c r="K11" s="85">
        <v>0.21</v>
      </c>
      <c r="L11" s="169">
        <f>I11*D11</f>
        <v>0</v>
      </c>
      <c r="M11" s="170">
        <f>J11*D11</f>
        <v>0</v>
      </c>
    </row>
    <row r="12" spans="1:34" s="43" customFormat="1">
      <c r="F12" s="48"/>
    </row>
    <row r="13" spans="1:34" s="43" customFormat="1">
      <c r="B13" s="44"/>
      <c r="E13" s="49"/>
      <c r="F13" s="45"/>
    </row>
    <row r="14" spans="1:34" s="43" customFormat="1">
      <c r="B14" s="44"/>
      <c r="E14" s="49"/>
      <c r="F14" s="45"/>
    </row>
    <row r="15" spans="1:34" s="45" customFormat="1" ht="15">
      <c r="B15" s="205" t="s">
        <v>26</v>
      </c>
      <c r="C15" s="206"/>
      <c r="D15" s="206"/>
      <c r="E15" s="206"/>
      <c r="F15" s="206"/>
      <c r="G15" s="207"/>
      <c r="H15" s="139">
        <f>L11</f>
        <v>0</v>
      </c>
    </row>
    <row r="16" spans="1:34" s="43" customFormat="1" ht="15">
      <c r="B16" s="208" t="s">
        <v>27</v>
      </c>
      <c r="C16" s="209"/>
      <c r="D16" s="209"/>
      <c r="E16" s="209"/>
      <c r="F16" s="209"/>
      <c r="G16" s="210"/>
      <c r="H16" s="140">
        <f>D11*E11</f>
        <v>822.5</v>
      </c>
    </row>
    <row r="17" spans="2:13" s="43" customFormat="1" ht="15">
      <c r="B17" s="205" t="s">
        <v>29</v>
      </c>
      <c r="C17" s="206"/>
      <c r="D17" s="206"/>
      <c r="E17" s="206"/>
      <c r="F17" s="206"/>
      <c r="G17" s="207"/>
      <c r="H17" s="139">
        <f>M11</f>
        <v>0</v>
      </c>
    </row>
    <row r="18" spans="2:13" s="45" customFormat="1" ht="15">
      <c r="B18" s="211" t="s">
        <v>28</v>
      </c>
      <c r="C18" s="212"/>
      <c r="D18" s="212"/>
      <c r="E18" s="212"/>
      <c r="F18" s="212"/>
      <c r="G18" s="213"/>
      <c r="H18" s="141">
        <f>H16-H15</f>
        <v>822.5</v>
      </c>
    </row>
    <row r="19" spans="2:13" s="43" customFormat="1" ht="14.25">
      <c r="B19" s="75"/>
      <c r="C19" s="76"/>
      <c r="D19" s="76"/>
      <c r="E19" s="76"/>
      <c r="F19" s="77"/>
      <c r="G19" s="78"/>
      <c r="H19" s="79"/>
      <c r="L19" s="48"/>
    </row>
    <row r="20" spans="2:13" s="43" customFormat="1" ht="15">
      <c r="B20" s="205" t="s">
        <v>33</v>
      </c>
      <c r="C20" s="206"/>
      <c r="D20" s="206"/>
      <c r="E20" s="206"/>
      <c r="F20" s="206"/>
      <c r="G20" s="207"/>
      <c r="H20" s="139">
        <f>H15*4</f>
        <v>0</v>
      </c>
      <c r="J20" s="48"/>
    </row>
    <row r="21" spans="2:13" s="43" customFormat="1" ht="15">
      <c r="B21" s="208" t="s">
        <v>34</v>
      </c>
      <c r="C21" s="209"/>
      <c r="D21" s="209"/>
      <c r="E21" s="209"/>
      <c r="F21" s="209"/>
      <c r="G21" s="210"/>
      <c r="H21" s="140">
        <f>H16*4</f>
        <v>3290</v>
      </c>
      <c r="M21" s="48"/>
    </row>
    <row r="22" spans="2:13" s="43" customFormat="1" ht="15">
      <c r="B22" s="205" t="s">
        <v>35</v>
      </c>
      <c r="C22" s="206"/>
      <c r="D22" s="206"/>
      <c r="E22" s="206"/>
      <c r="F22" s="206"/>
      <c r="G22" s="207"/>
      <c r="H22" s="139">
        <f>H17*4</f>
        <v>0</v>
      </c>
      <c r="M22" s="48"/>
    </row>
    <row r="23" spans="2:13" s="43" customFormat="1" ht="15">
      <c r="B23" s="211" t="s">
        <v>28</v>
      </c>
      <c r="C23" s="212"/>
      <c r="D23" s="212"/>
      <c r="E23" s="212"/>
      <c r="F23" s="212"/>
      <c r="G23" s="213"/>
      <c r="H23" s="141">
        <f>H21-H20</f>
        <v>3290</v>
      </c>
    </row>
    <row r="24" spans="2:13" s="43" customFormat="1">
      <c r="B24" s="44"/>
      <c r="E24" s="49"/>
      <c r="F24" s="45"/>
    </row>
    <row r="25" spans="2:13" s="43" customFormat="1">
      <c r="B25" s="44"/>
      <c r="E25" s="49"/>
      <c r="F25" s="45"/>
    </row>
    <row r="26" spans="2:13" s="43" customFormat="1">
      <c r="B26" s="44"/>
      <c r="E26" s="49"/>
      <c r="F26" s="45"/>
    </row>
    <row r="27" spans="2:13" s="43" customFormat="1">
      <c r="B27" s="44"/>
      <c r="E27" s="49"/>
      <c r="F27" s="45"/>
    </row>
    <row r="28" spans="2:13" s="43" customFormat="1">
      <c r="B28" s="44"/>
      <c r="E28" s="49"/>
      <c r="F28" s="45"/>
    </row>
    <row r="29" spans="2:13" s="43" customFormat="1">
      <c r="B29" s="44"/>
      <c r="E29" s="49"/>
      <c r="F29" s="45"/>
    </row>
    <row r="30" spans="2:13" s="43" customFormat="1">
      <c r="B30" s="44"/>
      <c r="E30" s="49"/>
      <c r="F30" s="45"/>
    </row>
    <row r="31" spans="2:13" s="43" customFormat="1">
      <c r="B31" s="44"/>
      <c r="E31" s="49"/>
      <c r="F31" s="45"/>
    </row>
    <row r="32" spans="2:13" s="43" customFormat="1">
      <c r="B32" s="44"/>
      <c r="E32" s="49"/>
      <c r="F32" s="45"/>
    </row>
    <row r="33" spans="2:6" s="43" customFormat="1">
      <c r="B33" s="44"/>
      <c r="E33" s="49"/>
      <c r="F33" s="45"/>
    </row>
    <row r="34" spans="2:6" s="43" customFormat="1">
      <c r="B34" s="44"/>
      <c r="E34" s="49"/>
      <c r="F34" s="45"/>
    </row>
    <row r="35" spans="2:6" s="43" customFormat="1">
      <c r="B35" s="44"/>
      <c r="E35" s="49"/>
      <c r="F35" s="45"/>
    </row>
    <row r="36" spans="2:6" s="43" customFormat="1">
      <c r="B36" s="44"/>
      <c r="E36" s="49"/>
      <c r="F36" s="45"/>
    </row>
    <row r="37" spans="2:6" s="43" customFormat="1">
      <c r="B37" s="44"/>
      <c r="E37" s="49"/>
      <c r="F37" s="45"/>
    </row>
    <row r="38" spans="2:6" s="43" customFormat="1">
      <c r="B38" s="44"/>
      <c r="E38" s="49"/>
      <c r="F38" s="45"/>
    </row>
    <row r="39" spans="2:6" s="43" customFormat="1">
      <c r="B39" s="44"/>
      <c r="E39" s="49"/>
      <c r="F39" s="45"/>
    </row>
    <row r="40" spans="2:6" s="43" customFormat="1">
      <c r="B40" s="44"/>
      <c r="E40" s="49"/>
      <c r="F40" s="45"/>
    </row>
    <row r="41" spans="2:6" s="43" customFormat="1">
      <c r="B41" s="44"/>
      <c r="E41" s="49"/>
      <c r="F41" s="45"/>
    </row>
    <row r="42" spans="2:6" s="43" customFormat="1">
      <c r="B42" s="44"/>
      <c r="E42" s="49"/>
      <c r="F42" s="45"/>
    </row>
    <row r="43" spans="2:6" s="43" customFormat="1">
      <c r="B43" s="44"/>
      <c r="E43" s="49"/>
      <c r="F43" s="45"/>
    </row>
    <row r="44" spans="2:6" s="43" customFormat="1">
      <c r="B44" s="44"/>
      <c r="E44" s="49"/>
      <c r="F44" s="45"/>
    </row>
    <row r="45" spans="2:6" s="43" customFormat="1">
      <c r="B45" s="44"/>
      <c r="E45" s="49"/>
      <c r="F45" s="45"/>
    </row>
    <row r="46" spans="2:6" s="43" customFormat="1">
      <c r="B46" s="44"/>
      <c r="E46" s="49"/>
      <c r="F46" s="45"/>
    </row>
    <row r="47" spans="2:6" s="43" customFormat="1">
      <c r="B47" s="44"/>
      <c r="E47" s="49"/>
      <c r="F47" s="45"/>
    </row>
    <row r="48" spans="2:6" s="43" customFormat="1">
      <c r="B48" s="44"/>
      <c r="E48" s="49"/>
      <c r="F48" s="45"/>
    </row>
    <row r="49" spans="2:6" s="43" customFormat="1">
      <c r="B49" s="44"/>
      <c r="E49" s="49"/>
      <c r="F49" s="45"/>
    </row>
    <row r="50" spans="2:6" s="43" customFormat="1">
      <c r="B50" s="44"/>
      <c r="E50" s="49"/>
      <c r="F50" s="45"/>
    </row>
    <row r="51" spans="2:6" s="43" customFormat="1">
      <c r="B51" s="44"/>
      <c r="E51" s="49"/>
      <c r="F51" s="45"/>
    </row>
    <row r="52" spans="2:6" s="43" customFormat="1">
      <c r="B52" s="44"/>
      <c r="E52" s="49"/>
      <c r="F52" s="45"/>
    </row>
    <row r="53" spans="2:6" s="43" customFormat="1">
      <c r="B53" s="44"/>
      <c r="E53" s="49"/>
      <c r="F53" s="45"/>
    </row>
    <row r="54" spans="2:6" s="43" customFormat="1">
      <c r="B54" s="44"/>
      <c r="E54" s="49"/>
      <c r="F54" s="45"/>
    </row>
    <row r="55" spans="2:6" s="43" customFormat="1">
      <c r="B55" s="44"/>
      <c r="E55" s="49"/>
      <c r="F55" s="45"/>
    </row>
    <row r="56" spans="2:6" s="43" customFormat="1">
      <c r="B56" s="44"/>
      <c r="E56" s="49"/>
      <c r="F56" s="45"/>
    </row>
    <row r="57" spans="2:6" s="43" customFormat="1">
      <c r="B57" s="44"/>
      <c r="E57" s="49"/>
      <c r="F57" s="45"/>
    </row>
    <row r="58" spans="2:6" s="43" customFormat="1">
      <c r="B58" s="44"/>
      <c r="E58" s="49"/>
      <c r="F58" s="45"/>
    </row>
    <row r="59" spans="2:6" s="43" customFormat="1">
      <c r="B59" s="44"/>
      <c r="E59" s="49"/>
      <c r="F59" s="45"/>
    </row>
    <row r="60" spans="2:6" s="43" customFormat="1">
      <c r="B60" s="44"/>
      <c r="E60" s="49"/>
      <c r="F60" s="45"/>
    </row>
    <row r="61" spans="2:6" s="43" customFormat="1">
      <c r="B61" s="44"/>
      <c r="E61" s="49"/>
      <c r="F61" s="45"/>
    </row>
    <row r="62" spans="2:6" s="43" customFormat="1">
      <c r="B62" s="44"/>
      <c r="E62" s="49"/>
      <c r="F62" s="45"/>
    </row>
    <row r="63" spans="2:6" s="43" customFormat="1">
      <c r="B63" s="44"/>
      <c r="E63" s="49"/>
      <c r="F63" s="45"/>
    </row>
    <row r="64" spans="2:6" s="43" customFormat="1">
      <c r="B64" s="44"/>
      <c r="E64" s="49"/>
      <c r="F64" s="45"/>
    </row>
    <row r="65" spans="2:6" s="43" customFormat="1">
      <c r="B65" s="44"/>
      <c r="E65" s="49"/>
      <c r="F65" s="45"/>
    </row>
    <row r="66" spans="2:6" s="43" customFormat="1">
      <c r="B66" s="44"/>
      <c r="E66" s="49"/>
      <c r="F66" s="45"/>
    </row>
    <row r="67" spans="2:6" s="43" customFormat="1">
      <c r="B67" s="44"/>
      <c r="E67" s="49"/>
      <c r="F67" s="45"/>
    </row>
    <row r="68" spans="2:6" s="43" customFormat="1">
      <c r="B68" s="44"/>
      <c r="E68" s="49"/>
      <c r="F68" s="45"/>
    </row>
    <row r="69" spans="2:6" s="43" customFormat="1">
      <c r="B69" s="44"/>
      <c r="E69" s="49"/>
      <c r="F69" s="45"/>
    </row>
    <row r="70" spans="2:6" s="43" customFormat="1">
      <c r="B70" s="44"/>
      <c r="E70" s="49"/>
      <c r="F70" s="45"/>
    </row>
    <row r="71" spans="2:6" s="43" customFormat="1">
      <c r="B71" s="44"/>
      <c r="E71" s="49"/>
      <c r="F71" s="45"/>
    </row>
    <row r="72" spans="2:6" s="43" customFormat="1">
      <c r="B72" s="44"/>
      <c r="E72" s="49"/>
      <c r="F72" s="45"/>
    </row>
    <row r="73" spans="2:6" s="43" customFormat="1">
      <c r="B73" s="44"/>
      <c r="E73" s="49"/>
      <c r="F73" s="45"/>
    </row>
    <row r="74" spans="2:6" s="43" customFormat="1">
      <c r="B74" s="44"/>
      <c r="E74" s="49"/>
      <c r="F74" s="45"/>
    </row>
    <row r="75" spans="2:6" s="43" customFormat="1">
      <c r="B75" s="44"/>
      <c r="E75" s="49"/>
      <c r="F75" s="45"/>
    </row>
    <row r="76" spans="2:6" s="43" customFormat="1">
      <c r="B76" s="44"/>
      <c r="E76" s="49"/>
      <c r="F76" s="45"/>
    </row>
    <row r="77" spans="2:6" s="43" customFormat="1">
      <c r="B77" s="44"/>
      <c r="E77" s="49"/>
      <c r="F77" s="45"/>
    </row>
    <row r="78" spans="2:6" s="43" customFormat="1">
      <c r="B78" s="44"/>
      <c r="E78" s="49"/>
      <c r="F78" s="45"/>
    </row>
    <row r="79" spans="2:6" s="43" customFormat="1">
      <c r="B79" s="44"/>
      <c r="E79" s="49"/>
      <c r="F79" s="45"/>
    </row>
    <row r="80" spans="2:6" s="43" customFormat="1">
      <c r="B80" s="44"/>
      <c r="E80" s="49"/>
      <c r="F80" s="45"/>
    </row>
    <row r="81" spans="2:6" s="43" customFormat="1">
      <c r="B81" s="44"/>
      <c r="E81" s="49"/>
      <c r="F81" s="45"/>
    </row>
    <row r="82" spans="2:6" s="43" customFormat="1">
      <c r="B82" s="44"/>
      <c r="E82" s="49"/>
      <c r="F82" s="45"/>
    </row>
    <row r="83" spans="2:6" s="43" customFormat="1">
      <c r="B83" s="44"/>
      <c r="E83" s="49"/>
      <c r="F83" s="45"/>
    </row>
    <row r="84" spans="2:6" s="43" customFormat="1">
      <c r="B84" s="44"/>
      <c r="E84" s="49"/>
      <c r="F84" s="45"/>
    </row>
    <row r="85" spans="2:6" s="43" customFormat="1">
      <c r="B85" s="44"/>
      <c r="E85" s="49"/>
      <c r="F85" s="45"/>
    </row>
    <row r="86" spans="2:6" s="43" customFormat="1">
      <c r="B86" s="44"/>
      <c r="E86" s="49"/>
      <c r="F86" s="45"/>
    </row>
    <row r="87" spans="2:6" s="43" customFormat="1">
      <c r="B87" s="44"/>
      <c r="E87" s="49"/>
      <c r="F87" s="45"/>
    </row>
    <row r="88" spans="2:6" s="43" customFormat="1">
      <c r="B88" s="44"/>
      <c r="E88" s="49"/>
      <c r="F88" s="45"/>
    </row>
    <row r="89" spans="2:6" s="43" customFormat="1">
      <c r="B89" s="44"/>
      <c r="E89" s="49"/>
      <c r="F89" s="45"/>
    </row>
    <row r="90" spans="2:6" s="43" customFormat="1">
      <c r="B90" s="44"/>
      <c r="E90" s="49"/>
      <c r="F90" s="45"/>
    </row>
    <row r="91" spans="2:6" s="43" customFormat="1">
      <c r="B91" s="44"/>
      <c r="E91" s="49"/>
      <c r="F91" s="45"/>
    </row>
    <row r="92" spans="2:6" s="43" customFormat="1">
      <c r="B92" s="44"/>
      <c r="E92" s="49"/>
      <c r="F92" s="45"/>
    </row>
    <row r="93" spans="2:6" s="43" customFormat="1">
      <c r="B93" s="44"/>
      <c r="E93" s="49"/>
      <c r="F93" s="45"/>
    </row>
    <row r="94" spans="2:6" s="43" customFormat="1">
      <c r="B94" s="44"/>
      <c r="E94" s="49"/>
      <c r="F94" s="45"/>
    </row>
    <row r="95" spans="2:6" s="43" customFormat="1">
      <c r="B95" s="44"/>
      <c r="E95" s="49"/>
      <c r="F95" s="45"/>
    </row>
    <row r="96" spans="2:6" s="43" customFormat="1">
      <c r="B96" s="44"/>
      <c r="E96" s="49"/>
      <c r="F96" s="45"/>
    </row>
    <row r="97" spans="2:6" s="43" customFormat="1">
      <c r="B97" s="44"/>
      <c r="E97" s="49"/>
      <c r="F97" s="45"/>
    </row>
    <row r="98" spans="2:6" s="43" customFormat="1">
      <c r="B98" s="44"/>
      <c r="E98" s="49"/>
      <c r="F98" s="45"/>
    </row>
    <row r="99" spans="2:6" s="43" customFormat="1">
      <c r="B99" s="44"/>
      <c r="E99" s="49"/>
      <c r="F99" s="45"/>
    </row>
    <row r="100" spans="2:6" s="43" customFormat="1">
      <c r="B100" s="44"/>
      <c r="E100" s="49"/>
      <c r="F100" s="45"/>
    </row>
    <row r="101" spans="2:6" s="43" customFormat="1">
      <c r="B101" s="44"/>
      <c r="E101" s="49"/>
      <c r="F101" s="45"/>
    </row>
    <row r="102" spans="2:6" s="43" customFormat="1">
      <c r="B102" s="44"/>
      <c r="E102" s="49"/>
      <c r="F102" s="45"/>
    </row>
    <row r="103" spans="2:6" s="43" customFormat="1">
      <c r="B103" s="44"/>
      <c r="E103" s="49"/>
      <c r="F103" s="45"/>
    </row>
    <row r="104" spans="2:6" s="43" customFormat="1">
      <c r="B104" s="44"/>
      <c r="E104" s="49"/>
      <c r="F104" s="45"/>
    </row>
    <row r="105" spans="2:6" s="43" customFormat="1">
      <c r="B105" s="44"/>
      <c r="E105" s="49"/>
      <c r="F105" s="45"/>
    </row>
    <row r="106" spans="2:6" s="43" customFormat="1">
      <c r="B106" s="44"/>
      <c r="E106" s="49"/>
      <c r="F106" s="45"/>
    </row>
    <row r="107" spans="2:6" s="43" customFormat="1">
      <c r="B107" s="44"/>
      <c r="E107" s="49"/>
      <c r="F107" s="45"/>
    </row>
    <row r="108" spans="2:6" s="43" customFormat="1">
      <c r="B108" s="44"/>
      <c r="E108" s="49"/>
      <c r="F108" s="45"/>
    </row>
    <row r="109" spans="2:6" s="43" customFormat="1">
      <c r="B109" s="44"/>
      <c r="E109" s="49"/>
      <c r="F109" s="45"/>
    </row>
    <row r="110" spans="2:6" s="43" customFormat="1">
      <c r="B110" s="44"/>
      <c r="E110" s="49"/>
      <c r="F110" s="45"/>
    </row>
    <row r="111" spans="2:6" s="43" customFormat="1">
      <c r="B111" s="44"/>
      <c r="E111" s="49"/>
      <c r="F111" s="45"/>
    </row>
    <row r="112" spans="2:6" s="43" customFormat="1">
      <c r="B112" s="44"/>
      <c r="E112" s="49"/>
      <c r="F112" s="45"/>
    </row>
    <row r="113" spans="2:6" s="43" customFormat="1">
      <c r="B113" s="44"/>
      <c r="E113" s="49"/>
      <c r="F113" s="45"/>
    </row>
    <row r="114" spans="2:6" s="43" customFormat="1">
      <c r="B114" s="44"/>
      <c r="E114" s="49"/>
      <c r="F114" s="45"/>
    </row>
    <row r="115" spans="2:6" s="43" customFormat="1">
      <c r="B115" s="44"/>
      <c r="E115" s="49"/>
      <c r="F115" s="45"/>
    </row>
    <row r="116" spans="2:6" s="43" customFormat="1">
      <c r="B116" s="44"/>
      <c r="E116" s="49"/>
      <c r="F116" s="45"/>
    </row>
    <row r="117" spans="2:6" s="43" customFormat="1">
      <c r="B117" s="44"/>
      <c r="E117" s="49"/>
      <c r="F117" s="45"/>
    </row>
    <row r="118" spans="2:6" s="43" customFormat="1">
      <c r="B118" s="44"/>
      <c r="E118" s="49"/>
      <c r="F118" s="45"/>
    </row>
    <row r="119" spans="2:6" s="43" customFormat="1">
      <c r="B119" s="44"/>
      <c r="E119" s="49"/>
      <c r="F119" s="45"/>
    </row>
    <row r="120" spans="2:6" s="43" customFormat="1">
      <c r="B120" s="44"/>
      <c r="E120" s="49"/>
      <c r="F120" s="45"/>
    </row>
    <row r="121" spans="2:6" s="43" customFormat="1">
      <c r="B121" s="44"/>
      <c r="E121" s="49"/>
      <c r="F121" s="45"/>
    </row>
    <row r="122" spans="2:6" s="43" customFormat="1">
      <c r="B122" s="44"/>
      <c r="E122" s="49"/>
      <c r="F122" s="45"/>
    </row>
    <row r="123" spans="2:6" s="43" customFormat="1">
      <c r="B123" s="44"/>
      <c r="E123" s="49"/>
      <c r="F123" s="45"/>
    </row>
    <row r="124" spans="2:6" s="43" customFormat="1">
      <c r="B124" s="44"/>
      <c r="E124" s="49"/>
      <c r="F124" s="45"/>
    </row>
    <row r="125" spans="2:6" s="43" customFormat="1">
      <c r="B125" s="44"/>
      <c r="E125" s="49"/>
      <c r="F125" s="45"/>
    </row>
    <row r="126" spans="2:6" s="43" customFormat="1">
      <c r="B126" s="44"/>
      <c r="E126" s="49"/>
      <c r="F126" s="45"/>
    </row>
    <row r="127" spans="2:6" s="43" customFormat="1">
      <c r="B127" s="44"/>
      <c r="E127" s="49"/>
      <c r="F127" s="45"/>
    </row>
    <row r="128" spans="2:6" s="43" customFormat="1">
      <c r="B128" s="44"/>
      <c r="E128" s="49"/>
      <c r="F128" s="45"/>
    </row>
    <row r="129" spans="2:6" s="43" customFormat="1">
      <c r="B129" s="44"/>
      <c r="E129" s="49"/>
      <c r="F129" s="45"/>
    </row>
    <row r="130" spans="2:6" s="43" customFormat="1">
      <c r="B130" s="44"/>
      <c r="E130" s="49"/>
      <c r="F130" s="45"/>
    </row>
    <row r="131" spans="2:6" s="43" customFormat="1">
      <c r="B131" s="44"/>
      <c r="E131" s="49"/>
      <c r="F131" s="45"/>
    </row>
    <row r="132" spans="2:6" s="43" customFormat="1">
      <c r="B132" s="44"/>
      <c r="E132" s="49"/>
      <c r="F132" s="45"/>
    </row>
    <row r="133" spans="2:6" s="43" customFormat="1">
      <c r="B133" s="44"/>
      <c r="E133" s="49"/>
      <c r="F133" s="45"/>
    </row>
    <row r="134" spans="2:6" s="43" customFormat="1">
      <c r="B134" s="44"/>
      <c r="E134" s="49"/>
      <c r="F134" s="45"/>
    </row>
    <row r="135" spans="2:6" s="43" customFormat="1">
      <c r="B135" s="44"/>
      <c r="E135" s="49"/>
      <c r="F135" s="45"/>
    </row>
    <row r="136" spans="2:6" s="43" customFormat="1">
      <c r="B136" s="44"/>
      <c r="E136" s="49"/>
      <c r="F136" s="45"/>
    </row>
    <row r="137" spans="2:6" s="43" customFormat="1">
      <c r="B137" s="44"/>
      <c r="E137" s="49"/>
      <c r="F137" s="45"/>
    </row>
    <row r="138" spans="2:6" s="43" customFormat="1">
      <c r="B138" s="44"/>
      <c r="E138" s="49"/>
      <c r="F138" s="45"/>
    </row>
    <row r="139" spans="2:6" s="43" customFormat="1">
      <c r="B139" s="44"/>
      <c r="E139" s="49"/>
      <c r="F139" s="45"/>
    </row>
    <row r="140" spans="2:6" s="43" customFormat="1">
      <c r="B140" s="44"/>
      <c r="E140" s="49"/>
      <c r="F140" s="45"/>
    </row>
    <row r="141" spans="2:6" s="43" customFormat="1">
      <c r="B141" s="44"/>
      <c r="E141" s="49"/>
      <c r="F141" s="45"/>
    </row>
    <row r="142" spans="2:6" s="43" customFormat="1">
      <c r="B142" s="44"/>
      <c r="E142" s="49"/>
      <c r="F142" s="45"/>
    </row>
    <row r="143" spans="2:6" s="43" customFormat="1">
      <c r="B143" s="44"/>
      <c r="E143" s="49"/>
      <c r="F143" s="45"/>
    </row>
    <row r="144" spans="2:6" s="43" customFormat="1">
      <c r="B144" s="44"/>
      <c r="E144" s="49"/>
      <c r="F144" s="45"/>
    </row>
    <row r="145" spans="2:6" s="43" customFormat="1">
      <c r="B145" s="44"/>
      <c r="E145" s="49"/>
      <c r="F145" s="45"/>
    </row>
    <row r="146" spans="2:6" s="43" customFormat="1">
      <c r="B146" s="44"/>
      <c r="E146" s="49"/>
      <c r="F146" s="45"/>
    </row>
    <row r="147" spans="2:6" s="43" customFormat="1">
      <c r="B147" s="44"/>
      <c r="E147" s="49"/>
      <c r="F147" s="45"/>
    </row>
    <row r="148" spans="2:6" s="43" customFormat="1">
      <c r="B148" s="44"/>
      <c r="E148" s="49"/>
      <c r="F148" s="45"/>
    </row>
    <row r="149" spans="2:6" s="43" customFormat="1">
      <c r="B149" s="44"/>
      <c r="E149" s="49"/>
      <c r="F149" s="45"/>
    </row>
    <row r="150" spans="2:6" s="43" customFormat="1">
      <c r="B150" s="44"/>
      <c r="E150" s="49"/>
      <c r="F150" s="45"/>
    </row>
    <row r="151" spans="2:6" s="43" customFormat="1">
      <c r="B151" s="44"/>
      <c r="E151" s="49"/>
      <c r="F151" s="45"/>
    </row>
    <row r="152" spans="2:6" s="43" customFormat="1">
      <c r="B152" s="44"/>
      <c r="E152" s="49"/>
      <c r="F152" s="45"/>
    </row>
    <row r="153" spans="2:6" s="43" customFormat="1">
      <c r="B153" s="44"/>
      <c r="E153" s="49"/>
      <c r="F153" s="45"/>
    </row>
    <row r="154" spans="2:6" s="43" customFormat="1">
      <c r="B154" s="44"/>
      <c r="E154" s="49"/>
      <c r="F154" s="45"/>
    </row>
    <row r="155" spans="2:6" s="43" customFormat="1">
      <c r="B155" s="44"/>
      <c r="E155" s="49"/>
      <c r="F155" s="45"/>
    </row>
    <row r="156" spans="2:6" s="43" customFormat="1">
      <c r="B156" s="44"/>
      <c r="E156" s="49"/>
      <c r="F156" s="45"/>
    </row>
    <row r="157" spans="2:6" s="43" customFormat="1">
      <c r="B157" s="44"/>
      <c r="E157" s="49"/>
      <c r="F157" s="45"/>
    </row>
    <row r="158" spans="2:6" s="43" customFormat="1">
      <c r="B158" s="44"/>
      <c r="E158" s="49"/>
      <c r="F158" s="45"/>
    </row>
    <row r="159" spans="2:6" s="43" customFormat="1">
      <c r="B159" s="44"/>
      <c r="E159" s="49"/>
      <c r="F159" s="45"/>
    </row>
    <row r="160" spans="2:6" s="43" customFormat="1">
      <c r="B160" s="44"/>
      <c r="E160" s="49"/>
      <c r="F160" s="45"/>
    </row>
    <row r="161" spans="2:6" s="43" customFormat="1">
      <c r="B161" s="44"/>
      <c r="E161" s="49"/>
      <c r="F161" s="45"/>
    </row>
    <row r="162" spans="2:6" s="43" customFormat="1">
      <c r="B162" s="44"/>
      <c r="E162" s="49"/>
      <c r="F162" s="45"/>
    </row>
    <row r="163" spans="2:6" s="43" customFormat="1">
      <c r="B163" s="44"/>
      <c r="E163" s="49"/>
      <c r="F163" s="45"/>
    </row>
    <row r="164" spans="2:6" s="43" customFormat="1">
      <c r="B164" s="44"/>
      <c r="E164" s="49"/>
      <c r="F164" s="45"/>
    </row>
    <row r="165" spans="2:6" s="43" customFormat="1">
      <c r="B165" s="44"/>
      <c r="E165" s="49"/>
      <c r="F165" s="45"/>
    </row>
    <row r="166" spans="2:6" s="43" customFormat="1">
      <c r="B166" s="44"/>
      <c r="E166" s="49"/>
      <c r="F166" s="45"/>
    </row>
    <row r="167" spans="2:6" s="43" customFormat="1">
      <c r="B167" s="44"/>
      <c r="E167" s="49"/>
      <c r="F167" s="45"/>
    </row>
    <row r="168" spans="2:6" s="43" customFormat="1">
      <c r="B168" s="44"/>
      <c r="E168" s="49"/>
      <c r="F168" s="45"/>
    </row>
    <row r="169" spans="2:6" s="43" customFormat="1">
      <c r="B169" s="44"/>
      <c r="E169" s="49"/>
      <c r="F169" s="45"/>
    </row>
    <row r="170" spans="2:6" s="43" customFormat="1">
      <c r="B170" s="44"/>
      <c r="E170" s="49"/>
      <c r="F170" s="45"/>
    </row>
    <row r="171" spans="2:6" s="43" customFormat="1">
      <c r="B171" s="44"/>
      <c r="E171" s="49"/>
      <c r="F171" s="45"/>
    </row>
    <row r="172" spans="2:6" s="43" customFormat="1">
      <c r="B172" s="44"/>
      <c r="E172" s="49"/>
      <c r="F172" s="45"/>
    </row>
    <row r="173" spans="2:6" s="43" customFormat="1">
      <c r="B173" s="44"/>
      <c r="E173" s="49"/>
      <c r="F173" s="45"/>
    </row>
    <row r="174" spans="2:6" s="43" customFormat="1">
      <c r="B174" s="44"/>
      <c r="E174" s="49"/>
      <c r="F174" s="45"/>
    </row>
    <row r="175" spans="2:6" s="43" customFormat="1">
      <c r="B175" s="44"/>
      <c r="E175" s="49"/>
      <c r="F175" s="45"/>
    </row>
    <row r="176" spans="2:6" s="43" customFormat="1">
      <c r="B176" s="44"/>
      <c r="E176" s="49"/>
      <c r="F176" s="45"/>
    </row>
    <row r="177" spans="2:6" s="43" customFormat="1">
      <c r="B177" s="44"/>
      <c r="E177" s="49"/>
      <c r="F177" s="45"/>
    </row>
    <row r="178" spans="2:6" s="43" customFormat="1">
      <c r="B178" s="44"/>
      <c r="E178" s="49"/>
      <c r="F178" s="45"/>
    </row>
    <row r="179" spans="2:6" s="43" customFormat="1">
      <c r="B179" s="44"/>
      <c r="E179" s="49"/>
      <c r="F179" s="45"/>
    </row>
    <row r="180" spans="2:6" s="43" customFormat="1">
      <c r="B180" s="44"/>
      <c r="E180" s="49"/>
      <c r="F180" s="45"/>
    </row>
    <row r="181" spans="2:6" s="43" customFormat="1">
      <c r="B181" s="44"/>
      <c r="E181" s="49"/>
      <c r="F181" s="45"/>
    </row>
    <row r="182" spans="2:6" s="43" customFormat="1">
      <c r="B182" s="44"/>
      <c r="E182" s="49"/>
      <c r="F182" s="45"/>
    </row>
    <row r="183" spans="2:6" s="43" customFormat="1">
      <c r="B183" s="44"/>
      <c r="E183" s="49"/>
      <c r="F183" s="45"/>
    </row>
    <row r="184" spans="2:6" s="43" customFormat="1">
      <c r="B184" s="44"/>
      <c r="E184" s="49"/>
      <c r="F184" s="45"/>
    </row>
    <row r="185" spans="2:6" s="43" customFormat="1">
      <c r="B185" s="44"/>
      <c r="E185" s="49"/>
      <c r="F185" s="45"/>
    </row>
    <row r="186" spans="2:6" s="43" customFormat="1">
      <c r="B186" s="44"/>
      <c r="E186" s="49"/>
      <c r="F186" s="45"/>
    </row>
    <row r="187" spans="2:6" s="43" customFormat="1">
      <c r="B187" s="44"/>
      <c r="E187" s="49"/>
      <c r="F187" s="45"/>
    </row>
    <row r="188" spans="2:6" s="43" customFormat="1">
      <c r="B188" s="44"/>
      <c r="E188" s="49"/>
      <c r="F188" s="45"/>
    </row>
    <row r="189" spans="2:6" s="43" customFormat="1">
      <c r="B189" s="44"/>
      <c r="E189" s="49"/>
      <c r="F189" s="45"/>
    </row>
    <row r="190" spans="2:6" s="43" customFormat="1">
      <c r="B190" s="44"/>
      <c r="E190" s="49"/>
      <c r="F190" s="45"/>
    </row>
    <row r="191" spans="2:6" s="43" customFormat="1">
      <c r="B191" s="44"/>
      <c r="E191" s="49"/>
      <c r="F191" s="45"/>
    </row>
    <row r="192" spans="2:6" s="43" customFormat="1">
      <c r="B192" s="44"/>
      <c r="E192" s="49"/>
      <c r="F192" s="45"/>
    </row>
    <row r="193" spans="2:6" s="43" customFormat="1">
      <c r="B193" s="44"/>
      <c r="E193" s="49"/>
      <c r="F193" s="45"/>
    </row>
    <row r="194" spans="2:6" s="43" customFormat="1">
      <c r="B194" s="44"/>
      <c r="E194" s="49"/>
      <c r="F194" s="45"/>
    </row>
    <row r="195" spans="2:6" s="43" customFormat="1">
      <c r="B195" s="44"/>
      <c r="E195" s="49"/>
      <c r="F195" s="45"/>
    </row>
    <row r="196" spans="2:6" s="43" customFormat="1">
      <c r="B196" s="44"/>
      <c r="E196" s="49"/>
      <c r="F196" s="45"/>
    </row>
    <row r="197" spans="2:6" s="43" customFormat="1">
      <c r="B197" s="44"/>
      <c r="E197" s="49"/>
      <c r="F197" s="45"/>
    </row>
    <row r="198" spans="2:6" s="43" customFormat="1">
      <c r="B198" s="44"/>
      <c r="E198" s="49"/>
      <c r="F198" s="45"/>
    </row>
    <row r="199" spans="2:6" s="43" customFormat="1">
      <c r="B199" s="44"/>
      <c r="E199" s="49"/>
      <c r="F199" s="45"/>
    </row>
    <row r="200" spans="2:6" s="43" customFormat="1">
      <c r="B200" s="44"/>
      <c r="E200" s="49"/>
      <c r="F200" s="45"/>
    </row>
    <row r="201" spans="2:6" s="43" customFormat="1">
      <c r="B201" s="44"/>
      <c r="E201" s="49"/>
      <c r="F201" s="45"/>
    </row>
    <row r="202" spans="2:6" s="43" customFormat="1">
      <c r="B202" s="44"/>
      <c r="E202" s="49"/>
      <c r="F202" s="45"/>
    </row>
    <row r="203" spans="2:6" s="43" customFormat="1">
      <c r="B203" s="44"/>
      <c r="E203" s="49"/>
      <c r="F203" s="45"/>
    </row>
    <row r="204" spans="2:6" s="43" customFormat="1">
      <c r="B204" s="44"/>
      <c r="E204" s="49"/>
      <c r="F204" s="45"/>
    </row>
    <row r="205" spans="2:6" s="43" customFormat="1">
      <c r="B205" s="44"/>
      <c r="E205" s="49"/>
      <c r="F205" s="45"/>
    </row>
    <row r="206" spans="2:6" s="43" customFormat="1">
      <c r="B206" s="44"/>
      <c r="E206" s="49"/>
      <c r="F206" s="45"/>
    </row>
    <row r="207" spans="2:6" s="43" customFormat="1">
      <c r="B207" s="44"/>
      <c r="E207" s="49"/>
      <c r="F207" s="45"/>
    </row>
    <row r="208" spans="2:6" s="43" customFormat="1">
      <c r="B208" s="44"/>
      <c r="E208" s="49"/>
      <c r="F208" s="45"/>
    </row>
    <row r="209" spans="2:6" s="43" customFormat="1">
      <c r="B209" s="44"/>
      <c r="E209" s="49"/>
      <c r="F209" s="45"/>
    </row>
    <row r="210" spans="2:6" s="43" customFormat="1">
      <c r="B210" s="44"/>
      <c r="E210" s="49"/>
      <c r="F210" s="45"/>
    </row>
    <row r="211" spans="2:6" s="43" customFormat="1">
      <c r="B211" s="44"/>
      <c r="E211" s="49"/>
      <c r="F211" s="45"/>
    </row>
    <row r="212" spans="2:6" s="43" customFormat="1">
      <c r="B212" s="44"/>
      <c r="E212" s="49"/>
      <c r="F212" s="45"/>
    </row>
    <row r="213" spans="2:6" s="43" customFormat="1">
      <c r="B213" s="44"/>
      <c r="E213" s="49"/>
      <c r="F213" s="45"/>
    </row>
    <row r="214" spans="2:6" s="43" customFormat="1">
      <c r="B214" s="44"/>
      <c r="E214" s="49"/>
      <c r="F214" s="45"/>
    </row>
    <row r="215" spans="2:6" s="43" customFormat="1">
      <c r="B215" s="44"/>
      <c r="E215" s="49"/>
      <c r="F215" s="45"/>
    </row>
    <row r="216" spans="2:6" s="43" customFormat="1">
      <c r="B216" s="44"/>
      <c r="E216" s="49"/>
      <c r="F216" s="45"/>
    </row>
    <row r="217" spans="2:6" s="43" customFormat="1">
      <c r="B217" s="44"/>
      <c r="E217" s="49"/>
      <c r="F217" s="45"/>
    </row>
    <row r="218" spans="2:6" s="43" customFormat="1">
      <c r="B218" s="44"/>
      <c r="E218" s="49"/>
      <c r="F218" s="45"/>
    </row>
    <row r="219" spans="2:6" s="43" customFormat="1">
      <c r="B219" s="44"/>
      <c r="E219" s="49"/>
      <c r="F219" s="45"/>
    </row>
    <row r="220" spans="2:6" s="43" customFormat="1">
      <c r="B220" s="44"/>
      <c r="E220" s="49"/>
      <c r="F220" s="45"/>
    </row>
    <row r="221" spans="2:6" s="43" customFormat="1">
      <c r="B221" s="44"/>
      <c r="E221" s="49"/>
      <c r="F221" s="45"/>
    </row>
    <row r="222" spans="2:6" s="43" customFormat="1">
      <c r="B222" s="44"/>
      <c r="E222" s="49"/>
      <c r="F222" s="45"/>
    </row>
    <row r="223" spans="2:6" s="43" customFormat="1">
      <c r="B223" s="44"/>
      <c r="E223" s="49"/>
      <c r="F223" s="45"/>
    </row>
    <row r="224" spans="2:6" s="43" customFormat="1">
      <c r="B224" s="44"/>
      <c r="E224" s="49"/>
      <c r="F224" s="45"/>
    </row>
    <row r="225" spans="2:6" s="43" customFormat="1">
      <c r="B225" s="44"/>
      <c r="E225" s="49"/>
      <c r="F225" s="45"/>
    </row>
    <row r="226" spans="2:6" s="43" customFormat="1">
      <c r="B226" s="44"/>
      <c r="E226" s="49"/>
      <c r="F226" s="45"/>
    </row>
    <row r="227" spans="2:6" s="43" customFormat="1">
      <c r="B227" s="44"/>
      <c r="E227" s="49"/>
      <c r="F227" s="45"/>
    </row>
    <row r="228" spans="2:6" s="43" customFormat="1">
      <c r="B228" s="44"/>
      <c r="E228" s="49"/>
      <c r="F228" s="45"/>
    </row>
    <row r="229" spans="2:6" s="43" customFormat="1">
      <c r="B229" s="44"/>
      <c r="E229" s="49"/>
      <c r="F229" s="45"/>
    </row>
    <row r="230" spans="2:6" s="43" customFormat="1">
      <c r="B230" s="44"/>
      <c r="E230" s="49"/>
      <c r="F230" s="45"/>
    </row>
    <row r="231" spans="2:6" s="43" customFormat="1">
      <c r="B231" s="44"/>
      <c r="E231" s="49"/>
      <c r="F231" s="45"/>
    </row>
    <row r="232" spans="2:6" s="43" customFormat="1">
      <c r="B232" s="44"/>
      <c r="E232" s="49"/>
      <c r="F232" s="45"/>
    </row>
    <row r="233" spans="2:6" s="43" customFormat="1">
      <c r="B233" s="44"/>
      <c r="E233" s="49"/>
      <c r="F233" s="45"/>
    </row>
    <row r="234" spans="2:6" s="43" customFormat="1">
      <c r="B234" s="44"/>
      <c r="E234" s="49"/>
      <c r="F234" s="45"/>
    </row>
    <row r="235" spans="2:6" s="43" customFormat="1">
      <c r="B235" s="44"/>
      <c r="E235" s="49"/>
      <c r="F235" s="45"/>
    </row>
    <row r="236" spans="2:6" s="43" customFormat="1">
      <c r="B236" s="44"/>
      <c r="E236" s="49"/>
      <c r="F236" s="45"/>
    </row>
    <row r="237" spans="2:6" s="43" customFormat="1">
      <c r="B237" s="44"/>
      <c r="E237" s="49"/>
      <c r="F237" s="45"/>
    </row>
    <row r="238" spans="2:6" s="43" customFormat="1">
      <c r="B238" s="44"/>
      <c r="E238" s="49"/>
      <c r="F238" s="45"/>
    </row>
    <row r="239" spans="2:6" s="43" customFormat="1">
      <c r="B239" s="44"/>
      <c r="E239" s="49"/>
      <c r="F239" s="45"/>
    </row>
    <row r="240" spans="2:6" s="43" customFormat="1">
      <c r="B240" s="44"/>
      <c r="E240" s="49"/>
      <c r="F240" s="45"/>
    </row>
    <row r="241" spans="2:6" s="43" customFormat="1">
      <c r="B241" s="44"/>
      <c r="E241" s="49"/>
      <c r="F241" s="45"/>
    </row>
    <row r="242" spans="2:6" s="43" customFormat="1">
      <c r="B242" s="44"/>
      <c r="E242" s="49"/>
      <c r="F242" s="45"/>
    </row>
    <row r="243" spans="2:6" s="43" customFormat="1">
      <c r="B243" s="44"/>
      <c r="E243" s="49"/>
      <c r="F243" s="45"/>
    </row>
    <row r="244" spans="2:6" s="43" customFormat="1">
      <c r="B244" s="44"/>
      <c r="E244" s="49"/>
      <c r="F244" s="45"/>
    </row>
    <row r="245" spans="2:6" s="43" customFormat="1">
      <c r="B245" s="44"/>
      <c r="E245" s="49"/>
      <c r="F245" s="45"/>
    </row>
    <row r="246" spans="2:6" s="43" customFormat="1">
      <c r="B246" s="44"/>
      <c r="E246" s="49"/>
      <c r="F246" s="45"/>
    </row>
    <row r="247" spans="2:6" s="43" customFormat="1">
      <c r="B247" s="44"/>
      <c r="E247" s="49"/>
      <c r="F247" s="45"/>
    </row>
    <row r="248" spans="2:6" s="43" customFormat="1">
      <c r="B248" s="44"/>
      <c r="E248" s="49"/>
      <c r="F248" s="45"/>
    </row>
    <row r="249" spans="2:6" s="43" customFormat="1">
      <c r="B249" s="44"/>
      <c r="E249" s="49"/>
      <c r="F249" s="45"/>
    </row>
    <row r="250" spans="2:6" s="43" customFormat="1">
      <c r="B250" s="44"/>
      <c r="E250" s="49"/>
      <c r="F250" s="45"/>
    </row>
    <row r="251" spans="2:6" s="43" customFormat="1">
      <c r="B251" s="44"/>
      <c r="E251" s="49"/>
      <c r="F251" s="45"/>
    </row>
    <row r="252" spans="2:6" s="43" customFormat="1">
      <c r="B252" s="44"/>
      <c r="E252" s="49"/>
      <c r="F252" s="45"/>
    </row>
    <row r="253" spans="2:6" s="43" customFormat="1">
      <c r="B253" s="44"/>
      <c r="E253" s="49"/>
      <c r="F253" s="45"/>
    </row>
    <row r="254" spans="2:6" s="43" customFormat="1">
      <c r="B254" s="44"/>
      <c r="E254" s="49"/>
      <c r="F254" s="45"/>
    </row>
    <row r="255" spans="2:6" s="43" customFormat="1">
      <c r="B255" s="44"/>
      <c r="E255" s="49"/>
      <c r="F255" s="45"/>
    </row>
    <row r="256" spans="2:6" s="43" customFormat="1">
      <c r="B256" s="44"/>
      <c r="E256" s="49"/>
      <c r="F256" s="45"/>
    </row>
    <row r="257" spans="2:6" s="43" customFormat="1">
      <c r="B257" s="44"/>
      <c r="E257" s="49"/>
      <c r="F257" s="45"/>
    </row>
    <row r="258" spans="2:6" s="43" customFormat="1">
      <c r="B258" s="44"/>
      <c r="E258" s="49"/>
      <c r="F258" s="45"/>
    </row>
    <row r="259" spans="2:6" s="43" customFormat="1">
      <c r="B259" s="44"/>
      <c r="E259" s="49"/>
      <c r="F259" s="45"/>
    </row>
    <row r="260" spans="2:6" s="43" customFormat="1">
      <c r="B260" s="44"/>
      <c r="E260" s="49"/>
      <c r="F260" s="45"/>
    </row>
    <row r="261" spans="2:6" s="43" customFormat="1">
      <c r="B261" s="44"/>
      <c r="E261" s="49"/>
      <c r="F261" s="45"/>
    </row>
    <row r="262" spans="2:6" s="43" customFormat="1">
      <c r="B262" s="44"/>
      <c r="E262" s="49"/>
      <c r="F262" s="45"/>
    </row>
    <row r="263" spans="2:6" s="43" customFormat="1">
      <c r="B263" s="44"/>
      <c r="E263" s="49"/>
      <c r="F263" s="45"/>
    </row>
    <row r="264" spans="2:6" s="43" customFormat="1">
      <c r="B264" s="44"/>
      <c r="E264" s="49"/>
      <c r="F264" s="45"/>
    </row>
    <row r="265" spans="2:6" s="43" customFormat="1">
      <c r="B265" s="44"/>
      <c r="E265" s="49"/>
      <c r="F265" s="45"/>
    </row>
    <row r="266" spans="2:6" s="43" customFormat="1">
      <c r="B266" s="44"/>
      <c r="E266" s="49"/>
      <c r="F266" s="45"/>
    </row>
    <row r="267" spans="2:6" s="43" customFormat="1">
      <c r="B267" s="44"/>
      <c r="E267" s="49"/>
      <c r="F267" s="45"/>
    </row>
    <row r="268" spans="2:6" s="43" customFormat="1">
      <c r="B268" s="44"/>
      <c r="E268" s="49"/>
      <c r="F268" s="45"/>
    </row>
    <row r="269" spans="2:6" s="43" customFormat="1">
      <c r="B269" s="44"/>
      <c r="E269" s="49"/>
      <c r="F269" s="45"/>
    </row>
    <row r="270" spans="2:6" s="43" customFormat="1">
      <c r="B270" s="44"/>
      <c r="E270" s="49"/>
      <c r="F270" s="45"/>
    </row>
    <row r="271" spans="2:6" s="43" customFormat="1">
      <c r="B271" s="44"/>
      <c r="E271" s="49"/>
      <c r="F271" s="45"/>
    </row>
    <row r="272" spans="2:6" s="43" customFormat="1">
      <c r="B272" s="44"/>
      <c r="E272" s="49"/>
      <c r="F272" s="45"/>
    </row>
    <row r="273" spans="2:6" s="43" customFormat="1">
      <c r="B273" s="44"/>
      <c r="E273" s="49"/>
      <c r="F273" s="45"/>
    </row>
    <row r="274" spans="2:6" s="43" customFormat="1">
      <c r="B274" s="44"/>
      <c r="E274" s="49"/>
      <c r="F274" s="45"/>
    </row>
    <row r="275" spans="2:6" s="43" customFormat="1">
      <c r="B275" s="44"/>
      <c r="E275" s="49"/>
      <c r="F275" s="45"/>
    </row>
    <row r="276" spans="2:6" s="43" customFormat="1">
      <c r="B276" s="44"/>
      <c r="E276" s="49"/>
      <c r="F276" s="45"/>
    </row>
    <row r="277" spans="2:6" s="43" customFormat="1">
      <c r="B277" s="44"/>
      <c r="E277" s="49"/>
      <c r="F277" s="45"/>
    </row>
    <row r="278" spans="2:6" s="43" customFormat="1">
      <c r="B278" s="44"/>
      <c r="E278" s="49"/>
      <c r="F278" s="45"/>
    </row>
    <row r="279" spans="2:6" s="43" customFormat="1">
      <c r="B279" s="44"/>
      <c r="E279" s="49"/>
      <c r="F279" s="45"/>
    </row>
    <row r="280" spans="2:6" s="43" customFormat="1">
      <c r="B280" s="44"/>
      <c r="E280" s="49"/>
      <c r="F280" s="45"/>
    </row>
    <row r="281" spans="2:6" s="43" customFormat="1">
      <c r="B281" s="44"/>
      <c r="E281" s="49"/>
      <c r="F281" s="45"/>
    </row>
    <row r="282" spans="2:6" s="43" customFormat="1">
      <c r="B282" s="44"/>
      <c r="E282" s="49"/>
      <c r="F282" s="45"/>
    </row>
    <row r="283" spans="2:6" s="43" customFormat="1">
      <c r="B283" s="44"/>
      <c r="E283" s="49"/>
      <c r="F283" s="45"/>
    </row>
    <row r="284" spans="2:6" s="43" customFormat="1">
      <c r="B284" s="44"/>
      <c r="E284" s="49"/>
      <c r="F284" s="45"/>
    </row>
    <row r="285" spans="2:6" s="43" customFormat="1">
      <c r="B285" s="44"/>
      <c r="E285" s="49"/>
      <c r="F285" s="45"/>
    </row>
    <row r="286" spans="2:6" s="43" customFormat="1">
      <c r="B286" s="44"/>
      <c r="E286" s="49"/>
      <c r="F286" s="45"/>
    </row>
    <row r="287" spans="2:6" s="43" customFormat="1">
      <c r="B287" s="44"/>
      <c r="E287" s="49"/>
      <c r="F287" s="45"/>
    </row>
    <row r="288" spans="2:6" s="43" customFormat="1">
      <c r="B288" s="44"/>
      <c r="E288" s="49"/>
      <c r="F288" s="45"/>
    </row>
    <row r="289" spans="2:6" s="43" customFormat="1">
      <c r="B289" s="44"/>
      <c r="E289" s="49"/>
      <c r="F289" s="45"/>
    </row>
    <row r="290" spans="2:6" s="43" customFormat="1">
      <c r="B290" s="44"/>
      <c r="E290" s="49"/>
      <c r="F290" s="45"/>
    </row>
    <row r="291" spans="2:6" s="43" customFormat="1">
      <c r="B291" s="44"/>
      <c r="E291" s="49"/>
      <c r="F291" s="45"/>
    </row>
    <row r="292" spans="2:6" s="43" customFormat="1">
      <c r="B292" s="44"/>
      <c r="E292" s="49"/>
      <c r="F292" s="45"/>
    </row>
    <row r="293" spans="2:6" s="43" customFormat="1">
      <c r="B293" s="44"/>
      <c r="E293" s="49"/>
      <c r="F293" s="45"/>
    </row>
    <row r="294" spans="2:6" s="43" customFormat="1">
      <c r="B294" s="44"/>
      <c r="E294" s="49"/>
      <c r="F294" s="45"/>
    </row>
    <row r="295" spans="2:6" s="43" customFormat="1">
      <c r="B295" s="44"/>
      <c r="E295" s="49"/>
      <c r="F295" s="45"/>
    </row>
    <row r="296" spans="2:6" s="43" customFormat="1">
      <c r="B296" s="44"/>
      <c r="E296" s="49"/>
      <c r="F296" s="45"/>
    </row>
    <row r="297" spans="2:6" s="43" customFormat="1">
      <c r="B297" s="44"/>
      <c r="E297" s="49"/>
      <c r="F297" s="45"/>
    </row>
    <row r="298" spans="2:6" s="43" customFormat="1">
      <c r="B298" s="44"/>
      <c r="E298" s="49"/>
      <c r="F298" s="45"/>
    </row>
    <row r="299" spans="2:6" s="43" customFormat="1">
      <c r="B299" s="44"/>
      <c r="E299" s="49"/>
      <c r="F299" s="45"/>
    </row>
    <row r="300" spans="2:6" s="43" customFormat="1">
      <c r="B300" s="44"/>
      <c r="E300" s="49"/>
      <c r="F300" s="45"/>
    </row>
    <row r="301" spans="2:6" s="43" customFormat="1">
      <c r="B301" s="44"/>
      <c r="E301" s="49"/>
      <c r="F301" s="45"/>
    </row>
    <row r="302" spans="2:6" s="43" customFormat="1">
      <c r="B302" s="44"/>
      <c r="E302" s="49"/>
      <c r="F302" s="45"/>
    </row>
    <row r="303" spans="2:6" s="43" customFormat="1">
      <c r="B303" s="44"/>
      <c r="E303" s="49"/>
      <c r="F303" s="45"/>
    </row>
    <row r="304" spans="2:6" s="43" customFormat="1">
      <c r="B304" s="44"/>
      <c r="E304" s="49"/>
      <c r="F304" s="45"/>
    </row>
    <row r="305" spans="2:6" s="43" customFormat="1">
      <c r="B305" s="44"/>
      <c r="E305" s="49"/>
      <c r="F305" s="45"/>
    </row>
    <row r="306" spans="2:6" s="43" customFormat="1">
      <c r="B306" s="44"/>
      <c r="E306" s="49"/>
      <c r="F306" s="45"/>
    </row>
    <row r="307" spans="2:6" s="43" customFormat="1">
      <c r="B307" s="44"/>
      <c r="E307" s="49"/>
      <c r="F307" s="45"/>
    </row>
    <row r="308" spans="2:6" s="43" customFormat="1">
      <c r="B308" s="44"/>
      <c r="E308" s="49"/>
      <c r="F308" s="45"/>
    </row>
    <row r="309" spans="2:6" s="43" customFormat="1">
      <c r="B309" s="44"/>
      <c r="E309" s="49"/>
      <c r="F309" s="45"/>
    </row>
    <row r="310" spans="2:6" s="43" customFormat="1">
      <c r="B310" s="44"/>
      <c r="E310" s="49"/>
      <c r="F310" s="45"/>
    </row>
    <row r="311" spans="2:6" s="43" customFormat="1">
      <c r="B311" s="44"/>
      <c r="E311" s="49"/>
      <c r="F311" s="45"/>
    </row>
    <row r="312" spans="2:6" s="43" customFormat="1">
      <c r="B312" s="44"/>
      <c r="E312" s="49"/>
      <c r="F312" s="45"/>
    </row>
    <row r="313" spans="2:6" s="43" customFormat="1">
      <c r="B313" s="44"/>
      <c r="E313" s="49"/>
      <c r="F313" s="45"/>
    </row>
    <row r="314" spans="2:6" s="43" customFormat="1">
      <c r="B314" s="44"/>
      <c r="E314" s="49"/>
      <c r="F314" s="45"/>
    </row>
    <row r="315" spans="2:6" s="43" customFormat="1">
      <c r="B315" s="44"/>
      <c r="E315" s="49"/>
      <c r="F315" s="45"/>
    </row>
    <row r="316" spans="2:6" s="43" customFormat="1">
      <c r="B316" s="44"/>
      <c r="E316" s="49"/>
      <c r="F316" s="45"/>
    </row>
    <row r="317" spans="2:6" s="43" customFormat="1">
      <c r="B317" s="44"/>
      <c r="E317" s="49"/>
      <c r="F317" s="45"/>
    </row>
    <row r="318" spans="2:6" s="43" customFormat="1">
      <c r="B318" s="44"/>
      <c r="E318" s="49"/>
      <c r="F318" s="45"/>
    </row>
    <row r="319" spans="2:6" s="43" customFormat="1">
      <c r="B319" s="44"/>
      <c r="E319" s="49"/>
      <c r="F319" s="45"/>
    </row>
    <row r="320" spans="2:6" s="43" customFormat="1">
      <c r="B320" s="44"/>
      <c r="E320" s="49"/>
      <c r="F320" s="45"/>
    </row>
    <row r="321" spans="2:6" s="43" customFormat="1">
      <c r="B321" s="44"/>
      <c r="E321" s="49"/>
      <c r="F321" s="45"/>
    </row>
    <row r="322" spans="2:6" s="43" customFormat="1">
      <c r="B322" s="44"/>
      <c r="E322" s="49"/>
      <c r="F322" s="45"/>
    </row>
    <row r="323" spans="2:6" s="43" customFormat="1">
      <c r="B323" s="44"/>
      <c r="E323" s="49"/>
      <c r="F323" s="45"/>
    </row>
    <row r="324" spans="2:6" s="43" customFormat="1">
      <c r="B324" s="44"/>
      <c r="E324" s="49"/>
      <c r="F324" s="45"/>
    </row>
    <row r="325" spans="2:6" s="43" customFormat="1">
      <c r="B325" s="44"/>
      <c r="E325" s="49"/>
      <c r="F325" s="45"/>
    </row>
    <row r="326" spans="2:6" s="43" customFormat="1">
      <c r="B326" s="44"/>
      <c r="E326" s="49"/>
      <c r="F326" s="45"/>
    </row>
    <row r="327" spans="2:6" s="43" customFormat="1">
      <c r="B327" s="44"/>
      <c r="E327" s="49"/>
      <c r="F327" s="45"/>
    </row>
    <row r="328" spans="2:6" s="43" customFormat="1">
      <c r="B328" s="44"/>
      <c r="E328" s="49"/>
      <c r="F328" s="45"/>
    </row>
    <row r="329" spans="2:6" s="43" customFormat="1">
      <c r="B329" s="44"/>
      <c r="E329" s="49"/>
      <c r="F329" s="45"/>
    </row>
    <row r="330" spans="2:6" s="43" customFormat="1">
      <c r="B330" s="44"/>
      <c r="E330" s="49"/>
      <c r="F330" s="45"/>
    </row>
    <row r="331" spans="2:6" s="43" customFormat="1">
      <c r="B331" s="44"/>
      <c r="E331" s="49"/>
      <c r="F331" s="45"/>
    </row>
    <row r="332" spans="2:6" s="43" customFormat="1">
      <c r="B332" s="44"/>
      <c r="E332" s="49"/>
      <c r="F332" s="45"/>
    </row>
    <row r="333" spans="2:6" s="43" customFormat="1">
      <c r="B333" s="44"/>
      <c r="E333" s="49"/>
      <c r="F333" s="45"/>
    </row>
    <row r="334" spans="2:6" s="43" customFormat="1">
      <c r="B334" s="44"/>
      <c r="E334" s="49"/>
      <c r="F334" s="45"/>
    </row>
    <row r="335" spans="2:6" s="43" customFormat="1">
      <c r="B335" s="44"/>
      <c r="E335" s="49"/>
      <c r="F335" s="45"/>
    </row>
    <row r="336" spans="2:6" s="43" customFormat="1">
      <c r="B336" s="44"/>
      <c r="E336" s="49"/>
      <c r="F336" s="45"/>
    </row>
  </sheetData>
  <mergeCells count="10">
    <mergeCell ref="C6:G6"/>
    <mergeCell ref="B23:G23"/>
    <mergeCell ref="B8:M8"/>
    <mergeCell ref="B15:G15"/>
    <mergeCell ref="B16:G16"/>
    <mergeCell ref="B17:G17"/>
    <mergeCell ref="B18:G18"/>
    <mergeCell ref="B20:G20"/>
    <mergeCell ref="B21:G21"/>
    <mergeCell ref="B22:G2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6"/>
  <sheetViews>
    <sheetView topLeftCell="A7" workbookViewId="0">
      <selection activeCell="C32" sqref="C32"/>
    </sheetView>
  </sheetViews>
  <sheetFormatPr baseColWidth="10" defaultColWidth="10.85546875" defaultRowHeight="12.75"/>
  <cols>
    <col min="1" max="1" width="10.85546875" style="43"/>
    <col min="2" max="2" width="10.85546875" style="95"/>
    <col min="3" max="4" width="10.85546875" style="4"/>
    <col min="5" max="5" width="10.85546875" style="2"/>
    <col min="6" max="6" width="10.85546875" style="3"/>
    <col min="7" max="7" width="10.85546875" style="4"/>
    <col min="8" max="8" width="11.42578125" style="43" bestFit="1" customWidth="1"/>
    <col min="9" max="34" width="10.85546875" style="43"/>
    <col min="35" max="16384" width="10.85546875" style="4"/>
  </cols>
  <sheetData>
    <row r="1" spans="1:34" s="42" customFormat="1" ht="14.25"/>
    <row r="2" spans="1:34" s="42" customFormat="1" ht="25.5">
      <c r="L2" s="73" t="s">
        <v>24</v>
      </c>
    </row>
    <row r="3" spans="1:34" s="42" customFormat="1" ht="14.25"/>
    <row r="4" spans="1:34" s="42" customFormat="1" ht="14.25"/>
    <row r="5" spans="1:34" s="42" customFormat="1" ht="14.25"/>
    <row r="6" spans="1:34" s="42" customFormat="1" ht="30.75" thickBot="1">
      <c r="B6" s="74" t="s">
        <v>25</v>
      </c>
      <c r="C6" s="214"/>
      <c r="D6" s="214"/>
      <c r="E6" s="214"/>
      <c r="F6" s="214"/>
      <c r="G6" s="214"/>
      <c r="H6" s="166"/>
      <c r="I6" s="166"/>
      <c r="J6" s="166"/>
      <c r="K6" s="166"/>
      <c r="L6" s="166"/>
      <c r="M6" s="166"/>
    </row>
    <row r="7" spans="1:34" s="43" customFormat="1">
      <c r="B7" s="44"/>
      <c r="E7" s="49"/>
      <c r="F7" s="45"/>
    </row>
    <row r="8" spans="1:34" s="19" customFormat="1" ht="23.25">
      <c r="A8" s="42"/>
      <c r="B8" s="202" t="s">
        <v>55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</row>
    <row r="9" spans="1:34" s="43" customFormat="1" ht="13.5" thickBot="1">
      <c r="B9" s="50"/>
      <c r="C9" s="51"/>
      <c r="D9" s="51"/>
      <c r="E9" s="46"/>
      <c r="F9" s="47"/>
      <c r="G9" s="49"/>
    </row>
    <row r="10" spans="1:34" s="95" customFormat="1" ht="38.25" customHeight="1" thickBot="1">
      <c r="A10" s="44"/>
      <c r="B10" s="56" t="s">
        <v>0</v>
      </c>
      <c r="C10" s="62" t="s">
        <v>1</v>
      </c>
      <c r="D10" s="62" t="s">
        <v>2</v>
      </c>
      <c r="E10" s="62" t="s">
        <v>32</v>
      </c>
      <c r="F10" s="81" t="s">
        <v>30</v>
      </c>
      <c r="G10" s="81" t="s">
        <v>37</v>
      </c>
      <c r="H10" s="81" t="s">
        <v>38</v>
      </c>
      <c r="I10" s="118" t="s">
        <v>40</v>
      </c>
      <c r="J10" s="118" t="s">
        <v>41</v>
      </c>
      <c r="K10" s="118" t="s">
        <v>42</v>
      </c>
      <c r="L10" s="118" t="s">
        <v>43</v>
      </c>
      <c r="M10" s="119" t="s">
        <v>44</v>
      </c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spans="1:34" ht="25.5">
      <c r="B11" s="61">
        <v>36807</v>
      </c>
      <c r="C11" s="171" t="s">
        <v>45</v>
      </c>
      <c r="D11" s="172">
        <v>200</v>
      </c>
      <c r="E11" s="103">
        <v>10.97</v>
      </c>
      <c r="F11" s="167"/>
      <c r="G11" s="167"/>
      <c r="H11" s="168"/>
      <c r="I11" s="103">
        <v>0</v>
      </c>
      <c r="J11" s="64">
        <f>I11*K11+I11</f>
        <v>0</v>
      </c>
      <c r="K11" s="85">
        <v>0</v>
      </c>
      <c r="L11" s="169">
        <f>I11*D11</f>
        <v>0</v>
      </c>
      <c r="M11" s="170">
        <f>J11*D11</f>
        <v>0</v>
      </c>
    </row>
    <row r="12" spans="1:34" s="43" customFormat="1">
      <c r="F12" s="48"/>
    </row>
    <row r="13" spans="1:34" s="43" customFormat="1">
      <c r="B13" s="44"/>
      <c r="E13" s="49"/>
      <c r="F13" s="45"/>
    </row>
    <row r="14" spans="1:34" s="43" customFormat="1">
      <c r="B14" s="44"/>
      <c r="E14" s="49"/>
      <c r="F14" s="45"/>
    </row>
    <row r="15" spans="1:34" s="45" customFormat="1" ht="15">
      <c r="B15" s="205" t="s">
        <v>26</v>
      </c>
      <c r="C15" s="206"/>
      <c r="D15" s="206"/>
      <c r="E15" s="206"/>
      <c r="F15" s="206"/>
      <c r="G15" s="207"/>
      <c r="H15" s="139">
        <f>L11</f>
        <v>0</v>
      </c>
    </row>
    <row r="16" spans="1:34" s="43" customFormat="1" ht="15">
      <c r="B16" s="208" t="s">
        <v>27</v>
      </c>
      <c r="C16" s="209"/>
      <c r="D16" s="209"/>
      <c r="E16" s="209"/>
      <c r="F16" s="209"/>
      <c r="G16" s="210"/>
      <c r="H16" s="140">
        <f>D11*E11</f>
        <v>2194</v>
      </c>
    </row>
    <row r="17" spans="2:10" s="43" customFormat="1" ht="15">
      <c r="B17" s="205" t="s">
        <v>29</v>
      </c>
      <c r="C17" s="206"/>
      <c r="D17" s="206"/>
      <c r="E17" s="206"/>
      <c r="F17" s="206"/>
      <c r="G17" s="207"/>
      <c r="H17" s="139">
        <f>M11</f>
        <v>0</v>
      </c>
    </row>
    <row r="18" spans="2:10" s="45" customFormat="1" ht="15">
      <c r="B18" s="211" t="s">
        <v>28</v>
      </c>
      <c r="C18" s="212"/>
      <c r="D18" s="212"/>
      <c r="E18" s="212"/>
      <c r="F18" s="212"/>
      <c r="G18" s="213"/>
      <c r="H18" s="141">
        <f>H16-H15</f>
        <v>2194</v>
      </c>
    </row>
    <row r="19" spans="2:10" s="43" customFormat="1" ht="14.25">
      <c r="B19" s="75"/>
      <c r="C19" s="76"/>
      <c r="D19" s="76"/>
      <c r="E19" s="76"/>
      <c r="F19" s="77"/>
      <c r="G19" s="78"/>
      <c r="H19" s="79"/>
    </row>
    <row r="20" spans="2:10" s="43" customFormat="1" ht="15">
      <c r="B20" s="205" t="s">
        <v>33</v>
      </c>
      <c r="C20" s="206"/>
      <c r="D20" s="206"/>
      <c r="E20" s="206"/>
      <c r="F20" s="206"/>
      <c r="G20" s="207"/>
      <c r="H20" s="139">
        <f>H15*4</f>
        <v>0</v>
      </c>
    </row>
    <row r="21" spans="2:10" s="43" customFormat="1" ht="15">
      <c r="B21" s="208" t="s">
        <v>34</v>
      </c>
      <c r="C21" s="209"/>
      <c r="D21" s="209"/>
      <c r="E21" s="209"/>
      <c r="F21" s="209"/>
      <c r="G21" s="210"/>
      <c r="H21" s="140">
        <f>H16*4</f>
        <v>8776</v>
      </c>
    </row>
    <row r="22" spans="2:10" s="43" customFormat="1" ht="15">
      <c r="B22" s="205" t="s">
        <v>35</v>
      </c>
      <c r="C22" s="206"/>
      <c r="D22" s="206"/>
      <c r="E22" s="206"/>
      <c r="F22" s="206"/>
      <c r="G22" s="207"/>
      <c r="H22" s="139">
        <f>H17*4</f>
        <v>0</v>
      </c>
    </row>
    <row r="23" spans="2:10" s="43" customFormat="1" ht="15">
      <c r="B23" s="211" t="s">
        <v>28</v>
      </c>
      <c r="C23" s="212"/>
      <c r="D23" s="212"/>
      <c r="E23" s="212"/>
      <c r="F23" s="212"/>
      <c r="G23" s="213"/>
      <c r="H23" s="141">
        <f>H21-H20</f>
        <v>8776</v>
      </c>
    </row>
    <row r="24" spans="2:10" s="43" customFormat="1">
      <c r="B24" s="44"/>
      <c r="E24" s="49"/>
      <c r="F24" s="45"/>
    </row>
    <row r="25" spans="2:10" s="43" customFormat="1">
      <c r="B25" s="44"/>
      <c r="E25" s="49"/>
      <c r="F25" s="45"/>
      <c r="J25" s="48"/>
    </row>
    <row r="26" spans="2:10" s="43" customFormat="1">
      <c r="B26" s="44"/>
      <c r="E26" s="49"/>
      <c r="F26" s="45"/>
    </row>
    <row r="27" spans="2:10" s="43" customFormat="1">
      <c r="B27" s="44"/>
      <c r="E27" s="49"/>
      <c r="F27" s="45"/>
    </row>
    <row r="28" spans="2:10" s="43" customFormat="1">
      <c r="B28" s="44"/>
      <c r="E28" s="49"/>
      <c r="F28" s="45"/>
    </row>
    <row r="29" spans="2:10" s="43" customFormat="1">
      <c r="B29" s="44"/>
      <c r="E29" s="49"/>
      <c r="F29" s="45"/>
    </row>
    <row r="30" spans="2:10" s="43" customFormat="1">
      <c r="B30" s="44"/>
      <c r="E30" s="49"/>
      <c r="F30" s="45"/>
    </row>
    <row r="31" spans="2:10" s="43" customFormat="1">
      <c r="B31" s="44"/>
      <c r="E31" s="49"/>
      <c r="F31" s="45"/>
    </row>
    <row r="32" spans="2:10" s="43" customFormat="1">
      <c r="B32" s="44"/>
      <c r="E32" s="49"/>
      <c r="F32" s="45"/>
    </row>
    <row r="33" spans="2:6" s="43" customFormat="1">
      <c r="B33" s="44"/>
      <c r="E33" s="49"/>
      <c r="F33" s="45"/>
    </row>
    <row r="34" spans="2:6" s="43" customFormat="1">
      <c r="B34" s="44"/>
      <c r="E34" s="49"/>
      <c r="F34" s="45"/>
    </row>
    <row r="35" spans="2:6" s="43" customFormat="1">
      <c r="B35" s="44"/>
      <c r="E35" s="49"/>
      <c r="F35" s="45"/>
    </row>
    <row r="36" spans="2:6" s="43" customFormat="1">
      <c r="B36" s="44"/>
      <c r="E36" s="49"/>
      <c r="F36" s="45"/>
    </row>
    <row r="37" spans="2:6" s="43" customFormat="1">
      <c r="B37" s="44"/>
      <c r="E37" s="49"/>
      <c r="F37" s="45"/>
    </row>
    <row r="38" spans="2:6" s="43" customFormat="1">
      <c r="B38" s="44"/>
      <c r="E38" s="49"/>
      <c r="F38" s="45"/>
    </row>
    <row r="39" spans="2:6" s="43" customFormat="1">
      <c r="B39" s="44"/>
      <c r="E39" s="49"/>
      <c r="F39" s="45"/>
    </row>
    <row r="40" spans="2:6" s="43" customFormat="1">
      <c r="B40" s="44"/>
      <c r="E40" s="49"/>
      <c r="F40" s="45"/>
    </row>
    <row r="41" spans="2:6" s="43" customFormat="1">
      <c r="B41" s="44"/>
      <c r="E41" s="49"/>
      <c r="F41" s="45"/>
    </row>
    <row r="42" spans="2:6" s="43" customFormat="1">
      <c r="B42" s="44"/>
      <c r="E42" s="49"/>
      <c r="F42" s="45"/>
    </row>
    <row r="43" spans="2:6" s="43" customFormat="1">
      <c r="B43" s="44"/>
      <c r="E43" s="49"/>
      <c r="F43" s="45"/>
    </row>
    <row r="44" spans="2:6" s="43" customFormat="1">
      <c r="B44" s="44"/>
      <c r="E44" s="49"/>
      <c r="F44" s="45"/>
    </row>
    <row r="45" spans="2:6" s="43" customFormat="1">
      <c r="B45" s="44"/>
      <c r="E45" s="49"/>
      <c r="F45" s="45"/>
    </row>
    <row r="46" spans="2:6" s="43" customFormat="1">
      <c r="B46" s="44"/>
      <c r="E46" s="49"/>
      <c r="F46" s="45"/>
    </row>
    <row r="47" spans="2:6" s="43" customFormat="1">
      <c r="B47" s="44"/>
      <c r="E47" s="49"/>
      <c r="F47" s="45"/>
    </row>
    <row r="48" spans="2:6" s="43" customFormat="1">
      <c r="B48" s="44"/>
      <c r="E48" s="49"/>
      <c r="F48" s="45"/>
    </row>
    <row r="49" spans="2:6" s="43" customFormat="1">
      <c r="B49" s="44"/>
      <c r="E49" s="49"/>
      <c r="F49" s="45"/>
    </row>
    <row r="50" spans="2:6" s="43" customFormat="1">
      <c r="B50" s="44"/>
      <c r="E50" s="49"/>
      <c r="F50" s="45"/>
    </row>
    <row r="51" spans="2:6" s="43" customFormat="1">
      <c r="B51" s="44"/>
      <c r="E51" s="49"/>
      <c r="F51" s="45"/>
    </row>
    <row r="52" spans="2:6" s="43" customFormat="1">
      <c r="B52" s="44"/>
      <c r="E52" s="49"/>
      <c r="F52" s="45"/>
    </row>
    <row r="53" spans="2:6" s="43" customFormat="1">
      <c r="B53" s="44"/>
      <c r="E53" s="49"/>
      <c r="F53" s="45"/>
    </row>
    <row r="54" spans="2:6" s="43" customFormat="1">
      <c r="B54" s="44"/>
      <c r="E54" s="49"/>
      <c r="F54" s="45"/>
    </row>
    <row r="55" spans="2:6" s="43" customFormat="1">
      <c r="B55" s="44"/>
      <c r="E55" s="49"/>
      <c r="F55" s="45"/>
    </row>
    <row r="56" spans="2:6" s="43" customFormat="1">
      <c r="B56" s="44"/>
      <c r="E56" s="49"/>
      <c r="F56" s="45"/>
    </row>
    <row r="57" spans="2:6" s="43" customFormat="1">
      <c r="B57" s="44"/>
      <c r="E57" s="49"/>
      <c r="F57" s="45"/>
    </row>
    <row r="58" spans="2:6" s="43" customFormat="1">
      <c r="B58" s="44"/>
      <c r="E58" s="49"/>
      <c r="F58" s="45"/>
    </row>
    <row r="59" spans="2:6" s="43" customFormat="1">
      <c r="B59" s="44"/>
      <c r="E59" s="49"/>
      <c r="F59" s="45"/>
    </row>
    <row r="60" spans="2:6" s="43" customFormat="1">
      <c r="B60" s="44"/>
      <c r="E60" s="49"/>
      <c r="F60" s="45"/>
    </row>
    <row r="61" spans="2:6" s="43" customFormat="1">
      <c r="B61" s="44"/>
      <c r="E61" s="49"/>
      <c r="F61" s="45"/>
    </row>
    <row r="62" spans="2:6" s="43" customFormat="1">
      <c r="B62" s="44"/>
      <c r="E62" s="49"/>
      <c r="F62" s="45"/>
    </row>
    <row r="63" spans="2:6" s="43" customFormat="1">
      <c r="B63" s="44"/>
      <c r="E63" s="49"/>
      <c r="F63" s="45"/>
    </row>
    <row r="64" spans="2:6" s="43" customFormat="1">
      <c r="B64" s="44"/>
      <c r="E64" s="49"/>
      <c r="F64" s="45"/>
    </row>
    <row r="65" spans="2:6" s="43" customFormat="1">
      <c r="B65" s="44"/>
      <c r="E65" s="49"/>
      <c r="F65" s="45"/>
    </row>
    <row r="66" spans="2:6" s="43" customFormat="1">
      <c r="B66" s="44"/>
      <c r="E66" s="49"/>
      <c r="F66" s="45"/>
    </row>
    <row r="67" spans="2:6" s="43" customFormat="1">
      <c r="B67" s="44"/>
      <c r="E67" s="49"/>
      <c r="F67" s="45"/>
    </row>
    <row r="68" spans="2:6" s="43" customFormat="1">
      <c r="B68" s="44"/>
      <c r="E68" s="49"/>
      <c r="F68" s="45"/>
    </row>
    <row r="69" spans="2:6" s="43" customFormat="1">
      <c r="B69" s="44"/>
      <c r="E69" s="49"/>
      <c r="F69" s="45"/>
    </row>
    <row r="70" spans="2:6" s="43" customFormat="1">
      <c r="B70" s="44"/>
      <c r="E70" s="49"/>
      <c r="F70" s="45"/>
    </row>
    <row r="71" spans="2:6" s="43" customFormat="1">
      <c r="B71" s="44"/>
      <c r="E71" s="49"/>
      <c r="F71" s="45"/>
    </row>
    <row r="72" spans="2:6" s="43" customFormat="1">
      <c r="B72" s="44"/>
      <c r="E72" s="49"/>
      <c r="F72" s="45"/>
    </row>
    <row r="73" spans="2:6" s="43" customFormat="1">
      <c r="B73" s="44"/>
      <c r="E73" s="49"/>
      <c r="F73" s="45"/>
    </row>
    <row r="74" spans="2:6" s="43" customFormat="1">
      <c r="B74" s="44"/>
      <c r="E74" s="49"/>
      <c r="F74" s="45"/>
    </row>
    <row r="75" spans="2:6" s="43" customFormat="1">
      <c r="B75" s="44"/>
      <c r="E75" s="49"/>
      <c r="F75" s="45"/>
    </row>
    <row r="76" spans="2:6" s="43" customFormat="1">
      <c r="B76" s="44"/>
      <c r="E76" s="49"/>
      <c r="F76" s="45"/>
    </row>
    <row r="77" spans="2:6" s="43" customFormat="1">
      <c r="B77" s="44"/>
      <c r="E77" s="49"/>
      <c r="F77" s="45"/>
    </row>
    <row r="78" spans="2:6" s="43" customFormat="1">
      <c r="B78" s="44"/>
      <c r="E78" s="49"/>
      <c r="F78" s="45"/>
    </row>
    <row r="79" spans="2:6" s="43" customFormat="1">
      <c r="B79" s="44"/>
      <c r="E79" s="49"/>
      <c r="F79" s="45"/>
    </row>
    <row r="80" spans="2:6" s="43" customFormat="1">
      <c r="B80" s="44"/>
      <c r="E80" s="49"/>
      <c r="F80" s="45"/>
    </row>
    <row r="81" spans="2:6" s="43" customFormat="1">
      <c r="B81" s="44"/>
      <c r="E81" s="49"/>
      <c r="F81" s="45"/>
    </row>
    <row r="82" spans="2:6" s="43" customFormat="1">
      <c r="B82" s="44"/>
      <c r="E82" s="49"/>
      <c r="F82" s="45"/>
    </row>
    <row r="83" spans="2:6" s="43" customFormat="1">
      <c r="B83" s="44"/>
      <c r="E83" s="49"/>
      <c r="F83" s="45"/>
    </row>
    <row r="84" spans="2:6" s="43" customFormat="1">
      <c r="B84" s="44"/>
      <c r="E84" s="49"/>
      <c r="F84" s="45"/>
    </row>
    <row r="85" spans="2:6" s="43" customFormat="1">
      <c r="B85" s="44"/>
      <c r="E85" s="49"/>
      <c r="F85" s="45"/>
    </row>
    <row r="86" spans="2:6" s="43" customFormat="1">
      <c r="B86" s="44"/>
      <c r="E86" s="49"/>
      <c r="F86" s="45"/>
    </row>
    <row r="87" spans="2:6" s="43" customFormat="1">
      <c r="B87" s="44"/>
      <c r="E87" s="49"/>
      <c r="F87" s="45"/>
    </row>
    <row r="88" spans="2:6" s="43" customFormat="1">
      <c r="B88" s="44"/>
      <c r="E88" s="49"/>
      <c r="F88" s="45"/>
    </row>
    <row r="89" spans="2:6" s="43" customFormat="1">
      <c r="B89" s="44"/>
      <c r="E89" s="49"/>
      <c r="F89" s="45"/>
    </row>
    <row r="90" spans="2:6" s="43" customFormat="1">
      <c r="B90" s="44"/>
      <c r="E90" s="49"/>
      <c r="F90" s="45"/>
    </row>
    <row r="91" spans="2:6" s="43" customFormat="1">
      <c r="B91" s="44"/>
      <c r="E91" s="49"/>
      <c r="F91" s="45"/>
    </row>
    <row r="92" spans="2:6" s="43" customFormat="1">
      <c r="B92" s="44"/>
      <c r="E92" s="49"/>
      <c r="F92" s="45"/>
    </row>
    <row r="93" spans="2:6" s="43" customFormat="1">
      <c r="B93" s="44"/>
      <c r="E93" s="49"/>
      <c r="F93" s="45"/>
    </row>
    <row r="94" spans="2:6" s="43" customFormat="1">
      <c r="B94" s="44"/>
      <c r="E94" s="49"/>
      <c r="F94" s="45"/>
    </row>
    <row r="95" spans="2:6" s="43" customFormat="1">
      <c r="B95" s="44"/>
      <c r="E95" s="49"/>
      <c r="F95" s="45"/>
    </row>
    <row r="96" spans="2:6" s="43" customFormat="1">
      <c r="B96" s="44"/>
      <c r="E96" s="49"/>
      <c r="F96" s="45"/>
    </row>
    <row r="97" spans="2:6" s="43" customFormat="1">
      <c r="B97" s="44"/>
      <c r="E97" s="49"/>
      <c r="F97" s="45"/>
    </row>
    <row r="98" spans="2:6" s="43" customFormat="1">
      <c r="B98" s="44"/>
      <c r="E98" s="49"/>
      <c r="F98" s="45"/>
    </row>
    <row r="99" spans="2:6" s="43" customFormat="1">
      <c r="B99" s="44"/>
      <c r="E99" s="49"/>
      <c r="F99" s="45"/>
    </row>
    <row r="100" spans="2:6" s="43" customFormat="1">
      <c r="B100" s="44"/>
      <c r="E100" s="49"/>
      <c r="F100" s="45"/>
    </row>
    <row r="101" spans="2:6" s="43" customFormat="1">
      <c r="B101" s="44"/>
      <c r="E101" s="49"/>
      <c r="F101" s="45"/>
    </row>
    <row r="102" spans="2:6" s="43" customFormat="1">
      <c r="B102" s="44"/>
      <c r="E102" s="49"/>
      <c r="F102" s="45"/>
    </row>
    <row r="103" spans="2:6" s="43" customFormat="1">
      <c r="B103" s="44"/>
      <c r="E103" s="49"/>
      <c r="F103" s="45"/>
    </row>
    <row r="104" spans="2:6" s="43" customFormat="1">
      <c r="B104" s="44"/>
      <c r="E104" s="49"/>
      <c r="F104" s="45"/>
    </row>
    <row r="105" spans="2:6" s="43" customFormat="1">
      <c r="B105" s="44"/>
      <c r="E105" s="49"/>
      <c r="F105" s="45"/>
    </row>
    <row r="106" spans="2:6" s="43" customFormat="1">
      <c r="B106" s="44"/>
      <c r="E106" s="49"/>
      <c r="F106" s="45"/>
    </row>
    <row r="107" spans="2:6" s="43" customFormat="1">
      <c r="B107" s="44"/>
      <c r="E107" s="49"/>
      <c r="F107" s="45"/>
    </row>
    <row r="108" spans="2:6" s="43" customFormat="1">
      <c r="B108" s="44"/>
      <c r="E108" s="49"/>
      <c r="F108" s="45"/>
    </row>
    <row r="109" spans="2:6" s="43" customFormat="1">
      <c r="B109" s="44"/>
      <c r="E109" s="49"/>
      <c r="F109" s="45"/>
    </row>
    <row r="110" spans="2:6" s="43" customFormat="1">
      <c r="B110" s="44"/>
      <c r="E110" s="49"/>
      <c r="F110" s="45"/>
    </row>
    <row r="111" spans="2:6" s="43" customFormat="1">
      <c r="B111" s="44"/>
      <c r="E111" s="49"/>
      <c r="F111" s="45"/>
    </row>
    <row r="112" spans="2:6" s="43" customFormat="1">
      <c r="B112" s="44"/>
      <c r="E112" s="49"/>
      <c r="F112" s="45"/>
    </row>
    <row r="113" spans="2:6" s="43" customFormat="1">
      <c r="B113" s="44"/>
      <c r="E113" s="49"/>
      <c r="F113" s="45"/>
    </row>
    <row r="114" spans="2:6" s="43" customFormat="1">
      <c r="B114" s="44"/>
      <c r="E114" s="49"/>
      <c r="F114" s="45"/>
    </row>
    <row r="115" spans="2:6" s="43" customFormat="1">
      <c r="B115" s="44"/>
      <c r="E115" s="49"/>
      <c r="F115" s="45"/>
    </row>
    <row r="116" spans="2:6" s="43" customFormat="1">
      <c r="B116" s="44"/>
      <c r="E116" s="49"/>
      <c r="F116" s="45"/>
    </row>
    <row r="117" spans="2:6" s="43" customFormat="1">
      <c r="B117" s="44"/>
      <c r="E117" s="49"/>
      <c r="F117" s="45"/>
    </row>
    <row r="118" spans="2:6" s="43" customFormat="1">
      <c r="B118" s="44"/>
      <c r="E118" s="49"/>
      <c r="F118" s="45"/>
    </row>
    <row r="119" spans="2:6" s="43" customFormat="1">
      <c r="B119" s="44"/>
      <c r="E119" s="49"/>
      <c r="F119" s="45"/>
    </row>
    <row r="120" spans="2:6" s="43" customFormat="1">
      <c r="B120" s="44"/>
      <c r="E120" s="49"/>
      <c r="F120" s="45"/>
    </row>
    <row r="121" spans="2:6" s="43" customFormat="1">
      <c r="B121" s="44"/>
      <c r="E121" s="49"/>
      <c r="F121" s="45"/>
    </row>
    <row r="122" spans="2:6" s="43" customFormat="1">
      <c r="B122" s="44"/>
      <c r="E122" s="49"/>
      <c r="F122" s="45"/>
    </row>
    <row r="123" spans="2:6" s="43" customFormat="1">
      <c r="B123" s="44"/>
      <c r="E123" s="49"/>
      <c r="F123" s="45"/>
    </row>
    <row r="124" spans="2:6" s="43" customFormat="1">
      <c r="B124" s="44"/>
      <c r="E124" s="49"/>
      <c r="F124" s="45"/>
    </row>
    <row r="125" spans="2:6" s="43" customFormat="1">
      <c r="B125" s="44"/>
      <c r="E125" s="49"/>
      <c r="F125" s="45"/>
    </row>
    <row r="126" spans="2:6" s="43" customFormat="1">
      <c r="B126" s="44"/>
      <c r="E126" s="49"/>
      <c r="F126" s="45"/>
    </row>
    <row r="127" spans="2:6" s="43" customFormat="1">
      <c r="B127" s="44"/>
      <c r="E127" s="49"/>
      <c r="F127" s="45"/>
    </row>
    <row r="128" spans="2:6" s="43" customFormat="1">
      <c r="B128" s="44"/>
      <c r="E128" s="49"/>
      <c r="F128" s="45"/>
    </row>
    <row r="129" spans="2:6" s="43" customFormat="1">
      <c r="B129" s="44"/>
      <c r="E129" s="49"/>
      <c r="F129" s="45"/>
    </row>
    <row r="130" spans="2:6" s="43" customFormat="1">
      <c r="B130" s="44"/>
      <c r="E130" s="49"/>
      <c r="F130" s="45"/>
    </row>
    <row r="131" spans="2:6" s="43" customFormat="1">
      <c r="B131" s="44"/>
      <c r="E131" s="49"/>
      <c r="F131" s="45"/>
    </row>
    <row r="132" spans="2:6" s="43" customFormat="1">
      <c r="B132" s="44"/>
      <c r="E132" s="49"/>
      <c r="F132" s="45"/>
    </row>
    <row r="133" spans="2:6" s="43" customFormat="1">
      <c r="B133" s="44"/>
      <c r="E133" s="49"/>
      <c r="F133" s="45"/>
    </row>
    <row r="134" spans="2:6" s="43" customFormat="1">
      <c r="B134" s="44"/>
      <c r="E134" s="49"/>
      <c r="F134" s="45"/>
    </row>
    <row r="135" spans="2:6" s="43" customFormat="1">
      <c r="B135" s="44"/>
      <c r="E135" s="49"/>
      <c r="F135" s="45"/>
    </row>
    <row r="136" spans="2:6" s="43" customFormat="1">
      <c r="B136" s="44"/>
      <c r="E136" s="49"/>
      <c r="F136" s="45"/>
    </row>
    <row r="137" spans="2:6" s="43" customFormat="1">
      <c r="B137" s="44"/>
      <c r="E137" s="49"/>
      <c r="F137" s="45"/>
    </row>
    <row r="138" spans="2:6" s="43" customFormat="1">
      <c r="B138" s="44"/>
      <c r="E138" s="49"/>
      <c r="F138" s="45"/>
    </row>
    <row r="139" spans="2:6" s="43" customFormat="1">
      <c r="B139" s="44"/>
      <c r="E139" s="49"/>
      <c r="F139" s="45"/>
    </row>
    <row r="140" spans="2:6" s="43" customFormat="1">
      <c r="B140" s="44"/>
      <c r="E140" s="49"/>
      <c r="F140" s="45"/>
    </row>
    <row r="141" spans="2:6" s="43" customFormat="1">
      <c r="B141" s="44"/>
      <c r="E141" s="49"/>
      <c r="F141" s="45"/>
    </row>
    <row r="142" spans="2:6" s="43" customFormat="1">
      <c r="B142" s="44"/>
      <c r="E142" s="49"/>
      <c r="F142" s="45"/>
    </row>
    <row r="143" spans="2:6" s="43" customFormat="1">
      <c r="B143" s="44"/>
      <c r="E143" s="49"/>
      <c r="F143" s="45"/>
    </row>
    <row r="144" spans="2:6" s="43" customFormat="1">
      <c r="B144" s="44"/>
      <c r="E144" s="49"/>
      <c r="F144" s="45"/>
    </row>
    <row r="145" spans="2:6" s="43" customFormat="1">
      <c r="B145" s="44"/>
      <c r="E145" s="49"/>
      <c r="F145" s="45"/>
    </row>
    <row r="146" spans="2:6" s="43" customFormat="1">
      <c r="B146" s="44"/>
      <c r="E146" s="49"/>
      <c r="F146" s="45"/>
    </row>
    <row r="147" spans="2:6" s="43" customFormat="1">
      <c r="B147" s="44"/>
      <c r="E147" s="49"/>
      <c r="F147" s="45"/>
    </row>
    <row r="148" spans="2:6" s="43" customFormat="1">
      <c r="B148" s="44"/>
      <c r="E148" s="49"/>
      <c r="F148" s="45"/>
    </row>
    <row r="149" spans="2:6" s="43" customFormat="1">
      <c r="B149" s="44"/>
      <c r="E149" s="49"/>
      <c r="F149" s="45"/>
    </row>
    <row r="150" spans="2:6" s="43" customFormat="1">
      <c r="B150" s="44"/>
      <c r="E150" s="49"/>
      <c r="F150" s="45"/>
    </row>
    <row r="151" spans="2:6" s="43" customFormat="1">
      <c r="B151" s="44"/>
      <c r="E151" s="49"/>
      <c r="F151" s="45"/>
    </row>
    <row r="152" spans="2:6" s="43" customFormat="1">
      <c r="B152" s="44"/>
      <c r="E152" s="49"/>
      <c r="F152" s="45"/>
    </row>
    <row r="153" spans="2:6" s="43" customFormat="1">
      <c r="B153" s="44"/>
      <c r="E153" s="49"/>
      <c r="F153" s="45"/>
    </row>
    <row r="154" spans="2:6" s="43" customFormat="1">
      <c r="B154" s="44"/>
      <c r="E154" s="49"/>
      <c r="F154" s="45"/>
    </row>
    <row r="155" spans="2:6" s="43" customFormat="1">
      <c r="B155" s="44"/>
      <c r="E155" s="49"/>
      <c r="F155" s="45"/>
    </row>
    <row r="156" spans="2:6" s="43" customFormat="1">
      <c r="B156" s="44"/>
      <c r="E156" s="49"/>
      <c r="F156" s="45"/>
    </row>
    <row r="157" spans="2:6" s="43" customFormat="1">
      <c r="B157" s="44"/>
      <c r="E157" s="49"/>
      <c r="F157" s="45"/>
    </row>
    <row r="158" spans="2:6" s="43" customFormat="1">
      <c r="B158" s="44"/>
      <c r="E158" s="49"/>
      <c r="F158" s="45"/>
    </row>
    <row r="159" spans="2:6" s="43" customFormat="1">
      <c r="B159" s="44"/>
      <c r="E159" s="49"/>
      <c r="F159" s="45"/>
    </row>
    <row r="160" spans="2:6" s="43" customFormat="1">
      <c r="B160" s="44"/>
      <c r="E160" s="49"/>
      <c r="F160" s="45"/>
    </row>
    <row r="161" spans="2:6" s="43" customFormat="1">
      <c r="B161" s="44"/>
      <c r="E161" s="49"/>
      <c r="F161" s="45"/>
    </row>
    <row r="162" spans="2:6" s="43" customFormat="1">
      <c r="B162" s="44"/>
      <c r="E162" s="49"/>
      <c r="F162" s="45"/>
    </row>
    <row r="163" spans="2:6" s="43" customFormat="1">
      <c r="B163" s="44"/>
      <c r="E163" s="49"/>
      <c r="F163" s="45"/>
    </row>
    <row r="164" spans="2:6" s="43" customFormat="1">
      <c r="B164" s="44"/>
      <c r="E164" s="49"/>
      <c r="F164" s="45"/>
    </row>
    <row r="165" spans="2:6" s="43" customFormat="1">
      <c r="B165" s="44"/>
      <c r="E165" s="49"/>
      <c r="F165" s="45"/>
    </row>
    <row r="166" spans="2:6" s="43" customFormat="1">
      <c r="B166" s="44"/>
      <c r="E166" s="49"/>
      <c r="F166" s="45"/>
    </row>
    <row r="167" spans="2:6" s="43" customFormat="1">
      <c r="B167" s="44"/>
      <c r="E167" s="49"/>
      <c r="F167" s="45"/>
    </row>
    <row r="168" spans="2:6" s="43" customFormat="1">
      <c r="B168" s="44"/>
      <c r="E168" s="49"/>
      <c r="F168" s="45"/>
    </row>
    <row r="169" spans="2:6" s="43" customFormat="1">
      <c r="B169" s="44"/>
      <c r="E169" s="49"/>
      <c r="F169" s="45"/>
    </row>
    <row r="170" spans="2:6" s="43" customFormat="1">
      <c r="B170" s="44"/>
      <c r="E170" s="49"/>
      <c r="F170" s="45"/>
    </row>
    <row r="171" spans="2:6" s="43" customFormat="1">
      <c r="B171" s="44"/>
      <c r="E171" s="49"/>
      <c r="F171" s="45"/>
    </row>
    <row r="172" spans="2:6" s="43" customFormat="1">
      <c r="B172" s="44"/>
      <c r="E172" s="49"/>
      <c r="F172" s="45"/>
    </row>
    <row r="173" spans="2:6" s="43" customFormat="1">
      <c r="B173" s="44"/>
      <c r="E173" s="49"/>
      <c r="F173" s="45"/>
    </row>
    <row r="174" spans="2:6" s="43" customFormat="1">
      <c r="B174" s="44"/>
      <c r="E174" s="49"/>
      <c r="F174" s="45"/>
    </row>
    <row r="175" spans="2:6" s="43" customFormat="1">
      <c r="B175" s="44"/>
      <c r="E175" s="49"/>
      <c r="F175" s="45"/>
    </row>
    <row r="176" spans="2:6" s="43" customFormat="1">
      <c r="B176" s="44"/>
      <c r="E176" s="49"/>
      <c r="F176" s="45"/>
    </row>
    <row r="177" spans="2:6" s="43" customFormat="1">
      <c r="B177" s="44"/>
      <c r="E177" s="49"/>
      <c r="F177" s="45"/>
    </row>
    <row r="178" spans="2:6" s="43" customFormat="1">
      <c r="B178" s="44"/>
      <c r="E178" s="49"/>
      <c r="F178" s="45"/>
    </row>
    <row r="179" spans="2:6" s="43" customFormat="1">
      <c r="B179" s="44"/>
      <c r="E179" s="49"/>
      <c r="F179" s="45"/>
    </row>
    <row r="180" spans="2:6" s="43" customFormat="1">
      <c r="B180" s="44"/>
      <c r="E180" s="49"/>
      <c r="F180" s="45"/>
    </row>
    <row r="181" spans="2:6" s="43" customFormat="1">
      <c r="B181" s="44"/>
      <c r="E181" s="49"/>
      <c r="F181" s="45"/>
    </row>
    <row r="182" spans="2:6" s="43" customFormat="1">
      <c r="B182" s="44"/>
      <c r="E182" s="49"/>
      <c r="F182" s="45"/>
    </row>
    <row r="183" spans="2:6" s="43" customFormat="1">
      <c r="B183" s="44"/>
      <c r="E183" s="49"/>
      <c r="F183" s="45"/>
    </row>
    <row r="184" spans="2:6" s="43" customFormat="1">
      <c r="B184" s="44"/>
      <c r="E184" s="49"/>
      <c r="F184" s="45"/>
    </row>
    <row r="185" spans="2:6" s="43" customFormat="1">
      <c r="B185" s="44"/>
      <c r="E185" s="49"/>
      <c r="F185" s="45"/>
    </row>
    <row r="186" spans="2:6" s="43" customFormat="1">
      <c r="B186" s="44"/>
      <c r="E186" s="49"/>
      <c r="F186" s="45"/>
    </row>
    <row r="187" spans="2:6" s="43" customFormat="1">
      <c r="B187" s="44"/>
      <c r="E187" s="49"/>
      <c r="F187" s="45"/>
    </row>
    <row r="188" spans="2:6" s="43" customFormat="1">
      <c r="B188" s="44"/>
      <c r="E188" s="49"/>
      <c r="F188" s="45"/>
    </row>
    <row r="189" spans="2:6" s="43" customFormat="1">
      <c r="B189" s="44"/>
      <c r="E189" s="49"/>
      <c r="F189" s="45"/>
    </row>
    <row r="190" spans="2:6" s="43" customFormat="1">
      <c r="B190" s="44"/>
      <c r="E190" s="49"/>
      <c r="F190" s="45"/>
    </row>
    <row r="191" spans="2:6" s="43" customFormat="1">
      <c r="B191" s="44"/>
      <c r="E191" s="49"/>
      <c r="F191" s="45"/>
    </row>
    <row r="192" spans="2:6" s="43" customFormat="1">
      <c r="B192" s="44"/>
      <c r="E192" s="49"/>
      <c r="F192" s="45"/>
    </row>
    <row r="193" spans="2:6" s="43" customFormat="1">
      <c r="B193" s="44"/>
      <c r="E193" s="49"/>
      <c r="F193" s="45"/>
    </row>
    <row r="194" spans="2:6" s="43" customFormat="1">
      <c r="B194" s="44"/>
      <c r="E194" s="49"/>
      <c r="F194" s="45"/>
    </row>
    <row r="195" spans="2:6" s="43" customFormat="1">
      <c r="B195" s="44"/>
      <c r="E195" s="49"/>
      <c r="F195" s="45"/>
    </row>
    <row r="196" spans="2:6" s="43" customFormat="1">
      <c r="B196" s="44"/>
      <c r="E196" s="49"/>
      <c r="F196" s="45"/>
    </row>
    <row r="197" spans="2:6" s="43" customFormat="1">
      <c r="B197" s="44"/>
      <c r="E197" s="49"/>
      <c r="F197" s="45"/>
    </row>
    <row r="198" spans="2:6" s="43" customFormat="1">
      <c r="B198" s="44"/>
      <c r="E198" s="49"/>
      <c r="F198" s="45"/>
    </row>
    <row r="199" spans="2:6" s="43" customFormat="1">
      <c r="B199" s="44"/>
      <c r="E199" s="49"/>
      <c r="F199" s="45"/>
    </row>
    <row r="200" spans="2:6" s="43" customFormat="1">
      <c r="B200" s="44"/>
      <c r="E200" s="49"/>
      <c r="F200" s="45"/>
    </row>
    <row r="201" spans="2:6" s="43" customFormat="1">
      <c r="B201" s="44"/>
      <c r="E201" s="49"/>
      <c r="F201" s="45"/>
    </row>
    <row r="202" spans="2:6" s="43" customFormat="1">
      <c r="B202" s="44"/>
      <c r="E202" s="49"/>
      <c r="F202" s="45"/>
    </row>
    <row r="203" spans="2:6" s="43" customFormat="1">
      <c r="B203" s="44"/>
      <c r="E203" s="49"/>
      <c r="F203" s="45"/>
    </row>
    <row r="204" spans="2:6" s="43" customFormat="1">
      <c r="B204" s="44"/>
      <c r="E204" s="49"/>
      <c r="F204" s="45"/>
    </row>
    <row r="205" spans="2:6" s="43" customFormat="1">
      <c r="B205" s="44"/>
      <c r="E205" s="49"/>
      <c r="F205" s="45"/>
    </row>
    <row r="206" spans="2:6" s="43" customFormat="1">
      <c r="B206" s="44"/>
      <c r="E206" s="49"/>
      <c r="F206" s="45"/>
    </row>
    <row r="207" spans="2:6" s="43" customFormat="1">
      <c r="B207" s="44"/>
      <c r="E207" s="49"/>
      <c r="F207" s="45"/>
    </row>
    <row r="208" spans="2:6" s="43" customFormat="1">
      <c r="B208" s="44"/>
      <c r="E208" s="49"/>
      <c r="F208" s="45"/>
    </row>
    <row r="209" spans="2:6" s="43" customFormat="1">
      <c r="B209" s="44"/>
      <c r="E209" s="49"/>
      <c r="F209" s="45"/>
    </row>
    <row r="210" spans="2:6" s="43" customFormat="1">
      <c r="B210" s="44"/>
      <c r="E210" s="49"/>
      <c r="F210" s="45"/>
    </row>
    <row r="211" spans="2:6" s="43" customFormat="1">
      <c r="B211" s="44"/>
      <c r="E211" s="49"/>
      <c r="F211" s="45"/>
    </row>
    <row r="212" spans="2:6" s="43" customFormat="1">
      <c r="B212" s="44"/>
      <c r="E212" s="49"/>
      <c r="F212" s="45"/>
    </row>
    <row r="213" spans="2:6" s="43" customFormat="1">
      <c r="B213" s="44"/>
      <c r="E213" s="49"/>
      <c r="F213" s="45"/>
    </row>
    <row r="214" spans="2:6" s="43" customFormat="1">
      <c r="B214" s="44"/>
      <c r="E214" s="49"/>
      <c r="F214" s="45"/>
    </row>
    <row r="215" spans="2:6" s="43" customFormat="1">
      <c r="B215" s="44"/>
      <c r="E215" s="49"/>
      <c r="F215" s="45"/>
    </row>
    <row r="216" spans="2:6" s="43" customFormat="1">
      <c r="B216" s="44"/>
      <c r="E216" s="49"/>
      <c r="F216" s="45"/>
    </row>
    <row r="217" spans="2:6" s="43" customFormat="1">
      <c r="B217" s="44"/>
      <c r="E217" s="49"/>
      <c r="F217" s="45"/>
    </row>
    <row r="218" spans="2:6" s="43" customFormat="1">
      <c r="B218" s="44"/>
      <c r="E218" s="49"/>
      <c r="F218" s="45"/>
    </row>
    <row r="219" spans="2:6" s="43" customFormat="1">
      <c r="B219" s="44"/>
      <c r="E219" s="49"/>
      <c r="F219" s="45"/>
    </row>
    <row r="220" spans="2:6" s="43" customFormat="1">
      <c r="B220" s="44"/>
      <c r="E220" s="49"/>
      <c r="F220" s="45"/>
    </row>
    <row r="221" spans="2:6" s="43" customFormat="1">
      <c r="B221" s="44"/>
      <c r="E221" s="49"/>
      <c r="F221" s="45"/>
    </row>
    <row r="222" spans="2:6" s="43" customFormat="1">
      <c r="B222" s="44"/>
      <c r="E222" s="49"/>
      <c r="F222" s="45"/>
    </row>
    <row r="223" spans="2:6" s="43" customFormat="1">
      <c r="B223" s="44"/>
      <c r="E223" s="49"/>
      <c r="F223" s="45"/>
    </row>
    <row r="224" spans="2:6" s="43" customFormat="1">
      <c r="B224" s="44"/>
      <c r="E224" s="49"/>
      <c r="F224" s="45"/>
    </row>
    <row r="225" spans="2:6" s="43" customFormat="1">
      <c r="B225" s="44"/>
      <c r="E225" s="49"/>
      <c r="F225" s="45"/>
    </row>
    <row r="226" spans="2:6" s="43" customFormat="1">
      <c r="B226" s="44"/>
      <c r="E226" s="49"/>
      <c r="F226" s="45"/>
    </row>
    <row r="227" spans="2:6" s="43" customFormat="1">
      <c r="B227" s="44"/>
      <c r="E227" s="49"/>
      <c r="F227" s="45"/>
    </row>
    <row r="228" spans="2:6" s="43" customFormat="1">
      <c r="B228" s="44"/>
      <c r="E228" s="49"/>
      <c r="F228" s="45"/>
    </row>
    <row r="229" spans="2:6" s="43" customFormat="1">
      <c r="B229" s="44"/>
      <c r="E229" s="49"/>
      <c r="F229" s="45"/>
    </row>
    <row r="230" spans="2:6" s="43" customFormat="1">
      <c r="B230" s="44"/>
      <c r="E230" s="49"/>
      <c r="F230" s="45"/>
    </row>
    <row r="231" spans="2:6" s="43" customFormat="1">
      <c r="B231" s="44"/>
      <c r="E231" s="49"/>
      <c r="F231" s="45"/>
    </row>
    <row r="232" spans="2:6" s="43" customFormat="1">
      <c r="B232" s="44"/>
      <c r="E232" s="49"/>
      <c r="F232" s="45"/>
    </row>
    <row r="233" spans="2:6" s="43" customFormat="1">
      <c r="B233" s="44"/>
      <c r="E233" s="49"/>
      <c r="F233" s="45"/>
    </row>
    <row r="234" spans="2:6" s="43" customFormat="1">
      <c r="B234" s="44"/>
      <c r="E234" s="49"/>
      <c r="F234" s="45"/>
    </row>
    <row r="235" spans="2:6" s="43" customFormat="1">
      <c r="B235" s="44"/>
      <c r="E235" s="49"/>
      <c r="F235" s="45"/>
    </row>
    <row r="236" spans="2:6" s="43" customFormat="1">
      <c r="B236" s="44"/>
      <c r="E236" s="49"/>
      <c r="F236" s="45"/>
    </row>
    <row r="237" spans="2:6" s="43" customFormat="1">
      <c r="B237" s="44"/>
      <c r="E237" s="49"/>
      <c r="F237" s="45"/>
    </row>
    <row r="238" spans="2:6" s="43" customFormat="1">
      <c r="B238" s="44"/>
      <c r="E238" s="49"/>
      <c r="F238" s="45"/>
    </row>
    <row r="239" spans="2:6" s="43" customFormat="1">
      <c r="B239" s="44"/>
      <c r="E239" s="49"/>
      <c r="F239" s="45"/>
    </row>
    <row r="240" spans="2:6" s="43" customFormat="1">
      <c r="B240" s="44"/>
      <c r="E240" s="49"/>
      <c r="F240" s="45"/>
    </row>
    <row r="241" spans="2:6" s="43" customFormat="1">
      <c r="B241" s="44"/>
      <c r="E241" s="49"/>
      <c r="F241" s="45"/>
    </row>
    <row r="242" spans="2:6" s="43" customFormat="1">
      <c r="B242" s="44"/>
      <c r="E242" s="49"/>
      <c r="F242" s="45"/>
    </row>
    <row r="243" spans="2:6" s="43" customFormat="1">
      <c r="B243" s="44"/>
      <c r="E243" s="49"/>
      <c r="F243" s="45"/>
    </row>
    <row r="244" spans="2:6" s="43" customFormat="1">
      <c r="B244" s="44"/>
      <c r="E244" s="49"/>
      <c r="F244" s="45"/>
    </row>
    <row r="245" spans="2:6" s="43" customFormat="1">
      <c r="B245" s="44"/>
      <c r="E245" s="49"/>
      <c r="F245" s="45"/>
    </row>
    <row r="246" spans="2:6" s="43" customFormat="1">
      <c r="B246" s="44"/>
      <c r="E246" s="49"/>
      <c r="F246" s="45"/>
    </row>
    <row r="247" spans="2:6" s="43" customFormat="1">
      <c r="B247" s="44"/>
      <c r="E247" s="49"/>
      <c r="F247" s="45"/>
    </row>
    <row r="248" spans="2:6" s="43" customFormat="1">
      <c r="B248" s="44"/>
      <c r="E248" s="49"/>
      <c r="F248" s="45"/>
    </row>
    <row r="249" spans="2:6" s="43" customFormat="1">
      <c r="B249" s="44"/>
      <c r="E249" s="49"/>
      <c r="F249" s="45"/>
    </row>
    <row r="250" spans="2:6" s="43" customFormat="1">
      <c r="B250" s="44"/>
      <c r="E250" s="49"/>
      <c r="F250" s="45"/>
    </row>
    <row r="251" spans="2:6" s="43" customFormat="1">
      <c r="B251" s="44"/>
      <c r="E251" s="49"/>
      <c r="F251" s="45"/>
    </row>
    <row r="252" spans="2:6" s="43" customFormat="1">
      <c r="B252" s="44"/>
      <c r="E252" s="49"/>
      <c r="F252" s="45"/>
    </row>
    <row r="253" spans="2:6" s="43" customFormat="1">
      <c r="B253" s="44"/>
      <c r="E253" s="49"/>
      <c r="F253" s="45"/>
    </row>
    <row r="254" spans="2:6" s="43" customFormat="1">
      <c r="B254" s="44"/>
      <c r="E254" s="49"/>
      <c r="F254" s="45"/>
    </row>
    <row r="255" spans="2:6" s="43" customFormat="1">
      <c r="B255" s="44"/>
      <c r="E255" s="49"/>
      <c r="F255" s="45"/>
    </row>
    <row r="256" spans="2:6" s="43" customFormat="1">
      <c r="B256" s="44"/>
      <c r="E256" s="49"/>
      <c r="F256" s="45"/>
    </row>
    <row r="257" spans="2:6" s="43" customFormat="1">
      <c r="B257" s="44"/>
      <c r="E257" s="49"/>
      <c r="F257" s="45"/>
    </row>
    <row r="258" spans="2:6" s="43" customFormat="1">
      <c r="B258" s="44"/>
      <c r="E258" s="49"/>
      <c r="F258" s="45"/>
    </row>
    <row r="259" spans="2:6" s="43" customFormat="1">
      <c r="B259" s="44"/>
      <c r="E259" s="49"/>
      <c r="F259" s="45"/>
    </row>
    <row r="260" spans="2:6" s="43" customFormat="1">
      <c r="B260" s="44"/>
      <c r="E260" s="49"/>
      <c r="F260" s="45"/>
    </row>
    <row r="261" spans="2:6" s="43" customFormat="1">
      <c r="B261" s="44"/>
      <c r="E261" s="49"/>
      <c r="F261" s="45"/>
    </row>
    <row r="262" spans="2:6" s="43" customFormat="1">
      <c r="B262" s="44"/>
      <c r="E262" s="49"/>
      <c r="F262" s="45"/>
    </row>
    <row r="263" spans="2:6" s="43" customFormat="1">
      <c r="B263" s="44"/>
      <c r="E263" s="49"/>
      <c r="F263" s="45"/>
    </row>
    <row r="264" spans="2:6" s="43" customFormat="1">
      <c r="B264" s="44"/>
      <c r="E264" s="49"/>
      <c r="F264" s="45"/>
    </row>
    <row r="265" spans="2:6" s="43" customFormat="1">
      <c r="B265" s="44"/>
      <c r="E265" s="49"/>
      <c r="F265" s="45"/>
    </row>
    <row r="266" spans="2:6" s="43" customFormat="1">
      <c r="B266" s="44"/>
      <c r="E266" s="49"/>
      <c r="F266" s="45"/>
    </row>
    <row r="267" spans="2:6" s="43" customFormat="1">
      <c r="B267" s="44"/>
      <c r="E267" s="49"/>
      <c r="F267" s="45"/>
    </row>
    <row r="268" spans="2:6" s="43" customFormat="1">
      <c r="B268" s="44"/>
      <c r="E268" s="49"/>
      <c r="F268" s="45"/>
    </row>
    <row r="269" spans="2:6" s="43" customFormat="1">
      <c r="B269" s="44"/>
      <c r="E269" s="49"/>
      <c r="F269" s="45"/>
    </row>
    <row r="270" spans="2:6" s="43" customFormat="1">
      <c r="B270" s="44"/>
      <c r="E270" s="49"/>
      <c r="F270" s="45"/>
    </row>
    <row r="271" spans="2:6" s="43" customFormat="1">
      <c r="B271" s="44"/>
      <c r="E271" s="49"/>
      <c r="F271" s="45"/>
    </row>
    <row r="272" spans="2:6" s="43" customFormat="1">
      <c r="B272" s="44"/>
      <c r="E272" s="49"/>
      <c r="F272" s="45"/>
    </row>
    <row r="273" spans="2:6" s="43" customFormat="1">
      <c r="B273" s="44"/>
      <c r="E273" s="49"/>
      <c r="F273" s="45"/>
    </row>
    <row r="274" spans="2:6" s="43" customFormat="1">
      <c r="B274" s="44"/>
      <c r="E274" s="49"/>
      <c r="F274" s="45"/>
    </row>
    <row r="275" spans="2:6" s="43" customFormat="1">
      <c r="B275" s="44"/>
      <c r="E275" s="49"/>
      <c r="F275" s="45"/>
    </row>
    <row r="276" spans="2:6" s="43" customFormat="1">
      <c r="B276" s="44"/>
      <c r="E276" s="49"/>
      <c r="F276" s="45"/>
    </row>
    <row r="277" spans="2:6" s="43" customFormat="1">
      <c r="B277" s="44"/>
      <c r="E277" s="49"/>
      <c r="F277" s="45"/>
    </row>
    <row r="278" spans="2:6" s="43" customFormat="1">
      <c r="B278" s="44"/>
      <c r="E278" s="49"/>
      <c r="F278" s="45"/>
    </row>
    <row r="279" spans="2:6" s="43" customFormat="1">
      <c r="B279" s="44"/>
      <c r="E279" s="49"/>
      <c r="F279" s="45"/>
    </row>
    <row r="280" spans="2:6" s="43" customFormat="1">
      <c r="B280" s="44"/>
      <c r="E280" s="49"/>
      <c r="F280" s="45"/>
    </row>
    <row r="281" spans="2:6" s="43" customFormat="1">
      <c r="B281" s="44"/>
      <c r="E281" s="49"/>
      <c r="F281" s="45"/>
    </row>
    <row r="282" spans="2:6" s="43" customFormat="1">
      <c r="B282" s="44"/>
      <c r="E282" s="49"/>
      <c r="F282" s="45"/>
    </row>
    <row r="283" spans="2:6" s="43" customFormat="1">
      <c r="B283" s="44"/>
      <c r="E283" s="49"/>
      <c r="F283" s="45"/>
    </row>
    <row r="284" spans="2:6" s="43" customFormat="1">
      <c r="B284" s="44"/>
      <c r="E284" s="49"/>
      <c r="F284" s="45"/>
    </row>
    <row r="285" spans="2:6" s="43" customFormat="1">
      <c r="B285" s="44"/>
      <c r="E285" s="49"/>
      <c r="F285" s="45"/>
    </row>
    <row r="286" spans="2:6" s="43" customFormat="1">
      <c r="B286" s="44"/>
      <c r="E286" s="49"/>
      <c r="F286" s="45"/>
    </row>
    <row r="287" spans="2:6" s="43" customFormat="1">
      <c r="B287" s="44"/>
      <c r="E287" s="49"/>
      <c r="F287" s="45"/>
    </row>
    <row r="288" spans="2:6" s="43" customFormat="1">
      <c r="B288" s="44"/>
      <c r="E288" s="49"/>
      <c r="F288" s="45"/>
    </row>
    <row r="289" spans="2:6" s="43" customFormat="1">
      <c r="B289" s="44"/>
      <c r="E289" s="49"/>
      <c r="F289" s="45"/>
    </row>
    <row r="290" spans="2:6" s="43" customFormat="1">
      <c r="B290" s="44"/>
      <c r="E290" s="49"/>
      <c r="F290" s="45"/>
    </row>
    <row r="291" spans="2:6" s="43" customFormat="1">
      <c r="B291" s="44"/>
      <c r="E291" s="49"/>
      <c r="F291" s="45"/>
    </row>
    <row r="292" spans="2:6" s="43" customFormat="1">
      <c r="B292" s="44"/>
      <c r="E292" s="49"/>
      <c r="F292" s="45"/>
    </row>
    <row r="293" spans="2:6" s="43" customFormat="1">
      <c r="B293" s="44"/>
      <c r="E293" s="49"/>
      <c r="F293" s="45"/>
    </row>
    <row r="294" spans="2:6" s="43" customFormat="1">
      <c r="B294" s="44"/>
      <c r="E294" s="49"/>
      <c r="F294" s="45"/>
    </row>
    <row r="295" spans="2:6" s="43" customFormat="1">
      <c r="B295" s="44"/>
      <c r="E295" s="49"/>
      <c r="F295" s="45"/>
    </row>
    <row r="296" spans="2:6" s="43" customFormat="1">
      <c r="B296" s="44"/>
      <c r="E296" s="49"/>
      <c r="F296" s="45"/>
    </row>
    <row r="297" spans="2:6" s="43" customFormat="1">
      <c r="B297" s="44"/>
      <c r="E297" s="49"/>
      <c r="F297" s="45"/>
    </row>
    <row r="298" spans="2:6" s="43" customFormat="1">
      <c r="B298" s="44"/>
      <c r="E298" s="49"/>
      <c r="F298" s="45"/>
    </row>
    <row r="299" spans="2:6" s="43" customFormat="1">
      <c r="B299" s="44"/>
      <c r="E299" s="49"/>
      <c r="F299" s="45"/>
    </row>
    <row r="300" spans="2:6" s="43" customFormat="1">
      <c r="B300" s="44"/>
      <c r="E300" s="49"/>
      <c r="F300" s="45"/>
    </row>
    <row r="301" spans="2:6" s="43" customFormat="1">
      <c r="B301" s="44"/>
      <c r="E301" s="49"/>
      <c r="F301" s="45"/>
    </row>
    <row r="302" spans="2:6" s="43" customFormat="1">
      <c r="B302" s="44"/>
      <c r="E302" s="49"/>
      <c r="F302" s="45"/>
    </row>
    <row r="303" spans="2:6" s="43" customFormat="1">
      <c r="B303" s="44"/>
      <c r="E303" s="49"/>
      <c r="F303" s="45"/>
    </row>
    <row r="304" spans="2:6" s="43" customFormat="1">
      <c r="B304" s="44"/>
      <c r="E304" s="49"/>
      <c r="F304" s="45"/>
    </row>
    <row r="305" spans="2:6" s="43" customFormat="1">
      <c r="B305" s="44"/>
      <c r="E305" s="49"/>
      <c r="F305" s="45"/>
    </row>
    <row r="306" spans="2:6" s="43" customFormat="1">
      <c r="B306" s="44"/>
      <c r="E306" s="49"/>
      <c r="F306" s="45"/>
    </row>
    <row r="307" spans="2:6" s="43" customFormat="1">
      <c r="B307" s="44"/>
      <c r="E307" s="49"/>
      <c r="F307" s="45"/>
    </row>
    <row r="308" spans="2:6" s="43" customFormat="1">
      <c r="B308" s="44"/>
      <c r="E308" s="49"/>
      <c r="F308" s="45"/>
    </row>
    <row r="309" spans="2:6" s="43" customFormat="1">
      <c r="B309" s="44"/>
      <c r="E309" s="49"/>
      <c r="F309" s="45"/>
    </row>
    <row r="310" spans="2:6" s="43" customFormat="1">
      <c r="B310" s="44"/>
      <c r="E310" s="49"/>
      <c r="F310" s="45"/>
    </row>
    <row r="311" spans="2:6" s="43" customFormat="1">
      <c r="B311" s="44"/>
      <c r="E311" s="49"/>
      <c r="F311" s="45"/>
    </row>
    <row r="312" spans="2:6" s="43" customFormat="1">
      <c r="B312" s="44"/>
      <c r="E312" s="49"/>
      <c r="F312" s="45"/>
    </row>
    <row r="313" spans="2:6" s="43" customFormat="1">
      <c r="B313" s="44"/>
      <c r="E313" s="49"/>
      <c r="F313" s="45"/>
    </row>
    <row r="314" spans="2:6" s="43" customFormat="1">
      <c r="B314" s="44"/>
      <c r="E314" s="49"/>
      <c r="F314" s="45"/>
    </row>
    <row r="315" spans="2:6" s="43" customFormat="1">
      <c r="B315" s="44"/>
      <c r="E315" s="49"/>
      <c r="F315" s="45"/>
    </row>
    <row r="316" spans="2:6" s="43" customFormat="1">
      <c r="B316" s="44"/>
      <c r="E316" s="49"/>
      <c r="F316" s="45"/>
    </row>
    <row r="317" spans="2:6" s="43" customFormat="1">
      <c r="B317" s="44"/>
      <c r="E317" s="49"/>
      <c r="F317" s="45"/>
    </row>
    <row r="318" spans="2:6" s="43" customFormat="1">
      <c r="B318" s="44"/>
      <c r="E318" s="49"/>
      <c r="F318" s="45"/>
    </row>
    <row r="319" spans="2:6" s="43" customFormat="1">
      <c r="B319" s="44"/>
      <c r="E319" s="49"/>
      <c r="F319" s="45"/>
    </row>
    <row r="320" spans="2:6" s="43" customFormat="1">
      <c r="B320" s="44"/>
      <c r="E320" s="49"/>
      <c r="F320" s="45"/>
    </row>
    <row r="321" spans="2:6" s="43" customFormat="1">
      <c r="B321" s="44"/>
      <c r="E321" s="49"/>
      <c r="F321" s="45"/>
    </row>
    <row r="322" spans="2:6" s="43" customFormat="1">
      <c r="B322" s="44"/>
      <c r="E322" s="49"/>
      <c r="F322" s="45"/>
    </row>
    <row r="323" spans="2:6" s="43" customFormat="1">
      <c r="B323" s="44"/>
      <c r="E323" s="49"/>
      <c r="F323" s="45"/>
    </row>
    <row r="324" spans="2:6" s="43" customFormat="1">
      <c r="B324" s="44"/>
      <c r="E324" s="49"/>
      <c r="F324" s="45"/>
    </row>
    <row r="325" spans="2:6" s="43" customFormat="1">
      <c r="B325" s="44"/>
      <c r="E325" s="49"/>
      <c r="F325" s="45"/>
    </row>
    <row r="326" spans="2:6" s="43" customFormat="1">
      <c r="B326" s="44"/>
      <c r="E326" s="49"/>
      <c r="F326" s="45"/>
    </row>
    <row r="327" spans="2:6" s="43" customFormat="1">
      <c r="B327" s="44"/>
      <c r="E327" s="49"/>
      <c r="F327" s="45"/>
    </row>
    <row r="328" spans="2:6" s="43" customFormat="1">
      <c r="B328" s="44"/>
      <c r="E328" s="49"/>
      <c r="F328" s="45"/>
    </row>
    <row r="329" spans="2:6" s="43" customFormat="1">
      <c r="B329" s="44"/>
      <c r="E329" s="49"/>
      <c r="F329" s="45"/>
    </row>
    <row r="330" spans="2:6" s="43" customFormat="1">
      <c r="B330" s="44"/>
      <c r="E330" s="49"/>
      <c r="F330" s="45"/>
    </row>
    <row r="331" spans="2:6" s="43" customFormat="1">
      <c r="B331" s="44"/>
      <c r="E331" s="49"/>
      <c r="F331" s="45"/>
    </row>
    <row r="332" spans="2:6" s="43" customFormat="1">
      <c r="B332" s="44"/>
      <c r="E332" s="49"/>
      <c r="F332" s="45"/>
    </row>
    <row r="333" spans="2:6" s="43" customFormat="1">
      <c r="B333" s="44"/>
      <c r="E333" s="49"/>
      <c r="F333" s="45"/>
    </row>
    <row r="334" spans="2:6" s="43" customFormat="1">
      <c r="B334" s="44"/>
      <c r="E334" s="49"/>
      <c r="F334" s="45"/>
    </row>
    <row r="335" spans="2:6" s="43" customFormat="1">
      <c r="B335" s="44"/>
      <c r="E335" s="49"/>
      <c r="F335" s="45"/>
    </row>
    <row r="336" spans="2:6" s="43" customFormat="1">
      <c r="B336" s="44"/>
      <c r="E336" s="49"/>
      <c r="F336" s="45"/>
    </row>
  </sheetData>
  <mergeCells count="10">
    <mergeCell ref="C6:G6"/>
    <mergeCell ref="B20:G20"/>
    <mergeCell ref="B21:G21"/>
    <mergeCell ref="B22:G22"/>
    <mergeCell ref="B23:G23"/>
    <mergeCell ref="B8:M8"/>
    <mergeCell ref="B15:G15"/>
    <mergeCell ref="B16:G16"/>
    <mergeCell ref="B17:G17"/>
    <mergeCell ref="B18:G1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a2fff43c65fa145d1fc3eed8399f2a1c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88db6fde74b60135cca29cb0ea13dce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FD6B5B-1D26-420B-AAE0-351514934D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97583A-C478-4B43-A24F-CDD72611CAA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DFE849E-80ED-4B11-8F03-F53E07A536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LOT 1_BISTURI OFTALMOLOGILA</vt:lpstr>
      <vt:lpstr>LOT 2_FULL DE BISTURÍ</vt:lpstr>
      <vt:lpstr>LOT 3_BISTRI MANC PLAST I FLLA</vt:lpstr>
      <vt:lpstr>LOT 4_PUNCH BIOPSIA</vt:lpstr>
      <vt:lpstr>LOT 5_GANVTA REBTJBLE MICROTOM</vt:lpstr>
      <vt:lpstr>LOT 6_GANIVETES REBUTJABLES A.P</vt:lpstr>
      <vt:lpstr>LOT 7_FULL BISTURI 6400</vt:lpstr>
      <vt:lpstr>LOT 8_FULLES DERMATOM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2024-02-08T11:11:33Z</dcterms:modified>
</cp:coreProperties>
</file>