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3 - 2021 ACORD MARC OBRES I SERVEIS\DERIVATS\2024 0157 - Adequació i Pintura Poliesportiu Q. C\2 DOCUMENTACIÓ ADMINISTRATIVA\"/>
    </mc:Choice>
  </mc:AlternateContent>
  <bookViews>
    <workbookView xWindow="0" yWindow="0" windowWidth="22989" windowHeight="9154"/>
  </bookViews>
  <sheets>
    <sheet name="O.202400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1" l="1"/>
  <c r="O37" i="1"/>
  <c r="O27" i="1"/>
  <c r="O33" i="1"/>
  <c r="O30" i="1"/>
  <c r="O20" i="1"/>
  <c r="O13" i="1"/>
  <c r="P25" i="1" l="1"/>
  <c r="O54" i="1"/>
  <c r="P52" i="1" s="1"/>
  <c r="O50" i="1"/>
  <c r="P48" i="1" s="1"/>
  <c r="O58" i="1" l="1"/>
  <c r="P56" i="1" l="1"/>
  <c r="O16" i="1" l="1"/>
  <c r="P11" i="1" s="1"/>
  <c r="O46" i="1"/>
  <c r="O23" i="1" l="1"/>
  <c r="P18" i="1" s="1"/>
  <c r="O43" i="1" l="1"/>
  <c r="P35" i="1" s="1"/>
  <c r="P60" i="1" s="1"/>
  <c r="P61" i="1" l="1"/>
  <c r="P62" i="1" l="1"/>
</calcChain>
</file>

<file path=xl/sharedStrings.xml><?xml version="1.0" encoding="utf-8"?>
<sst xmlns="http://schemas.openxmlformats.org/spreadsheetml/2006/main" count="141" uniqueCount="46">
  <si>
    <t>TOTAL</t>
  </si>
  <si>
    <t>IVA 21%</t>
  </si>
  <si>
    <t>IMPORT MÀXIM LICITACIÓ</t>
  </si>
  <si>
    <t>-</t>
  </si>
  <si>
    <t>Import</t>
  </si>
  <si>
    <t>Preu</t>
  </si>
  <si>
    <t>Quantitat</t>
  </si>
  <si>
    <t>Codi</t>
  </si>
  <si>
    <t>Partida</t>
  </si>
  <si>
    <t>Ut</t>
  </si>
  <si>
    <t>Unitat</t>
  </si>
  <si>
    <t>m2</t>
  </si>
  <si>
    <t>GENERAL, MÀ D'OBRA I MITJANS NECESSARIS A CÀRREC DE L'EMPRESA ADJUDICATÀRIA, MATERIAL SUBMINISTRAT PER CIRE</t>
  </si>
  <si>
    <t>PARTIDES AMB MATERIAL INCLÒS</t>
  </si>
  <si>
    <t>Adreça:</t>
  </si>
  <si>
    <t>LOT1: OBRA CIVIL</t>
  </si>
  <si>
    <t>Departament de Justícia</t>
  </si>
  <si>
    <t>Adequació Poliesportiu del CP Quatre Camins</t>
  </si>
  <si>
    <t>Centre Penitenciari Quatre Camins</t>
  </si>
  <si>
    <t>Carretera del Masnou a Granollers, PQ 13,425, 08430, Barcelona</t>
  </si>
  <si>
    <r>
      <t>Pintura plàstica amb textura llisa</t>
    </r>
    <r>
      <rPr>
        <sz val="11"/>
        <rFont val="Arial"/>
        <family val="2"/>
      </rPr>
      <t>, </t>
    </r>
    <r>
      <rPr>
        <sz val="11"/>
        <rFont val="Calibri"/>
        <family val="2"/>
        <scheme val="minor"/>
      </rPr>
      <t>color a definir, acabat mat, sobre paraments verticals interiors de guix o escaiola,  mà de fons i dues mans d'acabat. Preparació de la base i sanejament d'imperfeccions. Sostres.</t>
    </r>
  </si>
  <si>
    <t>ml</t>
  </si>
  <si>
    <t>Pintat de les línies del paviment</t>
  </si>
  <si>
    <t>Pintat de portes cegues d'acer galvanitzat, amb esmalt sintètic, amb una capa d'imprimació fosfatant i dues d'acabat</t>
  </si>
  <si>
    <t>Pintat de finestres d'acer galvanitzat, amb esmalt sintètic, amb una capa d'imprimació fosfatant i dues d'acabat</t>
  </si>
  <si>
    <t>PARAMENT VERTICAL</t>
  </si>
  <si>
    <t>Reparació de superfícies escrotonades amb segregacions, escantellades, erosions o zones amb desprendiments en paraments de guix, o amb humitats, sanejat manual amb aplicació de masilles sintetiques o guix. Aproximadament el 10% de la superficie. Incloent-hi material necessari.</t>
  </si>
  <si>
    <r>
      <t>Pintura plàstica amb textura llisa</t>
    </r>
    <r>
      <rPr>
        <sz val="11"/>
        <rFont val="Arial"/>
        <family val="2"/>
      </rPr>
      <t>, </t>
    </r>
    <r>
      <rPr>
        <sz val="11"/>
        <rFont val="Calibri"/>
        <family val="2"/>
        <scheme val="minor"/>
      </rPr>
      <t>colors blanc, verd i gris, acabat mat, sobre paraments horitzontals exteriors. Espai Frontó (RAL 6005), sòcol 3 m (RAL 6005) i parets (Blanc mate)</t>
    </r>
  </si>
  <si>
    <t>PARAMENT HORITZONTAL</t>
  </si>
  <si>
    <t>PORTES I FINESTRES</t>
  </si>
  <si>
    <t>Reparació de superfícies escrotonades amb segregacions, escantellades, erosions o zones amb desprendiments en paraments de guix, o amb humitats, sanejat manual amb aplicació de masilles sintetiques o guix. Aproximadament el 5% de la superficie. Incloent-hi material necessari.</t>
  </si>
  <si>
    <t>PISTA I GRADES</t>
  </si>
  <si>
    <t>Reparació de superfícies amb màquina de diamant per deixar‐la preparada per pintar</t>
  </si>
  <si>
    <t>Reparar paviment esglaons grada mitjançant morter autonivellant, previa aspiració de particules</t>
  </si>
  <si>
    <t>Pintat de paviment amb imprimació i dues capes de pintura de polieuretà de dos components. Incloent-hi tot ho necessari per a dur-ho a terme.</t>
  </si>
  <si>
    <t>REPARACIONS SOSTRE ALTELL</t>
  </si>
  <si>
    <t>pa</t>
  </si>
  <si>
    <t>Reparació de front de forjat de formigó armat, mitjançant picat del formigó deteriorat amb martell elèctric, eliminant el formigó en mal estat fins a arribar a les armadures; sanejat de les armadures que han quedat al descobert amb projecció en sec de raig de partícules de material abrasiu (silicat d'alumini), eliminant la brutícia superficial, el rovell i tota substància que pugui disminuir l'adherència entre les armadures i el material de reparació a aplicar, fins a assolir un grau de preparació Sa 2 ½ segons UNE-EN ISO8501-1 ; aplicació manual de morter monocomponent a base de ciment, inhibidors de corrosió i polímers en pols, per a la protecció i passivació d'armadures d'acer, i com a pont d'unió entre morter de reparació i formigó existent, garantint la adherència entre tots dos, amb 1,5 kg/m² de consum mitjà; recrés del forjat, inclòs a la partida rascat i reparar sostres deteriorats per la humitat.</t>
  </si>
  <si>
    <t>PINTURA MULTICOLOR MURALS</t>
  </si>
  <si>
    <t>Pintat mural de paret, refent l'actual.</t>
  </si>
  <si>
    <t>MITJANS AUXILIARS</t>
  </si>
  <si>
    <t>ut</t>
  </si>
  <si>
    <t>Mitjans auxiliars d'elevació per a dur a terme la totalitat de l'actuació.</t>
  </si>
  <si>
    <t xml:space="preserve">NOM DE L'EMPRESA LICITADORA: </t>
  </si>
  <si>
    <t>SUBTOTAL</t>
  </si>
  <si>
    <t>EXPEDIENT CB SR 0157/2024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</si>
</sst>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Arial"/>
      <family val="2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3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43" fontId="3" fillId="0" borderId="2" xfId="1" applyFont="1" applyBorder="1" applyAlignment="1">
      <alignment horizontal="center" vertical="top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43" fontId="2" fillId="0" borderId="0" xfId="1" applyFont="1" applyBorder="1" applyAlignment="1">
      <alignment horizontal="center" vertical="top"/>
    </xf>
    <xf numFmtId="2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/>
    <xf numFmtId="43" fontId="3" fillId="2" borderId="0" xfId="1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0" fillId="0" borderId="0" xfId="0" applyFill="1"/>
    <xf numFmtId="0" fontId="3" fillId="0" borderId="0" xfId="0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4" fontId="3" fillId="0" borderId="0" xfId="0" applyNumberFormat="1" applyFont="1" applyFill="1" applyBorder="1" applyAlignment="1">
      <alignment horizontal="center" vertical="top"/>
    </xf>
    <xf numFmtId="2" fontId="6" fillId="0" borderId="2" xfId="0" applyNumberFormat="1" applyFont="1" applyBorder="1" applyAlignment="1">
      <alignment horizontal="center"/>
    </xf>
    <xf numFmtId="44" fontId="4" fillId="2" borderId="0" xfId="0" applyNumberFormat="1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top"/>
    </xf>
    <xf numFmtId="2" fontId="5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0" borderId="0" xfId="0" applyFont="1" applyFill="1" applyBorder="1" applyAlignment="1">
      <alignment horizontal="justify" wrapText="1"/>
    </xf>
    <xf numFmtId="43" fontId="3" fillId="0" borderId="1" xfId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0" xfId="0" applyFont="1" applyFill="1" applyBorder="1" applyAlignment="1">
      <alignment horizontal="justify" vertical="top" wrapText="1"/>
    </xf>
    <xf numFmtId="2" fontId="8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 wrapText="1"/>
    </xf>
    <xf numFmtId="2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2" fillId="0" borderId="0" xfId="0" applyNumberFormat="1" applyFont="1"/>
    <xf numFmtId="0" fontId="3" fillId="0" borderId="0" xfId="0" applyFont="1" applyFill="1" applyBorder="1" applyAlignment="1">
      <alignment horizontal="justify" vertical="center" wrapText="1"/>
    </xf>
    <xf numFmtId="0" fontId="9" fillId="0" borderId="0" xfId="0" applyFont="1"/>
    <xf numFmtId="43" fontId="10" fillId="0" borderId="0" xfId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/>
    </xf>
    <xf numFmtId="0" fontId="11" fillId="0" borderId="0" xfId="0" applyFont="1"/>
    <xf numFmtId="43" fontId="12" fillId="0" borderId="0" xfId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/>
    </xf>
    <xf numFmtId="0" fontId="9" fillId="0" borderId="0" xfId="0" applyFont="1" applyBorder="1" applyAlignment="1">
      <alignment vertical="top" wrapText="1"/>
    </xf>
    <xf numFmtId="43" fontId="12" fillId="2" borderId="0" xfId="1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horizontal="justify" wrapText="1"/>
    </xf>
    <xf numFmtId="0" fontId="3" fillId="0" borderId="0" xfId="0" applyFont="1" applyFill="1" applyBorder="1" applyAlignment="1">
      <alignment wrapText="1"/>
    </xf>
    <xf numFmtId="44" fontId="4" fillId="0" borderId="1" xfId="0" applyNumberFormat="1" applyFont="1" applyBorder="1"/>
    <xf numFmtId="44" fontId="12" fillId="2" borderId="0" xfId="0" applyNumberFormat="1" applyFont="1" applyFill="1" applyBorder="1" applyAlignment="1">
      <alignment horizontal="right" vertical="top"/>
    </xf>
    <xf numFmtId="44" fontId="12" fillId="2" borderId="0" xfId="0" applyNumberFormat="1" applyFont="1" applyFill="1" applyBorder="1"/>
    <xf numFmtId="44" fontId="11" fillId="0" borderId="0" xfId="0" applyNumberFormat="1" applyFont="1"/>
    <xf numFmtId="44" fontId="12" fillId="0" borderId="0" xfId="0" applyNumberFormat="1" applyFont="1" applyFill="1" applyBorder="1" applyAlignment="1">
      <alignment horizontal="right" vertical="top"/>
    </xf>
    <xf numFmtId="44" fontId="12" fillId="0" borderId="0" xfId="0" applyNumberFormat="1" applyFont="1" applyFill="1" applyBorder="1"/>
    <xf numFmtId="44" fontId="10" fillId="0" borderId="0" xfId="0" applyNumberFormat="1" applyFont="1" applyFill="1" applyBorder="1" applyAlignment="1">
      <alignment horizontal="right" vertical="top"/>
    </xf>
    <xf numFmtId="44" fontId="10" fillId="0" borderId="0" xfId="0" applyNumberFormat="1" applyFont="1" applyFill="1" applyBorder="1"/>
    <xf numFmtId="44" fontId="9" fillId="0" borderId="0" xfId="0" applyNumberFormat="1" applyFont="1"/>
    <xf numFmtId="44" fontId="0" fillId="0" borderId="0" xfId="0" applyNumberFormat="1"/>
    <xf numFmtId="44" fontId="3" fillId="2" borderId="0" xfId="0" applyNumberFormat="1" applyFont="1" applyFill="1" applyBorder="1" applyAlignment="1">
      <alignment horizontal="center" vertical="top"/>
    </xf>
    <xf numFmtId="44" fontId="3" fillId="2" borderId="0" xfId="2" applyNumberFormat="1" applyFont="1" applyFill="1" applyBorder="1" applyAlignment="1">
      <alignment horizontal="center" vertical="top"/>
    </xf>
    <xf numFmtId="44" fontId="3" fillId="0" borderId="2" xfId="0" applyNumberFormat="1" applyFont="1" applyBorder="1" applyAlignment="1">
      <alignment horizontal="center" vertical="top"/>
    </xf>
    <xf numFmtId="44" fontId="3" fillId="0" borderId="2" xfId="2" applyNumberFormat="1" applyFont="1" applyBorder="1" applyAlignment="1">
      <alignment horizontal="right" vertical="top"/>
    </xf>
    <xf numFmtId="44" fontId="2" fillId="0" borderId="0" xfId="2" applyNumberFormat="1" applyFont="1"/>
    <xf numFmtId="44" fontId="3" fillId="0" borderId="1" xfId="0" applyNumberFormat="1" applyFont="1" applyFill="1" applyBorder="1" applyAlignment="1">
      <alignment vertical="top"/>
    </xf>
    <xf numFmtId="44" fontId="3" fillId="0" borderId="1" xfId="2" applyNumberFormat="1" applyFont="1" applyFill="1" applyBorder="1" applyAlignment="1">
      <alignment horizontal="right" vertical="top"/>
    </xf>
    <xf numFmtId="44" fontId="2" fillId="0" borderId="0" xfId="0" applyNumberFormat="1" applyFont="1" applyFill="1" applyBorder="1" applyAlignment="1">
      <alignment vertical="top"/>
    </xf>
    <xf numFmtId="44" fontId="2" fillId="0" borderId="0" xfId="2" applyNumberFormat="1" applyFont="1" applyBorder="1" applyAlignment="1">
      <alignment horizontal="right" vertical="top"/>
    </xf>
    <xf numFmtId="44" fontId="3" fillId="0" borderId="0" xfId="0" applyNumberFormat="1" applyFont="1" applyFill="1" applyBorder="1" applyAlignment="1">
      <alignment vertical="top"/>
    </xf>
    <xf numFmtId="44" fontId="3" fillId="0" borderId="0" xfId="2" applyNumberFormat="1" applyFont="1" applyFill="1" applyBorder="1" applyAlignment="1">
      <alignment horizontal="right" vertical="top"/>
    </xf>
    <xf numFmtId="44" fontId="0" fillId="0" borderId="0" xfId="2" applyNumberFormat="1" applyFont="1"/>
    <xf numFmtId="44" fontId="0" fillId="0" borderId="0" xfId="2" applyNumberFormat="1" applyFont="1" applyFill="1"/>
    <xf numFmtId="44" fontId="4" fillId="2" borderId="0" xfId="2" applyNumberFormat="1" applyFont="1" applyFill="1" applyBorder="1" applyAlignment="1">
      <alignment horizontal="right" vertical="top"/>
    </xf>
    <xf numFmtId="44" fontId="3" fillId="0" borderId="1" xfId="0" applyNumberFormat="1" applyFont="1" applyBorder="1" applyAlignment="1">
      <alignment horizontal="right" vertical="top"/>
    </xf>
    <xf numFmtId="44" fontId="3" fillId="0" borderId="2" xfId="0" applyNumberFormat="1" applyFont="1" applyBorder="1" applyAlignment="1">
      <alignment horizontal="right" vertical="top"/>
    </xf>
    <xf numFmtId="44" fontId="3" fillId="0" borderId="2" xfId="0" applyNumberFormat="1" applyFont="1" applyBorder="1"/>
    <xf numFmtId="44" fontId="4" fillId="0" borderId="1" xfId="0" applyNumberFormat="1" applyFont="1" applyBorder="1" applyAlignment="1">
      <alignment horizontal="right" vertical="top"/>
    </xf>
    <xf numFmtId="0" fontId="10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/>
    </xf>
    <xf numFmtId="43" fontId="12" fillId="4" borderId="3" xfId="1" applyFont="1" applyFill="1" applyBorder="1" applyAlignment="1">
      <alignment horizontal="center" vertical="top"/>
    </xf>
    <xf numFmtId="43" fontId="12" fillId="4" borderId="4" xfId="1" applyFont="1" applyFill="1" applyBorder="1" applyAlignment="1">
      <alignment horizontal="center" vertical="top"/>
    </xf>
    <xf numFmtId="43" fontId="12" fillId="4" borderId="5" xfId="1" applyFont="1" applyFill="1" applyBorder="1" applyAlignment="1">
      <alignment horizontal="center" vertical="top"/>
    </xf>
    <xf numFmtId="43" fontId="12" fillId="5" borderId="3" xfId="1" applyFont="1" applyFill="1" applyBorder="1" applyAlignment="1">
      <alignment horizontal="center" vertical="top"/>
    </xf>
    <xf numFmtId="43" fontId="12" fillId="5" borderId="4" xfId="1" applyFont="1" applyFill="1" applyBorder="1" applyAlignment="1">
      <alignment horizontal="center" vertical="top"/>
    </xf>
    <xf numFmtId="43" fontId="12" fillId="5" borderId="5" xfId="1" applyFont="1" applyFill="1" applyBorder="1" applyAlignment="1">
      <alignment horizontal="center" vertical="top"/>
    </xf>
  </cellXfs>
  <cellStyles count="3">
    <cellStyle name="Coma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tabSelected="1" topLeftCell="B1" zoomScale="75" zoomScaleNormal="75" workbookViewId="0">
      <selection activeCell="M3" sqref="M3:O3"/>
    </sheetView>
  </sheetViews>
  <sheetFormatPr defaultRowHeight="14.6" x14ac:dyDescent="0.4"/>
  <cols>
    <col min="1" max="1" width="7.4609375" customWidth="1"/>
    <col min="2" max="2" width="2.4609375" customWidth="1"/>
    <col min="3" max="3" width="4.69140625" customWidth="1"/>
    <col min="4" max="4" width="8.69140625" bestFit="1" customWidth="1"/>
    <col min="5" max="5" width="6.07421875" style="1" bestFit="1" customWidth="1"/>
    <col min="6" max="6" width="69.69140625" customWidth="1"/>
    <col min="7" max="7" width="15.53515625" hidden="1" customWidth="1"/>
    <col min="8" max="11" width="0" hidden="1" customWidth="1"/>
    <col min="12" max="12" width="12.84375" hidden="1" customWidth="1"/>
    <col min="13" max="13" width="13.23046875" bestFit="1" customWidth="1"/>
    <col min="14" max="14" width="14.4609375" style="107" bestFit="1" customWidth="1"/>
    <col min="15" max="15" width="18.3046875" style="107" customWidth="1"/>
    <col min="16" max="16" width="17.07421875" style="107" bestFit="1" customWidth="1"/>
    <col min="17" max="17" width="8.84375" customWidth="1"/>
    <col min="18" max="18" width="15.3046875" bestFit="1" customWidth="1"/>
    <col min="19" max="19" width="13.4609375" bestFit="1" customWidth="1"/>
    <col min="24" max="24" width="12.4609375" bestFit="1" customWidth="1"/>
  </cols>
  <sheetData>
    <row r="1" spans="1:22" s="69" customFormat="1" ht="16.3" thickBot="1" x14ac:dyDescent="0.5">
      <c r="A1" s="85" t="s">
        <v>15</v>
      </c>
      <c r="B1" s="84"/>
      <c r="C1" s="84"/>
      <c r="D1" s="83"/>
      <c r="E1" s="82"/>
      <c r="F1" s="36"/>
      <c r="G1" s="35"/>
      <c r="H1" s="35"/>
      <c r="I1" s="35"/>
      <c r="J1" s="35"/>
      <c r="K1" s="82"/>
      <c r="L1" s="81"/>
      <c r="M1" s="81"/>
      <c r="N1" s="99"/>
      <c r="O1" s="100"/>
      <c r="P1" s="101"/>
    </row>
    <row r="2" spans="1:22" s="69" customFormat="1" ht="18.649999999999999" customHeight="1" thickBot="1" x14ac:dyDescent="0.5">
      <c r="A2" s="76"/>
      <c r="B2" s="74"/>
      <c r="C2" s="74"/>
      <c r="D2" s="127" t="s">
        <v>16</v>
      </c>
      <c r="E2" s="127"/>
      <c r="F2" s="127"/>
      <c r="G2" s="80"/>
      <c r="H2" s="80"/>
      <c r="I2" s="80"/>
      <c r="J2" s="80"/>
      <c r="K2" s="71"/>
      <c r="L2" s="70"/>
      <c r="M2" s="131" t="s">
        <v>45</v>
      </c>
      <c r="N2" s="132"/>
      <c r="O2" s="133"/>
      <c r="P2" s="101"/>
    </row>
    <row r="3" spans="1:22" s="69" customFormat="1" ht="18.899999999999999" customHeight="1" thickBot="1" x14ac:dyDescent="0.5">
      <c r="A3" s="75"/>
      <c r="B3" s="74"/>
      <c r="C3" s="74"/>
      <c r="D3" s="128" t="s">
        <v>17</v>
      </c>
      <c r="E3" s="128"/>
      <c r="F3" s="128"/>
      <c r="G3" s="80"/>
      <c r="H3" s="80"/>
      <c r="I3" s="80"/>
      <c r="J3" s="80"/>
      <c r="K3" s="71"/>
      <c r="L3" s="70"/>
      <c r="M3" s="131" t="s">
        <v>43</v>
      </c>
      <c r="N3" s="132"/>
      <c r="O3" s="133"/>
      <c r="P3" s="101"/>
    </row>
    <row r="4" spans="1:22" s="69" customFormat="1" ht="16.3" thickBot="1" x14ac:dyDescent="0.5">
      <c r="A4" s="79" t="s">
        <v>14</v>
      </c>
      <c r="B4" s="74"/>
      <c r="C4" s="74"/>
      <c r="D4" s="78"/>
      <c r="E4" s="68"/>
      <c r="F4" s="77"/>
      <c r="G4" s="68"/>
      <c r="H4" s="68"/>
      <c r="I4" s="68"/>
      <c r="J4" s="68"/>
      <c r="K4" s="71"/>
      <c r="L4" s="70"/>
      <c r="M4" s="134"/>
      <c r="N4" s="135"/>
      <c r="O4" s="136"/>
      <c r="P4" s="101"/>
    </row>
    <row r="5" spans="1:22" s="69" customFormat="1" ht="15.9" x14ac:dyDescent="0.45">
      <c r="A5" s="76"/>
      <c r="B5" s="74"/>
      <c r="C5" s="74"/>
      <c r="D5" s="129" t="s">
        <v>18</v>
      </c>
      <c r="E5" s="129"/>
      <c r="F5" s="129"/>
      <c r="G5" s="129"/>
      <c r="H5" s="129"/>
      <c r="I5" s="129"/>
      <c r="J5" s="129"/>
      <c r="K5" s="71"/>
      <c r="L5" s="70"/>
      <c r="M5" s="70"/>
      <c r="N5" s="102"/>
      <c r="O5" s="103"/>
      <c r="P5" s="101"/>
    </row>
    <row r="6" spans="1:22" s="69" customFormat="1" ht="15.9" x14ac:dyDescent="0.45">
      <c r="A6" s="75"/>
      <c r="B6" s="74"/>
      <c r="C6" s="74"/>
      <c r="D6" s="129" t="s">
        <v>19</v>
      </c>
      <c r="E6" s="129"/>
      <c r="F6" s="129"/>
      <c r="G6" s="129"/>
      <c r="H6" s="129"/>
      <c r="I6" s="129"/>
      <c r="J6" s="129"/>
      <c r="K6" s="71"/>
      <c r="L6" s="70"/>
      <c r="M6" s="70"/>
      <c r="N6" s="102"/>
      <c r="O6" s="103"/>
      <c r="P6" s="101"/>
    </row>
    <row r="7" spans="1:22" s="69" customFormat="1" ht="15.9" x14ac:dyDescent="0.45">
      <c r="A7" s="75"/>
      <c r="B7" s="74"/>
      <c r="C7" s="74"/>
      <c r="D7" s="73"/>
      <c r="E7" s="72"/>
      <c r="F7" s="44"/>
      <c r="G7" s="42"/>
      <c r="H7" s="42"/>
      <c r="I7" s="42"/>
      <c r="J7" s="42"/>
      <c r="K7" s="71"/>
      <c r="L7" s="70"/>
      <c r="M7" s="70"/>
      <c r="N7" s="102"/>
      <c r="O7" s="103"/>
      <c r="P7" s="101"/>
    </row>
    <row r="8" spans="1:22" s="66" customFormat="1" ht="12.9" x14ac:dyDescent="0.35">
      <c r="A8" s="130" t="s">
        <v>13</v>
      </c>
      <c r="B8" s="130"/>
      <c r="C8" s="130"/>
      <c r="D8" s="130"/>
      <c r="E8" s="130"/>
      <c r="F8" s="130"/>
      <c r="G8" s="68"/>
      <c r="H8" s="68"/>
      <c r="I8" s="68"/>
      <c r="J8" s="68"/>
      <c r="K8" s="68"/>
      <c r="L8" s="67"/>
      <c r="M8" s="67"/>
      <c r="N8" s="104"/>
      <c r="O8" s="105"/>
      <c r="P8" s="106"/>
    </row>
    <row r="9" spans="1:22" s="66" customFormat="1" ht="12.9" x14ac:dyDescent="0.35">
      <c r="A9" s="126" t="s">
        <v>12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05"/>
      <c r="P9" s="106"/>
    </row>
    <row r="11" spans="1:22" x14ac:dyDescent="0.4">
      <c r="A11" s="38">
        <v>1</v>
      </c>
      <c r="B11" s="38"/>
      <c r="C11" s="38"/>
      <c r="D11" s="37"/>
      <c r="E11" s="51"/>
      <c r="F11" s="53" t="s">
        <v>25</v>
      </c>
      <c r="G11" s="36"/>
      <c r="H11" s="35"/>
      <c r="I11" s="52"/>
      <c r="J11" s="35"/>
      <c r="K11" s="35"/>
      <c r="L11" s="35"/>
      <c r="M11" s="34"/>
      <c r="N11" s="108"/>
      <c r="O11" s="109"/>
      <c r="P11" s="50">
        <f>SUM(O13:O16)</f>
        <v>0</v>
      </c>
    </row>
    <row r="12" spans="1:22" s="58" customFormat="1" x14ac:dyDescent="0.4">
      <c r="A12" s="16" t="s">
        <v>8</v>
      </c>
      <c r="B12" s="16"/>
      <c r="C12" s="16"/>
      <c r="D12" s="16" t="s">
        <v>7</v>
      </c>
      <c r="E12" s="15"/>
      <c r="F12" s="33"/>
      <c r="G12" s="14"/>
      <c r="H12" s="13"/>
      <c r="I12" s="49"/>
      <c r="J12" s="13"/>
      <c r="K12" s="13"/>
      <c r="L12" s="13"/>
      <c r="M12" s="10" t="s">
        <v>6</v>
      </c>
      <c r="N12" s="110" t="s">
        <v>5</v>
      </c>
      <c r="O12" s="111" t="s">
        <v>4</v>
      </c>
      <c r="P12" s="112"/>
    </row>
    <row r="13" spans="1:22" s="58" customFormat="1" ht="76.2" customHeight="1" x14ac:dyDescent="0.4">
      <c r="A13" s="32">
        <v>1</v>
      </c>
      <c r="B13" s="57" t="s">
        <v>3</v>
      </c>
      <c r="C13" s="57">
        <v>1</v>
      </c>
      <c r="D13" s="57"/>
      <c r="E13" s="56" t="s">
        <v>11</v>
      </c>
      <c r="F13" s="90" t="s">
        <v>26</v>
      </c>
      <c r="G13" s="86"/>
      <c r="H13" s="87"/>
      <c r="I13" s="88"/>
      <c r="J13" s="87"/>
      <c r="K13" s="87"/>
      <c r="L13" s="89"/>
      <c r="M13" s="55">
        <v>171.94</v>
      </c>
      <c r="N13" s="113"/>
      <c r="O13" s="114">
        <f>ROUND(M13*N13,2)</f>
        <v>0</v>
      </c>
      <c r="P13" s="112"/>
      <c r="V13" s="64"/>
    </row>
    <row r="14" spans="1:22" s="58" customFormat="1" x14ac:dyDescent="0.4">
      <c r="A14" s="31"/>
      <c r="B14" s="31"/>
      <c r="C14" s="31"/>
      <c r="D14" s="30"/>
      <c r="E14" s="29"/>
      <c r="F14" s="28"/>
      <c r="G14" s="63"/>
      <c r="H14" s="61"/>
      <c r="I14" s="62"/>
      <c r="J14" s="61"/>
      <c r="K14" s="61"/>
      <c r="L14" s="60"/>
      <c r="M14" s="23"/>
      <c r="N14" s="115"/>
      <c r="O14" s="116"/>
      <c r="P14" s="112"/>
    </row>
    <row r="15" spans="1:22" s="58" customFormat="1" x14ac:dyDescent="0.4">
      <c r="A15" s="16" t="s">
        <v>8</v>
      </c>
      <c r="B15" s="16"/>
      <c r="C15" s="16"/>
      <c r="D15" s="16" t="s">
        <v>7</v>
      </c>
      <c r="E15" s="15"/>
      <c r="F15" s="33"/>
      <c r="G15" s="14"/>
      <c r="H15" s="13"/>
      <c r="I15" s="49"/>
      <c r="J15" s="13"/>
      <c r="K15" s="13"/>
      <c r="L15" s="13"/>
      <c r="M15" s="10" t="s">
        <v>6</v>
      </c>
      <c r="N15" s="110" t="s">
        <v>5</v>
      </c>
      <c r="O15" s="111" t="s">
        <v>4</v>
      </c>
      <c r="P15" s="112"/>
    </row>
    <row r="16" spans="1:22" s="58" customFormat="1" ht="48.65" customHeight="1" x14ac:dyDescent="0.4">
      <c r="A16" s="32">
        <v>1</v>
      </c>
      <c r="B16" s="57" t="s">
        <v>3</v>
      </c>
      <c r="C16" s="57">
        <v>2</v>
      </c>
      <c r="D16" s="57"/>
      <c r="E16" s="56" t="s">
        <v>11</v>
      </c>
      <c r="F16" s="65" t="s">
        <v>27</v>
      </c>
      <c r="G16" s="86"/>
      <c r="H16" s="87"/>
      <c r="I16" s="88"/>
      <c r="J16" s="87"/>
      <c r="K16" s="87"/>
      <c r="L16" s="89"/>
      <c r="M16" s="55">
        <v>1719.3</v>
      </c>
      <c r="N16" s="113"/>
      <c r="O16" s="114">
        <f>ROUND(M16*N16,2)</f>
        <v>0</v>
      </c>
      <c r="P16" s="112"/>
      <c r="V16" s="64"/>
    </row>
    <row r="18" spans="1:24" x14ac:dyDescent="0.4">
      <c r="A18" s="38">
        <v>2</v>
      </c>
      <c r="B18" s="38"/>
      <c r="C18" s="38"/>
      <c r="D18" s="37"/>
      <c r="E18" s="51"/>
      <c r="F18" s="53" t="s">
        <v>28</v>
      </c>
      <c r="G18" s="36"/>
      <c r="H18" s="35"/>
      <c r="I18" s="52"/>
      <c r="J18" s="35"/>
      <c r="K18" s="35"/>
      <c r="L18" s="35"/>
      <c r="M18" s="34"/>
      <c r="N18" s="108"/>
      <c r="O18" s="109"/>
      <c r="P18" s="50">
        <f>SUM(O20:O23)</f>
        <v>0</v>
      </c>
    </row>
    <row r="19" spans="1:24" s="58" customFormat="1" x14ac:dyDescent="0.4">
      <c r="A19" s="16" t="s">
        <v>8</v>
      </c>
      <c r="B19" s="16"/>
      <c r="C19" s="16"/>
      <c r="D19" s="16" t="s">
        <v>7</v>
      </c>
      <c r="E19" s="15"/>
      <c r="F19" s="33"/>
      <c r="G19" s="14"/>
      <c r="H19" s="13"/>
      <c r="I19" s="49"/>
      <c r="J19" s="13"/>
      <c r="K19" s="13"/>
      <c r="L19" s="13"/>
      <c r="M19" s="10" t="s">
        <v>6</v>
      </c>
      <c r="N19" s="110" t="s">
        <v>5</v>
      </c>
      <c r="O19" s="111" t="s">
        <v>4</v>
      </c>
      <c r="P19" s="112"/>
    </row>
    <row r="20" spans="1:24" s="58" customFormat="1" ht="76.2" customHeight="1" x14ac:dyDescent="0.4">
      <c r="A20" s="32">
        <v>2</v>
      </c>
      <c r="B20" s="57" t="s">
        <v>3</v>
      </c>
      <c r="C20" s="57">
        <v>1</v>
      </c>
      <c r="D20" s="57"/>
      <c r="E20" s="56" t="s">
        <v>11</v>
      </c>
      <c r="F20" s="90" t="s">
        <v>26</v>
      </c>
      <c r="G20" s="86"/>
      <c r="H20" s="87"/>
      <c r="I20" s="88"/>
      <c r="J20" s="87"/>
      <c r="K20" s="87"/>
      <c r="L20" s="89"/>
      <c r="M20" s="55">
        <v>18.02</v>
      </c>
      <c r="N20" s="113"/>
      <c r="O20" s="114">
        <f>ROUND(M20*N20,2)</f>
        <v>0</v>
      </c>
      <c r="P20" s="112"/>
      <c r="V20" s="64"/>
    </row>
    <row r="21" spans="1:24" s="58" customFormat="1" x14ac:dyDescent="0.4">
      <c r="A21" s="31"/>
      <c r="B21" s="31"/>
      <c r="C21" s="31"/>
      <c r="D21" s="30"/>
      <c r="E21" s="29"/>
      <c r="F21" s="28"/>
      <c r="G21" s="63"/>
      <c r="H21" s="61"/>
      <c r="I21" s="62"/>
      <c r="J21" s="61"/>
      <c r="K21" s="61"/>
      <c r="L21" s="60"/>
      <c r="M21" s="23"/>
      <c r="N21" s="115"/>
      <c r="O21" s="116"/>
      <c r="P21" s="112"/>
    </row>
    <row r="22" spans="1:24" s="58" customFormat="1" x14ac:dyDescent="0.4">
      <c r="A22" s="16" t="s">
        <v>8</v>
      </c>
      <c r="B22" s="16"/>
      <c r="C22" s="16"/>
      <c r="D22" s="16" t="s">
        <v>7</v>
      </c>
      <c r="E22" s="15"/>
      <c r="F22" s="33"/>
      <c r="G22" s="14"/>
      <c r="H22" s="13"/>
      <c r="I22" s="49"/>
      <c r="J22" s="13"/>
      <c r="K22" s="13"/>
      <c r="L22" s="13"/>
      <c r="M22" s="10" t="s">
        <v>6</v>
      </c>
      <c r="N22" s="110" t="s">
        <v>5</v>
      </c>
      <c r="O22" s="111" t="s">
        <v>4</v>
      </c>
      <c r="P22" s="112"/>
    </row>
    <row r="23" spans="1:24" s="58" customFormat="1" ht="58.3" x14ac:dyDescent="0.4">
      <c r="A23" s="32">
        <v>2</v>
      </c>
      <c r="B23" s="57" t="s">
        <v>3</v>
      </c>
      <c r="C23" s="57">
        <v>2</v>
      </c>
      <c r="D23" s="57"/>
      <c r="E23" s="56" t="s">
        <v>11</v>
      </c>
      <c r="F23" s="65" t="s">
        <v>20</v>
      </c>
      <c r="G23" s="86"/>
      <c r="H23" s="87"/>
      <c r="I23" s="88"/>
      <c r="J23" s="87"/>
      <c r="K23" s="87"/>
      <c r="L23" s="89"/>
      <c r="M23" s="55">
        <v>180.42</v>
      </c>
      <c r="N23" s="113"/>
      <c r="O23" s="114">
        <f>ROUND(M23*N23,2)</f>
        <v>0</v>
      </c>
      <c r="P23" s="112"/>
      <c r="V23" s="64"/>
      <c r="X23" s="64"/>
    </row>
    <row r="25" spans="1:24" x14ac:dyDescent="0.4">
      <c r="A25" s="38">
        <v>3</v>
      </c>
      <c r="B25" s="38"/>
      <c r="C25" s="38"/>
      <c r="D25" s="37"/>
      <c r="E25" s="51"/>
      <c r="F25" s="53" t="s">
        <v>29</v>
      </c>
      <c r="G25" s="36"/>
      <c r="H25" s="35"/>
      <c r="I25" s="52"/>
      <c r="J25" s="35"/>
      <c r="K25" s="35"/>
      <c r="L25" s="35"/>
      <c r="M25" s="34"/>
      <c r="N25" s="108"/>
      <c r="O25" s="109"/>
      <c r="P25" s="50">
        <f>SUM(O27:O33)</f>
        <v>0</v>
      </c>
    </row>
    <row r="26" spans="1:24" s="58" customFormat="1" x14ac:dyDescent="0.4">
      <c r="A26" s="16" t="s">
        <v>8</v>
      </c>
      <c r="B26" s="16"/>
      <c r="C26" s="16"/>
      <c r="D26" s="16" t="s">
        <v>7</v>
      </c>
      <c r="E26" s="15"/>
      <c r="F26" s="33"/>
      <c r="G26" s="14"/>
      <c r="H26" s="13"/>
      <c r="I26" s="49"/>
      <c r="J26" s="13"/>
      <c r="K26" s="13"/>
      <c r="L26" s="13"/>
      <c r="M26" s="10" t="s">
        <v>6</v>
      </c>
      <c r="N26" s="110" t="s">
        <v>5</v>
      </c>
      <c r="O26" s="111" t="s">
        <v>4</v>
      </c>
      <c r="P26" s="112"/>
    </row>
    <row r="27" spans="1:24" s="58" customFormat="1" ht="76.2" customHeight="1" x14ac:dyDescent="0.4">
      <c r="A27" s="32">
        <v>3</v>
      </c>
      <c r="B27" s="57" t="s">
        <v>3</v>
      </c>
      <c r="C27" s="57">
        <v>1</v>
      </c>
      <c r="D27" s="57"/>
      <c r="E27" s="56" t="s">
        <v>11</v>
      </c>
      <c r="F27" s="90" t="s">
        <v>30</v>
      </c>
      <c r="G27" s="86"/>
      <c r="H27" s="87"/>
      <c r="I27" s="88"/>
      <c r="J27" s="87"/>
      <c r="K27" s="87"/>
      <c r="L27" s="89"/>
      <c r="M27" s="55">
        <v>14.64</v>
      </c>
      <c r="N27" s="113"/>
      <c r="O27" s="114">
        <f>ROUND(M27*N27,2)</f>
        <v>0</v>
      </c>
      <c r="P27" s="112"/>
      <c r="V27" s="64"/>
    </row>
    <row r="28" spans="1:24" s="58" customFormat="1" x14ac:dyDescent="0.4">
      <c r="A28" s="32"/>
      <c r="B28" s="57"/>
      <c r="C28" s="57"/>
      <c r="D28" s="57"/>
      <c r="E28" s="56"/>
      <c r="F28" s="65"/>
      <c r="G28" s="91"/>
      <c r="H28" s="92"/>
      <c r="I28" s="93"/>
      <c r="J28" s="92"/>
      <c r="K28" s="92"/>
      <c r="L28" s="94"/>
      <c r="M28" s="41"/>
      <c r="N28" s="117"/>
      <c r="O28" s="118"/>
      <c r="P28" s="112"/>
      <c r="V28" s="64"/>
    </row>
    <row r="29" spans="1:24" x14ac:dyDescent="0.4">
      <c r="A29" s="16" t="s">
        <v>8</v>
      </c>
      <c r="B29" s="16"/>
      <c r="C29" s="16"/>
      <c r="D29" s="16" t="s">
        <v>7</v>
      </c>
      <c r="E29" s="15" t="s">
        <v>10</v>
      </c>
      <c r="F29" s="33"/>
      <c r="G29" s="14"/>
      <c r="H29" s="13"/>
      <c r="I29" s="49"/>
      <c r="J29" s="13"/>
      <c r="K29" s="13"/>
      <c r="L29" s="13"/>
      <c r="M29" s="10" t="s">
        <v>6</v>
      </c>
      <c r="N29" s="110" t="s">
        <v>5</v>
      </c>
      <c r="O29" s="111" t="s">
        <v>4</v>
      </c>
      <c r="P29" s="119"/>
    </row>
    <row r="30" spans="1:24" ht="33" customHeight="1" x14ac:dyDescent="0.4">
      <c r="A30" s="32">
        <v>3</v>
      </c>
      <c r="B30" s="57" t="s">
        <v>3</v>
      </c>
      <c r="C30" s="57">
        <v>2</v>
      </c>
      <c r="D30" s="57"/>
      <c r="E30" s="56" t="s">
        <v>11</v>
      </c>
      <c r="F30" s="54" t="s">
        <v>23</v>
      </c>
      <c r="G30" s="2"/>
      <c r="M30" s="55">
        <v>61.29</v>
      </c>
      <c r="N30" s="113"/>
      <c r="O30" s="114">
        <f>ROUND(M30*N30,2)</f>
        <v>0</v>
      </c>
      <c r="P30" s="119"/>
    </row>
    <row r="31" spans="1:24" x14ac:dyDescent="0.4">
      <c r="A31" s="31"/>
      <c r="B31" s="31"/>
      <c r="C31" s="31"/>
      <c r="D31" s="30"/>
      <c r="E31" s="29"/>
      <c r="F31" s="28"/>
      <c r="G31" s="27"/>
      <c r="H31" s="26"/>
      <c r="I31" s="26"/>
      <c r="J31" s="25"/>
      <c r="K31" s="25"/>
      <c r="L31" s="24"/>
      <c r="M31" s="23"/>
      <c r="N31" s="115"/>
      <c r="O31" s="116"/>
      <c r="P31" s="119"/>
    </row>
    <row r="32" spans="1:24" x14ac:dyDescent="0.4">
      <c r="A32" s="16" t="s">
        <v>8</v>
      </c>
      <c r="B32" s="16"/>
      <c r="C32" s="16"/>
      <c r="D32" s="16" t="s">
        <v>7</v>
      </c>
      <c r="E32" s="15" t="s">
        <v>10</v>
      </c>
      <c r="F32" s="33"/>
      <c r="G32" s="14"/>
      <c r="H32" s="13"/>
      <c r="I32" s="49"/>
      <c r="J32" s="13"/>
      <c r="K32" s="13"/>
      <c r="L32" s="13"/>
      <c r="M32" s="10" t="s">
        <v>6</v>
      </c>
      <c r="N32" s="110" t="s">
        <v>5</v>
      </c>
      <c r="O32" s="111" t="s">
        <v>4</v>
      </c>
      <c r="P32" s="119"/>
    </row>
    <row r="33" spans="1:16" ht="29.15" x14ac:dyDescent="0.4">
      <c r="A33" s="32">
        <v>3</v>
      </c>
      <c r="B33" s="57" t="s">
        <v>3</v>
      </c>
      <c r="C33" s="57">
        <v>3</v>
      </c>
      <c r="D33" s="57"/>
      <c r="E33" s="56" t="s">
        <v>11</v>
      </c>
      <c r="F33" s="54" t="s">
        <v>24</v>
      </c>
      <c r="G33" s="2"/>
      <c r="M33" s="55">
        <v>85.54</v>
      </c>
      <c r="N33" s="113"/>
      <c r="O33" s="114">
        <f>ROUND(M33*N33,2)</f>
        <v>0</v>
      </c>
      <c r="P33" s="119"/>
    </row>
    <row r="35" spans="1:16" x14ac:dyDescent="0.4">
      <c r="A35" s="38">
        <v>4</v>
      </c>
      <c r="B35" s="38"/>
      <c r="C35" s="38"/>
      <c r="D35" s="37"/>
      <c r="E35" s="51"/>
      <c r="F35" s="53" t="s">
        <v>31</v>
      </c>
      <c r="G35" s="36"/>
      <c r="H35" s="35"/>
      <c r="I35" s="52"/>
      <c r="J35" s="35"/>
      <c r="K35" s="35"/>
      <c r="L35" s="35"/>
      <c r="M35" s="34"/>
      <c r="N35" s="108"/>
      <c r="O35" s="109"/>
      <c r="P35" s="50">
        <f>SUM(O37:O46)</f>
        <v>0</v>
      </c>
    </row>
    <row r="36" spans="1:16" s="58" customFormat="1" x14ac:dyDescent="0.4">
      <c r="A36" s="16" t="s">
        <v>8</v>
      </c>
      <c r="B36" s="16"/>
      <c r="C36" s="16"/>
      <c r="D36" s="16" t="s">
        <v>7</v>
      </c>
      <c r="E36" s="15"/>
      <c r="F36" s="33"/>
      <c r="G36" s="14"/>
      <c r="H36" s="13"/>
      <c r="I36" s="49"/>
      <c r="J36" s="13"/>
      <c r="K36" s="13"/>
      <c r="L36" s="13"/>
      <c r="M36" s="10" t="s">
        <v>6</v>
      </c>
      <c r="N36" s="110" t="s">
        <v>5</v>
      </c>
      <c r="O36" s="111" t="s">
        <v>4</v>
      </c>
      <c r="P36" s="112"/>
    </row>
    <row r="37" spans="1:16" s="58" customFormat="1" ht="29.15" x14ac:dyDescent="0.4">
      <c r="A37" s="32">
        <v>4</v>
      </c>
      <c r="B37" s="57" t="s">
        <v>3</v>
      </c>
      <c r="C37" s="57">
        <v>1</v>
      </c>
      <c r="D37" s="57"/>
      <c r="E37" s="56" t="s">
        <v>11</v>
      </c>
      <c r="F37" s="59" t="s">
        <v>32</v>
      </c>
      <c r="G37" s="86"/>
      <c r="H37" s="87"/>
      <c r="I37" s="88"/>
      <c r="J37" s="87"/>
      <c r="K37" s="87"/>
      <c r="L37" s="89"/>
      <c r="M37" s="55">
        <v>140.09</v>
      </c>
      <c r="N37" s="113"/>
      <c r="O37" s="114">
        <f>ROUND(M37*N37,2)</f>
        <v>0</v>
      </c>
      <c r="P37" s="112"/>
    </row>
    <row r="38" spans="1:16" s="58" customFormat="1" x14ac:dyDescent="0.4">
      <c r="A38" s="32"/>
      <c r="B38" s="57"/>
      <c r="C38" s="57"/>
      <c r="D38" s="57"/>
      <c r="E38" s="56"/>
      <c r="F38" s="59"/>
      <c r="G38" s="91"/>
      <c r="H38" s="92"/>
      <c r="I38" s="93"/>
      <c r="J38" s="92"/>
      <c r="K38" s="92"/>
      <c r="L38" s="94"/>
      <c r="M38" s="41"/>
      <c r="N38" s="117"/>
      <c r="O38" s="118"/>
      <c r="P38" s="112"/>
    </row>
    <row r="39" spans="1:16" s="58" customFormat="1" x14ac:dyDescent="0.4">
      <c r="A39" s="16" t="s">
        <v>8</v>
      </c>
      <c r="B39" s="16"/>
      <c r="C39" s="16"/>
      <c r="D39" s="16" t="s">
        <v>7</v>
      </c>
      <c r="E39" s="15"/>
      <c r="F39" s="33"/>
      <c r="G39" s="14"/>
      <c r="H39" s="13"/>
      <c r="I39" s="49"/>
      <c r="J39" s="13"/>
      <c r="K39" s="13"/>
      <c r="L39" s="13"/>
      <c r="M39" s="10" t="s">
        <v>6</v>
      </c>
      <c r="N39" s="110" t="s">
        <v>5</v>
      </c>
      <c r="O39" s="111" t="s">
        <v>4</v>
      </c>
      <c r="P39" s="112"/>
    </row>
    <row r="40" spans="1:16" s="58" customFormat="1" ht="29.15" x14ac:dyDescent="0.4">
      <c r="A40" s="32">
        <v>4</v>
      </c>
      <c r="B40" s="57" t="s">
        <v>3</v>
      </c>
      <c r="C40" s="57">
        <v>2</v>
      </c>
      <c r="D40" s="57"/>
      <c r="E40" s="56" t="s">
        <v>11</v>
      </c>
      <c r="F40" s="59" t="s">
        <v>33</v>
      </c>
      <c r="G40" s="86"/>
      <c r="H40" s="87"/>
      <c r="I40" s="88"/>
      <c r="J40" s="87"/>
      <c r="K40" s="87"/>
      <c r="L40" s="89"/>
      <c r="M40" s="55">
        <v>77.010000000000005</v>
      </c>
      <c r="N40" s="113"/>
      <c r="O40" s="114">
        <f>ROUND(M40*N40,2)</f>
        <v>0</v>
      </c>
      <c r="P40" s="112"/>
    </row>
    <row r="41" spans="1:16" s="58" customFormat="1" x14ac:dyDescent="0.4">
      <c r="A41" s="32"/>
      <c r="B41" s="57"/>
      <c r="C41" s="57"/>
      <c r="D41" s="57"/>
      <c r="E41" s="56"/>
      <c r="F41" s="59"/>
      <c r="G41" s="91"/>
      <c r="H41" s="92"/>
      <c r="I41" s="93"/>
      <c r="J41" s="92"/>
      <c r="K41" s="92"/>
      <c r="L41" s="94"/>
      <c r="M41" s="41"/>
      <c r="N41" s="117"/>
      <c r="O41" s="118"/>
      <c r="P41" s="112"/>
    </row>
    <row r="42" spans="1:16" s="58" customFormat="1" x14ac:dyDescent="0.4">
      <c r="A42" s="16" t="s">
        <v>8</v>
      </c>
      <c r="B42" s="16"/>
      <c r="C42" s="16"/>
      <c r="D42" s="16" t="s">
        <v>7</v>
      </c>
      <c r="E42" s="15"/>
      <c r="F42" s="33"/>
      <c r="G42" s="14"/>
      <c r="H42" s="13"/>
      <c r="I42" s="49"/>
      <c r="J42" s="13"/>
      <c r="K42" s="13"/>
      <c r="L42" s="13"/>
      <c r="M42" s="10" t="s">
        <v>6</v>
      </c>
      <c r="N42" s="110" t="s">
        <v>5</v>
      </c>
      <c r="O42" s="111" t="s">
        <v>4</v>
      </c>
      <c r="P42" s="112"/>
    </row>
    <row r="43" spans="1:16" s="58" customFormat="1" ht="43.75" x14ac:dyDescent="0.4">
      <c r="A43" s="32">
        <v>4</v>
      </c>
      <c r="B43" s="57" t="s">
        <v>3</v>
      </c>
      <c r="C43" s="57">
        <v>3</v>
      </c>
      <c r="D43" s="57"/>
      <c r="E43" s="56" t="s">
        <v>11</v>
      </c>
      <c r="F43" s="95" t="s">
        <v>34</v>
      </c>
      <c r="G43" s="86"/>
      <c r="H43" s="87"/>
      <c r="I43" s="88"/>
      <c r="J43" s="87"/>
      <c r="K43" s="87"/>
      <c r="L43" s="89"/>
      <c r="M43" s="55">
        <v>1400.87</v>
      </c>
      <c r="N43" s="113"/>
      <c r="O43" s="114">
        <f>ROUND(M43*N43,2)</f>
        <v>0</v>
      </c>
      <c r="P43" s="112"/>
    </row>
    <row r="44" spans="1:16" s="39" customFormat="1" x14ac:dyDescent="0.4">
      <c r="A44" s="47"/>
      <c r="B44" s="47"/>
      <c r="C44" s="47"/>
      <c r="D44" s="46"/>
      <c r="E44" s="40"/>
      <c r="F44" s="45"/>
      <c r="G44" s="44"/>
      <c r="H44" s="42"/>
      <c r="I44" s="43"/>
      <c r="J44" s="42"/>
      <c r="K44" s="42"/>
      <c r="L44" s="42"/>
      <c r="M44" s="41"/>
      <c r="N44" s="48"/>
      <c r="O44" s="118"/>
      <c r="P44" s="120"/>
    </row>
    <row r="45" spans="1:16" x14ac:dyDescent="0.4">
      <c r="A45" s="16" t="s">
        <v>8</v>
      </c>
      <c r="B45" s="16"/>
      <c r="C45" s="16"/>
      <c r="D45" s="16" t="s">
        <v>7</v>
      </c>
      <c r="E45" s="15" t="s">
        <v>10</v>
      </c>
      <c r="F45" s="33"/>
      <c r="G45" s="14"/>
      <c r="H45" s="13"/>
      <c r="I45" s="49"/>
      <c r="J45" s="13"/>
      <c r="K45" s="13"/>
      <c r="L45" s="13"/>
      <c r="M45" s="10" t="s">
        <v>6</v>
      </c>
      <c r="N45" s="110" t="s">
        <v>5</v>
      </c>
      <c r="O45" s="111" t="s">
        <v>4</v>
      </c>
      <c r="P45" s="119"/>
    </row>
    <row r="46" spans="1:16" x14ac:dyDescent="0.4">
      <c r="A46" s="32">
        <v>4</v>
      </c>
      <c r="B46" s="57" t="s">
        <v>3</v>
      </c>
      <c r="C46" s="57">
        <v>4</v>
      </c>
      <c r="D46" s="57"/>
      <c r="E46" s="56" t="s">
        <v>21</v>
      </c>
      <c r="F46" s="96" t="s">
        <v>22</v>
      </c>
      <c r="G46" s="2"/>
      <c r="M46" s="55">
        <v>775.5</v>
      </c>
      <c r="N46" s="113"/>
      <c r="O46" s="114">
        <f>ROUND(M46*N46,2)</f>
        <v>0</v>
      </c>
      <c r="P46" s="119"/>
    </row>
    <row r="48" spans="1:16" x14ac:dyDescent="0.4">
      <c r="A48" s="38">
        <v>5</v>
      </c>
      <c r="B48" s="38"/>
      <c r="C48" s="38"/>
      <c r="D48" s="37"/>
      <c r="E48" s="51"/>
      <c r="F48" s="53" t="s">
        <v>35</v>
      </c>
      <c r="G48" s="36"/>
      <c r="H48" s="35"/>
      <c r="I48" s="52"/>
      <c r="J48" s="35"/>
      <c r="K48" s="35"/>
      <c r="L48" s="35"/>
      <c r="M48" s="34"/>
      <c r="N48" s="108"/>
      <c r="O48" s="109"/>
      <c r="P48" s="50">
        <f>SUM(O50)</f>
        <v>0</v>
      </c>
    </row>
    <row r="49" spans="1:16" x14ac:dyDescent="0.4">
      <c r="A49" s="16" t="s">
        <v>8</v>
      </c>
      <c r="B49" s="16"/>
      <c r="C49" s="16"/>
      <c r="D49" s="16" t="s">
        <v>7</v>
      </c>
      <c r="E49" s="15" t="s">
        <v>10</v>
      </c>
      <c r="F49" s="33"/>
      <c r="G49" s="14"/>
      <c r="H49" s="13"/>
      <c r="I49" s="49"/>
      <c r="J49" s="13"/>
      <c r="K49" s="13"/>
      <c r="L49" s="13"/>
      <c r="M49" s="10" t="s">
        <v>6</v>
      </c>
      <c r="N49" s="110" t="s">
        <v>5</v>
      </c>
      <c r="O49" s="111" t="s">
        <v>4</v>
      </c>
      <c r="P49" s="119"/>
    </row>
    <row r="50" spans="1:16" ht="174.9" x14ac:dyDescent="0.4">
      <c r="A50" s="32">
        <v>5</v>
      </c>
      <c r="B50" s="57" t="s">
        <v>3</v>
      </c>
      <c r="C50" s="57">
        <v>1</v>
      </c>
      <c r="D50" s="57"/>
      <c r="E50" s="56" t="s">
        <v>36</v>
      </c>
      <c r="F50" s="96" t="s">
        <v>37</v>
      </c>
      <c r="G50" s="2"/>
      <c r="M50" s="55">
        <v>1</v>
      </c>
      <c r="N50" s="113"/>
      <c r="O50" s="114">
        <f>ROUND(M50*N50,2)</f>
        <v>0</v>
      </c>
      <c r="P50" s="119"/>
    </row>
    <row r="52" spans="1:16" x14ac:dyDescent="0.4">
      <c r="A52" s="38">
        <v>6</v>
      </c>
      <c r="B52" s="38"/>
      <c r="C52" s="38"/>
      <c r="D52" s="37"/>
      <c r="E52" s="51"/>
      <c r="F52" s="53" t="s">
        <v>38</v>
      </c>
      <c r="G52" s="36"/>
      <c r="H52" s="35"/>
      <c r="I52" s="52"/>
      <c r="J52" s="35"/>
      <c r="K52" s="35"/>
      <c r="L52" s="35"/>
      <c r="M52" s="34"/>
      <c r="N52" s="108"/>
      <c r="O52" s="109"/>
      <c r="P52" s="50">
        <f>SUM(O54)</f>
        <v>0</v>
      </c>
    </row>
    <row r="53" spans="1:16" x14ac:dyDescent="0.4">
      <c r="A53" s="16" t="s">
        <v>8</v>
      </c>
      <c r="B53" s="16"/>
      <c r="C53" s="16"/>
      <c r="D53" s="16" t="s">
        <v>7</v>
      </c>
      <c r="E53" s="15" t="s">
        <v>10</v>
      </c>
      <c r="F53" s="33"/>
      <c r="G53" s="14"/>
      <c r="H53" s="13"/>
      <c r="I53" s="49"/>
      <c r="J53" s="13"/>
      <c r="K53" s="13"/>
      <c r="L53" s="13"/>
      <c r="M53" s="10" t="s">
        <v>6</v>
      </c>
      <c r="N53" s="110" t="s">
        <v>5</v>
      </c>
      <c r="O53" s="111" t="s">
        <v>4</v>
      </c>
      <c r="P53" s="119"/>
    </row>
    <row r="54" spans="1:16" x14ac:dyDescent="0.4">
      <c r="A54" s="32">
        <v>6</v>
      </c>
      <c r="B54" s="57" t="s">
        <v>3</v>
      </c>
      <c r="C54" s="57">
        <v>1</v>
      </c>
      <c r="D54" s="57"/>
      <c r="E54" s="56" t="s">
        <v>11</v>
      </c>
      <c r="F54" s="54" t="s">
        <v>39</v>
      </c>
      <c r="G54" s="2"/>
      <c r="M54" s="55">
        <v>228.1</v>
      </c>
      <c r="N54" s="113"/>
      <c r="O54" s="114">
        <f>ROUND(M54*N54,2)</f>
        <v>0</v>
      </c>
      <c r="P54" s="119"/>
    </row>
    <row r="55" spans="1:16" x14ac:dyDescent="0.4">
      <c r="A55" s="31"/>
      <c r="B55" s="31"/>
      <c r="C55" s="31"/>
      <c r="D55" s="30"/>
      <c r="E55" s="29"/>
      <c r="F55" s="28"/>
      <c r="G55" s="27"/>
      <c r="H55" s="26"/>
      <c r="I55" s="26"/>
      <c r="J55" s="25"/>
      <c r="K55" s="25"/>
      <c r="L55" s="24"/>
      <c r="M55" s="23"/>
      <c r="N55" s="115"/>
      <c r="O55" s="116"/>
      <c r="P55" s="119"/>
    </row>
    <row r="56" spans="1:16" x14ac:dyDescent="0.4">
      <c r="A56" s="38">
        <v>7</v>
      </c>
      <c r="B56" s="38"/>
      <c r="C56" s="37"/>
      <c r="D56" s="37"/>
      <c r="E56" s="51"/>
      <c r="F56" s="53" t="s">
        <v>40</v>
      </c>
      <c r="G56" s="36"/>
      <c r="H56" s="35"/>
      <c r="I56" s="52"/>
      <c r="J56" s="35"/>
      <c r="K56" s="35"/>
      <c r="L56" s="35"/>
      <c r="M56" s="34"/>
      <c r="N56" s="108"/>
      <c r="O56" s="121"/>
      <c r="P56" s="50">
        <f>SUM(O58:O58)</f>
        <v>0</v>
      </c>
    </row>
    <row r="57" spans="1:16" x14ac:dyDescent="0.4">
      <c r="A57" s="16" t="s">
        <v>8</v>
      </c>
      <c r="B57" s="16"/>
      <c r="C57" s="16"/>
      <c r="D57" s="16" t="s">
        <v>7</v>
      </c>
      <c r="E57" s="15" t="s">
        <v>9</v>
      </c>
      <c r="F57" s="33"/>
      <c r="G57" s="14"/>
      <c r="H57" s="13"/>
      <c r="I57" s="49"/>
      <c r="J57" s="13"/>
      <c r="K57" s="13"/>
      <c r="L57" s="13"/>
      <c r="M57" s="10" t="s">
        <v>6</v>
      </c>
      <c r="N57" s="110" t="s">
        <v>5</v>
      </c>
      <c r="O57" s="111" t="s">
        <v>4</v>
      </c>
      <c r="P57" s="119"/>
    </row>
    <row r="58" spans="1:16" s="39" customFormat="1" ht="29.4" customHeight="1" x14ac:dyDescent="0.4">
      <c r="A58" s="46">
        <v>7</v>
      </c>
      <c r="B58" s="46" t="s">
        <v>3</v>
      </c>
      <c r="C58" s="46">
        <v>1</v>
      </c>
      <c r="E58" s="40" t="s">
        <v>41</v>
      </c>
      <c r="F58" s="97" t="s">
        <v>42</v>
      </c>
      <c r="G58" s="44"/>
      <c r="H58" s="42"/>
      <c r="I58" s="43"/>
      <c r="J58" s="42"/>
      <c r="K58" s="42"/>
      <c r="L58" s="42"/>
      <c r="M58" s="55">
        <v>1</v>
      </c>
      <c r="N58" s="48"/>
      <c r="O58" s="118">
        <f>N58*M58</f>
        <v>0</v>
      </c>
      <c r="P58" s="120"/>
    </row>
    <row r="59" spans="1:16" ht="4.3" customHeight="1" x14ac:dyDescent="0.4">
      <c r="A59" s="31"/>
      <c r="B59" s="31"/>
      <c r="C59" s="31"/>
      <c r="D59" s="30"/>
      <c r="E59" s="29"/>
      <c r="F59" s="28"/>
      <c r="G59" s="27"/>
      <c r="H59" s="26"/>
      <c r="I59" s="26"/>
      <c r="J59" s="25"/>
      <c r="K59" s="25"/>
      <c r="L59" s="24"/>
      <c r="M59" s="23"/>
      <c r="N59" s="115"/>
      <c r="O59" s="116"/>
      <c r="P59" s="119"/>
    </row>
    <row r="60" spans="1:16" s="2" customFormat="1" x14ac:dyDescent="0.4">
      <c r="A60" s="22"/>
      <c r="B60" s="22"/>
      <c r="C60" s="22"/>
      <c r="D60" s="21"/>
      <c r="E60" s="5"/>
      <c r="F60" s="20"/>
      <c r="G60" s="19"/>
      <c r="H60" s="19"/>
      <c r="I60" s="19"/>
      <c r="J60" s="19"/>
      <c r="K60" s="18"/>
      <c r="L60" s="4" t="s">
        <v>2</v>
      </c>
      <c r="M60" s="17"/>
      <c r="N60" s="122"/>
      <c r="O60" s="98" t="s">
        <v>44</v>
      </c>
      <c r="P60" s="98">
        <f>SUM(P11:P56)</f>
        <v>0</v>
      </c>
    </row>
    <row r="61" spans="1:16" s="2" customFormat="1" x14ac:dyDescent="0.4">
      <c r="A61" s="16"/>
      <c r="B61" s="16"/>
      <c r="C61" s="16"/>
      <c r="D61" s="15"/>
      <c r="E61" s="12"/>
      <c r="F61" s="14"/>
      <c r="G61" s="13"/>
      <c r="H61" s="13"/>
      <c r="I61" s="13"/>
      <c r="J61" s="13"/>
      <c r="K61" s="12"/>
      <c r="L61" s="11" t="s">
        <v>1</v>
      </c>
      <c r="M61" s="10"/>
      <c r="N61" s="123"/>
      <c r="O61" s="124" t="s">
        <v>1</v>
      </c>
      <c r="P61" s="124">
        <f>P60*21%</f>
        <v>0</v>
      </c>
    </row>
    <row r="62" spans="1:16" s="2" customFormat="1" x14ac:dyDescent="0.4">
      <c r="A62" s="9"/>
      <c r="B62" s="9"/>
      <c r="C62" s="9"/>
      <c r="D62" s="8"/>
      <c r="E62" s="5"/>
      <c r="F62" s="7"/>
      <c r="G62" s="6"/>
      <c r="H62" s="6"/>
      <c r="I62" s="6"/>
      <c r="J62" s="6"/>
      <c r="K62" s="5"/>
      <c r="L62" s="4" t="s">
        <v>0</v>
      </c>
      <c r="M62" s="3"/>
      <c r="N62" s="125"/>
      <c r="O62" s="98" t="s">
        <v>0</v>
      </c>
      <c r="P62" s="98">
        <f>SUM(P60:P61)</f>
        <v>0</v>
      </c>
    </row>
  </sheetData>
  <mergeCells count="9">
    <mergeCell ref="A9:N9"/>
    <mergeCell ref="D2:F2"/>
    <mergeCell ref="D3:F3"/>
    <mergeCell ref="D5:J5"/>
    <mergeCell ref="D6:J6"/>
    <mergeCell ref="A8:F8"/>
    <mergeCell ref="M3:O3"/>
    <mergeCell ref="M4:O4"/>
    <mergeCell ref="M2:O2"/>
  </mergeCells>
  <dataValidations disablePrompts="1" count="1">
    <dataValidation type="list" allowBlank="1" showInputMessage="1" showErrorMessage="1" sqref="Z13:Z14 Z16 Z20:Z23 Z27:Z28 Z36:Z43">
      <formula1>"Capítulo,Partida,Mano de obra,Maquinaria,Material,Otros,"</formula1>
    </dataValidation>
  </dataValidations>
  <pageMargins left="0.7" right="0.7" top="0.75" bottom="0.75" header="0.3" footer="0.3"/>
  <pageSetup paperSize="9" scale="5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O.20240015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 Pérez, Francesc</dc:creator>
  <cp:lastModifiedBy>Diez Sanchez, Jose Maria</cp:lastModifiedBy>
  <cp:lastPrinted>2024-03-05T16:54:29Z</cp:lastPrinted>
  <dcterms:created xsi:type="dcterms:W3CDTF">2023-11-30T15:38:45Z</dcterms:created>
  <dcterms:modified xsi:type="dcterms:W3CDTF">2024-03-06T08:15:07Z</dcterms:modified>
</cp:coreProperties>
</file>