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4/24-2023 - AM EQUIPS AUXILIARS LABORATORI/1. Doc. treballada/Revisat SACAC/"/>
    </mc:Choice>
  </mc:AlternateContent>
  <xr:revisionPtr revIDLastSave="117" documentId="13_ncr:1_{F95E6445-672F-4AE0-804F-0C1C516F7A5A}" xr6:coauthVersionLast="47" xr6:coauthVersionMax="47" xr10:uidLastSave="{CC8FA17A-ACA0-4165-A089-D5BF00E42480}"/>
  <bookViews>
    <workbookView xWindow="-120" yWindow="-120" windowWidth="29040" windowHeight="15840" tabRatio="845" activeTab="1" xr2:uid="{00000000-000D-0000-FFFF-FFFF00000000}"/>
  </bookViews>
  <sheets>
    <sheet name="INSTRUCCIONS  COMPLIMENTACIÓ" sheetId="3" r:id="rId1"/>
    <sheet name="per omplir - PREUS" sheetId="1" r:id="rId2"/>
    <sheet name="per omplir - CRITERIS AUTOMÀTIC" sheetId="7" r:id="rId3"/>
  </sheets>
  <definedNames>
    <definedName name="_xlnm.Print_Area" localSheetId="0">'INSTRUCCIONS  COMPLIMENTACIÓ'!$A$1:$L$21</definedName>
    <definedName name="_xlnm.Print_Area" localSheetId="2">'per omplir - CRITERIS AUTOMÀTIC'!$B$1:$F$45</definedName>
    <definedName name="_xlnm.Print_Area" localSheetId="1">'per omplir - PREUS'!$B$1:$L$37</definedName>
    <definedName name="_xlnm.Print_Titles" localSheetId="2">'per omplir - CRITERIS AUTOMÀTIC'!$1:$14</definedName>
    <definedName name="_xlnm.Print_Titles" localSheetId="1">'per omplir - PREUS'!$1:$15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E43" i="7"/>
  <c r="G27" i="1"/>
  <c r="H27" i="1" s="1"/>
  <c r="G26" i="1"/>
  <c r="G25" i="1" s="1"/>
  <c r="J27" i="1"/>
  <c r="L27" i="1" s="1"/>
  <c r="J26" i="1"/>
  <c r="L26" i="1" s="1"/>
  <c r="J24" i="1"/>
  <c r="L24" i="1" s="1"/>
  <c r="G24" i="1"/>
  <c r="G23" i="1" s="1"/>
  <c r="J20" i="1"/>
  <c r="L20" i="1" s="1"/>
  <c r="J21" i="1"/>
  <c r="L21" i="1" s="1"/>
  <c r="J22" i="1"/>
  <c r="L22" i="1" s="1"/>
  <c r="J19" i="1"/>
  <c r="J18" i="1" s="1"/>
  <c r="H26" i="1" l="1"/>
  <c r="H24" i="1"/>
  <c r="L19" i="1"/>
  <c r="L18" i="1" s="1"/>
  <c r="J25" i="1"/>
  <c r="L25" i="1"/>
  <c r="H25" i="1"/>
  <c r="L23" i="1"/>
  <c r="L28" i="1" s="1"/>
  <c r="G19" i="1"/>
  <c r="H19" i="1" s="1"/>
  <c r="G20" i="1"/>
  <c r="H20" i="1" s="1"/>
  <c r="G21" i="1"/>
  <c r="H21" i="1" s="1"/>
  <c r="G22" i="1"/>
  <c r="H22" i="1" s="1"/>
  <c r="H23" i="1" l="1"/>
  <c r="J23" i="1"/>
  <c r="J28" i="1" s="1"/>
  <c r="H18" i="1" l="1"/>
  <c r="H28" i="1" s="1"/>
  <c r="G28" i="1"/>
  <c r="I16" i="3"/>
  <c r="L16" i="3"/>
</calcChain>
</file>

<file path=xl/sharedStrings.xml><?xml version="1.0" encoding="utf-8"?>
<sst xmlns="http://schemas.openxmlformats.org/spreadsheetml/2006/main" count="143" uniqueCount="107">
  <si>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</si>
  <si>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</si>
  <si>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</si>
  <si>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</si>
  <si>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</si>
  <si>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</si>
  <si>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</si>
  <si>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</si>
  <si>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</si>
  <si>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</si>
  <si>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</si>
  <si>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</si>
  <si>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</si>
  <si>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</si>
  <si>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</si>
  <si>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</si>
  <si>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</si>
  <si>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</si>
  <si>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</si>
  <si>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</si>
  <si>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Article</t>
  </si>
  <si>
    <t xml:space="preserve">Denominació article </t>
  </si>
  <si>
    <t>Unitat de Mesura</t>
  </si>
  <si>
    <t>Quantitat</t>
  </si>
  <si>
    <t xml:space="preserve">Import màxim de licitació sense IVA </t>
  </si>
  <si>
    <t>Import màxim de licitació IVA inclòs</t>
  </si>
  <si>
    <t>Preu oferta sense IVA</t>
  </si>
  <si>
    <t xml:space="preserve"> % IVA</t>
  </si>
  <si>
    <t>import oferta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</si>
  <si>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</si>
  <si>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cel·les ombrejades en color violeta clar.</t>
  </si>
  <si>
    <t>ANNEX 2 - OFERTA ECONÒMICA I TÈCNICA AUTOMÀTICA</t>
  </si>
  <si>
    <t xml:space="preserve">ACORD MARC PER A L’HOMOLOGACIÓ DE PROVEÏDORS PER AL SUBMINISTRAMENT D’EQUIPAMENT AUXILIAR DE LABORATORI NECESSARI PER A L’ACTIVITAT DIAGNÒSTICA </t>
  </si>
  <si>
    <t>DELS CENTRES DE LA XARXA DE LABORATORI DE REFERÈNCIA DE CATALUNYA, SA.</t>
  </si>
  <si>
    <t>NÚM. D'EXPEDIENT:</t>
  </si>
  <si>
    <t>LRC 24/2023-AM</t>
  </si>
  <si>
    <t xml:space="preserve">CORREU ELECTRÒNIC: </t>
  </si>
  <si>
    <t xml:space="preserve">EMPRESA: </t>
  </si>
  <si>
    <t>CIF:</t>
  </si>
  <si>
    <t>CRITERIS ECONÒMICS (Fins a 60 punts)</t>
  </si>
  <si>
    <t>Numero i Descripció de Lot</t>
  </si>
  <si>
    <t>Descripció Producte</t>
  </si>
  <si>
    <t>Descripció Ampliada</t>
  </si>
  <si>
    <t>Quantitat Estimada Anual</t>
  </si>
  <si>
    <t>Preu unitari de licitació sense IVA</t>
  </si>
  <si>
    <t xml:space="preserve">Import de licitació sense IVA </t>
  </si>
  <si>
    <t>Import  de licitació IVA inclòs</t>
  </si>
  <si>
    <t>Preu Unitari d'oferta sense Iva</t>
  </si>
  <si>
    <t xml:space="preserve">Import oferta (base impos.)
</t>
  </si>
  <si>
    <t>Import d'oferta 
IVA inclòs</t>
  </si>
  <si>
    <t>LOT 1. ESTUFES I INCUBADORS</t>
  </si>
  <si>
    <t>1. ESTUFES I INCUBADORS.</t>
  </si>
  <si>
    <t>1.1 INCUBADORS CO2 aprox 230 L (Sense certificat Dispositiu Mèdic)</t>
  </si>
  <si>
    <t>-</t>
  </si>
  <si>
    <t>1.2 ESTUFA DE CULTIUS. aprox. 130 L</t>
  </si>
  <si>
    <t>1.3 ESTUFA BACTERIOLÒGICA I DE CULTIU. aprox 35 L</t>
  </si>
  <si>
    <t>1.4 ACCESSORIS INCUBADORS CO2</t>
  </si>
  <si>
    <t>LOT 2. SISTEMES DESENCAPSULACIÓ DE TUBS D'ASSAIG.</t>
  </si>
  <si>
    <t>2. SISTEMES DESENCAPSULACIÓ DE TUBS D'ASSAIG.</t>
  </si>
  <si>
    <t>2.1 DESTAPADOR AUTOMÀTIC DE TUBS D'EXTRACCIÓ DE SANG PER BUIT</t>
  </si>
  <si>
    <t>LOT 3. BANYS TERMOSTÀTICS</t>
  </si>
  <si>
    <t>3. BANYS TERMOSTATICS</t>
  </si>
  <si>
    <t>3.1 BANY MARIA DIGITAL aprox 12 L</t>
  </si>
  <si>
    <t>3.2 TERMOBLOCS, TERMOSTAT DE BLOC SEC</t>
  </si>
  <si>
    <t>Imports totals ....</t>
  </si>
  <si>
    <t>Introduir els preus unitaris a les cel.les de la columna "I",  i les dades de capçalera a les cel.les ombrejades en color violeta clar.</t>
  </si>
  <si>
    <t xml:space="preserve">SIGNATURA: </t>
  </si>
  <si>
    <t xml:space="preserve">ACORD MARC PER A L’HOMOLOGACIÓ DE PROVEÏDORS PER AL SUBMINISTRAMENT D’EQUIPAMENT AUXILIAR DE LABORATORI NECESSARI </t>
  </si>
  <si>
    <t>PER A L’ACTIVITAT DIAGNÒSTICA DELS CENTRES DE LA XARXA DE LABORATORI DE REFERÈNCIA DE CATALUNYA, SA.</t>
  </si>
  <si>
    <t>CRITERIS TÈCNICS (Fins a 40 punts) COMUNS PER A CADA LOT</t>
  </si>
  <si>
    <t>Descripció del Criteri</t>
  </si>
  <si>
    <t>Descripció del Subcriteri</t>
  </si>
  <si>
    <t>Puntuació</t>
  </si>
  <si>
    <t>Valor de Resposta</t>
  </si>
  <si>
    <t>Màxima</t>
  </si>
  <si>
    <r>
      <t xml:space="preserve">A.	Disponibilitat i característiques del lloc web del licitador
</t>
    </r>
    <r>
      <rPr>
        <b/>
        <sz val="10"/>
        <color theme="9" tint="-0.249977111117893"/>
        <rFont val="Bierstadt"/>
        <family val="2"/>
      </rPr>
      <t xml:space="preserve"> (Màxim 10 punts):</t>
    </r>
    <r>
      <rPr>
        <b/>
        <sz val="10"/>
        <color rgb="FF000000"/>
        <rFont val="Bierstadt"/>
        <family val="2"/>
      </rPr>
      <t xml:space="preserve">
</t>
    </r>
  </si>
  <si>
    <t xml:space="preserve">Afegir l'adreça web (a la cel.la F19): </t>
  </si>
  <si>
    <r>
      <t>A1. Contenir informació individualitzada a la web de tots els productes/serveis comercialitzats.
 (</t>
    </r>
    <r>
      <rPr>
        <b/>
        <sz val="10"/>
        <color rgb="FF000000"/>
        <rFont val="Bierstadt"/>
        <family val="2"/>
      </rPr>
      <t>SI: 2 Punts / NO: 0 punts</t>
    </r>
    <r>
      <rPr>
        <sz val="10"/>
        <color rgb="FF000000"/>
        <rFont val="Bierstadt"/>
        <family val="2"/>
      </rPr>
      <t>)</t>
    </r>
  </si>
  <si>
    <r>
      <t xml:space="preserve">A2. Els productes apareixen classificats en categories classes.
</t>
    </r>
    <r>
      <rPr>
        <b/>
        <sz val="10"/>
        <color rgb="FF000000"/>
        <rFont val="Bierstadt"/>
        <family val="2"/>
      </rPr>
      <t>(SI: 2 punts / NO: 0 punts)</t>
    </r>
  </si>
  <si>
    <r>
      <t>A3. La web disposa d’un cercador.
 (</t>
    </r>
    <r>
      <rPr>
        <b/>
        <sz val="10"/>
        <color rgb="FF000000"/>
        <rFont val="Bierstadt"/>
        <family val="2"/>
      </rPr>
      <t>SI: 2 punts / NO: 0 punts</t>
    </r>
    <r>
      <rPr>
        <sz val="10"/>
        <color rgb="FF000000"/>
        <rFont val="Bierstadt"/>
        <family val="2"/>
      </rPr>
      <t>)</t>
    </r>
  </si>
  <si>
    <r>
      <t xml:space="preserve">A4. Continguts de la web. Per obtenir la puntuació cal tenir, obligatòriament, a la web un mínim de 3 dels ítems indicats a continuació </t>
    </r>
    <r>
      <rPr>
        <b/>
        <sz val="10"/>
        <rFont val="Bierstadt"/>
        <family val="2"/>
      </rPr>
      <t>(SI: 2 punts / NO: 0 punts).
Marqui amb una X les caracteristiques indicades a la següent columna que inclou la seva pàgina web.</t>
    </r>
    <r>
      <rPr>
        <sz val="10"/>
        <rFont val="Bierstadt"/>
        <family val="2"/>
      </rPr>
      <t xml:space="preserve">                  
                  </t>
    </r>
  </si>
  <si>
    <t>A4a. Imatges dels productes</t>
  </si>
  <si>
    <t>A4b. Catàlegs tipus PDF per a descarregar</t>
  </si>
  <si>
    <t>A4c. Informació destacada de productes, aplicacions o serveis.</t>
  </si>
  <si>
    <t>A4d. Fitxes tècniques, documentació dels productes.</t>
  </si>
  <si>
    <t>A4e. Manuals.</t>
  </si>
  <si>
    <t>A4f.  Vídeos o tutorials.</t>
  </si>
  <si>
    <t>A4g. Blog</t>
  </si>
  <si>
    <t>A4h. La cerca es pot realitzar per més d’un criteri.</t>
  </si>
  <si>
    <t>A4i. Versions català i castellà.</t>
  </si>
  <si>
    <r>
      <t xml:space="preserve">A5. La web actual pot oferir els preus negociats o licitats prèvia identificació dels usuaris. 
</t>
    </r>
    <r>
      <rPr>
        <b/>
        <sz val="10"/>
        <rFont val="Bierstadt"/>
        <family val="2"/>
      </rPr>
      <t>(SI: 1 punt / NO: 0 punts)</t>
    </r>
  </si>
  <si>
    <r>
      <t xml:space="preserve">A6. Las web actual ofereix informació sobre estocs de productes
</t>
    </r>
    <r>
      <rPr>
        <b/>
        <sz val="10"/>
        <rFont val="Bierstadt"/>
        <family val="2"/>
      </rPr>
      <t>(SI: 1 punt / NO: 0 punts)</t>
    </r>
  </si>
  <si>
    <r>
      <t xml:space="preserve">B.	 Processos de gestió de la comanda, lliurament i incidències.
</t>
    </r>
    <r>
      <rPr>
        <b/>
        <sz val="10"/>
        <color theme="9" tint="-0.249977111117893"/>
        <rFont val="Bierstadt"/>
        <family val="2"/>
      </rPr>
      <t>(Màxim 10 punts)</t>
    </r>
    <r>
      <rPr>
        <b/>
        <sz val="10"/>
        <color rgb="FF000000"/>
        <rFont val="Bierstadt"/>
        <family val="2"/>
      </rPr>
      <t xml:space="preserve">
</t>
    </r>
  </si>
  <si>
    <t>Declari (SÍ/NO) la seva empresa disposa o disposarà les següents eines i aplica o aplicarà, a la data d'inici del contracte, els següents procediments:</t>
  </si>
  <si>
    <r>
      <t xml:space="preserve">B1. Confirmació de la recepció de la comanda.
</t>
    </r>
    <r>
      <rPr>
        <b/>
        <sz val="11"/>
        <rFont val="Bierstadt"/>
        <family val="2"/>
      </rPr>
      <t>(SI: 2 punts / NO: 0 punts)</t>
    </r>
  </si>
  <si>
    <r>
      <t xml:space="preserve">B2. Confirmació de la  data prevista pel lliurament o d’un eventual retard. </t>
    </r>
    <r>
      <rPr>
        <b/>
        <sz val="11"/>
        <rFont val="Bierstadt"/>
        <family val="2"/>
      </rPr>
      <t>(SI: 2 punts / NO: 0 punts)</t>
    </r>
  </si>
  <si>
    <r>
      <t xml:space="preserve">B3. Disponibilitat documentable d’una eina o procediment de tracking per que el servei de Compres pugui conèixer on-line l’estat de la comanda.
</t>
    </r>
    <r>
      <rPr>
        <b/>
        <sz val="11"/>
        <rFont val="Bierstadt"/>
        <family val="2"/>
      </rPr>
      <t>(SI: 2 punts / NO: 0 punts)</t>
    </r>
  </si>
  <si>
    <r>
      <t xml:space="preserve">B4. Disponibilitat documentable de mitjans de transport propis per a la distribució local fins al punt de lliurament.
</t>
    </r>
    <r>
      <rPr>
        <b/>
        <sz val="11"/>
        <rFont val="Bierstadt"/>
        <family val="2"/>
      </rPr>
      <t>(SI: 2 punts / NO: 0 punts)</t>
    </r>
  </si>
  <si>
    <r>
      <t xml:space="preserve">B5. Disponibilitat documentable d’una eina de ticketing (gestió i seguiment d’incidències).
</t>
    </r>
    <r>
      <rPr>
        <b/>
        <sz val="11"/>
        <rFont val="Bierstadt"/>
        <family val="2"/>
      </rPr>
      <t xml:space="preserve">(SI: 2 punts / NO: 0 punts) </t>
    </r>
  </si>
  <si>
    <r>
      <t xml:space="preserve">C. 	Ràpel. 
</t>
    </r>
    <r>
      <rPr>
        <b/>
        <sz val="10"/>
        <color theme="9" tint="-0.249977111117893"/>
        <rFont val="Bierstadt"/>
        <family val="2"/>
      </rPr>
      <t>(Màxim 8 punts)</t>
    </r>
    <r>
      <rPr>
        <b/>
        <sz val="10"/>
        <color rgb="FF000000"/>
        <rFont val="Bierstadt"/>
        <family val="2"/>
      </rPr>
      <t xml:space="preserve">
</t>
    </r>
  </si>
  <si>
    <r>
      <t xml:space="preserve">S’assignarà la màxima puntuació al licitador que ofereixi el ràpel (%) més alt sobre la facturació anual, i a la resta en proporció a aquest aplicant la següent fórmula: 
Pop =〖(Rop/Rmv),x Pc〗 
On: 
Pop, Puntuació de l’Oferta a Puntuar 
Rop, Ràpel (%) de l’Oferta que es Puntua 
Rmv, Ràpel (%)  de l’Oferta Millor Valorada 
Pc, Puntuació del Criteri
</t>
    </r>
    <r>
      <rPr>
        <b/>
        <sz val="10"/>
        <rFont val="Bierstadt"/>
        <family val="2"/>
      </rPr>
      <t>En el cas de participar en més d’un lot, el ràpel haurà de ser el mateix.</t>
    </r>
  </si>
  <si>
    <r>
      <t xml:space="preserve">D.	Percentatge de descompte lineal sobre els preus dels productes del catàleg (IVA exclòs.
</t>
    </r>
    <r>
      <rPr>
        <b/>
        <sz val="10"/>
        <color theme="9" tint="-0.249977111117893"/>
        <rFont val="Bierstadt"/>
        <family val="2"/>
      </rPr>
      <t xml:space="preserve"> (Màxim 8 punts):</t>
    </r>
  </si>
  <si>
    <r>
      <rPr>
        <b/>
        <sz val="11"/>
        <rFont val="Bierstadt"/>
        <family val="2"/>
      </rPr>
      <t>El licitador proposarà un % de descompte lineal sobre els productes inclosos al Document Excel Annex III Productes del Catàleg.</t>
    </r>
    <r>
      <rPr>
        <sz val="11"/>
        <rFont val="Bierstadt"/>
        <family val="2"/>
      </rPr>
      <t xml:space="preserve">
S’assignarà la màxima puntuació al licitador el catàleg del qual hagi aplicat als seus productes un major descompte lineal en percentatge (%), aplicant la següent fórmula:
Pop =〖(Dop/Dmv),x Pc〗 
On: 
Pop, Puntuació de l’Oferta a Puntuar 
Cop,  Descompte de l’Oferta que es Puntua 
Cmv, Descompte de l’Oferta Millor Valorada 
</t>
    </r>
    <r>
      <rPr>
        <b/>
        <sz val="11"/>
        <rFont val="Bierstadt"/>
        <family val="2"/>
      </rPr>
      <t>Pc, Puntuació del Criteri
En el cas de participar en més d’un lot, el descompte lineal haurà de ser el mateix.</t>
    </r>
  </si>
  <si>
    <r>
      <rPr>
        <b/>
        <sz val="10"/>
        <color rgb="FF000000"/>
        <rFont val="Bierstadt"/>
        <family val="2"/>
      </rPr>
      <t xml:space="preserve">E.	 Millores mediambientals. Que tingui relació amb els productes oferts, o fins i tot, amb l’empresa de transport subcontractada,  en l’execució dels contractes objecte del present plec
</t>
    </r>
    <r>
      <rPr>
        <b/>
        <sz val="10"/>
        <color theme="9" tint="-0.249977111117893"/>
        <rFont val="Bierstadt"/>
        <family val="2"/>
      </rPr>
      <t>(Màxim 4 punts):</t>
    </r>
    <r>
      <rPr>
        <sz val="10"/>
        <color rgb="FF000000"/>
        <rFont val="Bierstadt"/>
        <family val="2"/>
      </rPr>
      <t xml:space="preserve">
</t>
    </r>
  </si>
  <si>
    <r>
      <t xml:space="preserve">Compromís d’utilització d’embalatges 100% reciclables i/o utilitzables: 
</t>
    </r>
    <r>
      <rPr>
        <b/>
        <sz val="11"/>
        <rFont val="Bierstadt"/>
        <family val="2"/>
      </rPr>
      <t>(SI: 2 punts / NO: 0 punts)</t>
    </r>
  </si>
  <si>
    <r>
      <t xml:space="preserve">Certificació ISA Gasos d’efecte hivernacle: 
</t>
    </r>
    <r>
      <rPr>
        <b/>
        <sz val="11"/>
        <rFont val="Bierstadt"/>
        <family val="2"/>
      </rPr>
      <t>(SI: 2 punts / NO: 0 punts)</t>
    </r>
  </si>
  <si>
    <t>Introduir el valor de resposta a les cel.les ombrejades de la columna 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</si>
</sst>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_-* #,##0.00\ [$€-C0A]_-;\-* #,##0.00\ [$€-C0A]_-;_-* &quot;-&quot;??\ [$€-C0A]_-;_-@_-"/>
    <numFmt numFmtId="167" formatCode="0.000000000"/>
    <numFmt numFmtId="168" formatCode="#,##0.00\ &quot;€&quot;"/>
    <numFmt numFmtId="169" formatCode="0\ &quot;TB&quot;"/>
    <numFmt numFmtId="170" formatCode="0\ &quot;Ítems&quot;"/>
    <numFmt numFmtId="171" formatCode="0.00\ &quot;%&quot;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sz val="12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b/>
      <sz val="15.5"/>
      <color rgb="FF6F44B6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u/>
      <sz val="11"/>
      <name val="Bierstadt"/>
      <family val="2"/>
    </font>
    <font>
      <sz val="10"/>
      <color rgb="FF000000"/>
      <name val="Bierstadt"/>
      <family val="2"/>
    </font>
    <font>
      <b/>
      <sz val="10"/>
      <color rgb="FF000000"/>
      <name val="Bierstadt"/>
      <family val="2"/>
    </font>
    <font>
      <b/>
      <sz val="10"/>
      <name val="Bierstadt"/>
      <family val="2"/>
    </font>
    <font>
      <b/>
      <sz val="10"/>
      <color theme="9" tint="-0.249977111117893"/>
      <name val="Bierstadt"/>
      <family val="2"/>
    </font>
    <font>
      <u/>
      <sz val="10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darkGrid">
        <bgColor rgb="FFD6D1F2"/>
      </patternFill>
    </fill>
    <fill>
      <patternFill patternType="darkGrid">
        <bgColor rgb="FFAB96DB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000000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5" fillId="0" borderId="0" applyNumberFormat="0" applyFill="0" applyBorder="0" applyAlignment="0" applyProtection="0"/>
  </cellStyleXfs>
  <cellXfs count="26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8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1" fillId="0" borderId="0" xfId="1" applyNumberFormat="1" applyFont="1" applyAlignment="1" applyProtection="1">
      <alignment horizontal="center" wrapText="1"/>
    </xf>
    <xf numFmtId="165" fontId="21" fillId="0" borderId="0" xfId="1" applyNumberFormat="1" applyFont="1" applyProtection="1"/>
    <xf numFmtId="44" fontId="20" fillId="4" borderId="8" xfId="2" applyFont="1" applyFill="1" applyBorder="1" applyAlignment="1" applyProtection="1">
      <alignment horizontal="center" vertical="center" wrapText="1"/>
    </xf>
    <xf numFmtId="44" fontId="20" fillId="5" borderId="8" xfId="2" applyFont="1" applyFill="1" applyBorder="1" applyAlignment="1" applyProtection="1">
      <alignment horizontal="center" vertical="center" wrapText="1"/>
    </xf>
    <xf numFmtId="44" fontId="21" fillId="0" borderId="11" xfId="2" applyFont="1" applyFill="1" applyBorder="1" applyAlignment="1" applyProtection="1">
      <alignment horizontal="center" vertical="center" wrapText="1"/>
    </xf>
    <xf numFmtId="165" fontId="20" fillId="0" borderId="0" xfId="1" applyNumberFormat="1" applyFont="1" applyProtection="1"/>
    <xf numFmtId="165" fontId="28" fillId="0" borderId="0" xfId="1" applyNumberFormat="1" applyFont="1" applyAlignment="1" applyProtection="1">
      <alignment horizontal="center" wrapText="1"/>
    </xf>
    <xf numFmtId="168" fontId="21" fillId="0" borderId="11" xfId="2" applyNumberFormat="1" applyFont="1" applyFill="1" applyBorder="1" applyAlignment="1" applyProtection="1">
      <alignment horizontal="right" vertical="center" wrapText="1"/>
    </xf>
    <xf numFmtId="44" fontId="20" fillId="4" borderId="15" xfId="2" applyFont="1" applyFill="1" applyBorder="1" applyAlignment="1" applyProtection="1">
      <alignment vertical="center" wrapText="1"/>
    </xf>
    <xf numFmtId="168" fontId="21" fillId="2" borderId="22" xfId="2" applyNumberFormat="1" applyFont="1" applyFill="1" applyBorder="1" applyAlignment="1" applyProtection="1">
      <alignment vertical="center" wrapText="1"/>
    </xf>
    <xf numFmtId="44" fontId="21" fillId="2" borderId="27" xfId="2" applyFont="1" applyFill="1" applyBorder="1" applyAlignment="1" applyProtection="1">
      <alignment vertical="center" wrapText="1"/>
    </xf>
    <xf numFmtId="168" fontId="20" fillId="4" borderId="8" xfId="2" applyNumberFormat="1" applyFont="1" applyFill="1" applyBorder="1" applyAlignment="1" applyProtection="1">
      <alignment vertical="center" wrapText="1"/>
    </xf>
    <xf numFmtId="168" fontId="20" fillId="4" borderId="8" xfId="2" applyNumberFormat="1" applyFont="1" applyFill="1" applyBorder="1" applyAlignment="1" applyProtection="1">
      <alignment horizontal="right" vertical="center" wrapText="1"/>
    </xf>
    <xf numFmtId="44" fontId="20" fillId="6" borderId="28" xfId="2" applyFont="1" applyFill="1" applyBorder="1" applyAlignment="1" applyProtection="1">
      <alignment horizontal="center" vertical="center"/>
    </xf>
    <xf numFmtId="0" fontId="21" fillId="4" borderId="30" xfId="0" applyFont="1" applyFill="1" applyBorder="1" applyProtection="1">
      <protection locked="0"/>
    </xf>
    <xf numFmtId="0" fontId="21" fillId="4" borderId="31" xfId="0" applyFont="1" applyFill="1" applyBorder="1" applyProtection="1">
      <protection locked="0"/>
    </xf>
    <xf numFmtId="0" fontId="21" fillId="4" borderId="32" xfId="0" applyFont="1" applyFill="1" applyBorder="1" applyProtection="1">
      <protection locked="0"/>
    </xf>
    <xf numFmtId="44" fontId="21" fillId="0" borderId="22" xfId="2" applyFont="1" applyFill="1" applyBorder="1" applyAlignment="1" applyProtection="1">
      <alignment horizontal="center" vertical="center" wrapText="1"/>
    </xf>
    <xf numFmtId="168" fontId="20" fillId="4" borderId="37" xfId="2" applyNumberFormat="1" applyFont="1" applyFill="1" applyBorder="1" applyAlignment="1" applyProtection="1">
      <alignment horizontal="right" vertical="center" wrapText="1"/>
    </xf>
    <xf numFmtId="44" fontId="20" fillId="4" borderId="37" xfId="2" applyFont="1" applyFill="1" applyBorder="1" applyAlignment="1" applyProtection="1">
      <alignment horizontal="center" vertical="center" wrapText="1"/>
    </xf>
    <xf numFmtId="44" fontId="20" fillId="5" borderId="37" xfId="2" applyFont="1" applyFill="1" applyBorder="1" applyAlignment="1" applyProtection="1">
      <alignment horizontal="center" vertical="center" wrapText="1"/>
    </xf>
    <xf numFmtId="168" fontId="20" fillId="4" borderId="37" xfId="2" applyNumberFormat="1" applyFont="1" applyFill="1" applyBorder="1" applyAlignment="1" applyProtection="1">
      <alignment vertical="center" wrapText="1"/>
    </xf>
    <xf numFmtId="44" fontId="20" fillId="4" borderId="38" xfId="2" applyFont="1" applyFill="1" applyBorder="1" applyAlignment="1" applyProtection="1">
      <alignment vertical="center" wrapText="1"/>
    </xf>
    <xf numFmtId="168" fontId="20" fillId="4" borderId="23" xfId="2" applyNumberFormat="1" applyFont="1" applyFill="1" applyBorder="1" applyAlignment="1" applyProtection="1">
      <alignment horizontal="right" vertical="center" wrapText="1"/>
    </xf>
    <xf numFmtId="44" fontId="20" fillId="4" borderId="23" xfId="2" applyFont="1" applyFill="1" applyBorder="1" applyAlignment="1" applyProtection="1">
      <alignment horizontal="center" vertical="center" wrapText="1"/>
    </xf>
    <xf numFmtId="44" fontId="20" fillId="5" borderId="23" xfId="2" applyFont="1" applyFill="1" applyBorder="1" applyAlignment="1" applyProtection="1">
      <alignment horizontal="center" vertical="center" wrapText="1"/>
    </xf>
    <xf numFmtId="168" fontId="20" fillId="4" borderId="23" xfId="2" applyNumberFormat="1" applyFont="1" applyFill="1" applyBorder="1" applyAlignment="1" applyProtection="1">
      <alignment vertical="center" wrapText="1"/>
    </xf>
    <xf numFmtId="44" fontId="20" fillId="4" borderId="41" xfId="2" applyFont="1" applyFill="1" applyBorder="1" applyAlignment="1" applyProtection="1">
      <alignment vertical="center" wrapText="1"/>
    </xf>
    <xf numFmtId="44" fontId="21" fillId="0" borderId="34" xfId="2" applyFont="1" applyFill="1" applyBorder="1" applyAlignment="1" applyProtection="1">
      <alignment horizontal="center" vertical="center" wrapText="1"/>
    </xf>
    <xf numFmtId="168" fontId="21" fillId="0" borderId="34" xfId="2" applyNumberFormat="1" applyFont="1" applyFill="1" applyBorder="1" applyAlignment="1" applyProtection="1">
      <alignment horizontal="right" vertical="center" wrapText="1"/>
    </xf>
    <xf numFmtId="168" fontId="21" fillId="2" borderId="34" xfId="2" applyNumberFormat="1" applyFont="1" applyFill="1" applyBorder="1" applyAlignment="1" applyProtection="1">
      <alignment vertical="center" wrapText="1"/>
    </xf>
    <xf numFmtId="44" fontId="21" fillId="2" borderId="35" xfId="2" applyFont="1" applyFill="1" applyBorder="1" applyAlignment="1" applyProtection="1">
      <alignment vertical="center" wrapText="1"/>
    </xf>
    <xf numFmtId="168" fontId="20" fillId="4" borderId="11" xfId="2" applyNumberFormat="1" applyFont="1" applyFill="1" applyBorder="1" applyAlignment="1" applyProtection="1">
      <alignment horizontal="right" vertical="center" wrapText="1"/>
      <protection locked="0"/>
    </xf>
    <xf numFmtId="168" fontId="20" fillId="4" borderId="34" xfId="2" applyNumberFormat="1" applyFont="1" applyFill="1" applyBorder="1" applyAlignment="1" applyProtection="1">
      <alignment horizontal="right" vertical="center" wrapText="1"/>
      <protection locked="0"/>
    </xf>
    <xf numFmtId="168" fontId="20" fillId="3" borderId="28" xfId="2" applyNumberFormat="1" applyFont="1" applyFill="1" applyBorder="1" applyAlignment="1" applyProtection="1">
      <alignment horizontal="right" vertical="center" wrapText="1"/>
    </xf>
    <xf numFmtId="168" fontId="20" fillId="3" borderId="29" xfId="2" applyNumberFormat="1" applyFont="1" applyFill="1" applyBorder="1" applyAlignment="1" applyProtection="1">
      <alignment horizontal="right" vertical="center" wrapText="1"/>
    </xf>
    <xf numFmtId="0" fontId="19" fillId="0" borderId="0" xfId="0" applyFont="1"/>
    <xf numFmtId="0" fontId="20" fillId="0" borderId="0" xfId="0" applyFont="1" applyAlignment="1">
      <alignment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27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28" fillId="0" borderId="0" xfId="0" applyFont="1"/>
    <xf numFmtId="0" fontId="20" fillId="0" borderId="0" xfId="0" applyFont="1" applyAlignment="1">
      <alignment horizontal="right"/>
    </xf>
    <xf numFmtId="0" fontId="22" fillId="0" borderId="0" xfId="0" applyFont="1"/>
    <xf numFmtId="0" fontId="21" fillId="0" borderId="0" xfId="0" applyFont="1" applyAlignment="1">
      <alignment horizontal="center" wrapText="1"/>
    </xf>
    <xf numFmtId="0" fontId="23" fillId="0" borderId="0" xfId="0" applyFont="1" applyAlignment="1">
      <alignment horizontal="left"/>
    </xf>
    <xf numFmtId="0" fontId="20" fillId="9" borderId="1" xfId="0" applyFont="1" applyFill="1" applyBorder="1" applyAlignment="1">
      <alignment horizontal="left"/>
    </xf>
    <xf numFmtId="0" fontId="20" fillId="0" borderId="2" xfId="0" applyFont="1" applyBorder="1"/>
    <xf numFmtId="0" fontId="21" fillId="9" borderId="4" xfId="0" applyFont="1" applyFill="1" applyBorder="1" applyAlignment="1">
      <alignment horizontal="left"/>
    </xf>
    <xf numFmtId="0" fontId="21" fillId="0" borderId="0" xfId="0" applyFont="1" applyAlignment="1">
      <alignment horizontal="right"/>
    </xf>
    <xf numFmtId="0" fontId="21" fillId="9" borderId="5" xfId="0" applyFont="1" applyFill="1" applyBorder="1" applyAlignment="1">
      <alignment horizontal="right"/>
    </xf>
    <xf numFmtId="0" fontId="20" fillId="0" borderId="3" xfId="0" applyFont="1" applyBorder="1" applyAlignment="1">
      <alignment horizontal="right" wrapText="1"/>
    </xf>
    <xf numFmtId="0" fontId="22" fillId="0" borderId="0" xfId="0" applyFont="1" applyAlignment="1">
      <alignment horizontal="left"/>
    </xf>
    <xf numFmtId="44" fontId="21" fillId="0" borderId="0" xfId="0" applyNumberFormat="1" applyFont="1"/>
    <xf numFmtId="0" fontId="20" fillId="0" borderId="0" xfId="0" applyFont="1"/>
    <xf numFmtId="0" fontId="20" fillId="3" borderId="14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20" fillId="3" borderId="34" xfId="0" applyFont="1" applyFill="1" applyBorder="1" applyAlignment="1">
      <alignment horizontal="center" vertical="center" wrapText="1"/>
    </xf>
    <xf numFmtId="3" fontId="20" fillId="3" borderId="34" xfId="0" applyNumberFormat="1" applyFont="1" applyFill="1" applyBorder="1" applyAlignment="1">
      <alignment horizontal="center" vertical="center" wrapText="1"/>
    </xf>
    <xf numFmtId="3" fontId="20" fillId="3" borderId="35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 wrapText="1"/>
    </xf>
    <xf numFmtId="10" fontId="20" fillId="4" borderId="8" xfId="0" applyNumberFormat="1" applyFont="1" applyFill="1" applyBorder="1" applyAlignment="1">
      <alignment vertical="center"/>
    </xf>
    <xf numFmtId="4" fontId="21" fillId="0" borderId="0" xfId="0" applyNumberFormat="1" applyFont="1"/>
    <xf numFmtId="3" fontId="21" fillId="0" borderId="11" xfId="0" applyNumberFormat="1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10" fontId="21" fillId="2" borderId="22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10" fontId="20" fillId="4" borderId="37" xfId="0" applyNumberFormat="1" applyFont="1" applyFill="1" applyBorder="1" applyAlignment="1">
      <alignment vertical="center"/>
    </xf>
    <xf numFmtId="0" fontId="25" fillId="0" borderId="42" xfId="0" applyFont="1" applyBorder="1" applyAlignment="1">
      <alignment horizontal="left" vertical="center" wrapText="1"/>
    </xf>
    <xf numFmtId="3" fontId="21" fillId="0" borderId="34" xfId="0" applyNumberFormat="1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center" vertical="center" wrapText="1"/>
    </xf>
    <xf numFmtId="10" fontId="21" fillId="2" borderId="34" xfId="0" applyNumberFormat="1" applyFont="1" applyFill="1" applyBorder="1" applyAlignment="1">
      <alignment vertical="center"/>
    </xf>
    <xf numFmtId="10" fontId="20" fillId="4" borderId="23" xfId="0" applyNumberFormat="1" applyFont="1" applyFill="1" applyBorder="1" applyAlignment="1">
      <alignment vertical="center"/>
    </xf>
    <xf numFmtId="0" fontId="21" fillId="0" borderId="11" xfId="0" applyFont="1" applyBorder="1" applyAlignment="1">
      <alignment horizontal="left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10" fontId="20" fillId="3" borderId="28" xfId="0" applyNumberFormat="1" applyFont="1" applyFill="1" applyBorder="1" applyAlignment="1">
      <alignment horizontal="right" vertical="center"/>
    </xf>
    <xf numFmtId="0" fontId="26" fillId="4" borderId="0" xfId="0" applyFont="1" applyFill="1" applyAlignment="1">
      <alignment horizontal="left"/>
    </xf>
    <xf numFmtId="0" fontId="21" fillId="4" borderId="0" xfId="0" applyFont="1" applyFill="1" applyAlignment="1">
      <alignment horizontal="center"/>
    </xf>
    <xf numFmtId="0" fontId="21" fillId="4" borderId="0" xfId="0" applyFont="1" applyFill="1"/>
    <xf numFmtId="168" fontId="20" fillId="0" borderId="0" xfId="0" applyNumberFormat="1" applyFont="1" applyAlignment="1">
      <alignment horizontal="center"/>
    </xf>
    <xf numFmtId="166" fontId="20" fillId="0" borderId="0" xfId="0" applyNumberFormat="1" applyFont="1"/>
    <xf numFmtId="44" fontId="20" fillId="0" borderId="0" xfId="0" applyNumberFormat="1" applyFont="1"/>
    <xf numFmtId="167" fontId="20" fillId="0" borderId="0" xfId="0" applyNumberFormat="1" applyFont="1"/>
    <xf numFmtId="0" fontId="30" fillId="0" borderId="0" xfId="0" applyFont="1" applyAlignment="1">
      <alignment horizontal="center"/>
    </xf>
    <xf numFmtId="0" fontId="29" fillId="0" borderId="0" xfId="0" applyFont="1"/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1" fillId="4" borderId="4" xfId="0" applyFont="1" applyFill="1" applyBorder="1" applyAlignment="1" applyProtection="1">
      <alignment horizontal="center"/>
      <protection locked="0"/>
    </xf>
    <xf numFmtId="0" fontId="21" fillId="4" borderId="0" xfId="0" applyFont="1" applyFill="1" applyAlignment="1" applyProtection="1">
      <alignment horizontal="center"/>
      <protection locked="0"/>
    </xf>
    <xf numFmtId="0" fontId="21" fillId="4" borderId="21" xfId="0" applyFont="1" applyFill="1" applyBorder="1" applyAlignment="1" applyProtection="1">
      <alignment horizontal="center"/>
      <protection locked="0"/>
    </xf>
    <xf numFmtId="0" fontId="21" fillId="4" borderId="5" xfId="0" applyFont="1" applyFill="1" applyBorder="1" applyAlignment="1" applyProtection="1">
      <alignment horizontal="center"/>
      <protection locked="0"/>
    </xf>
    <xf numFmtId="0" fontId="21" fillId="4" borderId="3" xfId="0" applyFont="1" applyFill="1" applyBorder="1" applyAlignment="1" applyProtection="1">
      <alignment horizontal="center"/>
      <protection locked="0"/>
    </xf>
    <xf numFmtId="0" fontId="21" fillId="4" borderId="24" xfId="0" applyFont="1" applyFill="1" applyBorder="1" applyAlignment="1" applyProtection="1">
      <alignment horizontal="center"/>
      <protection locked="0"/>
    </xf>
    <xf numFmtId="0" fontId="21" fillId="4" borderId="1" xfId="0" applyFont="1" applyFill="1" applyBorder="1" applyAlignment="1" applyProtection="1">
      <alignment horizontal="center"/>
      <protection locked="0"/>
    </xf>
    <xf numFmtId="0" fontId="21" fillId="4" borderId="2" xfId="0" applyFont="1" applyFill="1" applyBorder="1" applyAlignment="1" applyProtection="1">
      <alignment horizontal="center"/>
      <protection locked="0"/>
    </xf>
    <xf numFmtId="0" fontId="21" fillId="4" borderId="20" xfId="0" applyFont="1" applyFill="1" applyBorder="1" applyAlignment="1" applyProtection="1">
      <alignment horizontal="center"/>
      <protection locked="0"/>
    </xf>
    <xf numFmtId="0" fontId="29" fillId="0" borderId="11" xfId="0" applyFont="1" applyBorder="1" applyAlignment="1" applyProtection="1">
      <alignment horizontal="center"/>
      <protection locked="0"/>
    </xf>
    <xf numFmtId="0" fontId="24" fillId="4" borderId="2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4" fillId="4" borderId="39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5" fillId="0" borderId="43" xfId="0" applyFont="1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19" fillId="0" borderId="0" xfId="0" applyFont="1" applyProtection="1"/>
    <xf numFmtId="0" fontId="20" fillId="0" borderId="0" xfId="0" applyFont="1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7" fillId="0" borderId="0" xfId="0" applyFont="1" applyProtection="1"/>
    <xf numFmtId="0" fontId="28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 wrapText="1"/>
    </xf>
    <xf numFmtId="0" fontId="20" fillId="0" borderId="0" xfId="0" applyFont="1" applyAlignment="1" applyProtection="1">
      <alignment horizontal="right"/>
    </xf>
    <xf numFmtId="0" fontId="22" fillId="0" borderId="0" xfId="0" applyFont="1" applyProtection="1"/>
    <xf numFmtId="0" fontId="21" fillId="0" borderId="0" xfId="0" applyFont="1" applyAlignment="1" applyProtection="1">
      <alignment horizontal="center" wrapText="1"/>
    </xf>
    <xf numFmtId="0" fontId="23" fillId="0" borderId="0" xfId="0" applyFont="1" applyAlignment="1" applyProtection="1">
      <alignment horizontal="left"/>
    </xf>
    <xf numFmtId="0" fontId="20" fillId="9" borderId="1" xfId="0" applyFont="1" applyFill="1" applyBorder="1" applyAlignment="1" applyProtection="1">
      <alignment horizontal="left"/>
    </xf>
    <xf numFmtId="0" fontId="21" fillId="4" borderId="30" xfId="0" applyFont="1" applyFill="1" applyBorder="1" applyProtection="1"/>
    <xf numFmtId="0" fontId="20" fillId="0" borderId="2" xfId="0" applyFont="1" applyBorder="1" applyAlignment="1" applyProtection="1">
      <alignment horizontal="right"/>
    </xf>
    <xf numFmtId="0" fontId="21" fillId="4" borderId="1" xfId="0" applyFont="1" applyFill="1" applyBorder="1" applyAlignment="1" applyProtection="1">
      <alignment horizontal="center"/>
    </xf>
    <xf numFmtId="0" fontId="21" fillId="4" borderId="20" xfId="0" applyFont="1" applyFill="1" applyBorder="1" applyAlignment="1" applyProtection="1">
      <alignment horizontal="center"/>
    </xf>
    <xf numFmtId="0" fontId="21" fillId="9" borderId="4" xfId="0" applyFont="1" applyFill="1" applyBorder="1" applyAlignment="1" applyProtection="1">
      <alignment horizontal="left"/>
    </xf>
    <xf numFmtId="0" fontId="21" fillId="4" borderId="31" xfId="0" applyFont="1" applyFill="1" applyBorder="1" applyProtection="1"/>
    <xf numFmtId="0" fontId="21" fillId="0" borderId="0" xfId="0" applyFont="1" applyAlignment="1" applyProtection="1">
      <alignment horizontal="right"/>
    </xf>
    <xf numFmtId="0" fontId="21" fillId="4" borderId="4" xfId="0" applyFont="1" applyFill="1" applyBorder="1" applyAlignment="1" applyProtection="1">
      <alignment horizontal="center"/>
    </xf>
    <xf numFmtId="0" fontId="21" fillId="4" borderId="21" xfId="0" applyFont="1" applyFill="1" applyBorder="1" applyAlignment="1" applyProtection="1">
      <alignment horizontal="center"/>
    </xf>
    <xf numFmtId="0" fontId="21" fillId="9" borderId="5" xfId="0" applyFont="1" applyFill="1" applyBorder="1" applyAlignment="1" applyProtection="1">
      <alignment horizontal="right"/>
    </xf>
    <xf numFmtId="0" fontId="21" fillId="4" borderId="32" xfId="0" applyFont="1" applyFill="1" applyBorder="1" applyProtection="1"/>
    <xf numFmtId="0" fontId="20" fillId="0" borderId="3" xfId="0" applyFont="1" applyBorder="1" applyAlignment="1" applyProtection="1">
      <alignment horizontal="right" wrapText="1"/>
    </xf>
    <xf numFmtId="0" fontId="21" fillId="4" borderId="5" xfId="0" applyFont="1" applyFill="1" applyBorder="1" applyAlignment="1" applyProtection="1">
      <alignment horizontal="center"/>
    </xf>
    <xf numFmtId="0" fontId="21" fillId="4" borderId="24" xfId="0" applyFont="1" applyFill="1" applyBorder="1" applyAlignment="1" applyProtection="1">
      <alignment horizontal="center"/>
    </xf>
    <xf numFmtId="0" fontId="26" fillId="0" borderId="0" xfId="0" applyFont="1" applyProtection="1"/>
    <xf numFmtId="0" fontId="20" fillId="0" borderId="0" xfId="0" applyFont="1" applyAlignment="1" applyProtection="1">
      <alignment horizontal="center"/>
    </xf>
    <xf numFmtId="0" fontId="20" fillId="0" borderId="0" xfId="0" applyFont="1" applyProtection="1"/>
    <xf numFmtId="168" fontId="20" fillId="0" borderId="0" xfId="0" applyNumberFormat="1" applyFont="1" applyAlignment="1" applyProtection="1">
      <alignment horizontal="center"/>
    </xf>
    <xf numFmtId="166" fontId="20" fillId="0" borderId="0" xfId="0" applyNumberFormat="1" applyFont="1" applyProtection="1"/>
    <xf numFmtId="0" fontId="22" fillId="0" borderId="0" xfId="0" applyFont="1" applyAlignment="1" applyProtection="1">
      <alignment horizontal="left"/>
    </xf>
    <xf numFmtId="0" fontId="20" fillId="7" borderId="22" xfId="0" applyFont="1" applyFill="1" applyBorder="1" applyAlignment="1" applyProtection="1">
      <alignment horizontal="center" vertical="center" wrapText="1"/>
    </xf>
    <xf numFmtId="0" fontId="20" fillId="7" borderId="22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</xf>
    <xf numFmtId="0" fontId="20" fillId="7" borderId="25" xfId="0" applyFont="1" applyFill="1" applyBorder="1" applyAlignment="1" applyProtection="1">
      <alignment horizontal="center" vertical="center" wrapText="1"/>
    </xf>
    <xf numFmtId="0" fontId="20" fillId="7" borderId="25" xfId="0" applyFont="1" applyFill="1" applyBorder="1" applyAlignment="1" applyProtection="1">
      <alignment horizontal="center" vertical="center" wrapText="1"/>
    </xf>
    <xf numFmtId="0" fontId="20" fillId="7" borderId="23" xfId="0" applyFont="1" applyFill="1" applyBorder="1" applyAlignment="1" applyProtection="1">
      <alignment horizontal="center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0" fontId="20" fillId="10" borderId="11" xfId="0" applyFont="1" applyFill="1" applyBorder="1" applyAlignment="1" applyProtection="1">
      <alignment horizontal="left" vertical="center" wrapText="1"/>
    </xf>
    <xf numFmtId="0" fontId="35" fillId="8" borderId="11" xfId="16" applyFill="1" applyBorder="1" applyAlignment="1" applyProtection="1">
      <alignment horizontal="center" vertical="center" wrapText="1"/>
    </xf>
    <xf numFmtId="0" fontId="31" fillId="0" borderId="12" xfId="0" applyFont="1" applyBorder="1" applyAlignment="1" applyProtection="1">
      <alignment horizontal="left" vertical="center" wrapText="1"/>
    </xf>
    <xf numFmtId="0" fontId="31" fillId="0" borderId="19" xfId="0" applyFont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center" vertical="center"/>
    </xf>
    <xf numFmtId="0" fontId="21" fillId="4" borderId="11" xfId="0" applyFont="1" applyFill="1" applyBorder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 wrapText="1"/>
    </xf>
    <xf numFmtId="0" fontId="29" fillId="0" borderId="22" xfId="0" applyFont="1" applyBorder="1" applyAlignment="1" applyProtection="1">
      <alignment horizontal="center" wrapText="1"/>
    </xf>
    <xf numFmtId="0" fontId="29" fillId="0" borderId="11" xfId="0" applyFont="1" applyBorder="1" applyAlignment="1" applyProtection="1">
      <alignment vertical="center" wrapText="1"/>
    </xf>
    <xf numFmtId="0" fontId="21" fillId="0" borderId="22" xfId="0" applyFont="1" applyBorder="1" applyAlignment="1" applyProtection="1">
      <alignment horizontal="center" vertical="center"/>
    </xf>
    <xf numFmtId="170" fontId="21" fillId="8" borderId="11" xfId="0" applyNumberFormat="1" applyFont="1" applyFill="1" applyBorder="1" applyAlignment="1" applyProtection="1">
      <alignment horizontal="center" vertical="center"/>
    </xf>
    <xf numFmtId="0" fontId="29" fillId="0" borderId="25" xfId="0" applyFont="1" applyBorder="1" applyAlignment="1" applyProtection="1">
      <alignment horizontal="center" wrapText="1"/>
    </xf>
    <xf numFmtId="0" fontId="21" fillId="0" borderId="25" xfId="0" applyFont="1" applyBorder="1" applyAlignment="1" applyProtection="1">
      <alignment horizontal="center" vertical="center"/>
    </xf>
    <xf numFmtId="0" fontId="29" fillId="0" borderId="23" xfId="0" applyFont="1" applyBorder="1" applyAlignment="1" applyProtection="1">
      <alignment horizontal="center" wrapText="1"/>
    </xf>
    <xf numFmtId="0" fontId="21" fillId="0" borderId="23" xfId="0" applyFont="1" applyBorder="1" applyAlignment="1" applyProtection="1">
      <alignment horizontal="center" vertical="center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9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0" fontId="32" fillId="0" borderId="11" xfId="0" applyFont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wrapText="1"/>
    </xf>
    <xf numFmtId="0" fontId="29" fillId="0" borderId="0" xfId="0" applyFont="1" applyProtection="1"/>
    <xf numFmtId="0" fontId="20" fillId="0" borderId="11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center" vertical="center" wrapText="1"/>
    </xf>
    <xf numFmtId="0" fontId="21" fillId="0" borderId="22" xfId="0" applyFont="1" applyBorder="1" applyAlignment="1" applyProtection="1">
      <alignment horizontal="center" vertical="center"/>
    </xf>
    <xf numFmtId="10" fontId="21" fillId="8" borderId="22" xfId="0" applyNumberFormat="1" applyFont="1" applyFill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171" fontId="21" fillId="8" borderId="22" xfId="0" applyNumberFormat="1" applyFont="1" applyFill="1" applyBorder="1" applyAlignment="1" applyProtection="1">
      <alignment horizontal="center" vertical="center"/>
    </xf>
    <xf numFmtId="0" fontId="31" fillId="0" borderId="22" xfId="0" applyFont="1" applyBorder="1" applyAlignment="1" applyProtection="1">
      <alignment horizontal="center" wrapText="1"/>
    </xf>
    <xf numFmtId="0" fontId="21" fillId="0" borderId="12" xfId="0" applyFont="1" applyBorder="1" applyAlignment="1" applyProtection="1">
      <alignment horizontal="left" vertical="center" wrapText="1"/>
    </xf>
    <xf numFmtId="0" fontId="21" fillId="0" borderId="19" xfId="0" applyFont="1" applyBorder="1" applyAlignment="1" applyProtection="1">
      <alignment horizontal="left" vertical="center" wrapText="1"/>
    </xf>
    <xf numFmtId="169" fontId="21" fillId="8" borderId="11" xfId="0" applyNumberFormat="1" applyFont="1" applyFill="1" applyBorder="1" applyAlignment="1" applyProtection="1">
      <alignment horizontal="center" vertical="center"/>
    </xf>
    <xf numFmtId="0" fontId="31" fillId="0" borderId="23" xfId="0" applyFont="1" applyBorder="1" applyAlignment="1" applyProtection="1">
      <alignment horizontal="center" wrapText="1"/>
    </xf>
    <xf numFmtId="44" fontId="21" fillId="0" borderId="0" xfId="0" applyNumberFormat="1" applyFont="1" applyProtection="1"/>
    <xf numFmtId="0" fontId="20" fillId="0" borderId="11" xfId="0" applyFont="1" applyBorder="1" applyAlignment="1" applyProtection="1">
      <alignment horizontal="center"/>
    </xf>
    <xf numFmtId="0" fontId="26" fillId="4" borderId="0" xfId="0" applyFont="1" applyFill="1" applyAlignment="1" applyProtection="1">
      <alignment horizontal="left"/>
    </xf>
    <xf numFmtId="0" fontId="21" fillId="4" borderId="0" xfId="0" applyFont="1" applyFill="1" applyAlignment="1" applyProtection="1">
      <alignment horizontal="center"/>
    </xf>
    <xf numFmtId="0" fontId="21" fillId="4" borderId="0" xfId="0" applyFont="1" applyFill="1" applyProtection="1"/>
    <xf numFmtId="0" fontId="30" fillId="0" borderId="0" xfId="0" applyFont="1" applyAlignment="1" applyProtection="1">
      <alignment horizontal="center"/>
    </xf>
    <xf numFmtId="0" fontId="29" fillId="0" borderId="11" xfId="0" applyFont="1" applyBorder="1" applyAlignment="1" applyProtection="1">
      <alignment horizontal="center"/>
    </xf>
  </cellXfs>
  <cellStyles count="17">
    <cellStyle name="Hipervínculo" xfId="16" builtinId="8"/>
    <cellStyle name="Millares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3"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2317750</xdr:colOff>
      <xdr:row>18</xdr:row>
      <xdr:rowOff>169333</xdr:rowOff>
    </xdr:from>
    <xdr:to>
      <xdr:col>4</xdr:col>
      <xdr:colOff>1259417</xdr:colOff>
      <xdr:row>18</xdr:row>
      <xdr:rowOff>169333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BFA32DF8-4973-DCD6-4159-40934E435B0E}"/>
            </a:ext>
          </a:extLst>
        </xdr:cNvPr>
        <xdr:cNvCxnSpPr/>
      </xdr:nvCxnSpPr>
      <xdr:spPr bwMode="auto">
        <a:xfrm>
          <a:off x="4963583" y="4159250"/>
          <a:ext cx="7641167" cy="0"/>
        </a:xfrm>
        <a:prstGeom prst="straightConnector1">
          <a:avLst/>
        </a:prstGeom>
        <a:ln>
          <a:headEnd type="none" w="med" len="med"/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K8" sqref="K8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154"/>
      <c r="F6" s="154"/>
      <c r="G6" s="154"/>
      <c r="H6" s="154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153" t="s">
        <v>3</v>
      </c>
      <c r="E7" s="153"/>
      <c r="F7" s="153"/>
      <c r="G7" s="153"/>
      <c r="H7" s="153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53"/>
      <c r="E8" s="153"/>
      <c r="F8" s="153"/>
      <c r="G8" s="153"/>
      <c r="H8" s="153"/>
      <c r="I8" s="14"/>
      <c r="J8" s="14"/>
      <c r="K8" s="14"/>
      <c r="L8" s="14"/>
    </row>
    <row r="9" spans="1:12" s="5" customFormat="1" ht="18" x14ac:dyDescent="0.25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7</v>
      </c>
      <c r="B10" s="44"/>
      <c r="C10" s="153"/>
      <c r="D10" s="44" t="s">
        <v>8</v>
      </c>
      <c r="F10" s="43" t="s">
        <v>9</v>
      </c>
    </row>
    <row r="11" spans="1:12" s="5" customFormat="1" ht="12.75" customHeight="1" x14ac:dyDescent="0.25">
      <c r="A11" s="43" t="s">
        <v>10</v>
      </c>
      <c r="B11" s="44"/>
      <c r="C11" s="153"/>
      <c r="D11" s="44"/>
      <c r="F11" s="43" t="s">
        <v>11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46" t="s">
        <v>21</v>
      </c>
      <c r="D15" s="147"/>
      <c r="E15" s="148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">
      <c r="A16" s="25"/>
      <c r="B16" s="26"/>
      <c r="C16" s="149"/>
      <c r="D16" s="150"/>
      <c r="E16" s="151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x14ac:dyDescent="0.2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2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7"/>
  <sheetViews>
    <sheetView showGridLines="0" tabSelected="1" zoomScale="90" zoomScaleNormal="90" zoomScaleSheetLayoutView="100" workbookViewId="0">
      <selection activeCell="E3" sqref="E3"/>
    </sheetView>
  </sheetViews>
  <sheetFormatPr baseColWidth="10" defaultColWidth="11.42578125" defaultRowHeight="15" x14ac:dyDescent="0.25"/>
  <cols>
    <col min="1" max="1" width="11.42578125" style="93"/>
    <col min="2" max="2" width="28.28515625" style="94" customWidth="1"/>
    <col min="3" max="3" width="54.140625" style="94" customWidth="1"/>
    <col min="4" max="4" width="32.42578125" style="93" customWidth="1"/>
    <col min="5" max="5" width="19.7109375" style="94" customWidth="1"/>
    <col min="6" max="6" width="20.28515625" style="94" customWidth="1"/>
    <col min="7" max="7" width="18.5703125" style="93" customWidth="1"/>
    <col min="8" max="8" width="21.5703125" style="93" customWidth="1"/>
    <col min="9" max="9" width="15.140625" style="56" customWidth="1"/>
    <col min="10" max="10" width="19.85546875" style="56" customWidth="1"/>
    <col min="11" max="11" width="11.42578125" style="93"/>
    <col min="12" max="12" width="20.42578125" style="93" customWidth="1"/>
    <col min="13" max="13" width="15" style="93" hidden="1" customWidth="1"/>
    <col min="14" max="14" width="14" style="93" hidden="1" customWidth="1"/>
    <col min="15" max="16384" width="11.42578125" style="93"/>
  </cols>
  <sheetData>
    <row r="1" spans="2:12" ht="28.5" x14ac:dyDescent="0.45">
      <c r="B1" s="91" t="s">
        <v>31</v>
      </c>
      <c r="C1" s="92"/>
      <c r="D1" s="92"/>
      <c r="E1" s="92"/>
      <c r="F1" s="92"/>
      <c r="G1" s="92"/>
      <c r="H1" s="92"/>
      <c r="I1" s="92"/>
      <c r="J1" s="92"/>
    </row>
    <row r="2" spans="2:12" x14ac:dyDescent="0.25">
      <c r="D2" s="94"/>
      <c r="G2" s="94"/>
      <c r="H2" s="94"/>
      <c r="I2" s="94"/>
      <c r="J2" s="94"/>
    </row>
    <row r="3" spans="2:12" ht="21" x14ac:dyDescent="0.35">
      <c r="B3" s="95" t="s">
        <v>32</v>
      </c>
      <c r="C3" s="96"/>
      <c r="D3" s="97"/>
      <c r="E3" s="97"/>
      <c r="F3" s="97"/>
      <c r="G3" s="61"/>
      <c r="H3" s="61"/>
      <c r="I3" s="97"/>
      <c r="J3" s="97"/>
      <c r="K3" s="98"/>
    </row>
    <row r="4" spans="2:12" ht="21" x14ac:dyDescent="0.35">
      <c r="B4" s="95" t="s">
        <v>33</v>
      </c>
      <c r="C4" s="96"/>
      <c r="D4" s="97"/>
      <c r="E4" s="97"/>
      <c r="F4" s="97"/>
      <c r="G4" s="61"/>
      <c r="H4" s="61"/>
      <c r="I4" s="97"/>
      <c r="J4" s="97"/>
      <c r="K4" s="98"/>
    </row>
    <row r="5" spans="2:12" ht="21" x14ac:dyDescent="0.35">
      <c r="B5" s="99"/>
      <c r="C5" s="100"/>
      <c r="D5" s="101"/>
      <c r="E5" s="101"/>
      <c r="F5" s="101"/>
      <c r="G5" s="55"/>
      <c r="H5" s="55"/>
      <c r="I5" s="101"/>
      <c r="J5" s="101"/>
    </row>
    <row r="6" spans="2:12" ht="21.75" thickBot="1" x14ac:dyDescent="0.4">
      <c r="B6" s="102" t="s">
        <v>34</v>
      </c>
      <c r="C6" s="102" t="s">
        <v>35</v>
      </c>
      <c r="G6" s="56"/>
      <c r="H6" s="56"/>
      <c r="I6" s="93"/>
      <c r="J6" s="93"/>
    </row>
    <row r="7" spans="2:12" s="92" customFormat="1" x14ac:dyDescent="0.25">
      <c r="B7" s="103" t="s">
        <v>5</v>
      </c>
      <c r="C7" s="69"/>
      <c r="D7" s="104" t="s">
        <v>6</v>
      </c>
      <c r="E7" s="161"/>
      <c r="F7" s="162"/>
      <c r="G7" s="162"/>
      <c r="H7" s="162"/>
      <c r="I7" s="162"/>
      <c r="J7" s="162"/>
      <c r="K7" s="162"/>
      <c r="L7" s="163"/>
    </row>
    <row r="8" spans="2:12" s="92" customFormat="1" x14ac:dyDescent="0.25">
      <c r="B8" s="105" t="s">
        <v>36</v>
      </c>
      <c r="C8" s="70"/>
      <c r="D8" s="106" t="s">
        <v>9</v>
      </c>
      <c r="E8" s="155"/>
      <c r="F8" s="156"/>
      <c r="G8" s="156"/>
      <c r="H8" s="156"/>
      <c r="I8" s="156"/>
      <c r="J8" s="156"/>
      <c r="K8" s="156"/>
      <c r="L8" s="157"/>
    </row>
    <row r="9" spans="2:12" s="92" customFormat="1" x14ac:dyDescent="0.25">
      <c r="B9" s="105" t="s">
        <v>37</v>
      </c>
      <c r="C9" s="70"/>
      <c r="D9" s="106"/>
      <c r="E9" s="155"/>
      <c r="F9" s="156"/>
      <c r="G9" s="156"/>
      <c r="H9" s="156"/>
      <c r="I9" s="156"/>
      <c r="J9" s="156"/>
      <c r="K9" s="156"/>
      <c r="L9" s="157"/>
    </row>
    <row r="10" spans="2:12" s="92" customFormat="1" x14ac:dyDescent="0.25">
      <c r="B10" s="105" t="s">
        <v>38</v>
      </c>
      <c r="C10" s="70"/>
      <c r="D10" s="106" t="s">
        <v>11</v>
      </c>
      <c r="E10" s="155"/>
      <c r="F10" s="156"/>
      <c r="G10" s="156"/>
      <c r="H10" s="156"/>
      <c r="I10" s="156"/>
      <c r="J10" s="156"/>
      <c r="K10" s="156"/>
      <c r="L10" s="157"/>
    </row>
    <row r="11" spans="2:12" s="92" customFormat="1" x14ac:dyDescent="0.25">
      <c r="B11" s="105" t="s">
        <v>10</v>
      </c>
      <c r="C11" s="70"/>
      <c r="D11" s="106" t="s">
        <v>13</v>
      </c>
      <c r="E11" s="155"/>
      <c r="F11" s="156"/>
      <c r="G11" s="156"/>
      <c r="H11" s="156"/>
      <c r="I11" s="156"/>
      <c r="J11" s="156"/>
      <c r="K11" s="156"/>
      <c r="L11" s="157"/>
    </row>
    <row r="12" spans="2:12" s="92" customFormat="1" x14ac:dyDescent="0.25">
      <c r="B12" s="105" t="s">
        <v>12</v>
      </c>
      <c r="C12" s="70"/>
      <c r="D12" s="99" t="s">
        <v>16</v>
      </c>
      <c r="E12" s="155"/>
      <c r="F12" s="156"/>
      <c r="G12" s="156"/>
      <c r="H12" s="156"/>
      <c r="I12" s="156"/>
      <c r="J12" s="156"/>
      <c r="K12" s="156"/>
      <c r="L12" s="157"/>
    </row>
    <row r="13" spans="2:12" s="92" customFormat="1" x14ac:dyDescent="0.25">
      <c r="B13" s="105" t="s">
        <v>14</v>
      </c>
      <c r="C13" s="70"/>
      <c r="D13" s="99"/>
      <c r="E13" s="155"/>
      <c r="F13" s="156"/>
      <c r="G13" s="156"/>
      <c r="H13" s="156"/>
      <c r="I13" s="156"/>
      <c r="J13" s="156"/>
      <c r="K13" s="156"/>
      <c r="L13" s="157"/>
    </row>
    <row r="14" spans="2:12" s="92" customFormat="1" ht="15.75" thickBot="1" x14ac:dyDescent="0.3">
      <c r="B14" s="107"/>
      <c r="C14" s="71"/>
      <c r="D14" s="108" t="s">
        <v>18</v>
      </c>
      <c r="E14" s="158"/>
      <c r="F14" s="159"/>
      <c r="G14" s="159"/>
      <c r="H14" s="159"/>
      <c r="I14" s="159"/>
      <c r="J14" s="159"/>
      <c r="K14" s="159"/>
      <c r="L14" s="160"/>
    </row>
    <row r="15" spans="2:12" ht="21.75" thickBot="1" x14ac:dyDescent="0.4">
      <c r="B15" s="109" t="s">
        <v>39</v>
      </c>
      <c r="F15" s="110"/>
      <c r="G15" s="110"/>
      <c r="H15" s="111"/>
    </row>
    <row r="16" spans="2:12" s="111" customFormat="1" ht="45.75" thickBot="1" x14ac:dyDescent="0.3">
      <c r="B16" s="112" t="s">
        <v>40</v>
      </c>
      <c r="C16" s="113" t="s">
        <v>41</v>
      </c>
      <c r="D16" s="114" t="s">
        <v>42</v>
      </c>
      <c r="E16" s="114" t="s">
        <v>43</v>
      </c>
      <c r="F16" s="114" t="s">
        <v>44</v>
      </c>
      <c r="G16" s="114" t="s">
        <v>45</v>
      </c>
      <c r="H16" s="114" t="s">
        <v>46</v>
      </c>
      <c r="I16" s="115" t="s">
        <v>47</v>
      </c>
      <c r="J16" s="115" t="s">
        <v>48</v>
      </c>
      <c r="K16" s="115" t="s">
        <v>27</v>
      </c>
      <c r="L16" s="116" t="s">
        <v>49</v>
      </c>
    </row>
    <row r="17" spans="1:13" s="111" customFormat="1" ht="15.75" thickBot="1" x14ac:dyDescent="0.3">
      <c r="B17" s="117"/>
      <c r="C17" s="117"/>
      <c r="D17" s="117"/>
      <c r="E17" s="117"/>
      <c r="F17" s="117"/>
      <c r="G17" s="117"/>
      <c r="H17" s="117"/>
      <c r="I17" s="118"/>
      <c r="J17" s="118"/>
      <c r="K17" s="118"/>
      <c r="L17" s="118"/>
    </row>
    <row r="18" spans="1:13" x14ac:dyDescent="0.25">
      <c r="B18" s="165" t="s">
        <v>50</v>
      </c>
      <c r="C18" s="166"/>
      <c r="D18" s="166"/>
      <c r="E18" s="166"/>
      <c r="F18" s="167"/>
      <c r="G18" s="67">
        <f>SUM(G19:G22)</f>
        <v>109800</v>
      </c>
      <c r="H18" s="57">
        <f>G18*1.21</f>
        <v>132858</v>
      </c>
      <c r="I18" s="58"/>
      <c r="J18" s="66">
        <f>SUM(J19:J22)</f>
        <v>0</v>
      </c>
      <c r="K18" s="119">
        <v>0.21</v>
      </c>
      <c r="L18" s="63">
        <f>SUM(L19:L22)</f>
        <v>0</v>
      </c>
      <c r="M18" s="120"/>
    </row>
    <row r="19" spans="1:13" ht="30" x14ac:dyDescent="0.25">
      <c r="A19" s="92"/>
      <c r="B19" s="174" t="s">
        <v>51</v>
      </c>
      <c r="C19" s="121" t="s">
        <v>52</v>
      </c>
      <c r="D19" s="122" t="s">
        <v>53</v>
      </c>
      <c r="E19" s="123">
        <v>6</v>
      </c>
      <c r="F19" s="72">
        <v>12800</v>
      </c>
      <c r="G19" s="62">
        <f t="shared" ref="G19:G22" si="0">E19*F19</f>
        <v>76800</v>
      </c>
      <c r="H19" s="59">
        <f t="shared" ref="H19:H22" si="1">+G19*1.21</f>
        <v>92928</v>
      </c>
      <c r="I19" s="87"/>
      <c r="J19" s="64">
        <f>E19*I19</f>
        <v>0</v>
      </c>
      <c r="K19" s="124">
        <v>0.21</v>
      </c>
      <c r="L19" s="65">
        <f>J19+(J19*K19)</f>
        <v>0</v>
      </c>
      <c r="M19" s="125"/>
    </row>
    <row r="20" spans="1:13" x14ac:dyDescent="0.25">
      <c r="A20" s="92"/>
      <c r="B20" s="175"/>
      <c r="C20" s="121" t="s">
        <v>54</v>
      </c>
      <c r="D20" s="122" t="s">
        <v>53</v>
      </c>
      <c r="E20" s="123">
        <v>6</v>
      </c>
      <c r="F20" s="72">
        <v>2800</v>
      </c>
      <c r="G20" s="62">
        <f t="shared" si="0"/>
        <v>16800</v>
      </c>
      <c r="H20" s="59">
        <f t="shared" si="1"/>
        <v>20328</v>
      </c>
      <c r="I20" s="87"/>
      <c r="J20" s="64">
        <f t="shared" ref="J20:J22" si="2">E20*I20</f>
        <v>0</v>
      </c>
      <c r="K20" s="124">
        <v>0.21</v>
      </c>
      <c r="L20" s="65">
        <f t="shared" ref="L20:L22" si="3">J20+(J20*K20)</f>
        <v>0</v>
      </c>
      <c r="M20" s="125"/>
    </row>
    <row r="21" spans="1:13" ht="23.25" customHeight="1" x14ac:dyDescent="0.25">
      <c r="A21" s="92"/>
      <c r="B21" s="175"/>
      <c r="C21" s="121" t="s">
        <v>55</v>
      </c>
      <c r="D21" s="122" t="s">
        <v>53</v>
      </c>
      <c r="E21" s="123">
        <v>6</v>
      </c>
      <c r="F21" s="72">
        <v>1700</v>
      </c>
      <c r="G21" s="62">
        <f t="shared" si="0"/>
        <v>10200</v>
      </c>
      <c r="H21" s="59">
        <f t="shared" si="1"/>
        <v>12342</v>
      </c>
      <c r="I21" s="87"/>
      <c r="J21" s="64">
        <f t="shared" si="2"/>
        <v>0</v>
      </c>
      <c r="K21" s="124">
        <v>0.21</v>
      </c>
      <c r="L21" s="65">
        <f t="shared" si="3"/>
        <v>0</v>
      </c>
      <c r="M21" s="125"/>
    </row>
    <row r="22" spans="1:13" ht="15.75" thickBot="1" x14ac:dyDescent="0.3">
      <c r="A22" s="92"/>
      <c r="B22" s="176"/>
      <c r="C22" s="121" t="s">
        <v>56</v>
      </c>
      <c r="D22" s="122" t="s">
        <v>53</v>
      </c>
      <c r="E22" s="123">
        <v>24</v>
      </c>
      <c r="F22" s="72">
        <v>250</v>
      </c>
      <c r="G22" s="62">
        <f t="shared" si="0"/>
        <v>6000</v>
      </c>
      <c r="H22" s="59">
        <f t="shared" si="1"/>
        <v>7260</v>
      </c>
      <c r="I22" s="87"/>
      <c r="J22" s="64">
        <f t="shared" si="2"/>
        <v>0</v>
      </c>
      <c r="K22" s="124">
        <v>0.21</v>
      </c>
      <c r="L22" s="65">
        <f t="shared" si="3"/>
        <v>0</v>
      </c>
      <c r="M22" s="125"/>
    </row>
    <row r="23" spans="1:13" x14ac:dyDescent="0.25">
      <c r="B23" s="168" t="s">
        <v>57</v>
      </c>
      <c r="C23" s="169"/>
      <c r="D23" s="169"/>
      <c r="E23" s="169"/>
      <c r="F23" s="170"/>
      <c r="G23" s="73">
        <f>SUM(G24:G24)</f>
        <v>96000</v>
      </c>
      <c r="H23" s="74">
        <f>G23*1.21</f>
        <v>116160</v>
      </c>
      <c r="I23" s="75"/>
      <c r="J23" s="76">
        <f>SUM(J24:J24)</f>
        <v>0</v>
      </c>
      <c r="K23" s="126">
        <v>0.21</v>
      </c>
      <c r="L23" s="77">
        <f>SUM(L24:L24)</f>
        <v>0</v>
      </c>
      <c r="M23" s="120"/>
    </row>
    <row r="24" spans="1:13" ht="45" x14ac:dyDescent="0.25">
      <c r="A24" s="92"/>
      <c r="B24" s="127" t="s">
        <v>58</v>
      </c>
      <c r="C24" s="128" t="s">
        <v>59</v>
      </c>
      <c r="D24" s="129" t="s">
        <v>53</v>
      </c>
      <c r="E24" s="130">
        <v>12</v>
      </c>
      <c r="F24" s="83">
        <v>8000</v>
      </c>
      <c r="G24" s="84">
        <f>E24*F24</f>
        <v>96000</v>
      </c>
      <c r="H24" s="83">
        <f>+G24*1.21</f>
        <v>116160</v>
      </c>
      <c r="I24" s="88"/>
      <c r="J24" s="85">
        <f>E24*I24</f>
        <v>0</v>
      </c>
      <c r="K24" s="131">
        <v>0.21</v>
      </c>
      <c r="L24" s="86">
        <f>J24+(J24*K24)</f>
        <v>0</v>
      </c>
      <c r="M24" s="125"/>
    </row>
    <row r="25" spans="1:13" x14ac:dyDescent="0.25">
      <c r="B25" s="171" t="s">
        <v>60</v>
      </c>
      <c r="C25" s="172"/>
      <c r="D25" s="172"/>
      <c r="E25" s="172"/>
      <c r="F25" s="173"/>
      <c r="G25" s="78">
        <f>SUM(G26:G27)</f>
        <v>36000</v>
      </c>
      <c r="H25" s="79">
        <f>G25*1.21</f>
        <v>43560</v>
      </c>
      <c r="I25" s="80"/>
      <c r="J25" s="81">
        <f>SUM(J26:J27)</f>
        <v>0</v>
      </c>
      <c r="K25" s="132">
        <v>0.21</v>
      </c>
      <c r="L25" s="82">
        <f>SUM(L26:L27)</f>
        <v>0</v>
      </c>
      <c r="M25" s="120"/>
    </row>
    <row r="26" spans="1:13" x14ac:dyDescent="0.25">
      <c r="A26" s="92"/>
      <c r="B26" s="174" t="s">
        <v>61</v>
      </c>
      <c r="C26" s="121" t="s">
        <v>62</v>
      </c>
      <c r="D26" s="133" t="s">
        <v>53</v>
      </c>
      <c r="E26" s="123">
        <v>24</v>
      </c>
      <c r="F26" s="72">
        <v>1000</v>
      </c>
      <c r="G26" s="62">
        <f>E26*F26</f>
        <v>24000</v>
      </c>
      <c r="H26" s="59">
        <f t="shared" ref="H26:H27" si="4">+G26*1.21</f>
        <v>29040</v>
      </c>
      <c r="I26" s="87"/>
      <c r="J26" s="64">
        <f>E26*I26</f>
        <v>0</v>
      </c>
      <c r="K26" s="124">
        <v>0.21</v>
      </c>
      <c r="L26" s="65">
        <f t="shared" ref="L26" si="5">J26+(J26*K26)</f>
        <v>0</v>
      </c>
      <c r="M26" s="125"/>
    </row>
    <row r="27" spans="1:13" x14ac:dyDescent="0.25">
      <c r="A27" s="92"/>
      <c r="B27" s="177"/>
      <c r="C27" s="121" t="s">
        <v>63</v>
      </c>
      <c r="D27" s="133" t="s">
        <v>53</v>
      </c>
      <c r="E27" s="123">
        <v>10</v>
      </c>
      <c r="F27" s="72">
        <v>1200</v>
      </c>
      <c r="G27" s="62">
        <f>E27*F27</f>
        <v>12000</v>
      </c>
      <c r="H27" s="59">
        <f t="shared" si="4"/>
        <v>14520</v>
      </c>
      <c r="I27" s="87"/>
      <c r="J27" s="64">
        <f>E27*I27</f>
        <v>0</v>
      </c>
      <c r="K27" s="124">
        <v>0.21</v>
      </c>
      <c r="L27" s="65">
        <f t="shared" ref="L27" si="6">J27+(J27*K27)</f>
        <v>0</v>
      </c>
      <c r="M27" s="125"/>
    </row>
    <row r="28" spans="1:13" ht="39" customHeight="1" thickBot="1" x14ac:dyDescent="0.3">
      <c r="B28" s="134" t="s">
        <v>64</v>
      </c>
      <c r="C28" s="135"/>
      <c r="D28" s="135"/>
      <c r="E28" s="135"/>
      <c r="F28" s="135"/>
      <c r="G28" s="89">
        <f>+G18+G23+G25</f>
        <v>241800</v>
      </c>
      <c r="H28" s="89">
        <f>+H18+H23+H25</f>
        <v>292578</v>
      </c>
      <c r="I28" s="68"/>
      <c r="J28" s="89">
        <f>J18+J23+J25</f>
        <v>0</v>
      </c>
      <c r="K28" s="136">
        <v>0.21</v>
      </c>
      <c r="L28" s="90">
        <f>L18+L23+L25</f>
        <v>0</v>
      </c>
    </row>
    <row r="29" spans="1:13" x14ac:dyDescent="0.25">
      <c r="B29" s="137" t="s">
        <v>65</v>
      </c>
      <c r="C29" s="138"/>
      <c r="D29" s="139"/>
      <c r="E29" s="139"/>
      <c r="F29" s="139"/>
      <c r="G29" s="139"/>
      <c r="H29" s="139"/>
      <c r="I29" s="139"/>
      <c r="J29" s="139"/>
      <c r="K29" s="139"/>
      <c r="L29" s="139"/>
    </row>
    <row r="30" spans="1:13" s="111" customFormat="1" x14ac:dyDescent="0.25">
      <c r="B30" s="140"/>
      <c r="C30" s="141"/>
      <c r="D30" s="142"/>
      <c r="E30" s="143"/>
      <c r="F30" s="60"/>
      <c r="G30" s="60"/>
    </row>
    <row r="31" spans="1:13" x14ac:dyDescent="0.25">
      <c r="C31" s="144" t="s">
        <v>66</v>
      </c>
      <c r="E31" s="93"/>
      <c r="F31" s="144" t="s">
        <v>7</v>
      </c>
      <c r="G31" s="56"/>
      <c r="I31" s="93"/>
      <c r="J31" s="93"/>
    </row>
    <row r="32" spans="1:13" x14ac:dyDescent="0.25">
      <c r="C32" s="164"/>
      <c r="D32" s="164"/>
      <c r="E32" s="145"/>
      <c r="F32" s="164"/>
      <c r="G32" s="164"/>
      <c r="I32" s="93"/>
      <c r="J32" s="93"/>
    </row>
    <row r="33" spans="3:10" x14ac:dyDescent="0.25">
      <c r="C33" s="164"/>
      <c r="D33" s="164"/>
      <c r="E33" s="145"/>
      <c r="F33" s="164"/>
      <c r="G33" s="164"/>
      <c r="I33" s="93"/>
      <c r="J33" s="93"/>
    </row>
    <row r="34" spans="3:10" x14ac:dyDescent="0.25">
      <c r="C34" s="164"/>
      <c r="D34" s="164"/>
      <c r="E34" s="145"/>
      <c r="F34" s="164"/>
      <c r="G34" s="164"/>
      <c r="I34" s="93"/>
      <c r="J34" s="93"/>
    </row>
    <row r="35" spans="3:10" x14ac:dyDescent="0.25">
      <c r="C35" s="164"/>
      <c r="D35" s="164"/>
      <c r="E35" s="56"/>
      <c r="F35" s="164"/>
      <c r="G35" s="164"/>
      <c r="I35" s="93"/>
      <c r="J35" s="93"/>
    </row>
    <row r="36" spans="3:10" x14ac:dyDescent="0.25">
      <c r="E36" s="93"/>
      <c r="F36" s="56"/>
      <c r="G36" s="56"/>
      <c r="I36" s="93"/>
      <c r="J36" s="93"/>
    </row>
    <row r="37" spans="3:10" x14ac:dyDescent="0.25">
      <c r="E37" s="93"/>
      <c r="F37" s="56"/>
      <c r="G37" s="56"/>
      <c r="I37" s="93"/>
      <c r="J37" s="93"/>
    </row>
  </sheetData>
  <sheetProtection algorithmName="SHA-512" hashValue="CP84ZQm1jo9UxsgjjuEugE811hGSCXbOMUkpsU9buKug43t505cy6Il7CgeuvfLVr6exBg1LC1WRj4reDOrWrg==" saltValue="6drLKDumAwmDfWtJEzxAjQ==" spinCount="100000" sheet="1" formatCells="0" formatColumns="0"/>
  <mergeCells count="15">
    <mergeCell ref="C32:D35"/>
    <mergeCell ref="F32:G35"/>
    <mergeCell ref="B18:F18"/>
    <mergeCell ref="B23:F23"/>
    <mergeCell ref="B25:F25"/>
    <mergeCell ref="B19:B22"/>
    <mergeCell ref="B26:B27"/>
    <mergeCell ref="E11:L11"/>
    <mergeCell ref="E12:L12"/>
    <mergeCell ref="E13:L13"/>
    <mergeCell ref="E14:L14"/>
    <mergeCell ref="E7:L7"/>
    <mergeCell ref="E8:L8"/>
    <mergeCell ref="E9:L9"/>
    <mergeCell ref="E10:L10"/>
  </mergeCells>
  <phoneticPr fontId="0" type="noConversion"/>
  <conditionalFormatting sqref="B18:B19 B23:B26 B28">
    <cfRule type="cellIs" dxfId="1" priority="88" stopIfTrue="1" operator="equal">
      <formula>0</formula>
    </cfRule>
  </conditionalFormatting>
  <conditionalFormatting sqref="I19:J22 I24:J24 I26:J27">
    <cfRule type="cellIs" dxfId="0" priority="86" stopIfTrue="1" operator="equal">
      <formula>0</formula>
    </cfRule>
  </conditionalFormatting>
  <dataValidations count="1">
    <dataValidation type="decimal" allowBlank="1" showInputMessage="1" showErrorMessage="1" sqref="I19:I22 I24 I26:I27" xr:uid="{575174F5-400F-4B88-8B6D-C1E6A3FAC4E2}">
      <formula1>0</formula1>
      <formula2>F19</formula2>
    </dataValidation>
  </dataValidations>
  <printOptions horizontalCentered="1" verticalCentered="1"/>
  <pageMargins left="0" right="0" top="0.59055118110236227" bottom="0.15748031496062992" header="0" footer="0"/>
  <pageSetup paperSize="9" scale="55" fitToHeight="18" orientation="landscape" r:id="rId1"/>
  <headerFooter alignWithMargins="0">
    <oddHeader>&amp;L&amp;G</oddHeader>
    <oddFooter>Página &amp;P&amp;R</oddFooter>
  </headerFooter>
  <rowBreaks count="1" manualBreakCount="1">
    <brk id="22" min="1" max="1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408A7-0ACE-4D0B-A662-F905AA6EAB88}">
  <dimension ref="B1:H51"/>
  <sheetViews>
    <sheetView showGridLines="0" zoomScale="90" zoomScaleNormal="90" zoomScaleSheetLayoutView="100" workbookViewId="0">
      <selection activeCell="F4" sqref="F4"/>
    </sheetView>
  </sheetViews>
  <sheetFormatPr baseColWidth="10" defaultColWidth="11.42578125" defaultRowHeight="15" x14ac:dyDescent="0.25"/>
  <cols>
    <col min="1" max="1" width="11.42578125" style="180"/>
    <col min="2" max="2" width="28.28515625" style="181" customWidth="1"/>
    <col min="3" max="3" width="70.5703125" style="181" customWidth="1"/>
    <col min="4" max="4" width="59.85546875" style="180" customWidth="1"/>
    <col min="5" max="5" width="19.7109375" style="181" customWidth="1"/>
    <col min="6" max="6" width="48.85546875" style="181" customWidth="1"/>
    <col min="7" max="7" width="15" style="180" hidden="1" customWidth="1"/>
    <col min="8" max="8" width="1.5703125" style="180" customWidth="1"/>
    <col min="9" max="16384" width="11.42578125" style="180"/>
  </cols>
  <sheetData>
    <row r="1" spans="2:6" s="180" customFormat="1" ht="28.5" x14ac:dyDescent="0.45">
      <c r="B1" s="178" t="s">
        <v>31</v>
      </c>
      <c r="C1" s="179"/>
      <c r="D1" s="179"/>
      <c r="E1" s="179"/>
      <c r="F1" s="179"/>
    </row>
    <row r="2" spans="2:6" s="180" customFormat="1" x14ac:dyDescent="0.25">
      <c r="B2" s="181"/>
      <c r="C2" s="181"/>
      <c r="D2" s="181"/>
      <c r="E2" s="181"/>
      <c r="F2" s="181"/>
    </row>
    <row r="3" spans="2:6" s="180" customFormat="1" ht="21" x14ac:dyDescent="0.35">
      <c r="B3" s="182" t="s">
        <v>67</v>
      </c>
      <c r="C3" s="183"/>
      <c r="D3" s="184"/>
      <c r="E3" s="184"/>
      <c r="F3" s="184"/>
    </row>
    <row r="4" spans="2:6" s="180" customFormat="1" ht="21" x14ac:dyDescent="0.35">
      <c r="B4" s="182" t="s">
        <v>68</v>
      </c>
      <c r="C4" s="183"/>
      <c r="D4" s="184"/>
      <c r="E4" s="184"/>
      <c r="F4" s="184"/>
    </row>
    <row r="5" spans="2:6" s="180" customFormat="1" ht="21" x14ac:dyDescent="0.35">
      <c r="B5" s="185"/>
      <c r="C5" s="186"/>
      <c r="D5" s="187"/>
      <c r="E5" s="187"/>
      <c r="F5" s="187"/>
    </row>
    <row r="6" spans="2:6" s="180" customFormat="1" ht="21.75" thickBot="1" x14ac:dyDescent="0.4">
      <c r="B6" s="188" t="s">
        <v>34</v>
      </c>
      <c r="C6" s="188" t="s">
        <v>35</v>
      </c>
      <c r="E6" s="181"/>
      <c r="F6" s="181"/>
    </row>
    <row r="7" spans="2:6" s="179" customFormat="1" x14ac:dyDescent="0.25">
      <c r="B7" s="189" t="s">
        <v>5</v>
      </c>
      <c r="C7" s="190"/>
      <c r="D7" s="191" t="s">
        <v>6</v>
      </c>
      <c r="E7" s="192"/>
      <c r="F7" s="193"/>
    </row>
    <row r="8" spans="2:6" s="179" customFormat="1" x14ac:dyDescent="0.25">
      <c r="B8" s="194" t="s">
        <v>36</v>
      </c>
      <c r="C8" s="195"/>
      <c r="D8" s="196" t="s">
        <v>9</v>
      </c>
      <c r="E8" s="197"/>
      <c r="F8" s="198"/>
    </row>
    <row r="9" spans="2:6" s="179" customFormat="1" x14ac:dyDescent="0.25">
      <c r="B9" s="194" t="s">
        <v>37</v>
      </c>
      <c r="C9" s="195"/>
      <c r="D9" s="196"/>
      <c r="E9" s="197"/>
      <c r="F9" s="198"/>
    </row>
    <row r="10" spans="2:6" s="179" customFormat="1" x14ac:dyDescent="0.25">
      <c r="B10" s="194" t="s">
        <v>38</v>
      </c>
      <c r="C10" s="195"/>
      <c r="D10" s="196" t="s">
        <v>11</v>
      </c>
      <c r="E10" s="197"/>
      <c r="F10" s="198"/>
    </row>
    <row r="11" spans="2:6" s="179" customFormat="1" x14ac:dyDescent="0.25">
      <c r="B11" s="194" t="s">
        <v>10</v>
      </c>
      <c r="C11" s="195"/>
      <c r="D11" s="196" t="s">
        <v>13</v>
      </c>
      <c r="E11" s="197"/>
      <c r="F11" s="198"/>
    </row>
    <row r="12" spans="2:6" s="179" customFormat="1" x14ac:dyDescent="0.25">
      <c r="B12" s="194" t="s">
        <v>12</v>
      </c>
      <c r="C12" s="195"/>
      <c r="D12" s="185" t="s">
        <v>16</v>
      </c>
      <c r="E12" s="197"/>
      <c r="F12" s="198"/>
    </row>
    <row r="13" spans="2:6" s="179" customFormat="1" x14ac:dyDescent="0.25">
      <c r="B13" s="194" t="s">
        <v>14</v>
      </c>
      <c r="C13" s="195"/>
      <c r="D13" s="185"/>
      <c r="E13" s="197"/>
      <c r="F13" s="198"/>
    </row>
    <row r="14" spans="2:6" s="179" customFormat="1" ht="15.75" thickBot="1" x14ac:dyDescent="0.3">
      <c r="B14" s="199"/>
      <c r="C14" s="200"/>
      <c r="D14" s="201" t="s">
        <v>18</v>
      </c>
      <c r="E14" s="202"/>
      <c r="F14" s="203"/>
    </row>
    <row r="15" spans="2:6" s="206" customFormat="1" x14ac:dyDescent="0.25">
      <c r="B15" s="204"/>
      <c r="C15" s="205"/>
      <c r="E15" s="207"/>
      <c r="F15" s="208"/>
    </row>
    <row r="16" spans="2:6" s="180" customFormat="1" ht="21" x14ac:dyDescent="0.35">
      <c r="C16" s="209" t="s">
        <v>69</v>
      </c>
      <c r="D16" s="181"/>
      <c r="F16" s="181"/>
    </row>
    <row r="17" spans="2:7" s="180" customFormat="1" ht="15" customHeight="1" x14ac:dyDescent="0.25">
      <c r="B17" s="210" t="s">
        <v>70</v>
      </c>
      <c r="C17" s="210" t="s">
        <v>71</v>
      </c>
      <c r="D17" s="211"/>
      <c r="E17" s="211" t="s">
        <v>72</v>
      </c>
      <c r="F17" s="210" t="s">
        <v>73</v>
      </c>
      <c r="G17" s="212"/>
    </row>
    <row r="18" spans="2:7" s="180" customFormat="1" x14ac:dyDescent="0.25">
      <c r="B18" s="213"/>
      <c r="C18" s="213"/>
      <c r="D18" s="214"/>
      <c r="E18" s="214" t="s">
        <v>74</v>
      </c>
      <c r="F18" s="215"/>
      <c r="G18" s="212"/>
    </row>
    <row r="19" spans="2:7" s="180" customFormat="1" ht="22.5" customHeight="1" x14ac:dyDescent="0.25">
      <c r="B19" s="216" t="s">
        <v>75</v>
      </c>
      <c r="C19" s="217" t="s">
        <v>76</v>
      </c>
      <c r="D19" s="217"/>
      <c r="E19" s="217"/>
      <c r="F19" s="218"/>
      <c r="G19" s="212"/>
    </row>
    <row r="20" spans="2:7" s="180" customFormat="1" ht="32.25" customHeight="1" x14ac:dyDescent="0.25">
      <c r="B20" s="216"/>
      <c r="C20" s="219" t="s">
        <v>77</v>
      </c>
      <c r="D20" s="220"/>
      <c r="E20" s="221">
        <v>2</v>
      </c>
      <c r="F20" s="222"/>
      <c r="G20" s="223"/>
    </row>
    <row r="21" spans="2:7" s="180" customFormat="1" ht="31.5" customHeight="1" x14ac:dyDescent="0.25">
      <c r="B21" s="216"/>
      <c r="C21" s="219" t="s">
        <v>78</v>
      </c>
      <c r="D21" s="220"/>
      <c r="E21" s="221">
        <v>2</v>
      </c>
      <c r="F21" s="222"/>
      <c r="G21" s="223"/>
    </row>
    <row r="22" spans="2:7" s="180" customFormat="1" ht="29.25" customHeight="1" x14ac:dyDescent="0.25">
      <c r="B22" s="216"/>
      <c r="C22" s="219" t="s">
        <v>79</v>
      </c>
      <c r="D22" s="220"/>
      <c r="E22" s="221">
        <v>2</v>
      </c>
      <c r="F22" s="222"/>
      <c r="G22" s="223"/>
    </row>
    <row r="23" spans="2:7" s="180" customFormat="1" ht="21" customHeight="1" x14ac:dyDescent="0.25">
      <c r="B23" s="216"/>
      <c r="C23" s="224" t="s">
        <v>80</v>
      </c>
      <c r="D23" s="225" t="s">
        <v>81</v>
      </c>
      <c r="E23" s="226">
        <v>2</v>
      </c>
      <c r="F23" s="227"/>
      <c r="G23" s="223"/>
    </row>
    <row r="24" spans="2:7" s="180" customFormat="1" ht="21" customHeight="1" x14ac:dyDescent="0.25">
      <c r="B24" s="216"/>
      <c r="C24" s="228"/>
      <c r="D24" s="225" t="s">
        <v>82</v>
      </c>
      <c r="E24" s="229"/>
      <c r="F24" s="227"/>
      <c r="G24" s="223"/>
    </row>
    <row r="25" spans="2:7" s="180" customFormat="1" ht="21" customHeight="1" x14ac:dyDescent="0.25">
      <c r="B25" s="216"/>
      <c r="C25" s="228"/>
      <c r="D25" s="225" t="s">
        <v>83</v>
      </c>
      <c r="E25" s="229"/>
      <c r="F25" s="227"/>
      <c r="G25" s="223"/>
    </row>
    <row r="26" spans="2:7" s="180" customFormat="1" ht="21" customHeight="1" x14ac:dyDescent="0.25">
      <c r="B26" s="216"/>
      <c r="C26" s="228"/>
      <c r="D26" s="225" t="s">
        <v>84</v>
      </c>
      <c r="E26" s="229"/>
      <c r="F26" s="227"/>
      <c r="G26" s="223"/>
    </row>
    <row r="27" spans="2:7" s="180" customFormat="1" ht="21" customHeight="1" x14ac:dyDescent="0.25">
      <c r="B27" s="216"/>
      <c r="C27" s="228"/>
      <c r="D27" s="225" t="s">
        <v>85</v>
      </c>
      <c r="E27" s="229"/>
      <c r="F27" s="227"/>
      <c r="G27" s="223"/>
    </row>
    <row r="28" spans="2:7" s="180" customFormat="1" ht="21" customHeight="1" x14ac:dyDescent="0.25">
      <c r="B28" s="216"/>
      <c r="C28" s="228"/>
      <c r="D28" s="225" t="s">
        <v>86</v>
      </c>
      <c r="E28" s="229"/>
      <c r="F28" s="227"/>
      <c r="G28" s="223"/>
    </row>
    <row r="29" spans="2:7" s="180" customFormat="1" ht="21" customHeight="1" x14ac:dyDescent="0.25">
      <c r="B29" s="216"/>
      <c r="C29" s="228"/>
      <c r="D29" s="225" t="s">
        <v>87</v>
      </c>
      <c r="E29" s="229"/>
      <c r="F29" s="227"/>
      <c r="G29" s="223"/>
    </row>
    <row r="30" spans="2:7" s="180" customFormat="1" ht="21" customHeight="1" x14ac:dyDescent="0.25">
      <c r="B30" s="216"/>
      <c r="C30" s="228"/>
      <c r="D30" s="225" t="s">
        <v>88</v>
      </c>
      <c r="E30" s="229"/>
      <c r="F30" s="227"/>
      <c r="G30" s="223"/>
    </row>
    <row r="31" spans="2:7" s="180" customFormat="1" ht="21" customHeight="1" x14ac:dyDescent="0.25">
      <c r="B31" s="216"/>
      <c r="C31" s="230"/>
      <c r="D31" s="225" t="s">
        <v>89</v>
      </c>
      <c r="E31" s="231"/>
      <c r="F31" s="227"/>
      <c r="G31" s="223"/>
    </row>
    <row r="32" spans="2:7" s="180" customFormat="1" ht="33" customHeight="1" x14ac:dyDescent="0.25">
      <c r="B32" s="216"/>
      <c r="C32" s="232" t="s">
        <v>90</v>
      </c>
      <c r="D32" s="233"/>
      <c r="E32" s="221">
        <v>1</v>
      </c>
      <c r="F32" s="222"/>
      <c r="G32" s="223"/>
    </row>
    <row r="33" spans="2:7" s="180" customFormat="1" ht="32.25" customHeight="1" x14ac:dyDescent="0.25">
      <c r="B33" s="234"/>
      <c r="C33" s="232" t="s">
        <v>91</v>
      </c>
      <c r="D33" s="233"/>
      <c r="E33" s="221">
        <v>1</v>
      </c>
      <c r="F33" s="222"/>
      <c r="G33" s="223"/>
    </row>
    <row r="34" spans="2:7" s="180" customFormat="1" ht="30" x14ac:dyDescent="0.25">
      <c r="B34" s="235" t="s">
        <v>92</v>
      </c>
      <c r="C34" s="236" t="s">
        <v>93</v>
      </c>
      <c r="D34" s="237" t="s">
        <v>94</v>
      </c>
      <c r="E34" s="221">
        <v>2</v>
      </c>
      <c r="F34" s="222"/>
      <c r="G34" s="238"/>
    </row>
    <row r="35" spans="2:7" s="180" customFormat="1" ht="30" x14ac:dyDescent="0.25">
      <c r="B35" s="235"/>
      <c r="C35" s="239"/>
      <c r="D35" s="237" t="s">
        <v>95</v>
      </c>
      <c r="E35" s="221">
        <v>2</v>
      </c>
      <c r="F35" s="222"/>
      <c r="G35" s="238"/>
    </row>
    <row r="36" spans="2:7" s="180" customFormat="1" ht="60" x14ac:dyDescent="0.25">
      <c r="B36" s="235"/>
      <c r="C36" s="239"/>
      <c r="D36" s="240" t="s">
        <v>96</v>
      </c>
      <c r="E36" s="221">
        <v>2</v>
      </c>
      <c r="F36" s="222"/>
      <c r="G36" s="238"/>
    </row>
    <row r="37" spans="2:7" s="180" customFormat="1" ht="45" x14ac:dyDescent="0.25">
      <c r="B37" s="235"/>
      <c r="C37" s="239"/>
      <c r="D37" s="240" t="s">
        <v>97</v>
      </c>
      <c r="E37" s="221">
        <v>2</v>
      </c>
      <c r="F37" s="222"/>
      <c r="G37" s="238"/>
    </row>
    <row r="38" spans="2:7" s="180" customFormat="1" ht="45" x14ac:dyDescent="0.25">
      <c r="B38" s="235"/>
      <c r="C38" s="239"/>
      <c r="D38" s="237" t="s">
        <v>98</v>
      </c>
      <c r="E38" s="221">
        <v>2</v>
      </c>
      <c r="F38" s="222"/>
      <c r="G38" s="238"/>
    </row>
    <row r="39" spans="2:7" s="180" customFormat="1" ht="184.5" customHeight="1" x14ac:dyDescent="0.25">
      <c r="B39" s="241" t="s">
        <v>99</v>
      </c>
      <c r="C39" s="242" t="s">
        <v>100</v>
      </c>
      <c r="D39" s="242"/>
      <c r="E39" s="243">
        <v>8</v>
      </c>
      <c r="F39" s="244"/>
    </row>
    <row r="40" spans="2:7" s="180" customFormat="1" ht="169.5" customHeight="1" x14ac:dyDescent="0.25">
      <c r="B40" s="241" t="s">
        <v>101</v>
      </c>
      <c r="C40" s="245" t="s">
        <v>102</v>
      </c>
      <c r="D40" s="246"/>
      <c r="E40" s="243">
        <v>8</v>
      </c>
      <c r="F40" s="247"/>
    </row>
    <row r="41" spans="2:7" s="180" customFormat="1" ht="56.25" customHeight="1" x14ac:dyDescent="0.25">
      <c r="B41" s="248" t="s">
        <v>103</v>
      </c>
      <c r="C41" s="249" t="s">
        <v>104</v>
      </c>
      <c r="D41" s="250"/>
      <c r="E41" s="221">
        <v>2</v>
      </c>
      <c r="F41" s="251"/>
    </row>
    <row r="42" spans="2:7" s="180" customFormat="1" ht="61.5" customHeight="1" x14ac:dyDescent="0.25">
      <c r="B42" s="252"/>
      <c r="C42" s="249" t="s">
        <v>105</v>
      </c>
      <c r="D42" s="250"/>
      <c r="E42" s="221">
        <v>2</v>
      </c>
      <c r="F42" s="251"/>
      <c r="G42" s="253"/>
    </row>
    <row r="43" spans="2:7" s="180" customFormat="1" x14ac:dyDescent="0.25">
      <c r="C43" s="181"/>
      <c r="D43" s="181"/>
      <c r="E43" s="254">
        <f>SUM(E20:E42)</f>
        <v>40</v>
      </c>
      <c r="F43" s="181"/>
    </row>
    <row r="45" spans="2:7" s="180" customFormat="1" x14ac:dyDescent="0.25">
      <c r="B45" s="255" t="s">
        <v>106</v>
      </c>
      <c r="C45" s="256"/>
      <c r="D45" s="257"/>
      <c r="E45" s="257"/>
      <c r="F45" s="257"/>
    </row>
    <row r="47" spans="2:7" s="180" customFormat="1" x14ac:dyDescent="0.25">
      <c r="B47" s="181"/>
      <c r="C47" s="258" t="s">
        <v>66</v>
      </c>
      <c r="F47" s="258" t="s">
        <v>7</v>
      </c>
      <c r="G47" s="56"/>
    </row>
    <row r="48" spans="2:7" s="180" customFormat="1" x14ac:dyDescent="0.25">
      <c r="B48" s="181"/>
      <c r="C48" s="259"/>
      <c r="D48" s="259"/>
      <c r="E48" s="238"/>
      <c r="F48" s="259"/>
      <c r="G48" s="259"/>
    </row>
    <row r="49" spans="2:7" s="180" customFormat="1" x14ac:dyDescent="0.25">
      <c r="B49" s="181"/>
      <c r="C49" s="259"/>
      <c r="D49" s="259"/>
      <c r="E49" s="238"/>
      <c r="F49" s="259"/>
      <c r="G49" s="259"/>
    </row>
    <row r="50" spans="2:7" s="180" customFormat="1" x14ac:dyDescent="0.25">
      <c r="B50" s="181"/>
      <c r="C50" s="259"/>
      <c r="D50" s="259"/>
      <c r="E50" s="238"/>
      <c r="F50" s="259"/>
      <c r="G50" s="259"/>
    </row>
    <row r="51" spans="2:7" s="180" customFormat="1" x14ac:dyDescent="0.25">
      <c r="B51" s="181"/>
      <c r="C51" s="259"/>
      <c r="D51" s="259"/>
      <c r="E51" s="56"/>
      <c r="F51" s="259"/>
      <c r="G51" s="259"/>
    </row>
  </sheetData>
  <sheetProtection formatCells="0" formatColumns="0"/>
  <mergeCells count="29">
    <mergeCell ref="C48:D51"/>
    <mergeCell ref="F48:G51"/>
    <mergeCell ref="B17:B18"/>
    <mergeCell ref="C17:C18"/>
    <mergeCell ref="B19:B33"/>
    <mergeCell ref="C19:E19"/>
    <mergeCell ref="B41:B42"/>
    <mergeCell ref="C41:D41"/>
    <mergeCell ref="C42:D42"/>
    <mergeCell ref="B34:B38"/>
    <mergeCell ref="C33:D33"/>
    <mergeCell ref="C34:C38"/>
    <mergeCell ref="C22:D22"/>
    <mergeCell ref="C40:D40"/>
    <mergeCell ref="E9:F9"/>
    <mergeCell ref="E8:F8"/>
    <mergeCell ref="E7:F7"/>
    <mergeCell ref="C39:D39"/>
    <mergeCell ref="C32:D32"/>
    <mergeCell ref="E14:F14"/>
    <mergeCell ref="E13:F13"/>
    <mergeCell ref="E12:F12"/>
    <mergeCell ref="E11:F11"/>
    <mergeCell ref="E10:F10"/>
    <mergeCell ref="F17:F18"/>
    <mergeCell ref="C23:C31"/>
    <mergeCell ref="E23:E31"/>
    <mergeCell ref="C20:D20"/>
    <mergeCell ref="C21:D21"/>
  </mergeCells>
  <dataValidations count="4">
    <dataValidation type="list" allowBlank="1" showInputMessage="1" showErrorMessage="1" sqref="F41:F42 F20:F22 F32:F38" xr:uid="{CBB8A2B6-6398-4996-8868-EAD153400595}">
      <formula1>"SI, NO"</formula1>
    </dataValidation>
    <dataValidation type="list" allowBlank="1" showInputMessage="1" showErrorMessage="1" sqref="F23:F31" xr:uid="{505A4EB8-A6DF-49E2-BFE9-439BA7F3CA94}">
      <formula1>"X"</formula1>
    </dataValidation>
    <dataValidation type="decimal" allowBlank="1" showInputMessage="1" showErrorMessage="1" sqref="F39" xr:uid="{E7507EF5-AF3A-43C3-90B6-FD71A9F262EA}">
      <formula1>0</formula1>
      <formula2>100</formula2>
    </dataValidation>
    <dataValidation type="whole" allowBlank="1" showInputMessage="1" showErrorMessage="1" sqref="F40" xr:uid="{9C6D6FC3-0C29-4D47-96D5-AE1D68A0D052}">
      <formula1>1</formula1>
      <formula2>100000</formula2>
    </dataValidation>
  </dataValidations>
  <printOptions horizontalCentered="1" verticalCentered="1"/>
  <pageMargins left="0" right="0" top="0.59055118110236227" bottom="0.15748031496062992" header="0" footer="0"/>
  <pageSetup paperSize="9" scale="56" fitToHeight="18" orientation="landscape" r:id="rId1"/>
  <headerFooter alignWithMargins="0">
    <oddHeader>&amp;L&amp;G</oddHeader>
    <oddFooter>Página &amp;P&amp;R</oddFooter>
  </headerFooter>
  <rowBreaks count="1" manualBreakCount="1">
    <brk id="33" min="1" max="5" man="1"/>
  </row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8" ma:contentTypeDescription="Crea un document nou" ma:contentTypeScope="" ma:versionID="b7a4988cb69e04a3aa8a095281bdd0a2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b1d27e5753a6800238f4561f4d202550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80D27EF-F730-442F-B783-52255AE6AF96}">
  <ds:schemaRefs>
    <ds:schemaRef ds:uri="http://www.w3.org/XML/1998/namespace"/>
    <ds:schemaRef ds:uri="http://schemas.openxmlformats.org/package/2006/metadata/core-properties"/>
    <ds:schemaRef ds:uri="http://purl.org/dc/dcmitype/"/>
    <ds:schemaRef ds:uri="cd6d62c8-c773-45e4-ad7a-2e75c784fc37"/>
    <ds:schemaRef ds:uri="556a85ef-6779-461c-8e2e-65dd73da1220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29E7DC-A044-4500-AAC3-13EEDF9932DC}"/>
</file>

<file path=customXml/itemProps4.xml><?xml version="1.0" encoding="utf-8"?>
<ds:datastoreItem xmlns:ds="http://schemas.openxmlformats.org/officeDocument/2006/customXml" ds:itemID="{9CAA0C63-FEC5-413A-8247-D0F5EBD7E7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 PREUS</vt:lpstr>
      <vt:lpstr>per omplir - CRITERIS AUTOMÀTIC</vt:lpstr>
      <vt:lpstr>'INSTRUCCIONS  COMPLIMENTACIÓ'!Área_de_impresión</vt:lpstr>
      <vt:lpstr>'per omplir - CRITERIS AUTOMÀTIC'!Área_de_impresión</vt:lpstr>
      <vt:lpstr>'per omplir - PREUS'!Área_de_impresión</vt:lpstr>
      <vt:lpstr>'per omplir - CRITERIS AUTOMÀTIC'!Títulos_a_imprimir</vt:lpstr>
      <vt:lpstr>'per omplir - PREUS'!Títulos_a_imprimir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2024-01-23T15:19:21Z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