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"/>
    </mc:Choice>
  </mc:AlternateContent>
  <bookViews>
    <workbookView xWindow="28680" yWindow="-120" windowWidth="23130" windowHeight="14490"/>
  </bookViews>
  <sheets>
    <sheet name="2024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" l="1"/>
  <c r="G20" i="2"/>
  <c r="G19" i="2"/>
  <c r="G9" i="2"/>
  <c r="F23" i="2"/>
  <c r="F20" i="2"/>
  <c r="F19" i="2"/>
  <c r="F9" i="2"/>
  <c r="G22" i="2"/>
  <c r="F22" i="2"/>
  <c r="G21" i="2"/>
  <c r="F21" i="2"/>
  <c r="G28" i="2"/>
  <c r="F28" i="2"/>
  <c r="G27" i="2"/>
  <c r="F27" i="2"/>
  <c r="G26" i="2"/>
  <c r="F26" i="2"/>
  <c r="G25" i="2"/>
  <c r="F25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8" i="2"/>
  <c r="F8" i="2"/>
  <c r="G7" i="2"/>
  <c r="F7" i="2"/>
  <c r="G24" i="2"/>
  <c r="F24" i="2"/>
  <c r="G6" i="2"/>
  <c r="F6" i="2"/>
  <c r="G5" i="2"/>
  <c r="F5" i="2"/>
  <c r="G4" i="2"/>
  <c r="F4" i="2"/>
  <c r="G3" i="2"/>
  <c r="F3" i="2"/>
  <c r="F29" i="2" l="1"/>
  <c r="G29" i="2" l="1"/>
</calcChain>
</file>

<file path=xl/sharedStrings.xml><?xml version="1.0" encoding="utf-8"?>
<sst xmlns="http://schemas.openxmlformats.org/spreadsheetml/2006/main" count="86" uniqueCount="46">
  <si>
    <t>Operaris proposats (inclòs encarregat)</t>
  </si>
  <si>
    <t>Hores totals previstes dedicació (substitució de vacances incloses)</t>
  </si>
  <si>
    <t>Hores mínimes anuals de dedicació presencial in situ (efectives) operaris manteniment per lot (substitució de vacances incloses)</t>
  </si>
  <si>
    <t>Factor deducció temps desplaçaments (estimat)</t>
  </si>
  <si>
    <t>Lot 1</t>
  </si>
  <si>
    <t>Categoria 1</t>
  </si>
  <si>
    <t>Lleida</t>
  </si>
  <si>
    <t>Lot 2</t>
  </si>
  <si>
    <t>Barcelona</t>
  </si>
  <si>
    <t>Lot 3</t>
  </si>
  <si>
    <t>Girona</t>
  </si>
  <si>
    <t>Lot 4</t>
  </si>
  <si>
    <t>Lot 5</t>
  </si>
  <si>
    <t>Lot 6</t>
  </si>
  <si>
    <t>Metro Nord</t>
  </si>
  <si>
    <t>Lot 7</t>
  </si>
  <si>
    <t>Lot 8</t>
  </si>
  <si>
    <t>Categoria 2</t>
  </si>
  <si>
    <t>Lot 9</t>
  </si>
  <si>
    <t>Lot 10</t>
  </si>
  <si>
    <t>Lot 11</t>
  </si>
  <si>
    <t>Lot 12</t>
  </si>
  <si>
    <t>Categoria 2-3</t>
  </si>
  <si>
    <t>Terres Ebre</t>
  </si>
  <si>
    <t>Lot 13</t>
  </si>
  <si>
    <t>Categoria 3</t>
  </si>
  <si>
    <t>Lot 14</t>
  </si>
  <si>
    <t>GTCC</t>
  </si>
  <si>
    <t>Lot 15</t>
  </si>
  <si>
    <t>Lot 16</t>
  </si>
  <si>
    <t>Lot 17</t>
  </si>
  <si>
    <t>Annex 14</t>
  </si>
  <si>
    <t>Centres/lot</t>
  </si>
  <si>
    <t>Metro Sud</t>
  </si>
  <si>
    <r>
      <t xml:space="preserve">L'adjudicatari lliurarà una planificació mensual que haurà de coincidir amb les </t>
    </r>
    <r>
      <rPr>
        <i/>
        <u/>
        <sz val="10"/>
        <color theme="1"/>
        <rFont val="Calibri"/>
        <family val="2"/>
        <scheme val="minor"/>
      </rPr>
      <t>hores ofertades</t>
    </r>
  </si>
  <si>
    <r>
      <t>Amb aquesta planificació mensual, serà la base per verificar el compliment de les hores ofertades de l'</t>
    </r>
    <r>
      <rPr>
        <b/>
        <i/>
        <sz val="10"/>
        <color theme="1"/>
        <rFont val="Calibri"/>
        <family val="2"/>
        <scheme val="minor"/>
      </rPr>
      <t>ANS-1</t>
    </r>
  </si>
  <si>
    <t>Lot 18</t>
  </si>
  <si>
    <t>Lot 19</t>
  </si>
  <si>
    <t>Lot 20</t>
  </si>
  <si>
    <t>Lot 21</t>
  </si>
  <si>
    <t>Lot 22</t>
  </si>
  <si>
    <t>Categoria 1.2</t>
  </si>
  <si>
    <t>Lot 23</t>
  </si>
  <si>
    <t>Lot 24</t>
  </si>
  <si>
    <t>Lot 25</t>
  </si>
  <si>
    <t>Lot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</si>
</sst>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E8D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4" fontId="3" fillId="3" borderId="1" xfId="0" applyNumberFormat="1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" fontId="3" fillId="3" borderId="3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4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9" fontId="1" fillId="0" borderId="1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9" fontId="1" fillId="0" borderId="3" xfId="1" applyFont="1" applyBorder="1" applyAlignment="1">
      <alignment horizontal="center"/>
    </xf>
    <xf numFmtId="10" fontId="1" fillId="0" borderId="1" xfId="1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4" fontId="0" fillId="0" borderId="0" xfId="0" applyNumberFormat="1"/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8" borderId="0" xfId="0" applyFont="1" applyFill="1"/>
    <xf numFmtId="0" fontId="12" fillId="0" borderId="0" xfId="0" applyFont="1" applyAlignment="1">
      <alignment textRotation="75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10" fontId="1" fillId="0" borderId="0" xfId="1" applyNumberFormat="1" applyFont="1" applyBorder="1" applyAlignment="1">
      <alignment horizontal="center"/>
    </xf>
    <xf numFmtId="0" fontId="0" fillId="0" borderId="0" xfId="0" applyBorder="1"/>
    <xf numFmtId="10" fontId="0" fillId="0" borderId="0" xfId="1" applyNumberFormat="1" applyFont="1" applyBorder="1"/>
    <xf numFmtId="0" fontId="9" fillId="2" borderId="2" xfId="0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0" fillId="0" borderId="4" xfId="0" applyBorder="1"/>
    <xf numFmtId="2" fontId="7" fillId="3" borderId="1" xfId="0" applyNumberFormat="1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9" fontId="1" fillId="0" borderId="5" xfId="1" applyFont="1" applyBorder="1" applyAlignment="1">
      <alignment horizontal="center"/>
    </xf>
    <xf numFmtId="0" fontId="6" fillId="4" borderId="6" xfId="0" applyFont="1" applyFill="1" applyBorder="1" applyAlignment="1">
      <alignment horizontal="center" vertical="center"/>
    </xf>
    <xf numFmtId="2" fontId="7" fillId="3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10" fontId="1" fillId="0" borderId="6" xfId="1" applyNumberFormat="1" applyFont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horizontal="center"/>
    </xf>
    <xf numFmtId="9" fontId="17" fillId="0" borderId="2" xfId="1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colors>
    <mruColors>
      <color rgb="FFCCCCFF"/>
      <color rgb="FFFFE8D1"/>
      <color rgb="FFFFCC99"/>
      <color rgb="FFCCFF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85" zoomScaleNormal="85" workbookViewId="0">
      <selection activeCell="G20" sqref="G20"/>
    </sheetView>
  </sheetViews>
  <sheetFormatPr defaultColWidth="11.42578125" defaultRowHeight="15" x14ac:dyDescent="0.25"/>
  <cols>
    <col min="1" max="1" width="6.7109375" customWidth="1"/>
    <col min="2" max="2" width="10" customWidth="1"/>
    <col min="3" max="3" width="15.7109375" customWidth="1"/>
    <col min="4" max="4" width="13.140625" customWidth="1"/>
    <col min="5" max="5" width="11.28515625" customWidth="1"/>
    <col min="6" max="6" width="18.7109375" customWidth="1"/>
    <col min="7" max="7" width="24.42578125" style="5" customWidth="1"/>
    <col min="8" max="8" width="11.140625" customWidth="1"/>
    <col min="9" max="9" width="13.28515625" customWidth="1"/>
  </cols>
  <sheetData>
    <row r="1" spans="1:11" ht="27" customHeight="1" x14ac:dyDescent="0.25">
      <c r="B1" s="12" t="s">
        <v>31</v>
      </c>
      <c r="C1" s="28">
        <v>2024</v>
      </c>
    </row>
    <row r="2" spans="1:11" ht="72.75" thickBot="1" x14ac:dyDescent="0.3">
      <c r="A2" s="29"/>
      <c r="B2" s="42"/>
      <c r="C2" s="42"/>
      <c r="D2" s="42"/>
      <c r="E2" s="36" t="s">
        <v>0</v>
      </c>
      <c r="F2" s="37" t="s">
        <v>1</v>
      </c>
      <c r="G2" s="37" t="s">
        <v>2</v>
      </c>
      <c r="H2" s="38" t="s">
        <v>32</v>
      </c>
      <c r="I2" s="38" t="s">
        <v>3</v>
      </c>
    </row>
    <row r="3" spans="1:11" ht="14.45" customHeight="1" x14ac:dyDescent="0.25">
      <c r="A3" s="30"/>
      <c r="B3" s="41" t="s">
        <v>4</v>
      </c>
      <c r="C3" s="41" t="s">
        <v>5</v>
      </c>
      <c r="D3" s="41" t="s">
        <v>6</v>
      </c>
      <c r="E3" s="3">
        <v>4</v>
      </c>
      <c r="F3" s="8">
        <f t="shared" ref="F3:F28" si="0">ROUND(E3*1750*12/11,0)</f>
        <v>7636</v>
      </c>
      <c r="G3" s="9">
        <f>ROUND((E3*1750*12/11)-((E3*1750*12/11)*I3),0)</f>
        <v>5727</v>
      </c>
      <c r="H3" s="19">
        <v>23</v>
      </c>
      <c r="I3" s="22">
        <v>0.25</v>
      </c>
      <c r="J3" s="33"/>
    </row>
    <row r="4" spans="1:11" ht="14.45" customHeight="1" x14ac:dyDescent="0.25">
      <c r="A4" s="30"/>
      <c r="B4" s="26" t="s">
        <v>7</v>
      </c>
      <c r="C4" s="26" t="s">
        <v>5</v>
      </c>
      <c r="D4" s="26" t="s">
        <v>8</v>
      </c>
      <c r="E4" s="1">
        <v>8.5</v>
      </c>
      <c r="F4" s="7">
        <f t="shared" si="0"/>
        <v>16227</v>
      </c>
      <c r="G4" s="4">
        <f t="shared" ref="G4:G13" si="1">ROUND((E4*1750*12/11)-((E4*1750*12/11)*I4),0)</f>
        <v>13793</v>
      </c>
      <c r="H4" s="17">
        <v>34</v>
      </c>
      <c r="I4" s="20">
        <v>0.15</v>
      </c>
      <c r="J4" s="33"/>
    </row>
    <row r="5" spans="1:11" ht="14.45" customHeight="1" x14ac:dyDescent="0.25">
      <c r="A5" s="30"/>
      <c r="B5" s="26" t="s">
        <v>9</v>
      </c>
      <c r="C5" s="26" t="s">
        <v>5</v>
      </c>
      <c r="D5" s="26" t="s">
        <v>10</v>
      </c>
      <c r="E5" s="1">
        <v>1</v>
      </c>
      <c r="F5" s="7">
        <f t="shared" si="0"/>
        <v>1909</v>
      </c>
      <c r="G5" s="4">
        <f t="shared" si="1"/>
        <v>1527</v>
      </c>
      <c r="H5" s="17">
        <v>8</v>
      </c>
      <c r="I5" s="20">
        <v>0.2</v>
      </c>
      <c r="J5" s="33"/>
    </row>
    <row r="6" spans="1:11" ht="14.45" customHeight="1" x14ac:dyDescent="0.25">
      <c r="A6" s="30"/>
      <c r="B6" s="26" t="s">
        <v>11</v>
      </c>
      <c r="C6" s="26" t="s">
        <v>5</v>
      </c>
      <c r="D6" s="26" t="s">
        <v>33</v>
      </c>
      <c r="E6" s="1">
        <v>8</v>
      </c>
      <c r="F6" s="7">
        <f t="shared" si="0"/>
        <v>15273</v>
      </c>
      <c r="G6" s="4">
        <f t="shared" si="1"/>
        <v>12218</v>
      </c>
      <c r="H6" s="17">
        <v>46</v>
      </c>
      <c r="I6" s="20">
        <v>0.2</v>
      </c>
      <c r="J6" s="33"/>
    </row>
    <row r="7" spans="1:11" ht="14.45" customHeight="1" x14ac:dyDescent="0.25">
      <c r="A7" s="30"/>
      <c r="B7" s="26" t="s">
        <v>12</v>
      </c>
      <c r="C7" s="26" t="s">
        <v>5</v>
      </c>
      <c r="D7" s="26" t="s">
        <v>14</v>
      </c>
      <c r="E7" s="1">
        <v>1.5</v>
      </c>
      <c r="F7" s="7">
        <f>ROUND(E7*1750*12/11,0)</f>
        <v>2864</v>
      </c>
      <c r="G7" s="4">
        <f>ROUND((E7*1750*12/11)-((E7*1750*12/11)*I7),0)</f>
        <v>2291</v>
      </c>
      <c r="H7" s="17">
        <v>9</v>
      </c>
      <c r="I7" s="20">
        <v>0.2</v>
      </c>
      <c r="J7" s="33"/>
    </row>
    <row r="8" spans="1:11" ht="14.45" customHeight="1" x14ac:dyDescent="0.25">
      <c r="A8" s="30"/>
      <c r="B8" s="26" t="s">
        <v>13</v>
      </c>
      <c r="C8" s="26" t="s">
        <v>5</v>
      </c>
      <c r="D8" s="26" t="s">
        <v>14</v>
      </c>
      <c r="E8" s="1">
        <v>2.5</v>
      </c>
      <c r="F8" s="7">
        <f>ROUND(E8*1750*12/11,0)</f>
        <v>4773</v>
      </c>
      <c r="G8" s="4">
        <f>ROUND((E8*1750*12/11)-((E8*1750*12/11)*I8),0)</f>
        <v>3818</v>
      </c>
      <c r="H8" s="17">
        <v>18</v>
      </c>
      <c r="I8" s="20">
        <v>0.2</v>
      </c>
      <c r="J8" s="33"/>
    </row>
    <row r="9" spans="1:11" ht="15.75" thickBot="1" x14ac:dyDescent="0.3">
      <c r="A9" s="30"/>
      <c r="B9" s="27" t="s">
        <v>15</v>
      </c>
      <c r="C9" s="27" t="s">
        <v>5</v>
      </c>
      <c r="D9" s="27" t="s">
        <v>14</v>
      </c>
      <c r="E9" s="44">
        <v>1.2</v>
      </c>
      <c r="F9" s="10">
        <f>ROUND(E9*1750*12/11,0)</f>
        <v>2291</v>
      </c>
      <c r="G9" s="11">
        <f>ROUND((E9*1750*12/11)-((E9*1750*12/11)*I9),0)</f>
        <v>1890</v>
      </c>
      <c r="H9" s="18">
        <v>8</v>
      </c>
      <c r="I9" s="39">
        <v>0.17499999999999999</v>
      </c>
      <c r="J9" s="34"/>
      <c r="K9" s="25"/>
    </row>
    <row r="10" spans="1:11" ht="14.45" customHeight="1" x14ac:dyDescent="0.25">
      <c r="A10" s="30"/>
      <c r="B10" s="15" t="s">
        <v>16</v>
      </c>
      <c r="C10" s="15" t="s">
        <v>17</v>
      </c>
      <c r="D10" s="15" t="s">
        <v>8</v>
      </c>
      <c r="E10" s="3">
        <v>8</v>
      </c>
      <c r="F10" s="8">
        <f t="shared" si="0"/>
        <v>15273</v>
      </c>
      <c r="G10" s="9">
        <f t="shared" si="1"/>
        <v>12982</v>
      </c>
      <c r="H10" s="19">
        <v>36</v>
      </c>
      <c r="I10" s="22">
        <v>0.15</v>
      </c>
      <c r="J10" s="33"/>
    </row>
    <row r="11" spans="1:11" ht="14.45" customHeight="1" x14ac:dyDescent="0.25">
      <c r="A11" s="30"/>
      <c r="B11" s="16" t="s">
        <v>18</v>
      </c>
      <c r="C11" s="16" t="s">
        <v>17</v>
      </c>
      <c r="D11" s="16" t="s">
        <v>10</v>
      </c>
      <c r="E11" s="1">
        <v>1</v>
      </c>
      <c r="F11" s="7">
        <f t="shared" si="0"/>
        <v>1909</v>
      </c>
      <c r="G11" s="4">
        <f t="shared" si="1"/>
        <v>1527</v>
      </c>
      <c r="H11" s="17">
        <v>8</v>
      </c>
      <c r="I11" s="20">
        <v>0.2</v>
      </c>
      <c r="J11" s="33"/>
    </row>
    <row r="12" spans="1:11" ht="14.45" customHeight="1" x14ac:dyDescent="0.25">
      <c r="A12" s="30"/>
      <c r="B12" s="16" t="s">
        <v>19</v>
      </c>
      <c r="C12" s="16" t="s">
        <v>17</v>
      </c>
      <c r="D12" s="16" t="s">
        <v>33</v>
      </c>
      <c r="E12" s="1">
        <v>3</v>
      </c>
      <c r="F12" s="7">
        <f t="shared" si="0"/>
        <v>5727</v>
      </c>
      <c r="G12" s="4">
        <f t="shared" si="1"/>
        <v>4582</v>
      </c>
      <c r="H12" s="17">
        <v>22</v>
      </c>
      <c r="I12" s="20">
        <v>0.2</v>
      </c>
      <c r="J12" s="33"/>
    </row>
    <row r="13" spans="1:11" ht="14.45" customHeight="1" thickBot="1" x14ac:dyDescent="0.3">
      <c r="A13" s="30"/>
      <c r="B13" s="40" t="s">
        <v>20</v>
      </c>
      <c r="C13" s="40" t="s">
        <v>17</v>
      </c>
      <c r="D13" s="40" t="s">
        <v>33</v>
      </c>
      <c r="E13" s="2">
        <v>3</v>
      </c>
      <c r="F13" s="10">
        <f t="shared" si="0"/>
        <v>5727</v>
      </c>
      <c r="G13" s="11">
        <f t="shared" si="1"/>
        <v>4582</v>
      </c>
      <c r="H13" s="18">
        <v>23</v>
      </c>
      <c r="I13" s="21">
        <v>0.2</v>
      </c>
      <c r="J13" s="33"/>
    </row>
    <row r="14" spans="1:11" ht="14.45" customHeight="1" x14ac:dyDescent="0.25">
      <c r="A14" s="30"/>
      <c r="B14" s="14" t="s">
        <v>21</v>
      </c>
      <c r="C14" s="14" t="s">
        <v>25</v>
      </c>
      <c r="D14" s="14" t="s">
        <v>10</v>
      </c>
      <c r="E14" s="3">
        <v>1</v>
      </c>
      <c r="F14" s="8">
        <f t="shared" si="0"/>
        <v>1909</v>
      </c>
      <c r="G14" s="9">
        <f>ROUND((E14*1750*12/11)-((E14*1750*12/11)*I14),0)</f>
        <v>1527</v>
      </c>
      <c r="H14" s="19">
        <v>8</v>
      </c>
      <c r="I14" s="22">
        <v>0.2</v>
      </c>
      <c r="J14" s="33"/>
    </row>
    <row r="15" spans="1:11" ht="14.45" customHeight="1" x14ac:dyDescent="0.25">
      <c r="A15" s="30"/>
      <c r="B15" s="13" t="s">
        <v>24</v>
      </c>
      <c r="C15" s="13" t="s">
        <v>25</v>
      </c>
      <c r="D15" s="13" t="s">
        <v>27</v>
      </c>
      <c r="E15" s="1">
        <v>4.5</v>
      </c>
      <c r="F15" s="7">
        <f t="shared" si="0"/>
        <v>8591</v>
      </c>
      <c r="G15" s="4">
        <f>ROUND((E15*1750*12/11)-((E15*1750*12/11)*I15),0)</f>
        <v>6873</v>
      </c>
      <c r="H15" s="17">
        <v>42</v>
      </c>
      <c r="I15" s="20">
        <v>0.2</v>
      </c>
      <c r="J15" s="33"/>
    </row>
    <row r="16" spans="1:11" ht="14.45" customHeight="1" x14ac:dyDescent="0.25">
      <c r="A16" s="30"/>
      <c r="B16" s="13" t="s">
        <v>26</v>
      </c>
      <c r="C16" s="13" t="s">
        <v>25</v>
      </c>
      <c r="D16" s="13" t="s">
        <v>14</v>
      </c>
      <c r="E16" s="1">
        <v>2</v>
      </c>
      <c r="F16" s="7">
        <f t="shared" si="0"/>
        <v>3818</v>
      </c>
      <c r="G16" s="4">
        <f t="shared" ref="G16:G27" si="2">ROUND((E16*1750*12/11)-((E16*1750*12/11)*I16),0)</f>
        <v>3055</v>
      </c>
      <c r="H16" s="17">
        <v>12</v>
      </c>
      <c r="I16" s="20">
        <v>0.2</v>
      </c>
      <c r="J16" s="33"/>
    </row>
    <row r="17" spans="1:11" ht="14.45" customHeight="1" x14ac:dyDescent="0.25">
      <c r="A17" s="30"/>
      <c r="B17" s="13" t="s">
        <v>28</v>
      </c>
      <c r="C17" s="13" t="s">
        <v>25</v>
      </c>
      <c r="D17" s="13" t="s">
        <v>14</v>
      </c>
      <c r="E17" s="1">
        <v>4</v>
      </c>
      <c r="F17" s="7">
        <f t="shared" si="0"/>
        <v>7636</v>
      </c>
      <c r="G17" s="4">
        <f t="shared" si="2"/>
        <v>6109</v>
      </c>
      <c r="H17" s="17">
        <v>17</v>
      </c>
      <c r="I17" s="20">
        <v>0.2</v>
      </c>
      <c r="J17" s="33"/>
    </row>
    <row r="18" spans="1:11" ht="14.45" customHeight="1" x14ac:dyDescent="0.25">
      <c r="A18" s="30"/>
      <c r="B18" s="13" t="s">
        <v>29</v>
      </c>
      <c r="C18" s="13" t="s">
        <v>25</v>
      </c>
      <c r="D18" s="13" t="s">
        <v>14</v>
      </c>
      <c r="E18" s="1">
        <v>4</v>
      </c>
      <c r="F18" s="7">
        <f t="shared" si="0"/>
        <v>7636</v>
      </c>
      <c r="G18" s="4">
        <f t="shared" si="2"/>
        <v>6109</v>
      </c>
      <c r="H18" s="17">
        <v>27</v>
      </c>
      <c r="I18" s="20">
        <v>0.2</v>
      </c>
      <c r="J18" s="33"/>
    </row>
    <row r="19" spans="1:11" x14ac:dyDescent="0.25">
      <c r="A19" s="30"/>
      <c r="B19" s="13" t="s">
        <v>30</v>
      </c>
      <c r="C19" s="24" t="s">
        <v>25</v>
      </c>
      <c r="D19" s="13" t="s">
        <v>14</v>
      </c>
      <c r="E19" s="43">
        <v>5</v>
      </c>
      <c r="F19" s="7">
        <f t="shared" si="0"/>
        <v>9545</v>
      </c>
      <c r="G19" s="4">
        <f t="shared" ref="G19:G24" si="3">ROUND((E19*1750*12/11)-((E19*1750*12/11)*I19),0)</f>
        <v>7875</v>
      </c>
      <c r="H19" s="17">
        <v>26</v>
      </c>
      <c r="I19" s="23">
        <v>0.17499999999999999</v>
      </c>
      <c r="J19" s="34"/>
      <c r="K19" s="25"/>
    </row>
    <row r="20" spans="1:11" x14ac:dyDescent="0.25">
      <c r="A20" s="30"/>
      <c r="B20" s="13" t="s">
        <v>36</v>
      </c>
      <c r="C20" s="24" t="s">
        <v>25</v>
      </c>
      <c r="D20" s="13" t="s">
        <v>33</v>
      </c>
      <c r="E20" s="43">
        <v>6</v>
      </c>
      <c r="F20" s="7">
        <f t="shared" si="0"/>
        <v>11455</v>
      </c>
      <c r="G20" s="4">
        <f t="shared" si="3"/>
        <v>9450</v>
      </c>
      <c r="H20" s="17">
        <v>23</v>
      </c>
      <c r="I20" s="23">
        <v>0.17499999999999999</v>
      </c>
      <c r="J20" s="34"/>
      <c r="K20" s="25"/>
    </row>
    <row r="21" spans="1:11" x14ac:dyDescent="0.25">
      <c r="A21" s="30"/>
      <c r="B21" s="13" t="s">
        <v>37</v>
      </c>
      <c r="C21" s="13" t="s">
        <v>25</v>
      </c>
      <c r="D21" s="13" t="s">
        <v>33</v>
      </c>
      <c r="E21" s="1">
        <v>5</v>
      </c>
      <c r="F21" s="7">
        <f>ROUND(E21*1750*12/11,0)</f>
        <v>9545</v>
      </c>
      <c r="G21" s="4">
        <f t="shared" si="3"/>
        <v>7159</v>
      </c>
      <c r="H21" s="17">
        <v>25</v>
      </c>
      <c r="I21" s="20">
        <v>0.25</v>
      </c>
      <c r="J21" s="35"/>
    </row>
    <row r="22" spans="1:11" x14ac:dyDescent="0.25">
      <c r="A22" s="30"/>
      <c r="B22" s="13" t="s">
        <v>38</v>
      </c>
      <c r="C22" s="13" t="s">
        <v>25</v>
      </c>
      <c r="D22" s="13" t="s">
        <v>33</v>
      </c>
      <c r="E22" s="1">
        <v>6</v>
      </c>
      <c r="F22" s="7">
        <f>ROUND(E22*1750*12/11,0)</f>
        <v>11455</v>
      </c>
      <c r="G22" s="4">
        <f t="shared" si="3"/>
        <v>8591</v>
      </c>
      <c r="H22" s="17">
        <v>23</v>
      </c>
      <c r="I22" s="20">
        <v>0.25</v>
      </c>
      <c r="J22" s="35"/>
    </row>
    <row r="23" spans="1:11" x14ac:dyDescent="0.25">
      <c r="A23" s="30"/>
      <c r="B23" s="51" t="s">
        <v>39</v>
      </c>
      <c r="C23" s="51" t="s">
        <v>25</v>
      </c>
      <c r="D23" s="51" t="s">
        <v>8</v>
      </c>
      <c r="E23" s="52">
        <v>15</v>
      </c>
      <c r="F23" s="53">
        <f>ROUND(E23*1750*12/11,0)</f>
        <v>28636</v>
      </c>
      <c r="G23" s="54">
        <f t="shared" si="3"/>
        <v>25057</v>
      </c>
      <c r="H23" s="55">
        <v>42</v>
      </c>
      <c r="I23" s="56">
        <v>0.125</v>
      </c>
      <c r="J23" s="34"/>
      <c r="K23" s="25"/>
    </row>
    <row r="24" spans="1:11" ht="15.75" thickBot="1" x14ac:dyDescent="0.3">
      <c r="A24" s="31"/>
      <c r="B24" s="57" t="s">
        <v>40</v>
      </c>
      <c r="C24" s="57" t="s">
        <v>41</v>
      </c>
      <c r="D24" s="57" t="s">
        <v>33</v>
      </c>
      <c r="E24" s="2">
        <v>5</v>
      </c>
      <c r="F24" s="10">
        <f>ROUND(E24*1750*12/11,0)</f>
        <v>9545</v>
      </c>
      <c r="G24" s="58">
        <f t="shared" si="3"/>
        <v>7636</v>
      </c>
      <c r="H24" s="59">
        <v>25</v>
      </c>
      <c r="I24" s="60">
        <v>0.2</v>
      </c>
      <c r="J24" s="33"/>
    </row>
    <row r="25" spans="1:11" ht="14.45" customHeight="1" x14ac:dyDescent="0.25">
      <c r="A25" s="30"/>
      <c r="B25" s="61" t="s">
        <v>42</v>
      </c>
      <c r="C25" s="61" t="s">
        <v>22</v>
      </c>
      <c r="D25" s="61" t="s">
        <v>23</v>
      </c>
      <c r="E25" s="3">
        <v>2</v>
      </c>
      <c r="F25" s="8">
        <f t="shared" si="0"/>
        <v>3818</v>
      </c>
      <c r="G25" s="9">
        <f t="shared" si="2"/>
        <v>2864</v>
      </c>
      <c r="H25" s="19">
        <v>11</v>
      </c>
      <c r="I25" s="22">
        <v>0.25</v>
      </c>
      <c r="J25" s="33"/>
    </row>
    <row r="26" spans="1:11" ht="14.45" customHeight="1" x14ac:dyDescent="0.25">
      <c r="A26" s="30"/>
      <c r="B26" s="62" t="s">
        <v>43</v>
      </c>
      <c r="C26" s="62" t="s">
        <v>22</v>
      </c>
      <c r="D26" s="62" t="s">
        <v>23</v>
      </c>
      <c r="E26" s="1">
        <v>2</v>
      </c>
      <c r="F26" s="7">
        <f t="shared" si="0"/>
        <v>3818</v>
      </c>
      <c r="G26" s="4">
        <f t="shared" si="2"/>
        <v>2864</v>
      </c>
      <c r="H26" s="17">
        <v>9</v>
      </c>
      <c r="I26" s="20">
        <v>0.25</v>
      </c>
      <c r="J26" s="33"/>
    </row>
    <row r="27" spans="1:11" ht="14.45" customHeight="1" thickBot="1" x14ac:dyDescent="0.3">
      <c r="A27" s="30"/>
      <c r="B27" s="63" t="s">
        <v>44</v>
      </c>
      <c r="C27" s="63" t="s">
        <v>22</v>
      </c>
      <c r="D27" s="63" t="s">
        <v>23</v>
      </c>
      <c r="E27" s="2">
        <v>2.5</v>
      </c>
      <c r="F27" s="10">
        <f t="shared" si="0"/>
        <v>4773</v>
      </c>
      <c r="G27" s="11">
        <f t="shared" si="2"/>
        <v>3580</v>
      </c>
      <c r="H27" s="18">
        <v>8</v>
      </c>
      <c r="I27" s="21">
        <v>0.25</v>
      </c>
      <c r="J27" s="33"/>
    </row>
    <row r="28" spans="1:11" ht="14.45" customHeight="1" thickBot="1" x14ac:dyDescent="0.3">
      <c r="A28" s="30"/>
      <c r="B28" s="45" t="s">
        <v>45</v>
      </c>
      <c r="C28" s="45" t="s">
        <v>22</v>
      </c>
      <c r="D28" s="45" t="s">
        <v>6</v>
      </c>
      <c r="E28" s="46">
        <v>7</v>
      </c>
      <c r="F28" s="47">
        <f t="shared" si="0"/>
        <v>13364</v>
      </c>
      <c r="G28" s="48">
        <f>ROUND((E28*1750*12/11)-((E28*1750*12/11)*I26),0)</f>
        <v>10023</v>
      </c>
      <c r="H28" s="49">
        <v>21</v>
      </c>
      <c r="I28" s="50">
        <v>0.25</v>
      </c>
      <c r="J28" s="33"/>
    </row>
    <row r="29" spans="1:11" x14ac:dyDescent="0.25">
      <c r="A29" s="30"/>
      <c r="F29" s="6">
        <f>SUM(F3:F28)</f>
        <v>215153</v>
      </c>
      <c r="G29" s="6">
        <f>SUM(G3:G28)</f>
        <v>173709</v>
      </c>
      <c r="J29" s="34"/>
    </row>
    <row r="30" spans="1:11" x14ac:dyDescent="0.25">
      <c r="A30" s="30"/>
      <c r="B30" s="32" t="s">
        <v>34</v>
      </c>
    </row>
    <row r="31" spans="1:11" x14ac:dyDescent="0.25">
      <c r="A31" s="30"/>
      <c r="B31" s="32" t="s">
        <v>35</v>
      </c>
    </row>
    <row r="34" spans="5:5" x14ac:dyDescent="0.25">
      <c r="E34" s="64"/>
    </row>
  </sheetData>
  <pageMargins left="0.24" right="0.2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 Giménez</dc:creator>
  <cp:keywords/>
  <dc:description/>
  <cp:lastModifiedBy>Marc Fernandez Berlanga</cp:lastModifiedBy>
  <cp:revision/>
  <cp:lastPrinted>2019-07-02T07:47:51Z</cp:lastPrinted>
  <dcterms:created xsi:type="dcterms:W3CDTF">2019-03-19T12:44:02Z</dcterms:created>
  <dcterms:modified xsi:type="dcterms:W3CDTF">2023-08-28T10:54:56Z</dcterms:modified>
  <cp:category/>
  <cp:contentStatus/>
</cp:coreProperties>
</file>