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B219334E-EFF6-4161-B66F-5E7BFE4CB3A3}" xr6:coauthVersionLast="47" xr6:coauthVersionMax="47" xr10:uidLastSave="{00000000-0000-0000-0000-000000000000}"/>
  <bookViews>
    <workbookView xWindow="-120" yWindow="-120" windowWidth="29040" windowHeight="15840" tabRatio="611" activeTab="2" xr2:uid="{00000000-000D-0000-FFFF-FFFF00000000}"/>
  </bookViews>
  <sheets>
    <sheet name="RESUM PUNTS" sheetId="9" r:id="rId1"/>
    <sheet name="Full1" sheetId="6" state="hidden" r:id="rId2"/>
    <sheet name="digital" sheetId="8" r:id="rId3"/>
  </sheets>
  <definedNames>
    <definedName name="_xlnm.Print_Area" localSheetId="2">digital!$B$2:$I$70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8" l="1"/>
  <c r="D6" i="9"/>
  <c r="I29" i="8" l="1"/>
  <c r="I25" i="8"/>
  <c r="E55" i="6"/>
  <c r="E54" i="6"/>
  <c r="E50" i="6"/>
  <c r="E49" i="6"/>
  <c r="E47" i="6"/>
  <c r="E46" i="6"/>
  <c r="E38" i="6"/>
  <c r="E37" i="6"/>
  <c r="E22" i="6"/>
  <c r="D8" i="9" l="1"/>
  <c r="D7" i="9"/>
  <c r="D10" i="9"/>
  <c r="D9" i="9" l="1"/>
  <c r="D11" i="9" s="1"/>
</calcChain>
</file>

<file path=xl/sharedStrings.xml><?xml version="1.0" encoding="utf-8"?>
<sst xmlns="http://schemas.openxmlformats.org/spreadsheetml/2006/main" count="368" uniqueCount="138">
  <si>
    <t>punts</t>
  </si>
  <si>
    <t>TELEVISIÓ</t>
  </si>
  <si>
    <t>IMPRÈS</t>
  </si>
  <si>
    <t>RÀDIO</t>
  </si>
  <si>
    <t>EXTERIOR</t>
  </si>
  <si>
    <t>DIGITAL</t>
  </si>
  <si>
    <t>TOTAL</t>
  </si>
  <si>
    <t>(AQUÍ escriure el nom de l'empresa)</t>
  </si>
  <si>
    <t>PUNTS</t>
  </si>
  <si>
    <t>FORMATS CONVENCIONALS* - Preu o Cost detallat a l'Acord Marc</t>
  </si>
  <si>
    <t>Punts</t>
  </si>
  <si>
    <t>Suport</t>
  </si>
  <si>
    <t>Tipologia de compra
i Format</t>
  </si>
  <si>
    <t>-</t>
  </si>
  <si>
    <t>Preu o Cost
Acord Marc</t>
  </si>
  <si>
    <t>Preu o Cost NET Expedient*</t>
  </si>
  <si>
    <t>... €</t>
  </si>
  <si>
    <t>FORMATS CONVENCIONALS* - Descompte detallat a l'Acord Marc</t>
  </si>
  <si>
    <t>Tarifa 2023</t>
  </si>
  <si>
    <t>Descompte
Acord Marc</t>
  </si>
  <si>
    <t>Descompte
Expedient*</t>
  </si>
  <si>
    <t>...%</t>
  </si>
  <si>
    <t>FORMATS CONVENCIONALS* - Comissió d'agència</t>
  </si>
  <si>
    <t xml:space="preserve">C.Ag.Màx. Acord Marc </t>
  </si>
  <si>
    <t>C.Ag. Expedient</t>
  </si>
  <si>
    <t>FORMATS/ACCIONS ESPECIALS* - Comissió d'Agència</t>
  </si>
  <si>
    <r>
      <t xml:space="preserve">*FORMATS CONVENCIONALS: </t>
    </r>
    <r>
      <rPr>
        <sz val="8"/>
        <color theme="1"/>
        <rFont val="Calibri"/>
        <family val="2"/>
        <scheme val="minor"/>
      </rPr>
      <t>s'entén per formats convencionals tots aquells formats (d'anunci i de contingut) que tenen una tarifa publicada a partir de la qual s'aplica un descompte.</t>
    </r>
  </si>
  <si>
    <r>
      <t xml:space="preserve">*FORMATS/ACCIONS ESPECIALS: </t>
    </r>
    <r>
      <rPr>
        <sz val="8"/>
        <color theme="1"/>
        <rFont val="Calibri"/>
        <family val="2"/>
        <scheme val="minor"/>
      </rPr>
      <t xml:space="preserve">s'entén per formats/accions especials tot allò que </t>
    </r>
    <r>
      <rPr>
        <b/>
        <sz val="8"/>
        <color theme="1"/>
        <rFont val="Calibri"/>
        <family val="2"/>
        <scheme val="minor"/>
      </rPr>
      <t>no</t>
    </r>
    <r>
      <rPr>
        <sz val="8"/>
        <color theme="1"/>
        <rFont val="Calibri"/>
        <family val="2"/>
        <scheme val="minor"/>
      </rPr>
      <t xml:space="preserve"> té una tarifa publicada a partir de la qual s'hi pugui aplicar un descompte. Per aquest motiu, com que en aquest àmbit no acostumen a aplicar-se descomptes, es demana una comissió d'agència per a la gestió d'aquestes compres, si escau.</t>
    </r>
  </si>
  <si>
    <r>
      <t>*Preu/Cost net Expedient:</t>
    </r>
    <r>
      <rPr>
        <sz val="8"/>
        <color theme="1"/>
        <rFont val="Calibri"/>
        <family val="2"/>
        <scheme val="minor"/>
      </rPr>
      <t xml:space="preserve"> correspon a l’import net resultant que inclou tots els descomptes i càrrecs, abans de la comissió d'agència i de l'IVA.</t>
    </r>
  </si>
  <si>
    <r>
      <t xml:space="preserve">*Descompte Expedient: </t>
    </r>
    <r>
      <rPr>
        <sz val="8"/>
        <rFont val="Calibri"/>
        <family val="2"/>
        <scheme val="minor"/>
      </rPr>
      <t>inclou tots els descomptes i càrrecs abans de la comissió d'agència i de l'IVA.</t>
    </r>
  </si>
  <si>
    <t>OBSERVACIONS:</t>
  </si>
  <si>
    <t>- Cal omplir totes les caselles en TARONJA (referents a l'Acord Marc) i en GROC (referents a l'Expedient actual).</t>
  </si>
  <si>
    <t xml:space="preserve">- En cap cas es podran aplicar les dues comssions d'agència (Formats Convencionals i Formats/Accions Especials) simultàniament. </t>
  </si>
  <si>
    <t>FORMATS CONVENCIONALS* - Descompte ALTRES</t>
  </si>
  <si>
    <t>Catalunya Ràdio</t>
  </si>
  <si>
    <t>Preu Net 1 ins. Falca 20" (extrapolable)* Dl-Dv (7h-10h)</t>
  </si>
  <si>
    <t>... %</t>
  </si>
  <si>
    <t>Preu Net 1 ins. Falca 20" (extrapolable)* Dl-Dv (13h-24h)</t>
  </si>
  <si>
    <t>Catalunya Informació</t>
  </si>
  <si>
    <t>Preu Net 1 ins. Falca 20" (extrapolable)* Tota la graella</t>
  </si>
  <si>
    <t>Catalunya Música</t>
  </si>
  <si>
    <t>iCat FM</t>
  </si>
  <si>
    <t>Rac 1</t>
  </si>
  <si>
    <t>Preu Net 1 ins. Falca 20" (extrapolable)* El Mon a Rac 1/La Competència/El Barça juga a Rac1</t>
  </si>
  <si>
    <t>Preu Net 1 ins. Falca 20" (extrapolable)* Vostè Primer/Versió Rac1/Islàndia/Via Lliure/L'Espanyol juga a Rac1</t>
  </si>
  <si>
    <t>Rac 105</t>
  </si>
  <si>
    <t>Preu Net 1 ins. Falca 20" (extrapolable)* Dl-Dv (7h-11h)</t>
  </si>
  <si>
    <t>Preu Net 1 ins. Falca 20" (extrapolable)* Resta programació</t>
  </si>
  <si>
    <t>Flaixbac</t>
  </si>
  <si>
    <t>Preu Net 1 ins. Falca 20" (extrapolable)* Dl-Dv (6h-11h) 
+Va de Barça</t>
  </si>
  <si>
    <t>Flaix FM</t>
  </si>
  <si>
    <t>Preu Net 1 ins. Falca 20" (extrapolable)* Dl-Dv (6h-11h)</t>
  </si>
  <si>
    <t>Ser Regional Cat.</t>
  </si>
  <si>
    <t>Preu Net 1 ins. Falca 20" (extrapolable)* Dl-Dv (6h-10h)</t>
  </si>
  <si>
    <t>Preu Net 1 ins. Falca 20" (extrapolable)* Dl-Dv (16h-20h)</t>
  </si>
  <si>
    <t>Ser Catalunya</t>
  </si>
  <si>
    <t>Preu Net 1 ins. Falca 20" (extrapolable)* Dl-Dv (7h-12h)</t>
  </si>
  <si>
    <t>Los 40 Cat.</t>
  </si>
  <si>
    <t>Preu Net 1 ins. Falca 20" (extrapolable)* Dl-Dv (11h-21h)</t>
  </si>
  <si>
    <t>Dial Cat.</t>
  </si>
  <si>
    <t>Preu Net 1 ins. Falca 20" (extrapolable)* Dl-Dv (11h-23h)</t>
  </si>
  <si>
    <t>Los 40 Classic Cat.</t>
  </si>
  <si>
    <t>Europa FM Cat.</t>
  </si>
  <si>
    <t>Preu Net 1 ins. Falca 20" (extrapolable)* Dl-Dv (14h-17h)</t>
  </si>
  <si>
    <t>Onda Cero Cat.</t>
  </si>
  <si>
    <t>Preu Net 1 ins. Falca 20" (extrapolable)* Dl-Dv (14-15h)</t>
  </si>
  <si>
    <t>Melodia FM Cat.</t>
  </si>
  <si>
    <t>Preu Net 1 ins. Falca 20" (extrapolable)* Dl-Dv (10h-22h)</t>
  </si>
  <si>
    <t>Cadena 100 Cat.</t>
  </si>
  <si>
    <t>Preu Net 1 ins. Falca 20" (extrapolable)* Ds (9h-14h)</t>
  </si>
  <si>
    <t>Cope Cat.</t>
  </si>
  <si>
    <t>Preu Net 1 ins. Falca 20" (extrapolable)* Herrera en la Cope</t>
  </si>
  <si>
    <t>Rock FM Cat.</t>
  </si>
  <si>
    <t>Preu Net 1 ins. Falca 20" (extrapolable)* Dl-Dv (6h-14,30h)</t>
  </si>
  <si>
    <t>Ràdio Tele Taxi</t>
  </si>
  <si>
    <t>Kiss FM Cat.</t>
  </si>
  <si>
    <t>Preu Net 1 ins. Falca 20" (extrapolable)* Dl-Dv (11h-15h)</t>
  </si>
  <si>
    <t>Digital Hits</t>
  </si>
  <si>
    <t>Preu Net 1 ins. Falca 20" (extrapolable)* Dl-Dg (8h-20h)</t>
  </si>
  <si>
    <t>Ràdio Marca Bcn</t>
  </si>
  <si>
    <t>Preu Net 1 ins. Falca 20" (extrapolable)* Marcador (Dl-Dv)</t>
  </si>
  <si>
    <t>Los 40 Urban Bcn</t>
  </si>
  <si>
    <t>Tarifa 2022</t>
  </si>
  <si>
    <t>Tarifa 2023*</t>
  </si>
  <si>
    <t>(omplir)</t>
  </si>
  <si>
    <t>IP</t>
  </si>
  <si>
    <t>IP Cat.</t>
  </si>
  <si>
    <t>Spotify</t>
  </si>
  <si>
    <t>CPM* Net Falca+Cover</t>
  </si>
  <si>
    <t>Compra Programàtica</t>
  </si>
  <si>
    <t>CPM* Net Formats display IAB</t>
  </si>
  <si>
    <t>CPM* Net Video Preroll</t>
  </si>
  <si>
    <t>CPV* Net Video Preroll</t>
  </si>
  <si>
    <t>Facebook</t>
  </si>
  <si>
    <t>CPM* Net Page Post Photo segmentació 3 nivells*</t>
  </si>
  <si>
    <t>CPV* Net Page Post Video segmentació 3 nivells*</t>
  </si>
  <si>
    <t>CPLC* Net Page Post Link segmentació 3 nivells*</t>
  </si>
  <si>
    <t>Instagram</t>
  </si>
  <si>
    <t>CPM* Net Story segmentació 3 nivells*</t>
  </si>
  <si>
    <t>Google</t>
  </si>
  <si>
    <t>CPC* Net Enllaç Patrocinat segmentació 3 nivells:</t>
  </si>
  <si>
    <t>CPM* Net Google Ads segmentació 3 nivells:</t>
  </si>
  <si>
    <t>Youtube</t>
  </si>
  <si>
    <t>CPV* Net True View segmentació 3 nivells*</t>
  </si>
  <si>
    <t>CPM* Net Preroll segmentació 3 nivells*</t>
  </si>
  <si>
    <t>Preu Net 1 Redaccional + xarxes</t>
  </si>
  <si>
    <t>ElNacional.</t>
  </si>
  <si>
    <t>TimeOut. (Bcn)</t>
  </si>
  <si>
    <t>Qualsevol site, xarxa social, cercador, exclusivista, influencer, plataforma i dispositiu d'àmbit català, espanyol i internacional</t>
  </si>
  <si>
    <r>
      <t xml:space="preserve">Descompte </t>
    </r>
    <r>
      <rPr>
        <u/>
        <sz val="8"/>
        <color theme="1"/>
        <rFont val="Calibri"/>
        <family val="2"/>
        <scheme val="minor"/>
      </rPr>
      <t>Mínim</t>
    </r>
    <r>
      <rPr>
        <sz val="8"/>
        <color theme="1"/>
        <rFont val="Calibri"/>
        <family val="2"/>
        <scheme val="minor"/>
      </rPr>
      <t xml:space="preserve"> per a qualsevol altre FORMAT CONVENCIONAL* no especificat</t>
    </r>
  </si>
  <si>
    <t>FORMATS/SITES/SEGMENTACIONS diverses</t>
  </si>
  <si>
    <t>Preu NET Expedient*</t>
  </si>
  <si>
    <t>Tik Tok</t>
  </si>
  <si>
    <t>CPM* Net Spark Ads segmentació 3 nivells*</t>
  </si>
  <si>
    <t>Twitch</t>
  </si>
  <si>
    <t>CPM* Net Video Preroll segmentació 3 nivells*</t>
  </si>
  <si>
    <t>CPM* Net Video Midroll segmentació 3 nivells*</t>
  </si>
  <si>
    <t>CPV* Net Reels segmentació 3 nivells*</t>
  </si>
  <si>
    <t>FORMATS CONVENCIONALS* - Recàrrec Detallat a l'Acord Marc</t>
  </si>
  <si>
    <t>Recàrrec Màxim
Acord Marc</t>
  </si>
  <si>
    <t>Recàrrec
Expedient</t>
  </si>
  <si>
    <t>Qualsevol xarxa social, cercador o site d'àmbit català, espanyol i internacional</t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</si>
  <si>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qualsevol compra que impliqui una segmentació de 4 o + nivells</t>
    </r>
  </si>
  <si>
    <t>TECNOLOGIA* - Cost Detallat a l'Acord Marc</t>
  </si>
  <si>
    <t>Concepte</t>
  </si>
  <si>
    <t>Tipologia
de compra</t>
  </si>
  <si>
    <t>COST TECNOLÒGIC</t>
  </si>
  <si>
    <t>CPM* Tecnologia Net per a Peces fins a 300 KB</t>
  </si>
  <si>
    <t>CPM* Tecnologia Net per a Peces fins a 2,2 MB</t>
  </si>
  <si>
    <t>CPM* Tecnologia Net per a Peces fins a 10 MB</t>
  </si>
  <si>
    <t>Tot el digital d'àmbit català, espanyol i internacional</t>
  </si>
  <si>
    <r>
      <rPr>
        <b/>
        <sz val="8"/>
        <color theme="1"/>
        <rFont val="Calibri"/>
        <family val="2"/>
        <scheme val="minor"/>
      </rPr>
      <t>*CPM:</t>
    </r>
    <r>
      <rPr>
        <sz val="8"/>
        <color theme="1"/>
        <rFont val="Calibri"/>
        <family val="2"/>
        <scheme val="minor"/>
      </rPr>
      <t xml:space="preserve"> cost per mil impressions.</t>
    </r>
  </si>
  <si>
    <r>
      <rPr>
        <b/>
        <sz val="8"/>
        <color theme="1"/>
        <rFont val="Calibri"/>
        <family val="2"/>
        <scheme val="minor"/>
      </rPr>
      <t>*CPV: c</t>
    </r>
    <r>
      <rPr>
        <sz val="8"/>
        <color theme="1"/>
        <rFont val="Calibri"/>
        <family val="2"/>
        <scheme val="minor"/>
      </rPr>
      <t>ost per visualització.</t>
    </r>
  </si>
  <si>
    <r>
      <rPr>
        <b/>
        <sz val="8"/>
        <color theme="1"/>
        <rFont val="Calibri"/>
        <family val="2"/>
        <scheme val="minor"/>
      </rPr>
      <t>*CPLC:</t>
    </r>
    <r>
      <rPr>
        <sz val="8"/>
        <color theme="1"/>
        <rFont val="Calibri"/>
        <family val="2"/>
        <scheme val="minor"/>
      </rPr>
      <t xml:space="preserve"> cost per link clic.</t>
    </r>
  </si>
  <si>
    <r>
      <rPr>
        <b/>
        <sz val="8"/>
        <color theme="1"/>
        <rFont val="Calibri"/>
        <family val="2"/>
        <scheme val="minor"/>
      </rPr>
      <t>*CPC:</t>
    </r>
    <r>
      <rPr>
        <sz val="8"/>
        <color theme="1"/>
        <rFont val="Calibri"/>
        <family val="2"/>
        <scheme val="minor"/>
      </rPr>
      <t xml:space="preserve"> cost per clic.</t>
    </r>
  </si>
  <si>
    <r>
      <rPr>
        <b/>
        <sz val="8"/>
        <color theme="1"/>
        <rFont val="Calibri"/>
        <family val="2"/>
        <scheme val="minor"/>
      </rPr>
      <t xml:space="preserve">*Segmentació 3 nivells: </t>
    </r>
    <r>
      <rPr>
        <sz val="8"/>
        <color theme="1"/>
        <rFont val="Calibri"/>
        <family val="2"/>
        <scheme val="minor"/>
      </rPr>
      <t>cost basat en una segmentació, per exemple, basada en criteri geogràfic, criteri sociodemogràfic i criteri d'interessos.</t>
    </r>
  </si>
  <si>
    <r>
      <rPr>
        <b/>
        <sz val="8"/>
        <color theme="1"/>
        <rFont val="Calibri"/>
        <family val="2"/>
        <scheme val="minor"/>
      </rPr>
      <t xml:space="preserve">*grup PRENSA IBÉRICA: </t>
    </r>
    <r>
      <rPr>
        <sz val="8"/>
        <color theme="1"/>
        <rFont val="Calibri"/>
        <family val="2"/>
        <scheme val="minor"/>
      </rPr>
      <t>abans grup ZETA.</t>
    </r>
  </si>
  <si>
    <t>Exp. 2402DE02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</si>
</sst>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0.000"/>
    <numFmt numFmtId="166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0000FF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8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u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00B05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theme="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theme="6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3" fillId="2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165" fontId="13" fillId="4" borderId="1" xfId="0" applyNumberFormat="1" applyFont="1" applyFill="1" applyBorder="1" applyAlignment="1">
      <alignment vertical="top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10" fontId="7" fillId="2" borderId="4" xfId="2" applyNumberFormat="1" applyFont="1" applyFill="1" applyBorder="1" applyAlignment="1">
      <alignment horizontal="center" vertical="center" wrapText="1"/>
    </xf>
    <xf numFmtId="10" fontId="15" fillId="2" borderId="4" xfId="0" applyNumberFormat="1" applyFont="1" applyFill="1" applyBorder="1" applyAlignment="1">
      <alignment horizontal="center" vertical="center" wrapText="1"/>
    </xf>
    <xf numFmtId="44" fontId="17" fillId="2" borderId="4" xfId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14" fillId="2" borderId="0" xfId="0" applyFont="1" applyFill="1" applyAlignment="1">
      <alignment vertical="top"/>
    </xf>
    <xf numFmtId="0" fontId="16" fillId="2" borderId="4" xfId="0" applyFont="1" applyFill="1" applyBorder="1" applyAlignment="1">
      <alignment vertical="top" wrapText="1"/>
    </xf>
    <xf numFmtId="0" fontId="14" fillId="2" borderId="4" xfId="0" applyFont="1" applyFill="1" applyBorder="1" applyAlignment="1">
      <alignment vertical="top" wrapText="1"/>
    </xf>
    <xf numFmtId="164" fontId="19" fillId="4" borderId="4" xfId="1" quotePrefix="1" applyNumberFormat="1" applyFont="1" applyFill="1" applyBorder="1" applyAlignment="1">
      <alignment horizontal="right" vertical="top" wrapText="1"/>
    </xf>
    <xf numFmtId="164" fontId="20" fillId="5" borderId="4" xfId="1" applyNumberFormat="1" applyFont="1" applyFill="1" applyBorder="1" applyAlignment="1">
      <alignment horizontal="right" vertical="top" wrapText="1"/>
    </xf>
    <xf numFmtId="0" fontId="16" fillId="2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6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/>
    <xf numFmtId="0" fontId="12" fillId="2" borderId="0" xfId="0" applyFont="1" applyFill="1" applyAlignment="1">
      <alignment vertical="center"/>
    </xf>
    <xf numFmtId="44" fontId="10" fillId="4" borderId="2" xfId="1" applyFont="1" applyFill="1" applyBorder="1" applyAlignment="1">
      <alignment horizontal="left" vertical="center" wrapText="1"/>
    </xf>
    <xf numFmtId="0" fontId="13" fillId="0" borderId="0" xfId="0" applyFont="1" applyAlignment="1">
      <alignment vertical="top"/>
    </xf>
    <xf numFmtId="44" fontId="22" fillId="4" borderId="2" xfId="1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164" fontId="7" fillId="2" borderId="4" xfId="1" applyNumberFormat="1" applyFont="1" applyFill="1" applyBorder="1" applyAlignment="1">
      <alignment horizontal="center" vertical="center" wrapText="1"/>
    </xf>
    <xf numFmtId="10" fontId="17" fillId="2" borderId="4" xfId="2" applyNumberFormat="1" applyFont="1" applyFill="1" applyBorder="1" applyAlignment="1">
      <alignment horizontal="center" vertical="center" wrapText="1"/>
    </xf>
    <xf numFmtId="10" fontId="19" fillId="4" borderId="4" xfId="2" applyNumberFormat="1" applyFont="1" applyFill="1" applyBorder="1" applyAlignment="1">
      <alignment horizontal="center" vertical="top"/>
    </xf>
    <xf numFmtId="10" fontId="20" fillId="5" borderId="4" xfId="2" applyNumberFormat="1" applyFont="1" applyFill="1" applyBorder="1" applyAlignment="1">
      <alignment horizontal="center" vertical="top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vertical="center" wrapText="1"/>
    </xf>
    <xf numFmtId="10" fontId="23" fillId="2" borderId="0" xfId="0" applyNumberFormat="1" applyFont="1" applyFill="1" applyAlignment="1">
      <alignment horizontal="center" vertical="center" wrapText="1"/>
    </xf>
    <xf numFmtId="164" fontId="24" fillId="2" borderId="0" xfId="1" applyNumberFormat="1" applyFont="1" applyFill="1" applyBorder="1" applyAlignment="1">
      <alignment horizontal="right" vertical="center" wrapText="1"/>
    </xf>
    <xf numFmtId="10" fontId="5" fillId="2" borderId="0" xfId="0" applyNumberFormat="1" applyFont="1" applyFill="1" applyAlignment="1">
      <alignment horizontal="center" vertical="center"/>
    </xf>
    <xf numFmtId="10" fontId="24" fillId="2" borderId="0" xfId="2" applyNumberFormat="1" applyFont="1" applyFill="1" applyBorder="1" applyAlignment="1">
      <alignment horizontal="center" vertical="center"/>
    </xf>
    <xf numFmtId="164" fontId="24" fillId="2" borderId="0" xfId="1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vertical="top"/>
    </xf>
    <xf numFmtId="165" fontId="13" fillId="7" borderId="1" xfId="0" applyNumberFormat="1" applyFont="1" applyFill="1" applyBorder="1" applyAlignment="1">
      <alignment vertical="top"/>
    </xf>
    <xf numFmtId="0" fontId="12" fillId="7" borderId="5" xfId="0" applyFont="1" applyFill="1" applyBorder="1" applyAlignment="1">
      <alignment horizontal="center" vertical="top" wrapText="1"/>
    </xf>
    <xf numFmtId="164" fontId="12" fillId="7" borderId="2" xfId="0" applyNumberFormat="1" applyFont="1" applyFill="1" applyBorder="1" applyAlignment="1">
      <alignment horizontal="right" vertical="top" wrapText="1"/>
    </xf>
    <xf numFmtId="10" fontId="13" fillId="7" borderId="3" xfId="0" applyNumberFormat="1" applyFont="1" applyFill="1" applyBorder="1" applyAlignment="1">
      <alignment vertical="top" wrapText="1"/>
    </xf>
    <xf numFmtId="0" fontId="16" fillId="2" borderId="2" xfId="0" applyFont="1" applyFill="1" applyBorder="1" applyAlignment="1">
      <alignment vertical="center" wrapText="1"/>
    </xf>
    <xf numFmtId="10" fontId="17" fillId="2" borderId="4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4" fillId="0" borderId="0" xfId="0" applyFont="1"/>
    <xf numFmtId="0" fontId="1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64" fontId="20" fillId="2" borderId="0" xfId="2" applyNumberFormat="1" applyFont="1" applyFill="1" applyBorder="1" applyAlignment="1">
      <alignment horizontal="right" vertical="center"/>
    </xf>
    <xf numFmtId="10" fontId="17" fillId="2" borderId="0" xfId="1" applyNumberFormat="1" applyFont="1" applyFill="1" applyBorder="1" applyAlignment="1">
      <alignment horizontal="center" vertical="center"/>
    </xf>
    <xf numFmtId="10" fontId="17" fillId="2" borderId="0" xfId="1" quotePrefix="1" applyNumberFormat="1" applyFont="1" applyFill="1" applyBorder="1" applyAlignment="1">
      <alignment horizontal="right" vertical="center"/>
    </xf>
    <xf numFmtId="164" fontId="16" fillId="2" borderId="0" xfId="0" applyNumberFormat="1" applyFont="1" applyFill="1" applyAlignment="1">
      <alignment horizontal="right" vertical="center"/>
    </xf>
    <xf numFmtId="0" fontId="21" fillId="2" borderId="0" xfId="0" applyFont="1" applyFill="1" applyAlignment="1">
      <alignment vertical="top"/>
    </xf>
    <xf numFmtId="0" fontId="16" fillId="2" borderId="0" xfId="0" applyFont="1" applyFill="1" applyAlignment="1">
      <alignment horizontal="left" vertical="top" wrapText="1"/>
    </xf>
    <xf numFmtId="0" fontId="25" fillId="2" borderId="0" xfId="0" applyFont="1" applyFill="1" applyAlignment="1">
      <alignment vertical="top"/>
    </xf>
    <xf numFmtId="0" fontId="16" fillId="2" borderId="0" xfId="0" applyFont="1" applyFill="1" applyAlignment="1">
      <alignment horizontal="center" vertical="top" wrapText="1"/>
    </xf>
    <xf numFmtId="0" fontId="3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top" wrapText="1"/>
    </xf>
    <xf numFmtId="164" fontId="4" fillId="6" borderId="4" xfId="0" quotePrefix="1" applyNumberFormat="1" applyFont="1" applyFill="1" applyBorder="1" applyAlignment="1">
      <alignment horizontal="right" vertical="top"/>
    </xf>
    <xf numFmtId="44" fontId="16" fillId="2" borderId="0" xfId="1" applyFont="1" applyFill="1" applyAlignment="1">
      <alignment vertical="center"/>
    </xf>
    <xf numFmtId="0" fontId="7" fillId="2" borderId="4" xfId="0" applyFont="1" applyFill="1" applyBorder="1" applyAlignment="1">
      <alignment horizontal="left" vertical="top"/>
    </xf>
    <xf numFmtId="164" fontId="4" fillId="2" borderId="4" xfId="1" applyNumberFormat="1" applyFont="1" applyFill="1" applyBorder="1" applyAlignment="1">
      <alignment horizontal="right" vertical="top"/>
    </xf>
    <xf numFmtId="0" fontId="14" fillId="2" borderId="4" xfId="0" applyFont="1" applyFill="1" applyBorder="1" applyAlignment="1">
      <alignment horizontal="left" vertical="top" wrapText="1"/>
    </xf>
    <xf numFmtId="164" fontId="14" fillId="6" borderId="4" xfId="1" quotePrefix="1" applyNumberFormat="1" applyFont="1" applyFill="1" applyBorder="1" applyAlignment="1">
      <alignment horizontal="right" vertical="top"/>
    </xf>
    <xf numFmtId="10" fontId="3" fillId="2" borderId="0" xfId="2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vertical="center"/>
    </xf>
    <xf numFmtId="165" fontId="9" fillId="2" borderId="1" xfId="0" applyNumberFormat="1" applyFont="1" applyFill="1" applyBorder="1" applyAlignment="1">
      <alignment horizontal="left" vertical="center" wrapText="1"/>
    </xf>
    <xf numFmtId="44" fontId="12" fillId="2" borderId="0" xfId="1" applyFont="1" applyFill="1" applyAlignment="1">
      <alignment vertical="center"/>
    </xf>
    <xf numFmtId="0" fontId="11" fillId="2" borderId="0" xfId="0" applyFont="1" applyFill="1" applyAlignment="1">
      <alignment vertical="center"/>
    </xf>
    <xf numFmtId="165" fontId="14" fillId="2" borderId="0" xfId="0" applyNumberFormat="1" applyFont="1" applyFill="1" applyAlignment="1">
      <alignment vertical="top"/>
    </xf>
    <xf numFmtId="44" fontId="12" fillId="2" borderId="0" xfId="1" applyFont="1" applyFill="1" applyBorder="1" applyAlignment="1">
      <alignment vertical="center" wrapText="1"/>
    </xf>
    <xf numFmtId="44" fontId="11" fillId="2" borderId="0" xfId="1" quotePrefix="1" applyFont="1" applyFill="1" applyBorder="1" applyAlignment="1">
      <alignment horizontal="right" vertical="center" wrapText="1"/>
    </xf>
    <xf numFmtId="0" fontId="12" fillId="2" borderId="0" xfId="0" applyFont="1" applyFill="1"/>
    <xf numFmtId="10" fontId="19" fillId="4" borderId="4" xfId="1" quotePrefix="1" applyNumberFormat="1" applyFont="1" applyFill="1" applyBorder="1" applyAlignment="1">
      <alignment horizontal="center" vertical="top" wrapText="1"/>
    </xf>
    <xf numFmtId="10" fontId="20" fillId="5" borderId="4" xfId="0" quotePrefix="1" applyNumberFormat="1" applyFont="1" applyFill="1" applyBorder="1" applyAlignment="1">
      <alignment horizontal="center" vertical="top" wrapText="1"/>
    </xf>
    <xf numFmtId="164" fontId="20" fillId="6" borderId="4" xfId="1" quotePrefix="1" applyNumberFormat="1" applyFont="1" applyFill="1" applyBorder="1" applyAlignment="1">
      <alignment horizontal="right" vertical="top"/>
    </xf>
    <xf numFmtId="164" fontId="15" fillId="2" borderId="0" xfId="1" applyNumberFormat="1" applyFont="1" applyFill="1" applyBorder="1" applyAlignment="1">
      <alignment vertical="center" wrapText="1"/>
    </xf>
    <xf numFmtId="10" fontId="15" fillId="2" borderId="0" xfId="0" applyNumberFormat="1" applyFont="1" applyFill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top"/>
    </xf>
    <xf numFmtId="0" fontId="2" fillId="4" borderId="3" xfId="0" applyFont="1" applyFill="1" applyBorder="1" applyAlignment="1">
      <alignment horizontal="center" vertical="center" wrapText="1"/>
    </xf>
    <xf numFmtId="164" fontId="15" fillId="2" borderId="0" xfId="0" applyNumberFormat="1" applyFont="1" applyFill="1" applyAlignment="1">
      <alignment horizontal="right" vertical="top" wrapText="1"/>
    </xf>
    <xf numFmtId="10" fontId="15" fillId="2" borderId="0" xfId="1" applyNumberFormat="1" applyFont="1" applyFill="1" applyBorder="1" applyAlignment="1">
      <alignment horizontal="center" vertical="top" wrapText="1"/>
    </xf>
    <xf numFmtId="0" fontId="0" fillId="2" borderId="0" xfId="0" applyFill="1"/>
    <xf numFmtId="44" fontId="4" fillId="2" borderId="0" xfId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top"/>
    </xf>
    <xf numFmtId="164" fontId="14" fillId="6" borderId="4" xfId="0" quotePrefix="1" applyNumberFormat="1" applyFont="1" applyFill="1" applyBorder="1" applyAlignment="1">
      <alignment horizontal="center" vertical="center"/>
    </xf>
    <xf numFmtId="164" fontId="14" fillId="6" borderId="4" xfId="0" quotePrefix="1" applyNumberFormat="1" applyFont="1" applyFill="1" applyBorder="1" applyAlignment="1">
      <alignment horizontal="center" vertical="top"/>
    </xf>
    <xf numFmtId="0" fontId="16" fillId="2" borderId="2" xfId="0" applyFont="1" applyFill="1" applyBorder="1" applyAlignment="1">
      <alignment vertical="top"/>
    </xf>
    <xf numFmtId="0" fontId="12" fillId="7" borderId="5" xfId="0" applyFont="1" applyFill="1" applyBorder="1" applyAlignment="1">
      <alignment horizontal="center" vertical="top"/>
    </xf>
    <xf numFmtId="44" fontId="26" fillId="4" borderId="2" xfId="1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 wrapText="1"/>
    </xf>
    <xf numFmtId="165" fontId="13" fillId="4" borderId="2" xfId="0" applyNumberFormat="1" applyFont="1" applyFill="1" applyBorder="1" applyAlignment="1">
      <alignment horizontal="center" vertical="top"/>
    </xf>
    <xf numFmtId="0" fontId="13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165" fontId="13" fillId="7" borderId="5" xfId="0" applyNumberFormat="1" applyFont="1" applyFill="1" applyBorder="1" applyAlignment="1">
      <alignment horizontal="center" vertical="top"/>
    </xf>
    <xf numFmtId="0" fontId="16" fillId="2" borderId="2" xfId="0" applyFont="1" applyFill="1" applyBorder="1" applyAlignment="1">
      <alignment horizontal="center" vertical="center" wrapText="1"/>
    </xf>
    <xf numFmtId="165" fontId="13" fillId="7" borderId="2" xfId="0" applyNumberFormat="1" applyFont="1" applyFill="1" applyBorder="1" applyAlignment="1">
      <alignment horizontal="center" vertical="top"/>
    </xf>
    <xf numFmtId="0" fontId="14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top"/>
    </xf>
    <xf numFmtId="0" fontId="0" fillId="0" borderId="0" xfId="0" applyAlignment="1">
      <alignment horizontal="center"/>
    </xf>
    <xf numFmtId="0" fontId="14" fillId="2" borderId="4" xfId="0" applyFont="1" applyFill="1" applyBorder="1" applyAlignment="1">
      <alignment horizontal="center" vertical="top" wrapText="1"/>
    </xf>
    <xf numFmtId="0" fontId="4" fillId="2" borderId="4" xfId="0" quotePrefix="1" applyFont="1" applyFill="1" applyBorder="1" applyAlignment="1">
      <alignment horizontal="center" vertical="top" wrapText="1"/>
    </xf>
    <xf numFmtId="0" fontId="14" fillId="2" borderId="4" xfId="0" quotePrefix="1" applyFont="1" applyFill="1" applyBorder="1" applyAlignment="1">
      <alignment horizontal="center" vertical="center" wrapText="1"/>
    </xf>
    <xf numFmtId="0" fontId="14" fillId="2" borderId="4" xfId="0" quotePrefix="1" applyFont="1" applyFill="1" applyBorder="1" applyAlignment="1">
      <alignment horizontal="center" vertical="top" wrapText="1"/>
    </xf>
    <xf numFmtId="0" fontId="0" fillId="2" borderId="0" xfId="0" applyFill="1" applyAlignment="1">
      <alignment horizontal="center"/>
    </xf>
    <xf numFmtId="0" fontId="30" fillId="2" borderId="0" xfId="0" applyFont="1" applyFill="1"/>
    <xf numFmtId="164" fontId="4" fillId="5" borderId="4" xfId="2" applyNumberFormat="1" applyFont="1" applyFill="1" applyBorder="1" applyAlignment="1">
      <alignment horizontal="right" vertical="top"/>
    </xf>
    <xf numFmtId="0" fontId="2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vertical="center"/>
    </xf>
    <xf numFmtId="44" fontId="2" fillId="8" borderId="0" xfId="1" applyFont="1" applyFill="1" applyAlignment="1">
      <alignment vertical="center" wrapText="1"/>
    </xf>
    <xf numFmtId="44" fontId="2" fillId="8" borderId="0" xfId="1" applyFont="1" applyFill="1" applyBorder="1" applyAlignment="1">
      <alignment horizontal="right" vertical="top" wrapText="1"/>
    </xf>
    <xf numFmtId="0" fontId="10" fillId="8" borderId="0" xfId="0" applyFont="1" applyFill="1" applyAlignment="1">
      <alignment vertical="center"/>
    </xf>
    <xf numFmtId="0" fontId="2" fillId="8" borderId="0" xfId="0" applyFont="1" applyFill="1" applyAlignment="1">
      <alignment vertical="top"/>
    </xf>
    <xf numFmtId="44" fontId="2" fillId="8" borderId="0" xfId="1" applyFont="1" applyFill="1" applyBorder="1" applyAlignment="1">
      <alignment horizontal="right" vertical="center" wrapText="1"/>
    </xf>
    <xf numFmtId="44" fontId="2" fillId="8" borderId="0" xfId="1" applyFont="1" applyFill="1" applyAlignment="1">
      <alignment vertical="center"/>
    </xf>
    <xf numFmtId="0" fontId="0" fillId="9" borderId="0" xfId="0" applyFill="1"/>
    <xf numFmtId="165" fontId="13" fillId="2" borderId="1" xfId="0" applyNumberFormat="1" applyFont="1" applyFill="1" applyBorder="1" applyAlignment="1">
      <alignment vertical="top"/>
    </xf>
    <xf numFmtId="44" fontId="14" fillId="2" borderId="0" xfId="1" applyFont="1" applyFill="1" applyAlignment="1">
      <alignment vertical="center"/>
    </xf>
    <xf numFmtId="166" fontId="12" fillId="2" borderId="0" xfId="0" applyNumberFormat="1" applyFont="1" applyFill="1" applyAlignment="1">
      <alignment horizontal="left" vertical="center" indent="1"/>
    </xf>
    <xf numFmtId="165" fontId="13" fillId="2" borderId="2" xfId="0" applyNumberFormat="1" applyFont="1" applyFill="1" applyBorder="1" applyAlignment="1">
      <alignment horizontal="center" vertical="top"/>
    </xf>
    <xf numFmtId="0" fontId="13" fillId="2" borderId="3" xfId="0" applyFont="1" applyFill="1" applyBorder="1" applyAlignment="1">
      <alignment vertical="center" wrapText="1"/>
    </xf>
    <xf numFmtId="0" fontId="31" fillId="2" borderId="0" xfId="0" applyFont="1" applyFill="1" applyAlignment="1">
      <alignment vertical="top"/>
    </xf>
    <xf numFmtId="165" fontId="0" fillId="2" borderId="0" xfId="1" applyNumberFormat="1" applyFont="1" applyFill="1"/>
    <xf numFmtId="165" fontId="26" fillId="2" borderId="0" xfId="1" applyNumberFormat="1" applyFont="1" applyFill="1" applyAlignment="1">
      <alignment vertical="center"/>
    </xf>
    <xf numFmtId="165" fontId="12" fillId="2" borderId="0" xfId="1" applyNumberFormat="1" applyFont="1" applyFill="1" applyBorder="1" applyAlignment="1">
      <alignment vertical="center"/>
    </xf>
    <xf numFmtId="165" fontId="12" fillId="2" borderId="0" xfId="1" applyNumberFormat="1" applyFont="1" applyFill="1" applyAlignment="1">
      <alignment vertical="center"/>
    </xf>
    <xf numFmtId="165" fontId="15" fillId="2" borderId="4" xfId="1" applyNumberFormat="1" applyFont="1" applyFill="1" applyBorder="1" applyAlignment="1">
      <alignment horizontal="center" vertical="center" wrapText="1"/>
    </xf>
    <xf numFmtId="165" fontId="18" fillId="2" borderId="4" xfId="1" applyNumberFormat="1" applyFont="1" applyFill="1" applyBorder="1" applyAlignment="1">
      <alignment horizontal="center" vertical="top"/>
    </xf>
    <xf numFmtId="165" fontId="28" fillId="2" borderId="0" xfId="1" applyNumberFormat="1" applyFont="1" applyFill="1" applyBorder="1" applyAlignment="1">
      <alignment horizontal="center" vertical="center"/>
    </xf>
    <xf numFmtId="165" fontId="18" fillId="2" borderId="0" xfId="1" applyNumberFormat="1" applyFont="1" applyFill="1" applyBorder="1" applyAlignment="1">
      <alignment horizontal="center" vertical="center"/>
    </xf>
    <xf numFmtId="165" fontId="14" fillId="2" borderId="0" xfId="1" applyNumberFormat="1" applyFont="1" applyFill="1" applyBorder="1" applyAlignment="1">
      <alignment vertical="center"/>
    </xf>
    <xf numFmtId="165" fontId="23" fillId="2" borderId="0" xfId="1" applyNumberFormat="1" applyFont="1" applyFill="1" applyBorder="1" applyAlignment="1">
      <alignment horizontal="center" vertical="center"/>
    </xf>
    <xf numFmtId="165" fontId="12" fillId="2" borderId="0" xfId="1" applyNumberFormat="1" applyFont="1" applyFill="1" applyBorder="1" applyAlignment="1">
      <alignment vertical="top"/>
    </xf>
    <xf numFmtId="165" fontId="15" fillId="2" borderId="1" xfId="1" applyNumberFormat="1" applyFont="1" applyFill="1" applyBorder="1" applyAlignment="1">
      <alignment horizontal="center" vertical="center" wrapText="1"/>
    </xf>
    <xf numFmtId="165" fontId="19" fillId="2" borderId="0" xfId="1" applyNumberFormat="1" applyFont="1" applyFill="1" applyBorder="1" applyAlignment="1">
      <alignment horizontal="center" vertical="center"/>
    </xf>
    <xf numFmtId="165" fontId="16" fillId="2" borderId="0" xfId="1" applyNumberFormat="1" applyFont="1" applyFill="1" applyBorder="1" applyAlignment="1">
      <alignment horizontal="left" vertical="top"/>
    </xf>
    <xf numFmtId="165" fontId="27" fillId="2" borderId="0" xfId="1" applyNumberFormat="1" applyFont="1" applyFill="1" applyBorder="1" applyAlignment="1">
      <alignment vertical="top"/>
    </xf>
    <xf numFmtId="44" fontId="17" fillId="10" borderId="4" xfId="1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left" vertical="center"/>
    </xf>
    <xf numFmtId="165" fontId="8" fillId="10" borderId="4" xfId="1" applyNumberFormat="1" applyFont="1" applyFill="1" applyBorder="1" applyAlignment="1">
      <alignment horizontal="center" vertical="center"/>
    </xf>
    <xf numFmtId="165" fontId="5" fillId="10" borderId="4" xfId="1" applyNumberFormat="1" applyFont="1" applyFill="1" applyBorder="1" applyAlignment="1">
      <alignment horizontal="center" vertical="center"/>
    </xf>
    <xf numFmtId="0" fontId="16" fillId="11" borderId="4" xfId="0" applyFont="1" applyFill="1" applyBorder="1" applyAlignment="1">
      <alignment vertical="top" wrapText="1"/>
    </xf>
    <xf numFmtId="0" fontId="7" fillId="11" borderId="4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vertical="top"/>
    </xf>
    <xf numFmtId="0" fontId="16" fillId="2" borderId="0" xfId="0" quotePrefix="1" applyFont="1" applyFill="1" applyAlignment="1">
      <alignment vertical="top" wrapText="1"/>
    </xf>
    <xf numFmtId="0" fontId="16" fillId="2" borderId="0" xfId="0" applyFont="1" applyFill="1" applyAlignment="1">
      <alignment vertical="top" wrapText="1"/>
    </xf>
    <xf numFmtId="0" fontId="16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vertical="top" wrapText="1"/>
    </xf>
    <xf numFmtId="0" fontId="14" fillId="2" borderId="0" xfId="0" applyFont="1" applyFill="1" applyAlignment="1">
      <alignment vertical="top" wrapText="1"/>
    </xf>
    <xf numFmtId="0" fontId="14" fillId="2" borderId="0" xfId="0" applyFont="1" applyFill="1" applyAlignment="1">
      <alignment vertical="top"/>
    </xf>
    <xf numFmtId="0" fontId="16" fillId="2" borderId="0" xfId="0" quotePrefix="1" applyFont="1" applyFill="1" applyAlignment="1">
      <alignment vertical="top"/>
    </xf>
    <xf numFmtId="0" fontId="3" fillId="2" borderId="1" xfId="0" applyFont="1" applyFill="1" applyBorder="1" applyAlignment="1">
      <alignment vertical="center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colors>
    <mruColors>
      <color rgb="FFCCFF66"/>
      <color rgb="FFFFDA65"/>
      <color rgb="FFCB35C7"/>
      <color rgb="FF0000FF"/>
      <color rgb="FF66FFFF"/>
      <color rgb="FFCC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5:D11"/>
  <sheetViews>
    <sheetView workbookViewId="0">
      <selection activeCell="D6" sqref="D6"/>
    </sheetView>
  </sheetViews>
  <sheetFormatPr defaultColWidth="8.7109375" defaultRowHeight="15" x14ac:dyDescent="0.25"/>
  <cols>
    <col min="1" max="16384" width="8.7109375" style="102"/>
  </cols>
  <sheetData>
    <row r="5" spans="3:4" x14ac:dyDescent="0.25">
      <c r="C5" s="158" t="s">
        <v>0</v>
      </c>
    </row>
    <row r="6" spans="3:4" x14ac:dyDescent="0.25">
      <c r="C6" s="159" t="s">
        <v>1</v>
      </c>
      <c r="D6" s="160" t="e">
        <f>#REF!</f>
        <v>#REF!</v>
      </c>
    </row>
    <row r="7" spans="3:4" x14ac:dyDescent="0.25">
      <c r="C7" s="159" t="s">
        <v>2</v>
      </c>
      <c r="D7" s="160" t="e">
        <f>#REF!</f>
        <v>#REF!</v>
      </c>
    </row>
    <row r="8" spans="3:4" x14ac:dyDescent="0.25">
      <c r="C8" s="159" t="s">
        <v>3</v>
      </c>
      <c r="D8" s="160" t="e">
        <f>#REF!</f>
        <v>#REF!</v>
      </c>
    </row>
    <row r="9" spans="3:4" x14ac:dyDescent="0.25">
      <c r="C9" s="159" t="s">
        <v>4</v>
      </c>
      <c r="D9" s="160" t="e">
        <f>#REF!</f>
        <v>#REF!</v>
      </c>
    </row>
    <row r="10" spans="3:4" x14ac:dyDescent="0.25">
      <c r="C10" s="159" t="s">
        <v>5</v>
      </c>
      <c r="D10" s="160">
        <f>digital!H4</f>
        <v>100</v>
      </c>
    </row>
    <row r="11" spans="3:4" x14ac:dyDescent="0.25">
      <c r="C11" s="158" t="s">
        <v>6</v>
      </c>
      <c r="D11" s="161" t="e">
        <f>SUM(D6:D10)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3:F69"/>
  <sheetViews>
    <sheetView topLeftCell="A61" workbookViewId="0">
      <selection activeCell="C3" sqref="C3:F69"/>
    </sheetView>
  </sheetViews>
  <sheetFormatPr defaultRowHeight="15" x14ac:dyDescent="0.25"/>
  <cols>
    <col min="3" max="4" width="23.5703125" customWidth="1"/>
    <col min="5" max="6" width="10.85546875" customWidth="1"/>
  </cols>
  <sheetData>
    <row r="3" spans="3:6" ht="22.5" x14ac:dyDescent="0.25">
      <c r="C3" s="17" t="s">
        <v>11</v>
      </c>
      <c r="D3" s="18" t="s">
        <v>12</v>
      </c>
      <c r="E3" s="38" t="s">
        <v>82</v>
      </c>
      <c r="F3" s="38" t="s">
        <v>83</v>
      </c>
    </row>
    <row r="4" spans="3:6" ht="22.5" x14ac:dyDescent="0.25">
      <c r="C4" s="75" t="s">
        <v>34</v>
      </c>
      <c r="D4" s="72" t="s">
        <v>35</v>
      </c>
      <c r="E4" s="76">
        <v>884</v>
      </c>
      <c r="F4" s="127" t="s">
        <v>84</v>
      </c>
    </row>
    <row r="5" spans="3:6" ht="22.5" x14ac:dyDescent="0.25">
      <c r="C5" s="75" t="s">
        <v>34</v>
      </c>
      <c r="D5" s="72" t="s">
        <v>37</v>
      </c>
      <c r="E5" s="76">
        <v>420</v>
      </c>
      <c r="F5" s="127" t="s">
        <v>84</v>
      </c>
    </row>
    <row r="6" spans="3:6" x14ac:dyDescent="0.25">
      <c r="C6" s="75"/>
      <c r="D6" s="77"/>
      <c r="E6" s="78"/>
      <c r="F6" s="78"/>
    </row>
    <row r="7" spans="3:6" ht="22.5" x14ac:dyDescent="0.25">
      <c r="C7" s="75" t="s">
        <v>38</v>
      </c>
      <c r="D7" s="72" t="s">
        <v>39</v>
      </c>
      <c r="E7" s="76">
        <v>276</v>
      </c>
      <c r="F7" s="127" t="s">
        <v>84</v>
      </c>
    </row>
    <row r="8" spans="3:6" x14ac:dyDescent="0.25">
      <c r="C8" s="75"/>
      <c r="D8" s="77"/>
      <c r="E8" s="78"/>
      <c r="F8" s="78"/>
    </row>
    <row r="9" spans="3:6" ht="22.5" x14ac:dyDescent="0.25">
      <c r="C9" s="75" t="s">
        <v>40</v>
      </c>
      <c r="D9" s="72" t="s">
        <v>39</v>
      </c>
      <c r="E9" s="76">
        <v>104</v>
      </c>
      <c r="F9" s="127" t="s">
        <v>84</v>
      </c>
    </row>
    <row r="10" spans="3:6" x14ac:dyDescent="0.25">
      <c r="C10" s="75"/>
      <c r="D10" s="77"/>
      <c r="E10" s="78"/>
      <c r="F10" s="78"/>
    </row>
    <row r="11" spans="3:6" ht="22.5" x14ac:dyDescent="0.25">
      <c r="C11" s="75" t="s">
        <v>41</v>
      </c>
      <c r="D11" s="72" t="s">
        <v>39</v>
      </c>
      <c r="E11" s="76">
        <v>120</v>
      </c>
      <c r="F11" s="127" t="s">
        <v>84</v>
      </c>
    </row>
    <row r="12" spans="3:6" x14ac:dyDescent="0.25">
      <c r="C12" s="75"/>
      <c r="D12" s="77"/>
      <c r="E12" s="78"/>
      <c r="F12" s="78"/>
    </row>
    <row r="13" spans="3:6" ht="45" x14ac:dyDescent="0.25">
      <c r="C13" s="75" t="s">
        <v>42</v>
      </c>
      <c r="D13" s="72" t="s">
        <v>43</v>
      </c>
      <c r="E13" s="76">
        <v>2200</v>
      </c>
      <c r="F13" s="127" t="s">
        <v>84</v>
      </c>
    </row>
    <row r="14" spans="3:6" ht="45" x14ac:dyDescent="0.25">
      <c r="C14" s="75" t="s">
        <v>42</v>
      </c>
      <c r="D14" s="72" t="s">
        <v>44</v>
      </c>
      <c r="E14" s="76">
        <v>1475</v>
      </c>
      <c r="F14" s="127" t="s">
        <v>84</v>
      </c>
    </row>
    <row r="15" spans="3:6" x14ac:dyDescent="0.25">
      <c r="C15" s="75"/>
      <c r="D15" s="77"/>
      <c r="E15" s="78"/>
      <c r="F15" s="78"/>
    </row>
    <row r="16" spans="3:6" ht="22.5" x14ac:dyDescent="0.25">
      <c r="C16" s="75" t="s">
        <v>45</v>
      </c>
      <c r="D16" s="72" t="s">
        <v>46</v>
      </c>
      <c r="E16" s="76">
        <v>485</v>
      </c>
      <c r="F16" s="127" t="s">
        <v>84</v>
      </c>
    </row>
    <row r="17" spans="3:6" ht="33.75" x14ac:dyDescent="0.25">
      <c r="C17" s="75" t="s">
        <v>45</v>
      </c>
      <c r="D17" s="72" t="s">
        <v>47</v>
      </c>
      <c r="E17" s="76">
        <v>270</v>
      </c>
      <c r="F17" s="127" t="s">
        <v>84</v>
      </c>
    </row>
    <row r="18" spans="3:6" x14ac:dyDescent="0.25">
      <c r="C18" s="75"/>
      <c r="D18" s="77"/>
      <c r="E18" s="78"/>
      <c r="F18" s="78"/>
    </row>
    <row r="19" spans="3:6" ht="33.75" x14ac:dyDescent="0.25">
      <c r="C19" s="75" t="s">
        <v>48</v>
      </c>
      <c r="D19" s="72" t="s">
        <v>49</v>
      </c>
      <c r="E19" s="76">
        <v>570</v>
      </c>
      <c r="F19" s="127" t="s">
        <v>84</v>
      </c>
    </row>
    <row r="20" spans="3:6" ht="33.75" x14ac:dyDescent="0.25">
      <c r="C20" s="75" t="s">
        <v>48</v>
      </c>
      <c r="D20" s="72" t="s">
        <v>47</v>
      </c>
      <c r="E20" s="76">
        <v>325</v>
      </c>
      <c r="F20" s="127" t="s">
        <v>84</v>
      </c>
    </row>
    <row r="21" spans="3:6" x14ac:dyDescent="0.25">
      <c r="C21" s="75"/>
      <c r="D21" s="77"/>
      <c r="E21" s="78"/>
      <c r="F21" s="78"/>
    </row>
    <row r="22" spans="3:6" ht="22.5" x14ac:dyDescent="0.25">
      <c r="C22" s="75" t="s">
        <v>50</v>
      </c>
      <c r="D22" s="72" t="s">
        <v>51</v>
      </c>
      <c r="E22" s="76">
        <f>444</f>
        <v>444</v>
      </c>
      <c r="F22" s="127" t="s">
        <v>84</v>
      </c>
    </row>
    <row r="23" spans="3:6" ht="33.75" x14ac:dyDescent="0.25">
      <c r="C23" s="75" t="s">
        <v>50</v>
      </c>
      <c r="D23" s="72" t="s">
        <v>47</v>
      </c>
      <c r="E23" s="76">
        <v>287</v>
      </c>
      <c r="F23" s="127" t="s">
        <v>84</v>
      </c>
    </row>
    <row r="24" spans="3:6" x14ac:dyDescent="0.25">
      <c r="C24" s="75"/>
      <c r="D24" s="77"/>
      <c r="E24" s="78"/>
      <c r="F24" s="78"/>
    </row>
    <row r="25" spans="3:6" ht="22.5" x14ac:dyDescent="0.25">
      <c r="C25" s="75" t="s">
        <v>52</v>
      </c>
      <c r="D25" s="72" t="s">
        <v>53</v>
      </c>
      <c r="E25" s="76">
        <v>1320</v>
      </c>
      <c r="F25" s="127" t="s">
        <v>84</v>
      </c>
    </row>
    <row r="26" spans="3:6" ht="22.5" x14ac:dyDescent="0.25">
      <c r="C26" s="75" t="s">
        <v>52</v>
      </c>
      <c r="D26" s="72" t="s">
        <v>54</v>
      </c>
      <c r="E26" s="76">
        <v>440</v>
      </c>
      <c r="F26" s="127" t="s">
        <v>84</v>
      </c>
    </row>
    <row r="27" spans="3:6" x14ac:dyDescent="0.25">
      <c r="C27" s="75"/>
      <c r="D27" s="77"/>
      <c r="E27" s="78"/>
      <c r="F27" s="78"/>
    </row>
    <row r="28" spans="3:6" ht="22.5" x14ac:dyDescent="0.25">
      <c r="C28" s="75" t="s">
        <v>55</v>
      </c>
      <c r="D28" s="72" t="s">
        <v>56</v>
      </c>
      <c r="E28" s="76">
        <v>349</v>
      </c>
      <c r="F28" s="127" t="s">
        <v>84</v>
      </c>
    </row>
    <row r="29" spans="3:6" ht="33.75" x14ac:dyDescent="0.25">
      <c r="C29" s="75" t="s">
        <v>55</v>
      </c>
      <c r="D29" s="72" t="s">
        <v>47</v>
      </c>
      <c r="E29" s="76">
        <v>229</v>
      </c>
      <c r="F29" s="127" t="s">
        <v>84</v>
      </c>
    </row>
    <row r="30" spans="3:6" x14ac:dyDescent="0.25">
      <c r="C30" s="75"/>
      <c r="D30" s="77"/>
      <c r="E30" s="78"/>
      <c r="F30" s="78"/>
    </row>
    <row r="31" spans="3:6" ht="22.5" x14ac:dyDescent="0.25">
      <c r="C31" s="75" t="s">
        <v>57</v>
      </c>
      <c r="D31" s="72" t="s">
        <v>51</v>
      </c>
      <c r="E31" s="76">
        <v>743</v>
      </c>
      <c r="F31" s="127" t="s">
        <v>84</v>
      </c>
    </row>
    <row r="32" spans="3:6" ht="22.5" x14ac:dyDescent="0.25">
      <c r="C32" s="75" t="s">
        <v>57</v>
      </c>
      <c r="D32" s="72" t="s">
        <v>58</v>
      </c>
      <c r="E32" s="76">
        <v>572</v>
      </c>
      <c r="F32" s="127" t="s">
        <v>84</v>
      </c>
    </row>
    <row r="33" spans="3:6" x14ac:dyDescent="0.25">
      <c r="C33" s="75"/>
      <c r="D33" s="77"/>
      <c r="E33" s="78"/>
      <c r="F33" s="78"/>
    </row>
    <row r="34" spans="3:6" ht="22.5" x14ac:dyDescent="0.25">
      <c r="C34" s="75" t="s">
        <v>59</v>
      </c>
      <c r="D34" s="72" t="s">
        <v>51</v>
      </c>
      <c r="E34" s="76">
        <v>273</v>
      </c>
      <c r="F34" s="127" t="s">
        <v>84</v>
      </c>
    </row>
    <row r="35" spans="3:6" ht="22.5" x14ac:dyDescent="0.25">
      <c r="C35" s="75" t="s">
        <v>59</v>
      </c>
      <c r="D35" s="72" t="s">
        <v>60</v>
      </c>
      <c r="E35" s="76">
        <v>273</v>
      </c>
      <c r="F35" s="127" t="s">
        <v>84</v>
      </c>
    </row>
    <row r="36" spans="3:6" x14ac:dyDescent="0.25">
      <c r="C36" s="75"/>
      <c r="D36" s="77"/>
      <c r="E36" s="78"/>
      <c r="F36" s="78"/>
    </row>
    <row r="37" spans="3:6" ht="22.5" x14ac:dyDescent="0.25">
      <c r="C37" s="75" t="s">
        <v>61</v>
      </c>
      <c r="D37" s="72" t="s">
        <v>46</v>
      </c>
      <c r="E37" s="76">
        <f>228+33+26+29+40</f>
        <v>356</v>
      </c>
      <c r="F37" s="127" t="s">
        <v>84</v>
      </c>
    </row>
    <row r="38" spans="3:6" ht="22.5" x14ac:dyDescent="0.25">
      <c r="C38" s="75" t="s">
        <v>61</v>
      </c>
      <c r="D38" s="72" t="s">
        <v>58</v>
      </c>
      <c r="E38" s="76">
        <f>163+30+24+23+36</f>
        <v>276</v>
      </c>
      <c r="F38" s="127" t="s">
        <v>84</v>
      </c>
    </row>
    <row r="39" spans="3:6" x14ac:dyDescent="0.25">
      <c r="C39" s="75"/>
      <c r="D39" s="77"/>
      <c r="E39" s="78"/>
      <c r="F39" s="78"/>
    </row>
    <row r="40" spans="3:6" ht="22.5" x14ac:dyDescent="0.25">
      <c r="C40" s="75" t="s">
        <v>62</v>
      </c>
      <c r="D40" s="72" t="s">
        <v>46</v>
      </c>
      <c r="E40" s="76">
        <v>632</v>
      </c>
      <c r="F40" s="127" t="s">
        <v>84</v>
      </c>
    </row>
    <row r="41" spans="3:6" ht="22.5" x14ac:dyDescent="0.25">
      <c r="C41" s="75" t="s">
        <v>62</v>
      </c>
      <c r="D41" s="72" t="s">
        <v>63</v>
      </c>
      <c r="E41" s="76">
        <v>454</v>
      </c>
      <c r="F41" s="127" t="s">
        <v>84</v>
      </c>
    </row>
    <row r="42" spans="3:6" x14ac:dyDescent="0.25">
      <c r="C42" s="75"/>
      <c r="D42" s="77"/>
      <c r="E42" s="78"/>
      <c r="F42" s="78"/>
    </row>
    <row r="43" spans="3:6" ht="22.5" x14ac:dyDescent="0.25">
      <c r="C43" s="75" t="s">
        <v>64</v>
      </c>
      <c r="D43" s="72" t="s">
        <v>46</v>
      </c>
      <c r="E43" s="76">
        <v>1000</v>
      </c>
      <c r="F43" s="127" t="s">
        <v>84</v>
      </c>
    </row>
    <row r="44" spans="3:6" ht="22.5" x14ac:dyDescent="0.25">
      <c r="C44" s="75" t="s">
        <v>64</v>
      </c>
      <c r="D44" s="72" t="s">
        <v>65</v>
      </c>
      <c r="E44" s="76">
        <v>719</v>
      </c>
      <c r="F44" s="127" t="s">
        <v>84</v>
      </c>
    </row>
    <row r="45" spans="3:6" x14ac:dyDescent="0.25">
      <c r="C45" s="75"/>
      <c r="D45" s="77"/>
      <c r="E45" s="78"/>
      <c r="F45" s="78"/>
    </row>
    <row r="46" spans="3:6" ht="22.5" x14ac:dyDescent="0.25">
      <c r="C46" s="75" t="s">
        <v>66</v>
      </c>
      <c r="D46" s="72" t="s">
        <v>35</v>
      </c>
      <c r="E46" s="76">
        <f>70+13+13</f>
        <v>96</v>
      </c>
      <c r="F46" s="127" t="s">
        <v>84</v>
      </c>
    </row>
    <row r="47" spans="3:6" ht="22.5" x14ac:dyDescent="0.25">
      <c r="C47" s="75" t="s">
        <v>66</v>
      </c>
      <c r="D47" s="72" t="s">
        <v>67</v>
      </c>
      <c r="E47" s="76">
        <f>64+12+12</f>
        <v>88</v>
      </c>
      <c r="F47" s="127" t="s">
        <v>84</v>
      </c>
    </row>
    <row r="48" spans="3:6" x14ac:dyDescent="0.25">
      <c r="C48" s="75"/>
      <c r="D48" s="77"/>
      <c r="E48" s="78"/>
      <c r="F48" s="78"/>
    </row>
    <row r="49" spans="3:6" ht="22.5" x14ac:dyDescent="0.25">
      <c r="C49" s="75" t="s">
        <v>68</v>
      </c>
      <c r="D49" s="72" t="s">
        <v>51</v>
      </c>
      <c r="E49" s="76">
        <f>436+70+88+54</f>
        <v>648</v>
      </c>
      <c r="F49" s="127" t="s">
        <v>84</v>
      </c>
    </row>
    <row r="50" spans="3:6" ht="22.5" x14ac:dyDescent="0.25">
      <c r="C50" s="75" t="s">
        <v>68</v>
      </c>
      <c r="D50" s="72" t="s">
        <v>69</v>
      </c>
      <c r="E50" s="76">
        <f>324+42+52+36</f>
        <v>454</v>
      </c>
      <c r="F50" s="127" t="s">
        <v>84</v>
      </c>
    </row>
    <row r="51" spans="3:6" x14ac:dyDescent="0.25">
      <c r="C51" s="75"/>
      <c r="D51" s="77"/>
      <c r="E51" s="78"/>
      <c r="F51" s="78"/>
    </row>
    <row r="52" spans="3:6" ht="33.75" x14ac:dyDescent="0.25">
      <c r="C52" s="75" t="s">
        <v>70</v>
      </c>
      <c r="D52" s="72" t="s">
        <v>71</v>
      </c>
      <c r="E52" s="76">
        <v>2446</v>
      </c>
      <c r="F52" s="127" t="s">
        <v>84</v>
      </c>
    </row>
    <row r="53" spans="3:6" x14ac:dyDescent="0.25">
      <c r="C53" s="75"/>
      <c r="D53" s="77"/>
      <c r="E53" s="78"/>
      <c r="F53" s="78"/>
    </row>
    <row r="54" spans="3:6" ht="22.5" x14ac:dyDescent="0.25">
      <c r="C54" s="75" t="s">
        <v>72</v>
      </c>
      <c r="D54" s="72" t="s">
        <v>73</v>
      </c>
      <c r="E54" s="76">
        <f>200+44+66+32</f>
        <v>342</v>
      </c>
      <c r="F54" s="127" t="s">
        <v>84</v>
      </c>
    </row>
    <row r="55" spans="3:6" ht="33.75" x14ac:dyDescent="0.25">
      <c r="C55" s="75" t="s">
        <v>72</v>
      </c>
      <c r="D55" s="72" t="s">
        <v>47</v>
      </c>
      <c r="E55" s="76">
        <f>148+36+48+26</f>
        <v>258</v>
      </c>
      <c r="F55" s="127" t="s">
        <v>84</v>
      </c>
    </row>
    <row r="56" spans="3:6" x14ac:dyDescent="0.25">
      <c r="C56" s="75"/>
      <c r="D56" s="77"/>
      <c r="E56" s="78"/>
      <c r="F56" s="78"/>
    </row>
    <row r="57" spans="3:6" ht="22.5" x14ac:dyDescent="0.25">
      <c r="C57" s="75" t="s">
        <v>74</v>
      </c>
      <c r="D57" s="72" t="s">
        <v>39</v>
      </c>
      <c r="E57" s="76">
        <v>275</v>
      </c>
      <c r="F57" s="127" t="s">
        <v>84</v>
      </c>
    </row>
    <row r="58" spans="3:6" x14ac:dyDescent="0.25">
      <c r="C58" s="75"/>
      <c r="D58" s="77"/>
      <c r="E58" s="78"/>
      <c r="F58" s="78"/>
    </row>
    <row r="59" spans="3:6" ht="22.5" x14ac:dyDescent="0.25">
      <c r="C59" s="75" t="s">
        <v>75</v>
      </c>
      <c r="D59" s="72" t="s">
        <v>51</v>
      </c>
      <c r="E59" s="76">
        <v>225</v>
      </c>
      <c r="F59" s="127" t="s">
        <v>84</v>
      </c>
    </row>
    <row r="60" spans="3:6" ht="22.5" x14ac:dyDescent="0.25">
      <c r="C60" s="75" t="s">
        <v>75</v>
      </c>
      <c r="D60" s="72" t="s">
        <v>76</v>
      </c>
      <c r="E60" s="76">
        <v>185</v>
      </c>
      <c r="F60" s="127" t="s">
        <v>84</v>
      </c>
    </row>
    <row r="61" spans="3:6" x14ac:dyDescent="0.25">
      <c r="C61" s="75"/>
      <c r="D61" s="77"/>
      <c r="E61" s="78"/>
      <c r="F61" s="78"/>
    </row>
    <row r="62" spans="3:6" ht="22.5" x14ac:dyDescent="0.25">
      <c r="C62" s="75" t="s">
        <v>77</v>
      </c>
      <c r="D62" s="72" t="s">
        <v>78</v>
      </c>
      <c r="E62" s="76">
        <v>95.78</v>
      </c>
      <c r="F62" s="127" t="s">
        <v>84</v>
      </c>
    </row>
    <row r="63" spans="3:6" x14ac:dyDescent="0.25">
      <c r="C63" s="75"/>
      <c r="D63" s="77"/>
      <c r="E63" s="78"/>
      <c r="F63" s="78"/>
    </row>
    <row r="64" spans="3:6" ht="22.5" x14ac:dyDescent="0.25">
      <c r="C64" s="75" t="s">
        <v>79</v>
      </c>
      <c r="D64" s="72" t="s">
        <v>35</v>
      </c>
      <c r="E64" s="76">
        <v>185</v>
      </c>
      <c r="F64" s="127" t="s">
        <v>84</v>
      </c>
    </row>
    <row r="65" spans="3:6" ht="22.5" x14ac:dyDescent="0.25">
      <c r="C65" s="75" t="s">
        <v>79</v>
      </c>
      <c r="D65" s="72" t="s">
        <v>80</v>
      </c>
      <c r="E65" s="76">
        <v>216</v>
      </c>
      <c r="F65" s="127" t="s">
        <v>84</v>
      </c>
    </row>
    <row r="66" spans="3:6" x14ac:dyDescent="0.25">
      <c r="C66" s="75"/>
      <c r="D66" s="77"/>
      <c r="E66" s="78"/>
      <c r="F66" s="78"/>
    </row>
    <row r="67" spans="3:6" x14ac:dyDescent="0.25">
      <c r="C67" s="75"/>
      <c r="D67" s="77"/>
      <c r="E67" s="78"/>
      <c r="F67" s="78"/>
    </row>
    <row r="68" spans="3:6" ht="22.5" x14ac:dyDescent="0.25">
      <c r="C68" s="75" t="s">
        <v>81</v>
      </c>
      <c r="D68" s="72" t="s">
        <v>39</v>
      </c>
      <c r="E68" s="76">
        <v>91</v>
      </c>
      <c r="F68" s="127" t="s">
        <v>84</v>
      </c>
    </row>
    <row r="69" spans="3:6" x14ac:dyDescent="0.25">
      <c r="C69" s="75"/>
      <c r="D69" s="77"/>
      <c r="E69" s="78"/>
      <c r="F69" s="7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U134"/>
  <sheetViews>
    <sheetView tabSelected="1" zoomScale="96" zoomScaleNormal="96" workbookViewId="0">
      <selection activeCell="C2" sqref="C2"/>
    </sheetView>
  </sheetViews>
  <sheetFormatPr defaultRowHeight="15" x14ac:dyDescent="0.25"/>
  <cols>
    <col min="2" max="2" width="18.140625" style="143" bestFit="1" customWidth="1"/>
    <col min="3" max="3" width="21.140625" customWidth="1"/>
    <col min="4" max="4" width="7.140625" style="120" customWidth="1"/>
    <col min="5" max="5" width="24.42578125" customWidth="1"/>
    <col min="6" max="6" width="8.85546875" customWidth="1"/>
    <col min="7" max="7" width="8.5703125" customWidth="1"/>
    <col min="8" max="8" width="20" bestFit="1" customWidth="1"/>
    <col min="9" max="10" width="8.5703125" customWidth="1"/>
    <col min="11" max="11" width="8.5703125" style="136" customWidth="1"/>
    <col min="12" max="12" width="8.5703125" customWidth="1"/>
    <col min="13" max="15" width="8.7109375" customWidth="1"/>
    <col min="16" max="16" width="3.5703125" customWidth="1"/>
    <col min="17" max="20" width="8.5703125" style="126" customWidth="1"/>
    <col min="21" max="21" width="8.7109375" customWidth="1"/>
    <col min="22" max="47" width="8.7109375" style="102"/>
  </cols>
  <sheetData>
    <row r="1" spans="1:47" s="102" customFormat="1" x14ac:dyDescent="0.25">
      <c r="B1" s="143"/>
      <c r="D1" s="125"/>
      <c r="K1" s="128"/>
      <c r="L1" s="164"/>
      <c r="M1" s="164"/>
      <c r="N1" s="164"/>
      <c r="O1" s="164"/>
      <c r="P1" s="164"/>
      <c r="Q1" s="164"/>
      <c r="R1" s="164"/>
      <c r="S1" s="164"/>
      <c r="T1" s="164"/>
      <c r="U1" s="164"/>
    </row>
    <row r="2" spans="1:47" s="84" customFormat="1" ht="15" customHeight="1" x14ac:dyDescent="0.25">
      <c r="B2" s="144"/>
      <c r="C2" s="172" t="s">
        <v>137</v>
      </c>
      <c r="D2" s="71"/>
      <c r="E2" s="71"/>
      <c r="F2" s="71"/>
      <c r="G2" s="71"/>
      <c r="H2" s="71"/>
      <c r="I2" s="8"/>
      <c r="J2" s="1"/>
      <c r="K2" s="128"/>
      <c r="L2" s="164"/>
      <c r="M2" s="164"/>
      <c r="N2" s="164"/>
      <c r="O2" s="164"/>
      <c r="P2" s="164"/>
      <c r="Q2" s="164"/>
      <c r="R2" s="164"/>
      <c r="S2" s="164"/>
      <c r="T2" s="164"/>
      <c r="U2" s="164"/>
    </row>
    <row r="3" spans="1:47" s="32" customFormat="1" ht="15" customHeight="1" x14ac:dyDescent="0.25">
      <c r="B3" s="145"/>
      <c r="C3" s="2" t="s">
        <v>7</v>
      </c>
      <c r="D3" s="110"/>
      <c r="E3" s="81"/>
      <c r="F3" s="3"/>
      <c r="G3" s="3"/>
      <c r="H3" s="3"/>
      <c r="I3" s="4"/>
      <c r="J3" s="5"/>
      <c r="K3" s="129"/>
      <c r="L3" s="164"/>
      <c r="M3" s="164"/>
      <c r="N3" s="164"/>
      <c r="O3" s="164"/>
      <c r="P3" s="164"/>
      <c r="Q3" s="164"/>
      <c r="R3" s="164"/>
      <c r="S3" s="164"/>
      <c r="T3" s="164"/>
      <c r="U3" s="164"/>
    </row>
    <row r="4" spans="1:47" s="32" customFormat="1" ht="15" customHeight="1" x14ac:dyDescent="0.25">
      <c r="B4" s="146"/>
      <c r="C4" s="85" t="s">
        <v>5</v>
      </c>
      <c r="D4" s="111"/>
      <c r="E4" s="6"/>
      <c r="F4" s="6"/>
      <c r="G4" s="82"/>
      <c r="H4" s="7">
        <f>SUM(B8:B56)</f>
        <v>100</v>
      </c>
      <c r="I4" s="8" t="s">
        <v>8</v>
      </c>
      <c r="J4" s="9"/>
      <c r="K4" s="128"/>
      <c r="L4" s="164"/>
      <c r="M4" s="164"/>
      <c r="N4" s="164"/>
      <c r="O4" s="164"/>
      <c r="P4" s="164"/>
      <c r="Q4" s="164"/>
      <c r="R4" s="164"/>
      <c r="S4" s="164"/>
      <c r="T4" s="164"/>
      <c r="U4" s="164"/>
    </row>
    <row r="5" spans="1:47" s="32" customFormat="1" ht="15" customHeight="1" x14ac:dyDescent="0.25">
      <c r="B5" s="146"/>
      <c r="C5" s="10"/>
      <c r="D5" s="83"/>
      <c r="E5" s="10"/>
      <c r="G5" s="80"/>
      <c r="H5" s="86"/>
      <c r="I5" s="87"/>
      <c r="J5" s="9"/>
      <c r="K5" s="128"/>
      <c r="L5" s="164"/>
      <c r="M5" s="164"/>
      <c r="N5" s="164"/>
      <c r="O5" s="164"/>
      <c r="P5" s="164"/>
      <c r="Q5" s="164"/>
      <c r="R5" s="164"/>
      <c r="S5" s="164"/>
      <c r="T5" s="164"/>
      <c r="U5" s="164"/>
    </row>
    <row r="6" spans="1:47" s="32" customFormat="1" ht="15" customHeight="1" x14ac:dyDescent="0.25">
      <c r="A6" s="139"/>
      <c r="B6" s="146"/>
      <c r="C6" s="11" t="s">
        <v>9</v>
      </c>
      <c r="D6" s="112"/>
      <c r="E6" s="12"/>
      <c r="F6" s="13"/>
      <c r="G6" s="13"/>
      <c r="H6" s="14"/>
      <c r="J6" s="15"/>
      <c r="K6" s="129"/>
      <c r="L6" s="164"/>
      <c r="M6" s="164"/>
      <c r="N6" s="164"/>
      <c r="O6" s="164"/>
      <c r="P6" s="164"/>
      <c r="Q6" s="164"/>
      <c r="R6" s="164"/>
      <c r="S6" s="164"/>
      <c r="T6" s="164"/>
      <c r="U6" s="164"/>
    </row>
    <row r="7" spans="1:47" s="16" customFormat="1" ht="33.75" x14ac:dyDescent="0.25">
      <c r="A7" s="138"/>
      <c r="B7" s="147" t="s">
        <v>10</v>
      </c>
      <c r="C7" s="17" t="s">
        <v>11</v>
      </c>
      <c r="D7" s="17" t="s">
        <v>85</v>
      </c>
      <c r="E7" s="18" t="s">
        <v>12</v>
      </c>
      <c r="F7" s="105" t="s">
        <v>13</v>
      </c>
      <c r="G7" s="19" t="s">
        <v>14</v>
      </c>
      <c r="H7" s="20" t="s">
        <v>15</v>
      </c>
      <c r="J7" s="21"/>
      <c r="K7" s="130"/>
      <c r="L7" s="164"/>
      <c r="M7" s="164"/>
      <c r="N7" s="164"/>
      <c r="O7" s="164"/>
      <c r="P7" s="164"/>
      <c r="Q7" s="164"/>
      <c r="R7" s="164"/>
      <c r="S7" s="164"/>
      <c r="T7" s="164"/>
      <c r="U7" s="164"/>
    </row>
    <row r="8" spans="1:47" s="28" customFormat="1" x14ac:dyDescent="0.25">
      <c r="A8" s="88"/>
      <c r="B8" s="148">
        <v>3</v>
      </c>
      <c r="C8" s="162" t="s">
        <v>87</v>
      </c>
      <c r="D8" s="121" t="s">
        <v>86</v>
      </c>
      <c r="E8" s="24" t="s">
        <v>88</v>
      </c>
      <c r="F8" s="106" t="s">
        <v>13</v>
      </c>
      <c r="G8" s="25" t="s">
        <v>16</v>
      </c>
      <c r="H8" s="26" t="s">
        <v>16</v>
      </c>
      <c r="I8" s="22"/>
      <c r="J8" s="27"/>
      <c r="K8" s="131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</row>
    <row r="9" spans="1:47" s="28" customFormat="1" x14ac:dyDescent="0.25">
      <c r="A9" s="22"/>
      <c r="B9" s="148">
        <v>1</v>
      </c>
      <c r="C9" s="162" t="s">
        <v>89</v>
      </c>
      <c r="D9" s="121" t="s">
        <v>86</v>
      </c>
      <c r="E9" s="24" t="s">
        <v>90</v>
      </c>
      <c r="F9" s="106" t="s">
        <v>13</v>
      </c>
      <c r="G9" s="25" t="s">
        <v>16</v>
      </c>
      <c r="H9" s="26" t="s">
        <v>16</v>
      </c>
      <c r="I9" s="22"/>
      <c r="J9" s="27"/>
      <c r="K9" s="13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</row>
    <row r="10" spans="1:47" s="28" customFormat="1" ht="12.75" x14ac:dyDescent="0.25">
      <c r="A10" s="22"/>
      <c r="B10" s="148">
        <v>1</v>
      </c>
      <c r="C10" s="162" t="s">
        <v>89</v>
      </c>
      <c r="D10" s="121" t="s">
        <v>86</v>
      </c>
      <c r="E10" s="24" t="s">
        <v>91</v>
      </c>
      <c r="F10" s="106" t="s">
        <v>13</v>
      </c>
      <c r="G10" s="25" t="s">
        <v>16</v>
      </c>
      <c r="H10" s="26" t="s">
        <v>16</v>
      </c>
      <c r="I10" s="22"/>
      <c r="J10" s="27"/>
      <c r="K10" s="132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</row>
    <row r="11" spans="1:47" s="28" customFormat="1" x14ac:dyDescent="0.25">
      <c r="A11" s="22"/>
      <c r="B11" s="148">
        <v>1</v>
      </c>
      <c r="C11" s="162" t="s">
        <v>89</v>
      </c>
      <c r="D11" s="121" t="s">
        <v>86</v>
      </c>
      <c r="E11" s="24" t="s">
        <v>92</v>
      </c>
      <c r="F11" s="106" t="s">
        <v>13</v>
      </c>
      <c r="G11" s="25" t="s">
        <v>16</v>
      </c>
      <c r="H11" s="26" t="s">
        <v>16</v>
      </c>
      <c r="I11" s="22"/>
      <c r="J11" s="27"/>
      <c r="K11" s="130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</row>
    <row r="12" spans="1:47" s="22" customFormat="1" ht="22.5" x14ac:dyDescent="0.25">
      <c r="B12" s="148">
        <v>0.5</v>
      </c>
      <c r="C12" s="162" t="s">
        <v>93</v>
      </c>
      <c r="D12" s="121" t="s">
        <v>86</v>
      </c>
      <c r="E12" s="24" t="s">
        <v>94</v>
      </c>
      <c r="F12" s="106" t="s">
        <v>13</v>
      </c>
      <c r="G12" s="25" t="s">
        <v>16</v>
      </c>
      <c r="H12" s="26" t="s">
        <v>16</v>
      </c>
      <c r="J12" s="27"/>
      <c r="K12" s="133"/>
      <c r="L12" s="164"/>
      <c r="M12" s="164"/>
      <c r="N12" s="164"/>
      <c r="O12" s="164"/>
      <c r="P12" s="164"/>
      <c r="Q12" s="164"/>
      <c r="R12" s="164"/>
      <c r="S12" s="164"/>
      <c r="T12" s="164"/>
      <c r="U12" s="164"/>
    </row>
    <row r="13" spans="1:47" s="67" customFormat="1" ht="22.5" x14ac:dyDescent="0.25">
      <c r="A13" s="22"/>
      <c r="B13" s="148">
        <v>0.5</v>
      </c>
      <c r="C13" s="162" t="s">
        <v>93</v>
      </c>
      <c r="D13" s="121" t="s">
        <v>86</v>
      </c>
      <c r="E13" s="24" t="s">
        <v>95</v>
      </c>
      <c r="F13" s="106" t="s">
        <v>13</v>
      </c>
      <c r="G13" s="25" t="s">
        <v>16</v>
      </c>
      <c r="H13" s="26" t="s">
        <v>16</v>
      </c>
      <c r="I13" s="22"/>
      <c r="J13" s="27"/>
      <c r="K13" s="133"/>
      <c r="L13" s="164"/>
      <c r="M13" s="164"/>
      <c r="N13" s="164"/>
      <c r="O13" s="164"/>
      <c r="P13" s="164"/>
      <c r="Q13" s="164"/>
      <c r="R13" s="164"/>
      <c r="S13" s="164"/>
      <c r="T13" s="164"/>
      <c r="U13" s="164"/>
    </row>
    <row r="14" spans="1:47" s="67" customFormat="1" ht="22.5" x14ac:dyDescent="0.25">
      <c r="A14" s="22"/>
      <c r="B14" s="148">
        <v>0.5</v>
      </c>
      <c r="C14" s="162" t="s">
        <v>93</v>
      </c>
      <c r="D14" s="121" t="s">
        <v>86</v>
      </c>
      <c r="E14" s="24" t="s">
        <v>96</v>
      </c>
      <c r="F14" s="106" t="s">
        <v>13</v>
      </c>
      <c r="G14" s="25" t="s">
        <v>16</v>
      </c>
      <c r="H14" s="26" t="s">
        <v>16</v>
      </c>
      <c r="I14" s="22"/>
      <c r="J14" s="27"/>
      <c r="K14" s="133"/>
      <c r="L14" s="164"/>
      <c r="M14" s="164"/>
      <c r="N14" s="164"/>
      <c r="O14" s="164"/>
      <c r="P14" s="164"/>
      <c r="Q14" s="164"/>
      <c r="R14" s="164"/>
      <c r="S14" s="164"/>
      <c r="T14" s="164"/>
      <c r="U14" s="164"/>
    </row>
    <row r="15" spans="1:47" s="67" customFormat="1" ht="22.5" x14ac:dyDescent="0.25">
      <c r="A15" s="22"/>
      <c r="B15" s="148">
        <v>8</v>
      </c>
      <c r="C15" s="162" t="s">
        <v>97</v>
      </c>
      <c r="D15" s="121" t="s">
        <v>86</v>
      </c>
      <c r="E15" s="24" t="s">
        <v>94</v>
      </c>
      <c r="F15" s="106" t="s">
        <v>13</v>
      </c>
      <c r="G15" s="25" t="s">
        <v>16</v>
      </c>
      <c r="H15" s="26" t="s">
        <v>16</v>
      </c>
      <c r="I15" s="22"/>
      <c r="J15" s="27"/>
      <c r="K15" s="133"/>
      <c r="L15" s="164"/>
      <c r="M15" s="164"/>
      <c r="N15" s="164"/>
      <c r="O15" s="164"/>
      <c r="P15" s="164"/>
      <c r="Q15" s="164"/>
      <c r="R15" s="164"/>
      <c r="S15" s="164"/>
      <c r="T15" s="164"/>
      <c r="U15" s="164"/>
    </row>
    <row r="16" spans="1:47" s="67" customFormat="1" ht="22.5" x14ac:dyDescent="0.25">
      <c r="A16" s="22"/>
      <c r="B16" s="148">
        <v>8</v>
      </c>
      <c r="C16" s="162" t="s">
        <v>97</v>
      </c>
      <c r="D16" s="121" t="s">
        <v>86</v>
      </c>
      <c r="E16" s="24" t="s">
        <v>95</v>
      </c>
      <c r="F16" s="106" t="s">
        <v>13</v>
      </c>
      <c r="G16" s="25" t="s">
        <v>16</v>
      </c>
      <c r="H16" s="26" t="s">
        <v>16</v>
      </c>
      <c r="I16" s="22"/>
      <c r="J16" s="27"/>
      <c r="K16" s="133"/>
      <c r="L16" s="164"/>
      <c r="M16" s="164"/>
      <c r="N16" s="164"/>
      <c r="O16" s="164"/>
      <c r="P16" s="164"/>
      <c r="Q16" s="164"/>
      <c r="R16" s="164"/>
      <c r="S16" s="164"/>
      <c r="T16" s="164"/>
      <c r="U16" s="164"/>
    </row>
    <row r="17" spans="1:47" s="69" customFormat="1" ht="22.5" x14ac:dyDescent="0.25">
      <c r="A17" s="22"/>
      <c r="B17" s="148">
        <v>6</v>
      </c>
      <c r="C17" s="162" t="s">
        <v>97</v>
      </c>
      <c r="D17" s="121" t="s">
        <v>86</v>
      </c>
      <c r="E17" s="24" t="s">
        <v>98</v>
      </c>
      <c r="F17" s="106" t="s">
        <v>13</v>
      </c>
      <c r="G17" s="25" t="s">
        <v>16</v>
      </c>
      <c r="H17" s="26" t="s">
        <v>16</v>
      </c>
      <c r="I17" s="22"/>
      <c r="J17" s="27"/>
      <c r="K17" s="133"/>
      <c r="L17" s="164"/>
      <c r="M17" s="164"/>
      <c r="N17" s="164"/>
      <c r="O17" s="164"/>
      <c r="P17" s="164"/>
      <c r="Q17" s="164"/>
      <c r="R17" s="164"/>
      <c r="S17" s="164"/>
      <c r="T17" s="164"/>
      <c r="U17" s="164"/>
    </row>
    <row r="18" spans="1:47" s="28" customFormat="1" ht="22.5" x14ac:dyDescent="0.25">
      <c r="A18" s="22"/>
      <c r="B18" s="148">
        <v>1.5</v>
      </c>
      <c r="C18" s="162" t="s">
        <v>99</v>
      </c>
      <c r="D18" s="121" t="s">
        <v>86</v>
      </c>
      <c r="E18" s="24" t="s">
        <v>100</v>
      </c>
      <c r="F18" s="106" t="s">
        <v>13</v>
      </c>
      <c r="G18" s="25" t="s">
        <v>16</v>
      </c>
      <c r="H18" s="26" t="s">
        <v>16</v>
      </c>
      <c r="I18" s="22"/>
      <c r="J18" s="27"/>
      <c r="K18" s="13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</row>
    <row r="19" spans="1:47" s="28" customFormat="1" ht="22.5" x14ac:dyDescent="0.25">
      <c r="A19" s="22"/>
      <c r="B19" s="148">
        <v>3</v>
      </c>
      <c r="C19" s="162" t="s">
        <v>99</v>
      </c>
      <c r="D19" s="121" t="s">
        <v>86</v>
      </c>
      <c r="E19" s="24" t="s">
        <v>101</v>
      </c>
      <c r="F19" s="106" t="s">
        <v>13</v>
      </c>
      <c r="G19" s="25" t="s">
        <v>16</v>
      </c>
      <c r="H19" s="26" t="s">
        <v>16</v>
      </c>
      <c r="I19" s="22"/>
      <c r="J19" s="27"/>
      <c r="K19" s="132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</row>
    <row r="20" spans="1:47" s="60" customFormat="1" ht="22.5" x14ac:dyDescent="0.2">
      <c r="A20" s="22"/>
      <c r="B20" s="148">
        <v>6</v>
      </c>
      <c r="C20" s="162" t="s">
        <v>102</v>
      </c>
      <c r="D20" s="121" t="s">
        <v>86</v>
      </c>
      <c r="E20" s="24" t="s">
        <v>103</v>
      </c>
      <c r="F20" s="106" t="s">
        <v>13</v>
      </c>
      <c r="G20" s="25" t="s">
        <v>16</v>
      </c>
      <c r="H20" s="26" t="s">
        <v>16</v>
      </c>
      <c r="I20" s="22"/>
      <c r="J20" s="27"/>
      <c r="K20" s="133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</row>
    <row r="21" spans="1:47" s="60" customFormat="1" ht="22.5" x14ac:dyDescent="0.2">
      <c r="A21" s="22"/>
      <c r="B21" s="148">
        <v>6</v>
      </c>
      <c r="C21" s="162" t="s">
        <v>102</v>
      </c>
      <c r="D21" s="121" t="s">
        <v>86</v>
      </c>
      <c r="E21" s="24" t="s">
        <v>104</v>
      </c>
      <c r="F21" s="106" t="s">
        <v>13</v>
      </c>
      <c r="G21" s="25" t="s">
        <v>16</v>
      </c>
      <c r="H21" s="26" t="s">
        <v>16</v>
      </c>
      <c r="I21" s="22"/>
      <c r="J21" s="27"/>
      <c r="K21" s="133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</row>
    <row r="22" spans="1:47" s="91" customFormat="1" ht="15" customHeight="1" x14ac:dyDescent="0.2">
      <c r="A22" s="32"/>
      <c r="B22" s="149"/>
      <c r="C22" s="37"/>
      <c r="D22" s="113"/>
      <c r="E22" s="10"/>
      <c r="F22" s="10"/>
      <c r="G22" s="89"/>
      <c r="H22" s="90"/>
      <c r="I22" s="34"/>
      <c r="J22" s="27"/>
      <c r="K22" s="133"/>
      <c r="L22" s="164"/>
      <c r="M22" s="164"/>
      <c r="N22" s="164"/>
      <c r="O22" s="164"/>
      <c r="P22" s="164"/>
      <c r="Q22" s="164"/>
      <c r="R22" s="164"/>
      <c r="S22" s="164"/>
      <c r="T22" s="164"/>
      <c r="U22" s="164"/>
    </row>
    <row r="23" spans="1:47" s="32" customFormat="1" ht="15" customHeight="1" x14ac:dyDescent="0.25">
      <c r="B23" s="146"/>
      <c r="C23" s="11" t="s">
        <v>17</v>
      </c>
      <c r="D23" s="112"/>
      <c r="E23" s="12"/>
      <c r="F23" s="12"/>
      <c r="G23" s="33"/>
      <c r="H23" s="12"/>
      <c r="I23" s="36"/>
      <c r="J23" s="21"/>
      <c r="K23" s="133"/>
      <c r="L23" s="164"/>
      <c r="M23" s="164"/>
      <c r="N23" s="164"/>
      <c r="O23" s="164"/>
      <c r="P23" s="164"/>
      <c r="Q23" s="164"/>
      <c r="R23" s="164"/>
      <c r="S23" s="164"/>
      <c r="T23" s="164"/>
      <c r="U23" s="164"/>
    </row>
    <row r="24" spans="1:47" s="16" customFormat="1" ht="33.75" x14ac:dyDescent="0.25">
      <c r="B24" s="147" t="s">
        <v>10</v>
      </c>
      <c r="C24" s="17" t="s">
        <v>11</v>
      </c>
      <c r="D24" s="17" t="s">
        <v>85</v>
      </c>
      <c r="E24" s="18" t="s">
        <v>12</v>
      </c>
      <c r="F24" s="38" t="s">
        <v>18</v>
      </c>
      <c r="G24" s="19" t="s">
        <v>19</v>
      </c>
      <c r="H24" s="39" t="s">
        <v>20</v>
      </c>
      <c r="I24" s="20" t="s">
        <v>15</v>
      </c>
      <c r="J24" s="27"/>
      <c r="K24" s="133"/>
      <c r="L24" s="164"/>
      <c r="M24" s="164"/>
      <c r="N24" s="164"/>
      <c r="O24" s="164"/>
      <c r="P24" s="164"/>
      <c r="Q24" s="164"/>
      <c r="R24" s="164"/>
      <c r="S24" s="164"/>
      <c r="T24" s="164"/>
      <c r="U24" s="164"/>
    </row>
    <row r="25" spans="1:47" s="28" customFormat="1" ht="15" customHeight="1" x14ac:dyDescent="0.25">
      <c r="A25" s="88"/>
      <c r="B25" s="148">
        <v>2</v>
      </c>
      <c r="C25" s="162" t="s">
        <v>106</v>
      </c>
      <c r="D25" s="121" t="s">
        <v>86</v>
      </c>
      <c r="E25" s="24" t="s">
        <v>105</v>
      </c>
      <c r="F25" s="73" t="s">
        <v>13</v>
      </c>
      <c r="G25" s="92" t="s">
        <v>21</v>
      </c>
      <c r="H25" s="93" t="s">
        <v>21</v>
      </c>
      <c r="I25" s="26" t="e">
        <f>F25-F25*H25</f>
        <v>#VALUE!</v>
      </c>
      <c r="J25" s="27"/>
      <c r="K25" s="133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4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</row>
    <row r="26" spans="1:47" s="31" customFormat="1" ht="15" customHeight="1" x14ac:dyDescent="0.2">
      <c r="A26" s="88"/>
      <c r="B26" s="150"/>
      <c r="C26" s="29"/>
      <c r="D26" s="59"/>
      <c r="E26" s="30"/>
      <c r="F26" s="103"/>
      <c r="G26" s="103"/>
      <c r="H26" s="103"/>
      <c r="I26" s="103"/>
      <c r="J26" s="27"/>
      <c r="K26" s="133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22"/>
      <c r="W26" s="22"/>
      <c r="X26" s="22"/>
    </row>
    <row r="27" spans="1:47" s="32" customFormat="1" ht="15" customHeight="1" x14ac:dyDescent="0.25">
      <c r="A27" s="88"/>
      <c r="B27" s="145"/>
      <c r="C27" s="11" t="s">
        <v>33</v>
      </c>
      <c r="D27" s="112"/>
      <c r="E27" s="12"/>
      <c r="F27" s="109"/>
      <c r="G27" s="12"/>
      <c r="H27" s="35"/>
      <c r="I27" s="36"/>
      <c r="J27" s="27"/>
      <c r="K27" s="133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22"/>
      <c r="W27" s="22"/>
      <c r="X27" s="22"/>
    </row>
    <row r="28" spans="1:47" s="16" customFormat="1" ht="33.75" x14ac:dyDescent="0.25">
      <c r="A28" s="88"/>
      <c r="B28" s="147" t="s">
        <v>10</v>
      </c>
      <c r="C28" s="17" t="s">
        <v>11</v>
      </c>
      <c r="D28" s="17" t="s">
        <v>85</v>
      </c>
      <c r="E28" s="18" t="s">
        <v>12</v>
      </c>
      <c r="F28" s="38" t="s">
        <v>18</v>
      </c>
      <c r="G28" s="19" t="s">
        <v>19</v>
      </c>
      <c r="H28" s="39" t="s">
        <v>20</v>
      </c>
      <c r="I28" s="20" t="s">
        <v>15</v>
      </c>
      <c r="J28" s="27"/>
      <c r="K28" s="133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22"/>
      <c r="W28" s="22"/>
      <c r="X28" s="22"/>
    </row>
    <row r="29" spans="1:47" s="28" customFormat="1" x14ac:dyDescent="0.2">
      <c r="A29" s="88"/>
      <c r="B29" s="148">
        <v>2</v>
      </c>
      <c r="C29" s="162" t="s">
        <v>107</v>
      </c>
      <c r="D29" s="121" t="s">
        <v>86</v>
      </c>
      <c r="E29" s="24" t="s">
        <v>105</v>
      </c>
      <c r="F29" s="73" t="s">
        <v>13</v>
      </c>
      <c r="G29" s="92" t="s">
        <v>21</v>
      </c>
      <c r="H29" s="93" t="s">
        <v>21</v>
      </c>
      <c r="I29" s="26" t="e">
        <f>F29-F29*H29</f>
        <v>#VALUE!</v>
      </c>
      <c r="J29" s="27"/>
      <c r="K29" s="133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31"/>
      <c r="AG29" s="31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</row>
    <row r="30" spans="1:47" s="22" customFormat="1" ht="48.95" customHeight="1" x14ac:dyDescent="0.25">
      <c r="A30" s="88"/>
      <c r="B30" s="148">
        <v>9</v>
      </c>
      <c r="C30" s="163" t="s">
        <v>108</v>
      </c>
      <c r="D30" s="122" t="s">
        <v>13</v>
      </c>
      <c r="E30" s="24" t="s">
        <v>109</v>
      </c>
      <c r="F30" s="73" t="s">
        <v>13</v>
      </c>
      <c r="G30" s="92" t="s">
        <v>21</v>
      </c>
      <c r="H30" s="93" t="s">
        <v>21</v>
      </c>
      <c r="I30" s="94" t="s">
        <v>13</v>
      </c>
      <c r="J30" s="27"/>
      <c r="K30" s="133"/>
      <c r="L30" s="164"/>
      <c r="M30" s="164"/>
      <c r="N30" s="164"/>
      <c r="O30" s="164"/>
      <c r="P30" s="164"/>
      <c r="Q30" s="164"/>
      <c r="R30" s="164"/>
      <c r="S30" s="164"/>
      <c r="T30" s="164"/>
      <c r="U30" s="164"/>
    </row>
    <row r="31" spans="1:47" s="42" customFormat="1" ht="15" customHeight="1" x14ac:dyDescent="0.25">
      <c r="A31" s="22"/>
      <c r="B31" s="151"/>
      <c r="C31" s="29"/>
      <c r="D31" s="59"/>
      <c r="E31" s="29"/>
      <c r="F31" s="29"/>
      <c r="G31" s="59"/>
      <c r="H31" s="95"/>
      <c r="I31" s="96"/>
      <c r="J31" s="27"/>
      <c r="K31" s="133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22"/>
      <c r="W31" s="22"/>
      <c r="X31" s="22"/>
    </row>
    <row r="32" spans="1:47" s="32" customFormat="1" ht="15" customHeight="1" x14ac:dyDescent="0.25">
      <c r="B32" s="146"/>
      <c r="C32" s="137" t="s">
        <v>110</v>
      </c>
      <c r="D32" s="140"/>
      <c r="E32" s="82"/>
      <c r="F32" s="82"/>
      <c r="G32" s="82"/>
      <c r="H32" s="141"/>
      <c r="J32" s="27"/>
      <c r="K32" s="133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22"/>
      <c r="W32" s="22"/>
      <c r="X32" s="22"/>
    </row>
    <row r="33" spans="1:47" s="16" customFormat="1" ht="22.5" x14ac:dyDescent="0.25">
      <c r="B33" s="147" t="s">
        <v>10</v>
      </c>
      <c r="C33" s="17" t="s">
        <v>11</v>
      </c>
      <c r="D33" s="17" t="s">
        <v>85</v>
      </c>
      <c r="E33" s="18" t="s">
        <v>12</v>
      </c>
      <c r="F33" s="105" t="s">
        <v>13</v>
      </c>
      <c r="G33" s="105" t="s">
        <v>13</v>
      </c>
      <c r="H33" s="20" t="s">
        <v>111</v>
      </c>
      <c r="J33" s="27"/>
      <c r="K33" s="133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22"/>
      <c r="W33" s="22"/>
      <c r="X33" s="22"/>
    </row>
    <row r="34" spans="1:47" s="16" customFormat="1" ht="22.5" x14ac:dyDescent="0.25">
      <c r="B34" s="148">
        <v>15</v>
      </c>
      <c r="C34" s="162" t="s">
        <v>112</v>
      </c>
      <c r="D34" s="121" t="s">
        <v>86</v>
      </c>
      <c r="E34" s="24" t="s">
        <v>113</v>
      </c>
      <c r="F34" s="106" t="s">
        <v>13</v>
      </c>
      <c r="G34" s="106" t="s">
        <v>13</v>
      </c>
      <c r="H34" s="26" t="s">
        <v>16</v>
      </c>
      <c r="J34" s="27"/>
      <c r="K34" s="133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22"/>
      <c r="W34" s="22"/>
      <c r="X34" s="22"/>
    </row>
    <row r="35" spans="1:47" s="28" customFormat="1" ht="22.5" x14ac:dyDescent="0.25">
      <c r="A35" s="16"/>
      <c r="B35" s="148">
        <v>1.5</v>
      </c>
      <c r="C35" s="162" t="s">
        <v>114</v>
      </c>
      <c r="D35" s="121" t="s">
        <v>86</v>
      </c>
      <c r="E35" s="24" t="s">
        <v>115</v>
      </c>
      <c r="F35" s="106" t="s">
        <v>13</v>
      </c>
      <c r="G35" s="106" t="s">
        <v>13</v>
      </c>
      <c r="H35" s="26" t="s">
        <v>16</v>
      </c>
      <c r="I35" s="32"/>
      <c r="J35" s="27"/>
      <c r="K35" s="133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</row>
    <row r="36" spans="1:47" s="28" customFormat="1" ht="22.5" x14ac:dyDescent="0.25">
      <c r="A36" s="16"/>
      <c r="B36" s="148">
        <v>1.5</v>
      </c>
      <c r="C36" s="162" t="s">
        <v>114</v>
      </c>
      <c r="D36" s="121" t="s">
        <v>86</v>
      </c>
      <c r="E36" s="24" t="s">
        <v>116</v>
      </c>
      <c r="F36" s="106" t="s">
        <v>13</v>
      </c>
      <c r="G36" s="106" t="s">
        <v>13</v>
      </c>
      <c r="H36" s="26" t="s">
        <v>16</v>
      </c>
      <c r="I36" s="32"/>
      <c r="J36" s="27"/>
      <c r="K36" s="133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</row>
    <row r="37" spans="1:47" s="16" customFormat="1" ht="22.5" x14ac:dyDescent="0.25">
      <c r="B37" s="148">
        <v>11</v>
      </c>
      <c r="C37" s="162" t="s">
        <v>97</v>
      </c>
      <c r="D37" s="121" t="s">
        <v>86</v>
      </c>
      <c r="E37" s="24" t="s">
        <v>117</v>
      </c>
      <c r="F37" s="106" t="s">
        <v>13</v>
      </c>
      <c r="G37" s="106" t="s">
        <v>13</v>
      </c>
      <c r="H37" s="26" t="s">
        <v>16</v>
      </c>
      <c r="J37" s="27"/>
      <c r="K37" s="133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22"/>
      <c r="W37" s="22"/>
      <c r="X37" s="22"/>
    </row>
    <row r="38" spans="1:47" s="42" customFormat="1" ht="15" customHeight="1" x14ac:dyDescent="0.25">
      <c r="A38" s="22"/>
      <c r="B38" s="151"/>
      <c r="C38" s="29"/>
      <c r="D38" s="59"/>
      <c r="E38" s="29"/>
      <c r="F38" s="29"/>
      <c r="G38" s="59"/>
      <c r="H38" s="95"/>
      <c r="I38" s="96"/>
      <c r="J38" s="27"/>
      <c r="K38" s="133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22"/>
      <c r="W38" s="22"/>
      <c r="X38" s="22"/>
    </row>
    <row r="39" spans="1:47" s="98" customFormat="1" ht="15" customHeight="1" x14ac:dyDescent="0.25">
      <c r="A39" s="22"/>
      <c r="B39" s="151"/>
      <c r="C39" s="11" t="s">
        <v>118</v>
      </c>
      <c r="D39" s="112"/>
      <c r="E39" s="97"/>
      <c r="F39" s="13"/>
      <c r="G39" s="13"/>
      <c r="H39" s="14"/>
      <c r="I39" s="32"/>
      <c r="J39" s="27"/>
      <c r="K39" s="133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22"/>
      <c r="W39" s="22"/>
      <c r="X39" s="22"/>
    </row>
    <row r="40" spans="1:47" s="16" customFormat="1" ht="45" x14ac:dyDescent="0.25">
      <c r="A40" s="22"/>
      <c r="B40" s="147" t="s">
        <v>10</v>
      </c>
      <c r="C40" s="17" t="s">
        <v>11</v>
      </c>
      <c r="D40" s="123" t="s">
        <v>13</v>
      </c>
      <c r="E40" s="18" t="s">
        <v>12</v>
      </c>
      <c r="F40" s="105" t="s">
        <v>13</v>
      </c>
      <c r="G40" s="19" t="s">
        <v>119</v>
      </c>
      <c r="H40" s="39" t="s">
        <v>120</v>
      </c>
      <c r="I40" s="32"/>
      <c r="J40" s="27"/>
      <c r="K40" s="133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22"/>
      <c r="W40" s="22"/>
      <c r="X40" s="22"/>
    </row>
    <row r="41" spans="1:47" s="60" customFormat="1" ht="33.75" x14ac:dyDescent="0.2">
      <c r="A41" s="22"/>
      <c r="B41" s="148">
        <v>5</v>
      </c>
      <c r="C41" s="162" t="s">
        <v>121</v>
      </c>
      <c r="D41" s="124" t="s">
        <v>13</v>
      </c>
      <c r="E41" s="24" t="s">
        <v>122</v>
      </c>
      <c r="F41" s="106" t="s">
        <v>13</v>
      </c>
      <c r="G41" s="92" t="s">
        <v>21</v>
      </c>
      <c r="H41" s="93" t="s">
        <v>36</v>
      </c>
      <c r="I41" s="32"/>
      <c r="J41" s="27"/>
      <c r="K41" s="133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22"/>
      <c r="W41" s="22"/>
      <c r="X41" s="22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</row>
    <row r="42" spans="1:47" s="60" customFormat="1" ht="15" customHeight="1" x14ac:dyDescent="0.2">
      <c r="A42" s="22"/>
      <c r="B42" s="151"/>
      <c r="C42" s="29"/>
      <c r="D42" s="59"/>
      <c r="E42" s="29"/>
      <c r="F42" s="29"/>
      <c r="G42" s="29"/>
      <c r="H42" s="59"/>
      <c r="I42" s="32"/>
      <c r="J42" s="27"/>
      <c r="K42" s="133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22"/>
      <c r="W42" s="22"/>
      <c r="X42" s="22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</row>
    <row r="43" spans="1:47" s="98" customFormat="1" ht="15" customHeight="1" x14ac:dyDescent="0.25">
      <c r="A43" s="22"/>
      <c r="B43" s="151"/>
      <c r="C43" s="11" t="s">
        <v>123</v>
      </c>
      <c r="D43" s="112"/>
      <c r="E43" s="97"/>
      <c r="F43" s="97"/>
      <c r="G43" s="97"/>
      <c r="H43" s="99"/>
      <c r="I43" s="32"/>
      <c r="J43" s="27"/>
      <c r="K43" s="133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22"/>
      <c r="W43" s="22"/>
      <c r="X43" s="22"/>
    </row>
    <row r="44" spans="1:47" s="60" customFormat="1" ht="33.75" x14ac:dyDescent="0.2">
      <c r="A44" s="22"/>
      <c r="B44" s="147" t="s">
        <v>10</v>
      </c>
      <c r="C44" s="17" t="s">
        <v>124</v>
      </c>
      <c r="D44" s="123" t="s">
        <v>13</v>
      </c>
      <c r="E44" s="18" t="s">
        <v>125</v>
      </c>
      <c r="F44" s="105" t="s">
        <v>13</v>
      </c>
      <c r="G44" s="19" t="s">
        <v>14</v>
      </c>
      <c r="H44" s="20" t="s">
        <v>15</v>
      </c>
      <c r="I44" s="32"/>
      <c r="J44" s="27"/>
      <c r="K44" s="133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22"/>
      <c r="W44" s="22"/>
      <c r="X44" s="22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</row>
    <row r="45" spans="1:47" s="31" customFormat="1" ht="22.5" x14ac:dyDescent="0.2">
      <c r="A45" s="16"/>
      <c r="B45" s="148">
        <v>2</v>
      </c>
      <c r="C45" s="23" t="s">
        <v>126</v>
      </c>
      <c r="D45" s="124" t="s">
        <v>13</v>
      </c>
      <c r="E45" s="24" t="s">
        <v>127</v>
      </c>
      <c r="F45" s="106" t="s">
        <v>13</v>
      </c>
      <c r="G45" s="25" t="s">
        <v>16</v>
      </c>
      <c r="H45" s="26" t="s">
        <v>16</v>
      </c>
      <c r="I45" s="32"/>
      <c r="J45" s="27"/>
      <c r="K45" s="133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22"/>
      <c r="W45" s="22"/>
      <c r="X45" s="22"/>
    </row>
    <row r="46" spans="1:47" s="31" customFormat="1" ht="22.5" x14ac:dyDescent="0.2">
      <c r="A46" s="16"/>
      <c r="B46" s="148">
        <v>1.5</v>
      </c>
      <c r="C46" s="23" t="s">
        <v>126</v>
      </c>
      <c r="D46" s="124" t="s">
        <v>13</v>
      </c>
      <c r="E46" s="24" t="s">
        <v>128</v>
      </c>
      <c r="F46" s="106" t="s">
        <v>13</v>
      </c>
      <c r="G46" s="25" t="s">
        <v>16</v>
      </c>
      <c r="H46" s="26" t="s">
        <v>16</v>
      </c>
      <c r="I46" s="32"/>
      <c r="J46" s="27"/>
      <c r="K46" s="133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22"/>
      <c r="W46" s="22"/>
      <c r="X46" s="22"/>
    </row>
    <row r="47" spans="1:47" s="31" customFormat="1" ht="22.5" x14ac:dyDescent="0.2">
      <c r="A47" s="16"/>
      <c r="B47" s="148">
        <v>0.5</v>
      </c>
      <c r="C47" s="23" t="s">
        <v>126</v>
      </c>
      <c r="D47" s="124" t="s">
        <v>13</v>
      </c>
      <c r="E47" s="24" t="s">
        <v>129</v>
      </c>
      <c r="F47" s="106" t="s">
        <v>13</v>
      </c>
      <c r="G47" s="25" t="s">
        <v>16</v>
      </c>
      <c r="H47" s="26" t="s">
        <v>16</v>
      </c>
      <c r="I47" s="32"/>
      <c r="J47" s="27"/>
      <c r="K47" s="133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22"/>
      <c r="W47" s="22"/>
      <c r="X47" s="22"/>
    </row>
    <row r="48" spans="1:47" s="42" customFormat="1" ht="15" customHeight="1" x14ac:dyDescent="0.25">
      <c r="B48" s="152"/>
      <c r="C48" s="43"/>
      <c r="D48" s="114"/>
      <c r="E48" s="44"/>
      <c r="F48" s="45"/>
      <c r="G48" s="46"/>
      <c r="H48" s="47"/>
      <c r="I48" s="48"/>
      <c r="J48" s="27"/>
      <c r="K48" s="133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22"/>
      <c r="W48" s="22"/>
      <c r="X48" s="22"/>
    </row>
    <row r="49" spans="1:24" s="49" customFormat="1" ht="15" customHeight="1" x14ac:dyDescent="0.25">
      <c r="B49" s="153"/>
      <c r="C49" s="50" t="s">
        <v>22</v>
      </c>
      <c r="D49" s="115"/>
      <c r="E49" s="51"/>
      <c r="F49" s="52"/>
      <c r="G49" s="52"/>
      <c r="H49" s="53"/>
      <c r="J49" s="27"/>
      <c r="K49" s="133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22"/>
      <c r="W49" s="22"/>
      <c r="X49" s="22"/>
    </row>
    <row r="50" spans="1:24" s="16" customFormat="1" ht="33.75" x14ac:dyDescent="0.25">
      <c r="B50" s="154" t="s">
        <v>10</v>
      </c>
      <c r="C50" s="58" t="s">
        <v>11</v>
      </c>
      <c r="D50" s="116"/>
      <c r="E50" s="54"/>
      <c r="F50" s="54"/>
      <c r="G50" s="19" t="s">
        <v>23</v>
      </c>
      <c r="H50" s="55" t="s">
        <v>24</v>
      </c>
      <c r="J50" s="27"/>
      <c r="K50" s="133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22"/>
      <c r="W50" s="22"/>
      <c r="X50" s="22"/>
    </row>
    <row r="51" spans="1:24" s="22" customFormat="1" ht="15" customHeight="1" x14ac:dyDescent="0.25">
      <c r="B51" s="148">
        <v>1.5</v>
      </c>
      <c r="C51" s="104" t="s">
        <v>130</v>
      </c>
      <c r="D51" s="107"/>
      <c r="E51" s="107"/>
      <c r="F51" s="107"/>
      <c r="G51" s="40" t="s">
        <v>21</v>
      </c>
      <c r="H51" s="41" t="s">
        <v>21</v>
      </c>
      <c r="J51" s="27"/>
      <c r="K51" s="133"/>
      <c r="L51" s="164"/>
      <c r="M51" s="164"/>
      <c r="N51" s="164"/>
      <c r="O51" s="164"/>
      <c r="P51" s="164"/>
      <c r="Q51" s="164"/>
      <c r="R51" s="164"/>
      <c r="S51" s="164"/>
      <c r="T51" s="164"/>
      <c r="U51" s="164"/>
    </row>
    <row r="52" spans="1:24" s="42" customFormat="1" ht="15" customHeight="1" x14ac:dyDescent="0.25">
      <c r="B52" s="152"/>
      <c r="C52" s="43"/>
      <c r="D52" s="114"/>
      <c r="E52" s="56"/>
      <c r="F52" s="56"/>
      <c r="G52" s="79"/>
      <c r="H52" s="48"/>
      <c r="J52" s="27"/>
      <c r="K52" s="133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22"/>
      <c r="W52" s="22"/>
      <c r="X52" s="22"/>
    </row>
    <row r="53" spans="1:24" s="49" customFormat="1" ht="15" customHeight="1" x14ac:dyDescent="0.25">
      <c r="B53" s="152"/>
      <c r="C53" s="50" t="s">
        <v>25</v>
      </c>
      <c r="D53" s="117"/>
      <c r="E53" s="57"/>
      <c r="F53" s="57"/>
      <c r="G53" s="108"/>
      <c r="H53" s="53"/>
      <c r="J53" s="27"/>
      <c r="K53" s="133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22"/>
      <c r="W53" s="22"/>
      <c r="X53" s="22"/>
    </row>
    <row r="54" spans="1:24" s="16" customFormat="1" ht="33.75" x14ac:dyDescent="0.25">
      <c r="B54" s="154" t="s">
        <v>10</v>
      </c>
      <c r="C54" s="58" t="s">
        <v>11</v>
      </c>
      <c r="D54" s="116"/>
      <c r="E54" s="54"/>
      <c r="F54" s="54"/>
      <c r="G54" s="19" t="s">
        <v>23</v>
      </c>
      <c r="H54" s="55" t="s">
        <v>24</v>
      </c>
      <c r="J54" s="27"/>
      <c r="K54" s="133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22"/>
      <c r="W54" s="22"/>
      <c r="X54" s="22"/>
    </row>
    <row r="55" spans="1:24" s="22" customFormat="1" ht="15" customHeight="1" x14ac:dyDescent="0.25">
      <c r="B55" s="148">
        <v>1.5</v>
      </c>
      <c r="C55" s="104" t="s">
        <v>130</v>
      </c>
      <c r="D55" s="107"/>
      <c r="E55" s="107"/>
      <c r="F55" s="107"/>
      <c r="G55" s="40" t="s">
        <v>21</v>
      </c>
      <c r="H55" s="41" t="s">
        <v>36</v>
      </c>
      <c r="J55" s="27"/>
      <c r="K55" s="133"/>
      <c r="L55" s="164"/>
      <c r="M55" s="164"/>
      <c r="N55" s="164"/>
      <c r="O55" s="164"/>
      <c r="P55" s="164"/>
      <c r="Q55" s="164"/>
      <c r="R55" s="164"/>
      <c r="S55" s="164"/>
      <c r="T55" s="164"/>
      <c r="U55" s="164"/>
    </row>
    <row r="56" spans="1:24" s="16" customFormat="1" ht="15" customHeight="1" x14ac:dyDescent="0.25">
      <c r="B56" s="155"/>
      <c r="C56" s="61"/>
      <c r="D56" s="118"/>
      <c r="E56" s="62"/>
      <c r="F56" s="63"/>
      <c r="G56" s="64"/>
      <c r="H56" s="65"/>
      <c r="I56" s="66"/>
      <c r="J56" s="27"/>
      <c r="K56" s="133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22"/>
      <c r="W56" s="22"/>
      <c r="X56" s="22"/>
    </row>
    <row r="57" spans="1:24" s="31" customFormat="1" ht="21.95" customHeight="1" x14ac:dyDescent="0.2">
      <c r="A57" s="16"/>
      <c r="B57" s="166" t="s">
        <v>26</v>
      </c>
      <c r="C57" s="166"/>
      <c r="D57" s="166"/>
      <c r="E57" s="166"/>
      <c r="F57" s="166"/>
      <c r="G57" s="166"/>
      <c r="H57" s="166"/>
      <c r="I57" s="166"/>
      <c r="J57" s="27"/>
      <c r="K57" s="133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22"/>
      <c r="W57" s="22"/>
      <c r="X57" s="22"/>
    </row>
    <row r="58" spans="1:24" s="31" customFormat="1" ht="21.95" customHeight="1" x14ac:dyDescent="0.2">
      <c r="A58" s="16"/>
      <c r="B58" s="167" t="s">
        <v>27</v>
      </c>
      <c r="C58" s="167"/>
      <c r="D58" s="167"/>
      <c r="E58" s="167"/>
      <c r="F58" s="167"/>
      <c r="G58" s="167"/>
      <c r="H58" s="167"/>
      <c r="I58" s="167"/>
      <c r="J58" s="27"/>
      <c r="K58" s="133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22"/>
      <c r="W58" s="22"/>
      <c r="X58" s="22"/>
    </row>
    <row r="59" spans="1:24" s="67" customFormat="1" ht="11.1" customHeight="1" x14ac:dyDescent="0.25">
      <c r="B59" s="167" t="s">
        <v>28</v>
      </c>
      <c r="C59" s="167"/>
      <c r="D59" s="167"/>
      <c r="E59" s="167"/>
      <c r="F59" s="167"/>
      <c r="G59" s="167"/>
      <c r="H59" s="167"/>
      <c r="I59" s="167"/>
      <c r="J59" s="27"/>
      <c r="K59" s="133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22"/>
      <c r="W59" s="22"/>
      <c r="X59" s="22"/>
    </row>
    <row r="60" spans="1:24" s="69" customFormat="1" ht="11.1" customHeight="1" x14ac:dyDescent="0.25">
      <c r="B60" s="168" t="s">
        <v>29</v>
      </c>
      <c r="C60" s="168"/>
      <c r="D60" s="168"/>
      <c r="E60" s="168"/>
      <c r="F60" s="168"/>
      <c r="G60" s="168"/>
      <c r="H60" s="168"/>
      <c r="I60" s="168"/>
      <c r="J60" s="27"/>
      <c r="K60" s="133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22"/>
      <c r="W60" s="22"/>
      <c r="X60" s="22"/>
    </row>
    <row r="61" spans="1:24" s="31" customFormat="1" ht="11.1" customHeight="1" x14ac:dyDescent="0.2">
      <c r="A61" s="16"/>
      <c r="B61" s="169" t="s">
        <v>131</v>
      </c>
      <c r="C61" s="169"/>
      <c r="D61" s="169"/>
      <c r="E61" s="169"/>
      <c r="F61" s="169"/>
      <c r="G61" s="169"/>
      <c r="H61" s="169"/>
      <c r="I61" s="169"/>
      <c r="J61" s="27"/>
      <c r="K61" s="133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22"/>
      <c r="W61" s="22"/>
      <c r="X61" s="22"/>
    </row>
    <row r="62" spans="1:24" s="31" customFormat="1" ht="11.1" customHeight="1" x14ac:dyDescent="0.2">
      <c r="A62" s="16"/>
      <c r="B62" s="169" t="s">
        <v>132</v>
      </c>
      <c r="C62" s="169"/>
      <c r="D62" s="169"/>
      <c r="E62" s="169"/>
      <c r="F62" s="169"/>
      <c r="G62" s="169"/>
      <c r="H62" s="169"/>
      <c r="I62" s="169"/>
      <c r="J62" s="27"/>
      <c r="K62" s="133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22"/>
      <c r="W62" s="22"/>
      <c r="X62" s="22"/>
    </row>
    <row r="63" spans="1:24" s="31" customFormat="1" ht="11.1" customHeight="1" x14ac:dyDescent="0.2">
      <c r="A63" s="16"/>
      <c r="B63" s="169" t="s">
        <v>133</v>
      </c>
      <c r="C63" s="169"/>
      <c r="D63" s="169"/>
      <c r="E63" s="169"/>
      <c r="F63" s="169"/>
      <c r="G63" s="169"/>
      <c r="H63" s="169"/>
      <c r="I63" s="169"/>
      <c r="J63" s="27"/>
      <c r="K63" s="133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22"/>
      <c r="W63" s="22"/>
      <c r="X63" s="22"/>
    </row>
    <row r="64" spans="1:24" s="31" customFormat="1" ht="11.1" customHeight="1" x14ac:dyDescent="0.2">
      <c r="A64" s="16"/>
      <c r="B64" s="169" t="s">
        <v>134</v>
      </c>
      <c r="C64" s="169"/>
      <c r="D64" s="169"/>
      <c r="E64" s="169"/>
      <c r="F64" s="169"/>
      <c r="G64" s="169"/>
      <c r="H64" s="169"/>
      <c r="I64" s="169"/>
      <c r="J64" s="27"/>
      <c r="K64" s="133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22"/>
      <c r="W64" s="22"/>
      <c r="X64" s="22"/>
    </row>
    <row r="65" spans="1:24" s="31" customFormat="1" ht="11.1" customHeight="1" x14ac:dyDescent="0.2">
      <c r="A65" s="16"/>
      <c r="B65" s="169" t="s">
        <v>135</v>
      </c>
      <c r="C65" s="169"/>
      <c r="D65" s="169"/>
      <c r="E65" s="169"/>
      <c r="F65" s="169"/>
      <c r="G65" s="169"/>
      <c r="H65" s="169"/>
      <c r="I65" s="169"/>
      <c r="J65" s="27"/>
      <c r="K65" s="133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22"/>
      <c r="W65" s="22"/>
      <c r="X65" s="22"/>
    </row>
    <row r="66" spans="1:24" s="31" customFormat="1" ht="11.1" customHeight="1" x14ac:dyDescent="0.2">
      <c r="A66" s="16"/>
      <c r="B66" s="170" t="s">
        <v>136</v>
      </c>
      <c r="C66" s="170"/>
      <c r="D66" s="170"/>
      <c r="E66" s="170"/>
      <c r="F66" s="170"/>
      <c r="G66" s="170"/>
      <c r="H66" s="170"/>
      <c r="I66" s="170"/>
      <c r="J66" s="27"/>
      <c r="K66" s="133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22"/>
      <c r="W66" s="22"/>
      <c r="X66" s="22"/>
    </row>
    <row r="67" spans="1:24" s="31" customFormat="1" ht="12" customHeight="1" x14ac:dyDescent="0.2">
      <c r="A67" s="16"/>
      <c r="B67" s="156"/>
      <c r="C67" s="68"/>
      <c r="D67" s="70"/>
      <c r="E67" s="70"/>
      <c r="F67" s="70"/>
      <c r="G67" s="70"/>
      <c r="H67" s="100"/>
      <c r="I67" s="101"/>
      <c r="J67" s="27"/>
      <c r="K67" s="133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22"/>
      <c r="W67" s="22"/>
      <c r="X67" s="22"/>
    </row>
    <row r="68" spans="1:24" s="31" customFormat="1" ht="12" customHeight="1" x14ac:dyDescent="0.2">
      <c r="A68" s="16"/>
      <c r="B68" s="157" t="s">
        <v>30</v>
      </c>
      <c r="C68" s="67"/>
      <c r="D68" s="119"/>
      <c r="E68" s="67"/>
      <c r="F68" s="67"/>
      <c r="G68" s="67"/>
      <c r="H68" s="67"/>
      <c r="I68" s="67"/>
      <c r="J68" s="27"/>
      <c r="K68" s="133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22"/>
      <c r="W68" s="22"/>
      <c r="X68" s="22"/>
    </row>
    <row r="69" spans="1:24" s="31" customFormat="1" ht="12" customHeight="1" x14ac:dyDescent="0.2">
      <c r="A69" s="16"/>
      <c r="B69" s="171" t="s">
        <v>31</v>
      </c>
      <c r="C69" s="171"/>
      <c r="D69" s="171"/>
      <c r="E69" s="171"/>
      <c r="F69" s="171"/>
      <c r="G69" s="171"/>
      <c r="H69" s="171"/>
      <c r="I69" s="171"/>
      <c r="J69" s="27"/>
      <c r="K69" s="133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22"/>
      <c r="W69" s="22"/>
      <c r="X69" s="22"/>
    </row>
    <row r="70" spans="1:24" s="31" customFormat="1" ht="12" customHeight="1" x14ac:dyDescent="0.2">
      <c r="A70" s="16"/>
      <c r="B70" s="165" t="s">
        <v>32</v>
      </c>
      <c r="C70" s="165"/>
      <c r="D70" s="165"/>
      <c r="E70" s="165"/>
      <c r="F70" s="165"/>
      <c r="G70" s="165"/>
      <c r="H70" s="165"/>
      <c r="I70" s="165"/>
      <c r="J70" s="74"/>
      <c r="K70" s="135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22"/>
      <c r="W70" s="22"/>
      <c r="X70" s="22"/>
    </row>
    <row r="71" spans="1:24" s="102" customFormat="1" x14ac:dyDescent="0.25">
      <c r="B71" s="143"/>
      <c r="D71" s="125"/>
      <c r="K71" s="135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22"/>
      <c r="W71" s="22"/>
      <c r="X71" s="22"/>
    </row>
    <row r="72" spans="1:24" s="102" customFormat="1" x14ac:dyDescent="0.25">
      <c r="B72" s="143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22"/>
      <c r="W72" s="22"/>
      <c r="X72" s="22"/>
    </row>
    <row r="73" spans="1:24" s="102" customFormat="1" x14ac:dyDescent="0.25">
      <c r="B73" s="143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22"/>
      <c r="W73" s="22"/>
      <c r="X73" s="22"/>
    </row>
    <row r="74" spans="1:24" s="102" customFormat="1" x14ac:dyDescent="0.25">
      <c r="B74" s="143"/>
      <c r="Q74" s="126"/>
      <c r="R74" s="126"/>
      <c r="S74" s="126"/>
      <c r="T74" s="126"/>
      <c r="V74" s="22"/>
      <c r="W74" s="22"/>
      <c r="X74" s="22"/>
    </row>
    <row r="75" spans="1:24" s="102" customFormat="1" x14ac:dyDescent="0.25">
      <c r="B75" s="143"/>
      <c r="Q75" s="126"/>
      <c r="R75" s="126"/>
      <c r="S75" s="126"/>
      <c r="T75" s="126"/>
      <c r="V75" s="22"/>
      <c r="W75" s="22"/>
      <c r="X75" s="22"/>
    </row>
    <row r="76" spans="1:24" s="102" customFormat="1" x14ac:dyDescent="0.25">
      <c r="B76" s="143"/>
      <c r="Q76" s="126"/>
      <c r="R76" s="126"/>
      <c r="S76" s="126"/>
      <c r="T76" s="126"/>
      <c r="V76" s="22"/>
      <c r="W76" s="22"/>
      <c r="X76" s="22"/>
    </row>
    <row r="77" spans="1:24" s="102" customFormat="1" x14ac:dyDescent="0.25">
      <c r="B77" s="143"/>
      <c r="Q77" s="126"/>
      <c r="R77" s="126"/>
      <c r="S77" s="126"/>
      <c r="T77" s="126"/>
      <c r="V77" s="22"/>
      <c r="W77" s="22"/>
      <c r="X77" s="22"/>
    </row>
    <row r="78" spans="1:24" s="102" customFormat="1" x14ac:dyDescent="0.25">
      <c r="B78" s="143"/>
      <c r="Q78" s="126"/>
      <c r="R78" s="126"/>
      <c r="S78" s="126"/>
      <c r="T78" s="126"/>
      <c r="V78" s="22"/>
      <c r="W78" s="22"/>
      <c r="X78" s="22"/>
    </row>
    <row r="79" spans="1:24" s="102" customFormat="1" x14ac:dyDescent="0.25">
      <c r="B79" s="143"/>
      <c r="Q79" s="126"/>
      <c r="R79" s="126"/>
      <c r="S79" s="126"/>
      <c r="T79" s="126"/>
      <c r="V79" s="22"/>
      <c r="W79" s="22"/>
      <c r="X79" s="22"/>
    </row>
    <row r="80" spans="1:24" x14ac:dyDescent="0.25">
      <c r="D80"/>
      <c r="V80" s="22"/>
      <c r="W80" s="22"/>
      <c r="X80" s="22"/>
    </row>
    <row r="81" spans="4:24" x14ac:dyDescent="0.25">
      <c r="D81"/>
      <c r="V81" s="22"/>
      <c r="W81" s="22"/>
      <c r="X81" s="22"/>
    </row>
    <row r="82" spans="4:24" x14ac:dyDescent="0.25">
      <c r="D82"/>
      <c r="V82" s="22"/>
      <c r="W82" s="22"/>
      <c r="X82" s="22"/>
    </row>
    <row r="83" spans="4:24" x14ac:dyDescent="0.25">
      <c r="D83"/>
      <c r="V83" s="22"/>
      <c r="W83" s="22"/>
      <c r="X83" s="22"/>
    </row>
    <row r="84" spans="4:24" x14ac:dyDescent="0.25">
      <c r="D84"/>
      <c r="V84" s="22"/>
      <c r="W84" s="22"/>
      <c r="X84" s="22"/>
    </row>
    <row r="85" spans="4:24" x14ac:dyDescent="0.25">
      <c r="V85" s="22"/>
      <c r="W85" s="22"/>
      <c r="X85" s="22"/>
    </row>
    <row r="86" spans="4:24" x14ac:dyDescent="0.25">
      <c r="V86" s="22"/>
      <c r="W86" s="22"/>
      <c r="X86" s="22"/>
    </row>
    <row r="87" spans="4:24" x14ac:dyDescent="0.25">
      <c r="D87"/>
      <c r="V87" s="22"/>
      <c r="W87" s="22"/>
      <c r="X87" s="22"/>
    </row>
    <row r="88" spans="4:24" x14ac:dyDescent="0.25">
      <c r="D88"/>
      <c r="V88" s="22"/>
      <c r="W88" s="22"/>
      <c r="X88" s="22"/>
    </row>
    <row r="89" spans="4:24" x14ac:dyDescent="0.25">
      <c r="D89"/>
      <c r="V89" s="22"/>
      <c r="W89" s="22"/>
      <c r="X89" s="22"/>
    </row>
    <row r="90" spans="4:24" x14ac:dyDescent="0.25">
      <c r="D90"/>
      <c r="V90" s="22"/>
      <c r="W90" s="22"/>
      <c r="X90" s="22"/>
    </row>
    <row r="91" spans="4:24" x14ac:dyDescent="0.25">
      <c r="D91"/>
      <c r="V91" s="22"/>
      <c r="W91" s="22"/>
      <c r="X91" s="22"/>
    </row>
    <row r="92" spans="4:24" x14ac:dyDescent="0.25">
      <c r="D92"/>
      <c r="V92" s="22"/>
      <c r="W92" s="22"/>
      <c r="X92" s="22"/>
    </row>
    <row r="93" spans="4:24" x14ac:dyDescent="0.25">
      <c r="D93"/>
      <c r="V93" s="22"/>
      <c r="W93" s="22"/>
      <c r="X93" s="22"/>
    </row>
    <row r="94" spans="4:24" x14ac:dyDescent="0.25">
      <c r="D94"/>
      <c r="V94" s="22"/>
      <c r="W94" s="22"/>
      <c r="X94" s="22"/>
    </row>
    <row r="95" spans="4:24" x14ac:dyDescent="0.25">
      <c r="D95"/>
      <c r="V95" s="42"/>
      <c r="W95" s="42"/>
      <c r="X95" s="42"/>
    </row>
    <row r="96" spans="4:24" x14ac:dyDescent="0.25">
      <c r="D96"/>
      <c r="V96" s="32"/>
      <c r="W96" s="32"/>
      <c r="X96" s="32"/>
    </row>
    <row r="97" spans="3:24" x14ac:dyDescent="0.25">
      <c r="D97"/>
      <c r="V97" s="16"/>
      <c r="W97" s="16"/>
      <c r="X97" s="16"/>
    </row>
    <row r="98" spans="3:24" x14ac:dyDescent="0.25">
      <c r="D98"/>
      <c r="V98" s="16"/>
      <c r="W98" s="16"/>
      <c r="X98" s="16"/>
    </row>
    <row r="99" spans="3:24" x14ac:dyDescent="0.25">
      <c r="V99" s="22"/>
      <c r="W99" s="22"/>
      <c r="X99" s="22"/>
    </row>
    <row r="100" spans="3:24" x14ac:dyDescent="0.25">
      <c r="D100"/>
      <c r="V100" s="22"/>
      <c r="W100" s="22"/>
      <c r="X100" s="22"/>
    </row>
    <row r="101" spans="3:24" x14ac:dyDescent="0.25">
      <c r="D101"/>
      <c r="V101" s="16"/>
      <c r="W101" s="16"/>
      <c r="X101" s="16"/>
    </row>
    <row r="102" spans="3:24" x14ac:dyDescent="0.25">
      <c r="D102"/>
      <c r="V102" s="42"/>
      <c r="W102" s="42"/>
      <c r="X102" s="42"/>
    </row>
    <row r="103" spans="3:24" x14ac:dyDescent="0.25">
      <c r="D103"/>
      <c r="V103" s="98"/>
      <c r="W103" s="98"/>
      <c r="X103" s="98"/>
    </row>
    <row r="104" spans="3:24" x14ac:dyDescent="0.25">
      <c r="D104"/>
      <c r="V104" s="16"/>
      <c r="W104" s="16"/>
      <c r="X104" s="16"/>
    </row>
    <row r="105" spans="3:24" x14ac:dyDescent="0.25">
      <c r="D105"/>
      <c r="V105" s="31"/>
      <c r="W105" s="31"/>
      <c r="X105" s="31"/>
    </row>
    <row r="106" spans="3:24" x14ac:dyDescent="0.25">
      <c r="D106"/>
      <c r="V106" s="31"/>
      <c r="W106" s="31"/>
      <c r="X106" s="31"/>
    </row>
    <row r="107" spans="3:24" x14ac:dyDescent="0.25">
      <c r="D107"/>
      <c r="V107" s="98"/>
      <c r="W107" s="98"/>
      <c r="X107" s="98"/>
    </row>
    <row r="108" spans="3:24" x14ac:dyDescent="0.25">
      <c r="D108"/>
      <c r="V108" s="31"/>
      <c r="W108" s="31"/>
      <c r="X108" s="31"/>
    </row>
    <row r="109" spans="3:24" x14ac:dyDescent="0.25">
      <c r="C109" s="16"/>
      <c r="D109" s="16"/>
      <c r="E109" s="16"/>
      <c r="V109" s="31"/>
      <c r="W109" s="31"/>
      <c r="X109" s="31"/>
    </row>
    <row r="110" spans="3:24" x14ac:dyDescent="0.25">
      <c r="C110" s="31"/>
      <c r="D110" s="31"/>
      <c r="E110" s="31"/>
      <c r="V110" s="31"/>
      <c r="W110" s="31"/>
      <c r="X110" s="31"/>
    </row>
    <row r="111" spans="3:24" x14ac:dyDescent="0.25">
      <c r="C111" s="31"/>
      <c r="D111" s="31"/>
      <c r="E111" s="31"/>
      <c r="V111" s="31"/>
      <c r="W111" s="31"/>
      <c r="X111" s="31"/>
    </row>
    <row r="112" spans="3:24" x14ac:dyDescent="0.25">
      <c r="V112" s="42"/>
      <c r="W112" s="42"/>
      <c r="X112" s="42"/>
    </row>
    <row r="113" spans="22:24" x14ac:dyDescent="0.25">
      <c r="V113" s="49"/>
      <c r="W113" s="49"/>
      <c r="X113" s="49"/>
    </row>
    <row r="114" spans="22:24" x14ac:dyDescent="0.25">
      <c r="V114" s="16"/>
      <c r="W114" s="16"/>
      <c r="X114" s="16"/>
    </row>
    <row r="115" spans="22:24" x14ac:dyDescent="0.25">
      <c r="V115" s="22"/>
      <c r="W115" s="22"/>
      <c r="X115" s="22"/>
    </row>
    <row r="116" spans="22:24" x14ac:dyDescent="0.25">
      <c r="V116" s="42"/>
      <c r="W116" s="42"/>
      <c r="X116" s="42"/>
    </row>
    <row r="117" spans="22:24" x14ac:dyDescent="0.25">
      <c r="V117" s="49"/>
      <c r="W117" s="49"/>
      <c r="X117" s="49"/>
    </row>
    <row r="118" spans="22:24" x14ac:dyDescent="0.25">
      <c r="V118" s="16"/>
      <c r="W118" s="16"/>
      <c r="X118" s="16"/>
    </row>
    <row r="119" spans="22:24" x14ac:dyDescent="0.25">
      <c r="V119" s="22"/>
      <c r="W119" s="22"/>
      <c r="X119" s="22"/>
    </row>
    <row r="120" spans="22:24" x14ac:dyDescent="0.25">
      <c r="V120" s="16"/>
      <c r="W120" s="16"/>
      <c r="X120" s="16"/>
    </row>
    <row r="121" spans="22:24" x14ac:dyDescent="0.25">
      <c r="V121" s="31"/>
      <c r="W121" s="31"/>
      <c r="X121" s="31"/>
    </row>
    <row r="122" spans="22:24" x14ac:dyDescent="0.25">
      <c r="V122" s="31"/>
      <c r="W122" s="31"/>
      <c r="X122" s="31"/>
    </row>
    <row r="123" spans="22:24" x14ac:dyDescent="0.25">
      <c r="V123" s="67"/>
      <c r="W123" s="67"/>
      <c r="X123" s="67"/>
    </row>
    <row r="124" spans="22:24" x14ac:dyDescent="0.25">
      <c r="V124" s="69"/>
      <c r="W124" s="69"/>
      <c r="X124" s="69"/>
    </row>
    <row r="125" spans="22:24" x14ac:dyDescent="0.25">
      <c r="V125" s="31"/>
      <c r="W125" s="31"/>
      <c r="X125" s="31"/>
    </row>
    <row r="126" spans="22:24" x14ac:dyDescent="0.25">
      <c r="V126" s="31"/>
      <c r="W126" s="31"/>
      <c r="X126" s="31"/>
    </row>
    <row r="127" spans="22:24" x14ac:dyDescent="0.25">
      <c r="V127" s="31"/>
      <c r="W127" s="31"/>
      <c r="X127" s="31"/>
    </row>
    <row r="128" spans="22:24" x14ac:dyDescent="0.25">
      <c r="V128" s="31"/>
      <c r="W128" s="31"/>
      <c r="X128" s="31"/>
    </row>
    <row r="129" spans="22:24" x14ac:dyDescent="0.25">
      <c r="V129" s="31"/>
      <c r="W129" s="31"/>
      <c r="X129" s="31"/>
    </row>
    <row r="130" spans="22:24" x14ac:dyDescent="0.25">
      <c r="V130" s="31"/>
      <c r="W130" s="31"/>
      <c r="X130" s="31"/>
    </row>
    <row r="131" spans="22:24" x14ac:dyDescent="0.25">
      <c r="V131" s="31"/>
      <c r="W131" s="31"/>
      <c r="X131" s="31"/>
    </row>
    <row r="132" spans="22:24" x14ac:dyDescent="0.25">
      <c r="V132" s="31"/>
      <c r="W132" s="31"/>
      <c r="X132" s="31"/>
    </row>
    <row r="133" spans="22:24" x14ac:dyDescent="0.25">
      <c r="V133" s="31"/>
      <c r="W133" s="31"/>
      <c r="X133" s="31"/>
    </row>
    <row r="134" spans="22:24" x14ac:dyDescent="0.25">
      <c r="V134" s="31"/>
      <c r="W134" s="31"/>
      <c r="X134" s="31"/>
    </row>
  </sheetData>
  <protectedRanges>
    <protectedRange sqref="P31 I30 Q48:T48 P42:P56 P38" name="Interval3_1"/>
    <protectedRange sqref="H45:H47 H8:H21 I25 I29" name="Interval3_1_1"/>
    <protectedRange sqref="E45:E47" name="Interval4"/>
    <protectedRange sqref="K9:L9 M8:M21 K18:L18 M25 M45:M47" name="Interval3_1_1_1_1"/>
    <protectedRange sqref="K8:L8" name="Interval3_1_1_1_1_1"/>
    <protectedRange sqref="M41:M42 M51 M55" name="Interval3_1_3_1"/>
    <protectedRange sqref="H34 H37" name="Interval3_1_1_3"/>
    <protectedRange sqref="M34 M37" name="Interval3_1_1_1_1_2"/>
    <protectedRange sqref="H35:H36" name="Interval3_1_1_2_1"/>
    <protectedRange sqref="L35:M36" name="Interval3_1_1_1_1_2_1"/>
  </protectedRanges>
  <sortState xmlns:xlrd2="http://schemas.microsoft.com/office/spreadsheetml/2017/richdata2" ref="A24:BE29">
    <sortCondition ref="A24:A29"/>
  </sortState>
  <mergeCells count="12">
    <mergeCell ref="B70:I70"/>
    <mergeCell ref="B57:I57"/>
    <mergeCell ref="B58:I58"/>
    <mergeCell ref="B59:I59"/>
    <mergeCell ref="B60:I60"/>
    <mergeCell ref="B61:I61"/>
    <mergeCell ref="B62:I62"/>
    <mergeCell ref="B63:I63"/>
    <mergeCell ref="B64:I64"/>
    <mergeCell ref="B65:I65"/>
    <mergeCell ref="B66:I66"/>
    <mergeCell ref="B69:I69"/>
  </mergeCells>
  <pageMargins left="0.70866141732283472" right="0.70866141732283472" top="0.74803149606299213" bottom="0.74803149606299213" header="0.31496062992125984" footer="0.31496062992125984"/>
  <pageSetup paperSize="9" scale="94" fitToHeight="0" orientation="portrait" r:id="rId1"/>
  <headerFooter>
    <oddHeader>&amp;R&amp;F; &amp;A; &amp;P de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RESUM PUNTS</vt:lpstr>
      <vt:lpstr>Full1</vt:lpstr>
      <vt:lpstr>digital</vt:lpstr>
      <vt:lpstr>digital!Àrea_d'impressió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2022-10-06T16:34:23Z</dcterms:created>
  <dcterms:modified xsi:type="dcterms:W3CDTF">2024-02-01T11:37:07Z</dcterms:modified>
  <cp:category/>
  <cp:contentStatus/>
</cp:coreProperties>
</file>