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PROVEIDORS\AA CONTRACTACIO\Expedients contractació 2018-2023\AM 2023 03 (Mat. elèctric II)\Docs obertura\"/>
    </mc:Choice>
  </mc:AlternateContent>
  <xr:revisionPtr revIDLastSave="0" documentId="13_ncr:1_{CB86459E-9272-4DBE-9AD2-9E1BF1397D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obre A (22.11.2023)" sheetId="1" r:id="rId1"/>
    <sheet name="Sobre B (valoració tècnica)" sheetId="11" r:id="rId2"/>
    <sheet name="Sobre C LOT 1" sheetId="3" r:id="rId3"/>
    <sheet name="Sobre C LOT 2" sheetId="17" r:id="rId4"/>
    <sheet name="Sobre C LOT 3" sheetId="13" r:id="rId5"/>
    <sheet name="PUNTUACIÓ total (lot 1)" sheetId="4" r:id="rId6"/>
    <sheet name="PUNTUACIÓ total (lot 2)" sheetId="15" r:id="rId7"/>
    <sheet name="PUNTUACIÓ total (lot 3)" sheetId="16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5" l="1"/>
  <c r="D7" i="15"/>
  <c r="D5" i="15"/>
  <c r="D6" i="4"/>
  <c r="D7" i="4"/>
  <c r="D8" i="4"/>
  <c r="D9" i="4"/>
  <c r="D5" i="4"/>
  <c r="C13" i="3"/>
  <c r="C11" i="17"/>
  <c r="H8" i="17"/>
  <c r="E8" i="17"/>
  <c r="H7" i="17"/>
  <c r="E7" i="17"/>
  <c r="H6" i="17"/>
  <c r="E6" i="17"/>
  <c r="H7" i="3"/>
  <c r="H8" i="3"/>
  <c r="H9" i="3"/>
  <c r="H10" i="3"/>
  <c r="H6" i="3"/>
  <c r="E10" i="3"/>
  <c r="E9" i="3"/>
  <c r="I9" i="3" s="1"/>
  <c r="E8" i="4" s="1"/>
  <c r="E8" i="3"/>
  <c r="E7" i="3"/>
  <c r="E6" i="3"/>
  <c r="I10" i="3" l="1"/>
  <c r="E9" i="4" s="1"/>
  <c r="I8" i="3"/>
  <c r="E7" i="4" s="1"/>
  <c r="I7" i="3"/>
  <c r="E6" i="4" s="1"/>
  <c r="I6" i="3"/>
  <c r="E5" i="4" s="1"/>
  <c r="I6" i="17"/>
  <c r="E5" i="15" s="1"/>
  <c r="I8" i="17"/>
  <c r="E7" i="15" s="1"/>
  <c r="I7" i="17"/>
  <c r="E6" i="15" s="1"/>
  <c r="F7" i="15" l="1"/>
  <c r="F6" i="15"/>
  <c r="F9" i="4"/>
  <c r="F8" i="4"/>
  <c r="F7" i="4"/>
  <c r="F6" i="4"/>
  <c r="F32" i="11"/>
  <c r="G32" i="11" s="1"/>
  <c r="F27" i="11"/>
  <c r="G27" i="11" s="1"/>
  <c r="F22" i="11"/>
  <c r="G22" i="11" s="1"/>
  <c r="F17" i="11"/>
  <c r="G17" i="11" s="1"/>
  <c r="F12" i="11"/>
  <c r="G12" i="11" s="1"/>
  <c r="T10" i="11" l="1"/>
  <c r="N12" i="11"/>
  <c r="T9" i="11"/>
  <c r="N11" i="11"/>
  <c r="T8" i="11"/>
  <c r="N10" i="11"/>
  <c r="F7" i="11"/>
  <c r="G7" i="11" s="1"/>
  <c r="F5" i="16"/>
  <c r="F5" i="15"/>
  <c r="C10" i="13"/>
  <c r="N8" i="11" l="1"/>
  <c r="N9" i="11" l="1"/>
  <c r="F5" i="4" l="1"/>
</calcChain>
</file>

<file path=xl/sharedStrings.xml><?xml version="1.0" encoding="utf-8"?>
<sst xmlns="http://schemas.openxmlformats.org/spreadsheetml/2006/main" count="186" uniqueCount="91">
  <si>
    <t>Licitador</t>
  </si>
  <si>
    <t>Observacions</t>
  </si>
  <si>
    <t>LICITADOR</t>
  </si>
  <si>
    <t>Aspectes mínims de contingut i estructura</t>
  </si>
  <si>
    <t>Avaluació</t>
  </si>
  <si>
    <t>Promedio</t>
  </si>
  <si>
    <t xml:space="preserve">Núm. </t>
  </si>
  <si>
    <t>Puntuació Sobre B</t>
  </si>
  <si>
    <t>NIF</t>
  </si>
  <si>
    <t>SOBRE C "Criteris avaluables de forma automàtica"</t>
  </si>
  <si>
    <t>SOBRE B "Criteris d'avaluació els quals depenen d'un judici de valor"</t>
  </si>
  <si>
    <r>
      <t xml:space="preserve">TOTAL Puntuació    </t>
    </r>
    <r>
      <rPr>
        <i/>
        <sz val="11"/>
        <color rgb="FF000000"/>
        <rFont val="Calibri"/>
        <family val="2"/>
        <scheme val="minor"/>
      </rPr>
      <t>(fins 50 punts)</t>
    </r>
  </si>
  <si>
    <t>Punts</t>
  </si>
  <si>
    <t>Puntuació        Sobre C</t>
  </si>
  <si>
    <t xml:space="preserve">Total </t>
  </si>
  <si>
    <t>Valoració (màxim 100 punts)</t>
  </si>
  <si>
    <t>Puntuació sobre B</t>
  </si>
  <si>
    <t>A58459207</t>
  </si>
  <si>
    <r>
      <rPr>
        <b/>
        <sz val="14"/>
        <color rgb="FF000000"/>
        <rFont val="Calibri"/>
        <family val="2"/>
        <scheme val="minor"/>
      </rPr>
      <t xml:space="preserve">MEMÒRIA DESCRIPTIVA                                                                   </t>
    </r>
    <r>
      <rPr>
        <b/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Calibri"/>
        <family val="2"/>
        <scheme val="minor"/>
      </rPr>
      <t>(atenent apartat K del Resum de característiques PCAP)</t>
    </r>
  </si>
  <si>
    <t>AM-2023-03</t>
  </si>
  <si>
    <t>Descompte ofert</t>
  </si>
  <si>
    <r>
      <t xml:space="preserve">Oferta econòmica pel pressupost base de licitació: </t>
    </r>
    <r>
      <rPr>
        <i/>
        <u/>
        <sz val="11"/>
        <color rgb="FF000000"/>
        <rFont val="Calibri"/>
        <family val="2"/>
        <scheme val="minor"/>
      </rPr>
      <t>% lineal de rebaixa</t>
    </r>
    <r>
      <rPr>
        <i/>
        <sz val="11"/>
        <color rgb="FF000000"/>
        <rFont val="Calibri"/>
        <family val="2"/>
        <scheme val="minor"/>
      </rPr>
      <t xml:space="preserve"> sobre preus de catàleg general</t>
    </r>
  </si>
  <si>
    <t>LOT 1</t>
  </si>
  <si>
    <t>LOT 2</t>
  </si>
  <si>
    <r>
      <t>Oferta econòmica:</t>
    </r>
    <r>
      <rPr>
        <i/>
        <u/>
        <sz val="11"/>
        <color rgb="FF000000"/>
        <rFont val="Calibri"/>
        <family val="2"/>
        <scheme val="minor"/>
      </rPr>
      <t xml:space="preserve"> % lineal de rebaixa</t>
    </r>
    <r>
      <rPr>
        <i/>
        <sz val="11"/>
        <color rgb="FF000000"/>
        <rFont val="Calibri"/>
        <family val="2"/>
        <scheme val="minor"/>
      </rPr>
      <t xml:space="preserve"> sobre preus de catàleg general</t>
    </r>
  </si>
  <si>
    <t>Lot</t>
  </si>
  <si>
    <t>SOBRE A “Documentació general i administrativa"</t>
  </si>
  <si>
    <r>
      <t xml:space="preserve">Classificació resultant </t>
    </r>
    <r>
      <rPr>
        <i/>
        <sz val="14"/>
        <color theme="1"/>
        <rFont val="Calibri"/>
        <family val="2"/>
        <scheme val="minor"/>
      </rPr>
      <t xml:space="preserve">de les empreses presentades al </t>
    </r>
    <r>
      <rPr>
        <i/>
        <u/>
        <sz val="14"/>
        <color theme="1"/>
        <rFont val="Calibri"/>
        <family val="2"/>
        <scheme val="minor"/>
      </rPr>
      <t>LOT 1</t>
    </r>
  </si>
  <si>
    <r>
      <t xml:space="preserve">Classificació resultant </t>
    </r>
    <r>
      <rPr>
        <i/>
        <sz val="14"/>
        <color theme="1"/>
        <rFont val="Calibri"/>
        <family val="2"/>
        <scheme val="minor"/>
      </rPr>
      <t xml:space="preserve">de les empreses presentades al </t>
    </r>
    <r>
      <rPr>
        <i/>
        <u/>
        <sz val="14"/>
        <color theme="1"/>
        <rFont val="Calibri"/>
        <family val="2"/>
        <scheme val="minor"/>
      </rPr>
      <t>LOT 2</t>
    </r>
  </si>
  <si>
    <t>DIOTRONIC, S.A.</t>
  </si>
  <si>
    <t>A08338188</t>
  </si>
  <si>
    <t>SUMINISTRADORA DEL VALLÉS, S.A.</t>
  </si>
  <si>
    <t xml:space="preserve">DEUC: Dades contacte OK / Dades representació OK / Declara conjuntament Solvència econòmica/ Solvència tècnica: Criteris de selecció OK / Signatura OK. No hi ha intenció de subcontractar.                                                                                                        Presenta declaració de submissió jurisdicciónal                                                                                                                        Compromís comercialització 70% productes Lot 1: OK                                                                                                                                     Presenta declaració de confidencialitat: cap document </t>
  </si>
  <si>
    <t>DEUC: Dades contacte OK / Dades representació OK / Solvència econòmica: OK / Solvència tècnica: OK / Signatura OK. No hi ha intenció de subcontractar.                                                           Compromís comercialització 70% productes Lot 1: OK</t>
  </si>
  <si>
    <t>COMERCIAL D'ELECTRICITAT INDUSTRIAL, S.A.</t>
  </si>
  <si>
    <t>1, 2</t>
  </si>
  <si>
    <t>A08671711</t>
  </si>
  <si>
    <t>SALTOKI BARBERÀ, S.L.</t>
  </si>
  <si>
    <t>B66810771</t>
  </si>
  <si>
    <t>DEUC: Dades contacte OK / Dades representació OK / Declara conjuntmanet Solvència econòmica / Solvència tècnica: Criteris de selecció OK / Signatura OK. No hi ha intenció de subcontractar.                                                                                         Compromís comercialització 70% productes Lot 1 i 2: OK                                                             Presenta declaració de confidencialitat: cap document</t>
  </si>
  <si>
    <t>DEUC: Dades contacte OK / Dades representació OK / Solvència econòmica: OK / Solvència tècnica: OK / Signatura OK. No hi ha intenció de subcontractar.                                                           Compromís comercialització 70% productes Lot 1 i 2: OK</t>
  </si>
  <si>
    <t>GALVEZ SANEAMIENTOS, S.A.</t>
  </si>
  <si>
    <t>A08792277</t>
  </si>
  <si>
    <r>
      <t xml:space="preserve">DEUC: Dades contacte OK / Dades representació OK /  Solvència econòmica: OK / Solvència tècnica: OK / Signatura OK. No hi ha intenció de subcontractar.                                                                                                                                                                                                                              Compromís comercialització 70% productes Lot 1: OK                                                                                                                                     Presenta declaració de confidencialitat: dades del DEUC, Memòria descriptiva, Catàleg de Preus, Oferta econòmica i Certificats.  </t>
    </r>
    <r>
      <rPr>
        <i/>
        <sz val="10"/>
        <rFont val="Calibri"/>
        <family val="2"/>
        <scheme val="minor"/>
      </rPr>
      <t>(*) el DEUC mai pot tenir caràcter confidencial (ho estableix la Clàusula 19.1 PCAP), i tampoc l'oferta econòmica o aquells documents d'accés públic. Podem considerar la memòria i els certificats com a confidencials si entenem que conté secrets comercials, però no el catàleg de preus (que es publica al seu web)</t>
    </r>
  </si>
  <si>
    <t>ASSEMBLING LEDS LIGHTING MODULES, S.L.</t>
  </si>
  <si>
    <t>B66125675</t>
  </si>
  <si>
    <t>DEUC: Dades contacte OK / Dades representació OK / Declara conjuntament Solvència econòmica/ Solvència tècnica: Criteris de selecció OK / Signatura OK. No hi ha intenció de subcontractar.                                                                                       Compromís comercialització 70% productes Lot 2: OK                                                                                      Presenta declaració de confidencialitat: cap document</t>
  </si>
  <si>
    <r>
      <rPr>
        <b/>
        <sz val="11"/>
        <color theme="1"/>
        <rFont val="Calibri"/>
        <family val="2"/>
        <scheme val="minor"/>
      </rPr>
      <t>Licitadors</t>
    </r>
    <r>
      <rPr>
        <sz val="11"/>
        <color theme="1"/>
        <rFont val="Calibri"/>
        <family val="2"/>
        <scheme val="minor"/>
      </rPr>
      <t xml:space="preserve"> Lot 1  (per ordre de presentació d'ofertes)</t>
    </r>
  </si>
  <si>
    <r>
      <rPr>
        <b/>
        <sz val="11"/>
        <color theme="1"/>
        <rFont val="Calibri"/>
        <family val="2"/>
        <scheme val="minor"/>
      </rPr>
      <t>Licitadors</t>
    </r>
    <r>
      <rPr>
        <sz val="11"/>
        <color theme="1"/>
        <rFont val="Calibri"/>
        <family val="2"/>
        <scheme val="minor"/>
      </rPr>
      <t xml:space="preserve"> Lot 2  (per ordre de presentació d'ofertes)</t>
    </r>
  </si>
  <si>
    <r>
      <rPr>
        <b/>
        <sz val="11"/>
        <color theme="1"/>
        <rFont val="Calibri"/>
        <family val="2"/>
        <scheme val="minor"/>
      </rPr>
      <t xml:space="preserve">2) Disponibilitat o no d'una plataforma de comerç electrònic que inclogui un sistema de carret de compra i un sistema de seguiment de comanda.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fins a 8 punts</t>
    </r>
    <r>
      <rPr>
        <sz val="11"/>
        <color theme="1"/>
        <rFont val="Calibri"/>
        <family val="2"/>
        <scheme val="minor"/>
      </rPr>
      <t xml:space="preserve">)                                            </t>
    </r>
  </si>
  <si>
    <r>
      <rPr>
        <b/>
        <sz val="11"/>
        <color theme="1"/>
        <rFont val="Calibri"/>
        <family val="2"/>
        <scheme val="minor"/>
      </rPr>
      <t>3) Descripció dels mitjans humans i materials dels que disposa per garantir la qualitat del servei/subministrament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Fins a 12 punts</t>
    </r>
    <r>
      <rPr>
        <sz val="11"/>
        <color theme="1"/>
        <rFont val="Calibri"/>
        <family val="2"/>
        <scheme val="minor"/>
      </rPr>
      <t xml:space="preserve">):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a.</t>
    </r>
    <r>
      <rPr>
        <sz val="11"/>
        <color theme="1"/>
        <rFont val="Calibri"/>
        <family val="2"/>
        <scheme val="minor"/>
      </rPr>
      <t xml:space="preserve"> Nombre de personal destinat a resoldre incidències en matèria de comandes i facturació (</t>
    </r>
    <r>
      <rPr>
        <i/>
        <sz val="11"/>
        <color theme="1"/>
        <rFont val="Calibri"/>
        <family val="2"/>
        <scheme val="minor"/>
      </rPr>
      <t>fins a 3 punts</t>
    </r>
    <r>
      <rPr>
        <sz val="11"/>
        <color theme="1"/>
        <rFont val="Calibri"/>
        <family val="2"/>
        <scheme val="minor"/>
      </rPr>
      <t xml:space="preserve">)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b.</t>
    </r>
    <r>
      <rPr>
        <sz val="11"/>
        <color theme="1"/>
        <rFont val="Calibri"/>
        <family val="2"/>
        <scheme val="minor"/>
      </rPr>
      <t xml:space="preserve"> Nombre de personal destinat a resoldre consultes de caràcter tècnic (</t>
    </r>
    <r>
      <rPr>
        <i/>
        <sz val="11"/>
        <color theme="1"/>
        <rFont val="Calibri"/>
        <family val="2"/>
        <scheme val="minor"/>
      </rPr>
      <t>fins a 3 punts</t>
    </r>
    <r>
      <rPr>
        <sz val="11"/>
        <color theme="1"/>
        <rFont val="Calibri"/>
        <family val="2"/>
        <scheme val="minor"/>
      </rPr>
      <t xml:space="preserve">)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c. </t>
    </r>
    <r>
      <rPr>
        <sz val="11"/>
        <color theme="1"/>
        <rFont val="Calibri"/>
        <family val="2"/>
        <scheme val="minor"/>
      </rPr>
      <t>Horari d'atenció al client i, en el seu cas, horari d'urgències, així com el personal disponible a cada franja horària (</t>
    </r>
    <r>
      <rPr>
        <i/>
        <sz val="11"/>
        <color theme="1"/>
        <rFont val="Calibri"/>
        <family val="2"/>
        <scheme val="minor"/>
      </rPr>
      <t>fins a 3 punts</t>
    </r>
    <r>
      <rPr>
        <sz val="11"/>
        <color theme="1"/>
        <rFont val="Calibri"/>
        <family val="2"/>
        <scheme val="minor"/>
      </rPr>
      <t xml:space="preserve">)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d.</t>
    </r>
    <r>
      <rPr>
        <sz val="11"/>
        <color theme="1"/>
        <rFont val="Calibri"/>
        <family val="2"/>
        <scheme val="minor"/>
      </rPr>
      <t xml:space="preserve"> Metodologia emprada per a la resolució d'incidències (</t>
    </r>
    <r>
      <rPr>
        <i/>
        <sz val="11"/>
        <color theme="1"/>
        <rFont val="Calibri"/>
        <family val="2"/>
        <scheme val="minor"/>
      </rPr>
      <t>fins a 3 punts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</si>
  <si>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4) Descripció del procés de lliurament de comandes</t>
    </r>
    <r>
      <rPr>
        <sz val="11"/>
        <color theme="1"/>
        <rFont val="Calibri"/>
        <family val="2"/>
        <scheme val="minor"/>
      </rPr>
      <t>.  (</t>
    </r>
    <r>
      <rPr>
        <i/>
        <sz val="11"/>
        <color theme="1"/>
        <rFont val="Calibri"/>
        <family val="2"/>
        <scheme val="minor"/>
      </rPr>
      <t>Fins a 10 punts</t>
    </r>
    <r>
      <rPr>
        <sz val="11"/>
        <color theme="1"/>
        <rFont val="Calibri"/>
        <family val="2"/>
        <scheme val="minor"/>
      </rPr>
      <t xml:space="preserve">):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a.</t>
    </r>
    <r>
      <rPr>
        <sz val="11"/>
        <color theme="1"/>
        <rFont val="Calibri"/>
        <family val="2"/>
        <scheme val="minor"/>
      </rPr>
      <t xml:space="preserve"> Mitjans humans i materials i terminis d'entrega previstos, amb indicació del punt de venda més proper a SABEMSA que l'empresa licitadora té a la seva disposició (</t>
    </r>
    <r>
      <rPr>
        <i/>
        <sz val="11"/>
        <color theme="1"/>
        <rFont val="Calibri"/>
        <family val="2"/>
        <scheme val="minor"/>
      </rPr>
      <t>fins a 8 punts</t>
    </r>
    <r>
      <rPr>
        <sz val="11"/>
        <color theme="1"/>
        <rFont val="Calibri"/>
        <family val="2"/>
        <scheme val="minor"/>
      </rPr>
      <t xml:space="preserve">)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b.</t>
    </r>
    <r>
      <rPr>
        <sz val="11"/>
        <color theme="1"/>
        <rFont val="Calibri"/>
        <family val="2"/>
        <scheme val="minor"/>
      </rPr>
      <t xml:space="preserve"> Gestió de les devolucions: mitjans i metodologia emprada (</t>
    </r>
    <r>
      <rPr>
        <i/>
        <sz val="11"/>
        <color theme="1"/>
        <rFont val="Calibri"/>
        <family val="2"/>
        <scheme val="minor"/>
      </rPr>
      <t>fins a 2 punts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</si>
  <si>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5) Descripció de mesures adoptades per reduit l'impacte ambiental en l'execució del contracte: actuacions orientades a reduit la petjada de carboni, prevenció i gestió de residus, informació a l'usuari sobre productes amb criteris ambientals. Caldrà presentar documentació justificativa de les mesures implementades.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Fins a 10 punts</t>
    </r>
    <r>
      <rPr>
        <sz val="11"/>
        <color theme="1"/>
        <rFont val="Calibri"/>
        <family val="2"/>
        <scheme val="minor"/>
      </rPr>
      <t>)</t>
    </r>
  </si>
  <si>
    <t>[EXCLUSIÓ/ADMISSIÓ]</t>
  </si>
  <si>
    <t>SUMINISTRADORA DEL VALLÈS, S.A.</t>
  </si>
  <si>
    <r>
      <rPr>
        <b/>
        <sz val="11"/>
        <color theme="1"/>
        <rFont val="Calibri"/>
        <family val="2"/>
        <scheme val="minor"/>
      </rPr>
      <t xml:space="preserve">2) Disponibilitat o no d'una plataforma de comerç electrònic que inclogui un sistema de carret de compra i un sistema de seguiment de comanda.  </t>
    </r>
    <r>
      <rPr>
        <i/>
        <sz val="11"/>
        <color theme="1"/>
        <rFont val="Calibri"/>
        <family val="2"/>
        <scheme val="minor"/>
      </rPr>
      <t>(Fins a 8 punts)</t>
    </r>
    <r>
      <rPr>
        <sz val="11"/>
        <color theme="1"/>
        <rFont val="Calibri"/>
        <family val="2"/>
        <scheme val="minor"/>
      </rPr>
      <t xml:space="preserve">                                            </t>
    </r>
  </si>
  <si>
    <r>
      <rPr>
        <b/>
        <sz val="11"/>
        <color theme="1"/>
        <rFont val="Calibri"/>
        <family val="2"/>
        <scheme val="minor"/>
      </rPr>
      <t>3) Descripció dels mitjans humans i materials dels que disposa per garantir la qualitat del servei/subministrament.</t>
    </r>
    <r>
      <rPr>
        <sz val="11"/>
        <color theme="1"/>
        <rFont val="Calibri"/>
        <family val="2"/>
        <scheme val="minor"/>
      </rPr>
      <t xml:space="preserve">  (</t>
    </r>
    <r>
      <rPr>
        <i/>
        <sz val="11"/>
        <color theme="1"/>
        <rFont val="Calibri"/>
        <family val="2"/>
        <scheme val="minor"/>
      </rPr>
      <t>Fins a 12 punts</t>
    </r>
    <r>
      <rPr>
        <sz val="11"/>
        <color theme="1"/>
        <rFont val="Calibri"/>
        <family val="2"/>
        <scheme val="minor"/>
      </rPr>
      <t xml:space="preserve">):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a.</t>
    </r>
    <r>
      <rPr>
        <sz val="11"/>
        <color theme="1"/>
        <rFont val="Calibri"/>
        <family val="2"/>
        <scheme val="minor"/>
      </rPr>
      <t xml:space="preserve"> Nombre de personal destinat a resoldre incidències en matèria de comandes i facturació (</t>
    </r>
    <r>
      <rPr>
        <i/>
        <sz val="11"/>
        <color theme="1"/>
        <rFont val="Calibri"/>
        <family val="2"/>
        <scheme val="minor"/>
      </rPr>
      <t>fins a 3 punts</t>
    </r>
    <r>
      <rPr>
        <sz val="11"/>
        <color theme="1"/>
        <rFont val="Calibri"/>
        <family val="2"/>
        <scheme val="minor"/>
      </rPr>
      <t xml:space="preserve">)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b.</t>
    </r>
    <r>
      <rPr>
        <sz val="11"/>
        <color theme="1"/>
        <rFont val="Calibri"/>
        <family val="2"/>
        <scheme val="minor"/>
      </rPr>
      <t xml:space="preserve"> Nombre de personal destinat a resoldre consultes de caràcter tècnic (</t>
    </r>
    <r>
      <rPr>
        <i/>
        <sz val="11"/>
        <color theme="1"/>
        <rFont val="Calibri"/>
        <family val="2"/>
        <scheme val="minor"/>
      </rPr>
      <t>fins a 3 punts</t>
    </r>
    <r>
      <rPr>
        <sz val="11"/>
        <color theme="1"/>
        <rFont val="Calibri"/>
        <family val="2"/>
        <scheme val="minor"/>
      </rPr>
      <t xml:space="preserve">)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c. </t>
    </r>
    <r>
      <rPr>
        <sz val="11"/>
        <color theme="1"/>
        <rFont val="Calibri"/>
        <family val="2"/>
        <scheme val="minor"/>
      </rPr>
      <t>Horari d'atenció al client i, en el seu cas, horari d'urgències, així com el personal disponible a cada franja horària (</t>
    </r>
    <r>
      <rPr>
        <i/>
        <sz val="11"/>
        <color theme="1"/>
        <rFont val="Calibri"/>
        <family val="2"/>
        <scheme val="minor"/>
      </rPr>
      <t>fins a 3 punts</t>
    </r>
    <r>
      <rPr>
        <sz val="11"/>
        <color theme="1"/>
        <rFont val="Calibri"/>
        <family val="2"/>
        <scheme val="minor"/>
      </rPr>
      <t xml:space="preserve">)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d.</t>
    </r>
    <r>
      <rPr>
        <sz val="11"/>
        <color theme="1"/>
        <rFont val="Calibri"/>
        <family val="2"/>
        <scheme val="minor"/>
      </rPr>
      <t xml:space="preserve"> Metodologia emprada per a la resolució d'incidències (</t>
    </r>
    <r>
      <rPr>
        <i/>
        <sz val="11"/>
        <color theme="1"/>
        <rFont val="Calibri"/>
        <family val="2"/>
        <scheme val="minor"/>
      </rPr>
      <t>fins a 3 punts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</si>
  <si>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 xml:space="preserve">5) Descripció de mesures adoptades per reduit l'impacte ambiental en l'execució del contracte: actuacions orientades a reduit la petjada de carboni, prevenció i gestió de residus, informació a l'usuari sobre productes amb criteris ambientals. Caldrà presentar documentació justificativa de les mesures implementades. 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Fins a 10 punts</t>
    </r>
    <r>
      <rPr>
        <sz val="11"/>
        <color theme="1"/>
        <rFont val="Calibri"/>
        <family val="2"/>
        <scheme val="minor"/>
      </rPr>
      <t>)</t>
    </r>
  </si>
  <si>
    <t>ASSEMBLING LEDS LIGHTING MODULES, S.L. (INCONEL)</t>
  </si>
  <si>
    <r>
      <rPr>
        <b/>
        <sz val="11"/>
        <color theme="1"/>
        <rFont val="Calibri"/>
        <family val="2"/>
        <scheme val="minor"/>
      </rPr>
      <t xml:space="preserve">1) Disponibilitat o no d'una pàgina web on es puguin consultar, de manera completa i detallada, el catàleg de productes i serveis, amb indicació dels PVP.  </t>
    </r>
    <r>
      <rPr>
        <i/>
        <sz val="11"/>
        <color theme="1"/>
        <rFont val="Calibri"/>
        <family val="2"/>
        <scheme val="minor"/>
      </rPr>
      <t>(Fins a 10 punts)</t>
    </r>
  </si>
  <si>
    <r>
      <rPr>
        <b/>
        <sz val="11"/>
        <color theme="1"/>
        <rFont val="Calibri"/>
        <family val="2"/>
        <scheme val="minor"/>
      </rPr>
      <t xml:space="preserve">1) Disponibilitat o no d'una pàgina web on es puguin consultar, de manera completa i detallada, el catàleg de productes i serveis, amb indicació dels PVP.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fins a 10 punts</t>
    </r>
    <r>
      <rPr>
        <sz val="11"/>
        <color theme="1"/>
        <rFont val="Calibri"/>
        <family val="2"/>
        <scheme val="minor"/>
      </rPr>
      <t>)</t>
    </r>
  </si>
  <si>
    <r>
      <t xml:space="preserve">Classificació resultant </t>
    </r>
    <r>
      <rPr>
        <i/>
        <sz val="14"/>
        <color theme="1"/>
        <rFont val="Calibri"/>
        <family val="2"/>
        <scheme val="minor"/>
      </rPr>
      <t xml:space="preserve">de les empreses presentades al </t>
    </r>
    <r>
      <rPr>
        <i/>
        <u/>
        <sz val="14"/>
        <color theme="1"/>
        <rFont val="Calibri"/>
        <family val="2"/>
        <scheme val="minor"/>
      </rPr>
      <t>LOT 3</t>
    </r>
  </si>
  <si>
    <t>--</t>
  </si>
  <si>
    <t>LOT 3</t>
  </si>
  <si>
    <t>La memòria presentada fa referència al personal globar de l'empresa, però no fa referència alguna a la destinació d'aquest personal a la resolució d'incidències ni consultes. D'altra banda, es fa referència a l'horari d'atenció al client, i és compatible amb el de SABEMSA, però no es fa descripció de la metodologia emprada. S'atribueixi una puntuació proporcional a la informació proporcionada.</t>
  </si>
  <si>
    <t>S'atribueix una puntuació proporcional a l'afectació de les mesures informades a l'execució del present contracte.</t>
  </si>
  <si>
    <t>L'empresa presenta link que enllaça amb la pàgina werb, on es disposa de diversos vatàlegs de productes, però no hi apareix el PVP desglossat.</t>
  </si>
  <si>
    <t>La memòria presentada fa referència al personal destinat a resoldre incidències i consultes, i a l'horari d'atenció al client de l'empresa, però no descriu la metodologia emprada per resoldre incidències.</t>
  </si>
  <si>
    <t>Es fa referència al procés de gestió de les devolucions però no detalla el termini per a tal qüestió, i no es fa descripció detallada de mitjans humans i materials dedicats. S'atribueix una puntuació proporcional a la informació oferida.</t>
  </si>
  <si>
    <t>La memòria presentada fa referència als mitjans humans i materials, a terminis d'entrega previstos (24h) i a la metodologia emprada.</t>
  </si>
  <si>
    <t>Es declara que disposaran d'una plataforma al 2024, però encara no tenen en vigor cap, i no es fa referència a cap altra mecanisme de compra electrònica.</t>
  </si>
  <si>
    <t>Es disposa de pàgina web, i s'atribueix una puntuació proporcional amb el nivell de complexitat i aparició de PVPs.</t>
  </si>
  <si>
    <t>Es fa descripció dels personal que consta a l'empresa, però no es descriu quins mitjans humans i materials es dedicaran específicament a la resolució d'incidèncias i/o consultes. Es fa referència a l'horari d'¡atenció al client i és compatible amb el de SABEMSA, però no es descriu la metodologia emprada per a la resolució d'incidències.</t>
  </si>
  <si>
    <t>Es disposa d'una plataforma de comerç electrònic completa.</t>
  </si>
  <si>
    <t>No s'aporta cap mesura de caràcter ambiental.</t>
  </si>
  <si>
    <t>L'empresa disposa d'una platagorma de comerç electrònica completa.</t>
  </si>
  <si>
    <t>L'empresa disposa d'una pàgina web on consultar el catàleg i aquest és complet.</t>
  </si>
  <si>
    <t>L'empresa disposa d'una pàgina web on consultar el catàleg, però aquest és incomplet i no s'indiquen els PVPs.</t>
  </si>
  <si>
    <t>No es fa referència alguna a l'eina electrònica de comandes.</t>
  </si>
  <si>
    <t>Es fa referència al personal del que disposa l'empresa, però aquests estan dedicats a altres departaments. No es fa referència al punt de venta més proper a SABEMSA, i la descripció de mitjans i metodologia emprada per a la gestió de deviolucions és incompleta.</t>
  </si>
  <si>
    <t>L'empresa licitadora disposa d'una pàgina web on consultar el catàleg, però no apareixen els PVP.</t>
  </si>
  <si>
    <t>No es disposa d'una platagorma electrònica de comandes, i no es fa cap referència a cap altra mesura.</t>
  </si>
  <si>
    <t>Només es fa referència a la disposició d'una persona de contacte pel tractament de les no conformitats.</t>
  </si>
  <si>
    <t>Es fa descripció dels processos de lliurament i de gestió de les devolucions.</t>
  </si>
  <si>
    <t>SALTOKI LOGISTICO BARBERÀ, S.L.</t>
  </si>
  <si>
    <r>
      <t>Puntuació                                        (</t>
    </r>
    <r>
      <rPr>
        <b/>
        <u/>
        <sz val="11"/>
        <color rgb="FF000000"/>
        <rFont val="Calibri"/>
        <family val="2"/>
        <scheme val="minor"/>
      </rPr>
      <t>màxim 35 punts)</t>
    </r>
  </si>
  <si>
    <t>-</t>
  </si>
  <si>
    <t>ISO 9001 o equivalent</t>
  </si>
  <si>
    <t>ISO 45001 o equivalent</t>
  </si>
  <si>
    <r>
      <rPr>
        <b/>
        <sz val="11"/>
        <rFont val="Calibri"/>
        <family val="2"/>
      </rPr>
      <t xml:space="preserve">Puntuació </t>
    </r>
    <r>
      <rPr>
        <b/>
        <u/>
        <sz val="11"/>
        <rFont val="Calibri"/>
        <family val="2"/>
      </rPr>
      <t>(màxim 15 punts)</t>
    </r>
  </si>
  <si>
    <r>
      <t>Puntuació TOTAL (</t>
    </r>
    <r>
      <rPr>
        <b/>
        <u/>
        <sz val="11"/>
        <color rgb="FF000000"/>
        <rFont val="Calibri"/>
        <family val="2"/>
      </rPr>
      <t>màxim 50 punts</t>
    </r>
    <r>
      <rPr>
        <b/>
        <sz val="11"/>
        <color rgb="FF000000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</si>
</sst>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9"/>
      <color rgb="FF00206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FF0000"/>
      <name val="Calibri"/>
      <family val="2"/>
      <charset val="1"/>
    </font>
    <font>
      <sz val="10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rgb="FF002060"/>
      <name val="Calibri"/>
      <family val="2"/>
    </font>
    <font>
      <b/>
      <u/>
      <sz val="11"/>
      <name val="Calibri"/>
      <family val="2"/>
    </font>
    <font>
      <b/>
      <u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AE3F3"/>
        <bgColor rgb="FFDEEBF7"/>
      </patternFill>
    </fill>
    <fill>
      <patternFill patternType="solid">
        <fgColor rgb="FF8FAADC"/>
        <bgColor rgb="FF99CCFF"/>
      </patternFill>
    </fill>
    <fill>
      <patternFill patternType="solid">
        <fgColor rgb="FFFBE5D6"/>
        <bgColor rgb="FFDEEBF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4" fillId="12" borderId="1" xfId="0" applyNumberFormat="1" applyFont="1" applyFill="1" applyBorder="1" applyAlignment="1">
      <alignment horizontal="center"/>
    </xf>
    <xf numFmtId="0" fontId="0" fillId="14" borderId="0" xfId="0" applyFill="1"/>
    <xf numFmtId="0" fontId="0" fillId="0" borderId="1" xfId="0" applyBorder="1" applyAlignment="1">
      <alignment horizontal="center" vertical="center" wrapText="1"/>
    </xf>
    <xf numFmtId="0" fontId="0" fillId="10" borderId="6" xfId="0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2" fillId="0" borderId="0" xfId="0" quotePrefix="1" applyFont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5" fillId="0" borderId="4" xfId="0" applyFont="1" applyBorder="1" applyAlignment="1">
      <alignment horizontal="left" vertical="center" wrapText="1"/>
    </xf>
    <xf numFmtId="0" fontId="18" fillId="11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1" fillId="15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4" fontId="14" fillId="12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0" fontId="0" fillId="14" borderId="0" xfId="0" applyNumberFormat="1" applyFill="1" applyAlignment="1">
      <alignment horizontal="center"/>
    </xf>
    <xf numFmtId="164" fontId="0" fillId="16" borderId="0" xfId="1" applyNumberFormat="1" applyFont="1" applyFill="1" applyBorder="1" applyAlignment="1">
      <alignment horizontal="center" vertical="center"/>
    </xf>
    <xf numFmtId="9" fontId="23" fillId="16" borderId="0" xfId="1" applyFont="1" applyFill="1" applyBorder="1" applyAlignment="1" applyProtection="1">
      <alignment horizontal="center" vertical="center"/>
    </xf>
    <xf numFmtId="0" fontId="23" fillId="16" borderId="0" xfId="0" applyFont="1" applyFill="1" applyAlignment="1">
      <alignment vertical="center"/>
    </xf>
    <xf numFmtId="0" fontId="24" fillId="17" borderId="0" xfId="0" applyFont="1" applyFill="1" applyAlignment="1">
      <alignment horizontal="center" vertical="center"/>
    </xf>
    <xf numFmtId="0" fontId="21" fillId="18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" fontId="0" fillId="0" borderId="1" xfId="0" quotePrefix="1" applyNumberFormat="1" applyBorder="1" applyAlignment="1">
      <alignment horizontal="center" vertical="center"/>
    </xf>
    <xf numFmtId="4" fontId="15" fillId="0" borderId="1" xfId="0" quotePrefix="1" applyNumberFormat="1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10" fontId="3" fillId="0" borderId="0" xfId="1" quotePrefix="1" applyNumberFormat="1" applyFont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2" fontId="20" fillId="0" borderId="1" xfId="0" quotePrefix="1" applyNumberFormat="1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18" fillId="13" borderId="37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left" vertical="center" wrapText="1"/>
    </xf>
    <xf numFmtId="0" fontId="4" fillId="13" borderId="3" xfId="0" applyFont="1" applyFill="1" applyBorder="1" applyAlignment="1">
      <alignment horizontal="left" vertical="center" wrapText="1"/>
    </xf>
    <xf numFmtId="0" fontId="4" fillId="13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3" borderId="36" xfId="0" applyFill="1" applyBorder="1" applyAlignment="1">
      <alignment horizontal="center" vertical="center" wrapText="1"/>
    </xf>
    <xf numFmtId="0" fontId="0" fillId="13" borderId="37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0" fontId="21" fillId="18" borderId="2" xfId="0" applyFont="1" applyFill="1" applyBorder="1" applyAlignment="1">
      <alignment horizontal="center" vertical="center" wrapText="1"/>
    </xf>
    <xf numFmtId="0" fontId="21" fillId="18" borderId="4" xfId="0" applyFont="1" applyFill="1" applyBorder="1" applyAlignment="1">
      <alignment horizontal="center" vertical="center" wrapText="1"/>
    </xf>
    <xf numFmtId="10" fontId="3" fillId="0" borderId="2" xfId="1" quotePrefix="1" applyNumberFormat="1" applyFont="1" applyBorder="1" applyAlignment="1">
      <alignment horizontal="center" vertical="center" wrapText="1"/>
    </xf>
    <xf numFmtId="10" fontId="3" fillId="0" borderId="4" xfId="1" quotePrefix="1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31" fillId="9" borderId="2" xfId="0" applyFont="1" applyFill="1" applyBorder="1" applyAlignment="1">
      <alignment horizontal="center" vertical="center" wrapText="1"/>
    </xf>
    <xf numFmtId="0" fontId="18" fillId="14" borderId="5" xfId="0" applyFont="1" applyFill="1" applyBorder="1" applyAlignment="1">
      <alignment horizontal="center" vertical="center"/>
    </xf>
    <xf numFmtId="0" fontId="13" fillId="9" borderId="38" xfId="0" applyFont="1" applyFill="1" applyBorder="1" applyAlignment="1">
      <alignment horizontal="center" vertical="center" wrapText="1"/>
    </xf>
    <xf numFmtId="0" fontId="13" fillId="9" borderId="39" xfId="0" applyFont="1" applyFill="1" applyBorder="1" applyAlignment="1">
      <alignment horizontal="center" vertical="center" wrapText="1"/>
    </xf>
    <xf numFmtId="2" fontId="13" fillId="16" borderId="39" xfId="0" applyNumberFormat="1" applyFont="1" applyFill="1" applyBorder="1" applyAlignment="1">
      <alignment horizontal="center" vertical="center"/>
    </xf>
    <xf numFmtId="2" fontId="13" fillId="16" borderId="40" xfId="0" applyNumberFormat="1" applyFont="1" applyFill="1" applyBorder="1" applyAlignment="1">
      <alignment horizontal="center" vertical="center"/>
    </xf>
    <xf numFmtId="2" fontId="33" fillId="16" borderId="2" xfId="1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5" fillId="16" borderId="2" xfId="1" applyNumberFormat="1" applyFont="1" applyFill="1" applyBorder="1" applyAlignment="1" applyProtection="1">
      <alignment horizontal="center" vertical="center"/>
    </xf>
    <xf numFmtId="2" fontId="34" fillId="16" borderId="39" xfId="0" applyNumberFormat="1" applyFont="1" applyFill="1" applyBorder="1" applyAlignment="1">
      <alignment horizontal="center" vertical="center"/>
    </xf>
    <xf numFmtId="2" fontId="34" fillId="16" borderId="40" xfId="0" applyNumberFormat="1" applyFont="1" applyFill="1" applyBorder="1" applyAlignment="1">
      <alignment horizontal="center" vertical="center"/>
    </xf>
    <xf numFmtId="2" fontId="1" fillId="16" borderId="1" xfId="1" applyNumberFormat="1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13"/>
  <sheetViews>
    <sheetView tabSelected="1" zoomScale="90" zoomScaleNormal="90" workbookViewId="0">
      <selection activeCell="E9" sqref="E9"/>
    </sheetView>
  </sheetViews>
  <sheetFormatPr baseColWidth="10" defaultColWidth="9.28515625" defaultRowHeight="15" x14ac:dyDescent="0.25"/>
  <cols>
    <col min="2" max="2" width="27.28515625" customWidth="1"/>
    <col min="3" max="4" width="11.7109375" customWidth="1"/>
    <col min="5" max="5" width="73.140625" customWidth="1"/>
  </cols>
  <sheetData>
    <row r="3" spans="2:5" ht="20.25" customHeight="1" x14ac:dyDescent="0.25">
      <c r="B3" s="56" t="s">
        <v>26</v>
      </c>
      <c r="C3" s="57"/>
      <c r="D3" s="57"/>
      <c r="E3" s="58"/>
    </row>
    <row r="4" spans="2:5" x14ac:dyDescent="0.25">
      <c r="B4" s="2" t="s">
        <v>0</v>
      </c>
      <c r="C4" s="3" t="s">
        <v>8</v>
      </c>
      <c r="D4" s="3" t="s">
        <v>25</v>
      </c>
      <c r="E4" s="3" t="s">
        <v>1</v>
      </c>
    </row>
    <row r="5" spans="2:5" ht="76.5" x14ac:dyDescent="0.25">
      <c r="B5" s="9" t="s">
        <v>29</v>
      </c>
      <c r="C5" s="10" t="s">
        <v>30</v>
      </c>
      <c r="D5" s="39">
        <v>1</v>
      </c>
      <c r="E5" s="18" t="s">
        <v>32</v>
      </c>
    </row>
    <row r="6" spans="2:5" ht="38.25" x14ac:dyDescent="0.25">
      <c r="B6" s="9" t="s">
        <v>31</v>
      </c>
      <c r="C6" s="10" t="s">
        <v>17</v>
      </c>
      <c r="D6" s="39">
        <v>1</v>
      </c>
      <c r="E6" s="18" t="s">
        <v>33</v>
      </c>
    </row>
    <row r="7" spans="2:5" ht="63.75" x14ac:dyDescent="0.25">
      <c r="B7" s="9" t="s">
        <v>34</v>
      </c>
      <c r="C7" s="10" t="s">
        <v>36</v>
      </c>
      <c r="D7" s="39" t="s">
        <v>35</v>
      </c>
      <c r="E7" s="18" t="s">
        <v>39</v>
      </c>
    </row>
    <row r="8" spans="2:5" ht="38.25" x14ac:dyDescent="0.25">
      <c r="B8" s="9" t="s">
        <v>84</v>
      </c>
      <c r="C8" s="10" t="s">
        <v>38</v>
      </c>
      <c r="D8" s="39" t="s">
        <v>35</v>
      </c>
      <c r="E8" s="18" t="s">
        <v>40</v>
      </c>
    </row>
    <row r="9" spans="2:5" ht="117" customHeight="1" x14ac:dyDescent="0.25">
      <c r="B9" s="9" t="s">
        <v>41</v>
      </c>
      <c r="C9" s="10" t="s">
        <v>42</v>
      </c>
      <c r="D9" s="39">
        <v>1</v>
      </c>
      <c r="E9" s="18" t="s">
        <v>43</v>
      </c>
    </row>
    <row r="10" spans="2:5" ht="63.75" x14ac:dyDescent="0.25">
      <c r="B10" s="9" t="s">
        <v>44</v>
      </c>
      <c r="C10" s="10" t="s">
        <v>45</v>
      </c>
      <c r="D10" s="39">
        <v>2</v>
      </c>
      <c r="E10" s="18" t="s">
        <v>46</v>
      </c>
    </row>
    <row r="13" spans="2:5" x14ac:dyDescent="0.25">
      <c r="B13" s="1"/>
      <c r="C13" s="1"/>
      <c r="D13" s="1"/>
    </row>
  </sheetData>
  <mergeCells count="1">
    <mergeCell ref="B3:E3"/>
  </mergeCells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2F3C0-9171-42C2-961C-277A7291C49E}">
  <sheetPr>
    <pageSetUpPr fitToPage="1"/>
  </sheetPr>
  <dimension ref="B2:U36"/>
  <sheetViews>
    <sheetView zoomScale="70" zoomScaleNormal="70" workbookViewId="0">
      <pane ySplit="6" topLeftCell="A7" activePane="bottomLeft" state="frozen"/>
      <selection pane="bottomLeft" activeCell="K12" sqref="K12:M12"/>
    </sheetView>
  </sheetViews>
  <sheetFormatPr baseColWidth="10" defaultColWidth="11.42578125" defaultRowHeight="15" x14ac:dyDescent="0.25"/>
  <cols>
    <col min="1" max="1" width="9.28515625" customWidth="1"/>
    <col min="2" max="2" width="25.7109375" customWidth="1"/>
    <col min="3" max="3" width="64" customWidth="1"/>
    <col min="4" max="4" width="66.85546875" customWidth="1"/>
    <col min="5" max="5" width="10.5703125" customWidth="1"/>
    <col min="6" max="6" width="13.85546875" customWidth="1"/>
    <col min="7" max="7" width="15.42578125" customWidth="1"/>
    <col min="8" max="8" width="13.28515625" customWidth="1"/>
    <col min="9" max="9" width="11.28515625" customWidth="1"/>
    <col min="10" max="10" width="1.28515625" customWidth="1"/>
    <col min="11" max="11" width="11.7109375" bestFit="1" customWidth="1"/>
    <col min="13" max="13" width="22.42578125" customWidth="1"/>
    <col min="14" max="14" width="17.28515625" customWidth="1"/>
    <col min="20" max="20" width="17" customWidth="1"/>
  </cols>
  <sheetData>
    <row r="2" spans="2:21" ht="15.75" thickBot="1" x14ac:dyDescent="0.3"/>
    <row r="3" spans="2:21" ht="18" customHeight="1" x14ac:dyDescent="0.25">
      <c r="B3" s="24" t="s">
        <v>10</v>
      </c>
      <c r="C3" s="41"/>
      <c r="D3" s="41"/>
      <c r="E3" s="41"/>
      <c r="F3" s="41"/>
      <c r="G3" s="42"/>
    </row>
    <row r="4" spans="2:21" ht="33" customHeight="1" x14ac:dyDescent="0.25">
      <c r="B4" s="78" t="s">
        <v>2</v>
      </c>
      <c r="C4" s="82" t="s">
        <v>18</v>
      </c>
      <c r="D4" s="83"/>
      <c r="E4" s="83"/>
      <c r="F4" s="83"/>
      <c r="G4" s="84"/>
      <c r="H4" s="11"/>
    </row>
    <row r="5" spans="2:21" ht="31.15" customHeight="1" x14ac:dyDescent="0.25">
      <c r="B5" s="78"/>
      <c r="C5" s="80" t="s">
        <v>3</v>
      </c>
      <c r="D5" s="80" t="s">
        <v>4</v>
      </c>
      <c r="E5" s="74" t="s">
        <v>12</v>
      </c>
      <c r="F5" s="76" t="s">
        <v>11</v>
      </c>
      <c r="G5" s="73" t="s">
        <v>53</v>
      </c>
    </row>
    <row r="6" spans="2:21" ht="39" customHeight="1" thickBot="1" x14ac:dyDescent="0.3">
      <c r="B6" s="79"/>
      <c r="C6" s="81"/>
      <c r="D6" s="81"/>
      <c r="E6" s="75"/>
      <c r="F6" s="77"/>
      <c r="G6" s="73"/>
    </row>
    <row r="7" spans="2:21" ht="63.75" customHeight="1" thickBot="1" x14ac:dyDescent="0.3">
      <c r="B7" s="59" t="s">
        <v>29</v>
      </c>
      <c r="C7" s="26" t="s">
        <v>59</v>
      </c>
      <c r="D7" s="12" t="s">
        <v>76</v>
      </c>
      <c r="E7" s="4">
        <v>10</v>
      </c>
      <c r="F7" s="62">
        <f>SUM(E7:E11)</f>
        <v>27</v>
      </c>
      <c r="G7" s="65" t="str">
        <f>IF(F7&gt;=25,"ADMISSIÓ","EXCLUSIÓ")</f>
        <v>ADMISSIÓ</v>
      </c>
      <c r="K7" s="87" t="s">
        <v>47</v>
      </c>
      <c r="L7" s="88"/>
      <c r="M7" s="88"/>
      <c r="N7" s="52" t="s">
        <v>16</v>
      </c>
      <c r="Q7" s="87" t="s">
        <v>48</v>
      </c>
      <c r="R7" s="88"/>
      <c r="S7" s="88"/>
      <c r="T7" s="52" t="s">
        <v>16</v>
      </c>
    </row>
    <row r="8" spans="2:21" ht="86.25" customHeight="1" thickBot="1" x14ac:dyDescent="0.3">
      <c r="B8" s="60"/>
      <c r="C8" s="26" t="s">
        <v>55</v>
      </c>
      <c r="D8" s="30" t="s">
        <v>75</v>
      </c>
      <c r="E8" s="7">
        <v>8</v>
      </c>
      <c r="F8" s="63"/>
      <c r="G8" s="65"/>
      <c r="K8" s="91" t="s">
        <v>29</v>
      </c>
      <c r="L8" s="92"/>
      <c r="M8" s="92"/>
      <c r="N8" s="45">
        <f>F7</f>
        <v>27</v>
      </c>
      <c r="Q8" s="89" t="s">
        <v>34</v>
      </c>
      <c r="R8" s="90"/>
      <c r="S8" s="90"/>
      <c r="T8" s="45">
        <f>F17</f>
        <v>30</v>
      </c>
    </row>
    <row r="9" spans="2:21" ht="184.5" customHeight="1" thickBot="1" x14ac:dyDescent="0.3">
      <c r="B9" s="60"/>
      <c r="C9" s="26" t="s">
        <v>56</v>
      </c>
      <c r="D9" s="30" t="s">
        <v>64</v>
      </c>
      <c r="E9" s="7">
        <v>5</v>
      </c>
      <c r="F9" s="63"/>
      <c r="G9" s="65"/>
      <c r="K9" s="91" t="s">
        <v>31</v>
      </c>
      <c r="L9" s="92"/>
      <c r="M9" s="92"/>
      <c r="N9" s="45">
        <f>F12</f>
        <v>45</v>
      </c>
      <c r="Q9" s="91" t="s">
        <v>37</v>
      </c>
      <c r="R9" s="92"/>
      <c r="S9" s="92"/>
      <c r="T9" s="45">
        <f>F22</f>
        <v>36</v>
      </c>
    </row>
    <row r="10" spans="2:21" ht="137.25" customHeight="1" thickBot="1" x14ac:dyDescent="0.3">
      <c r="B10" s="60"/>
      <c r="C10" s="26" t="s">
        <v>51</v>
      </c>
      <c r="D10" s="32" t="s">
        <v>68</v>
      </c>
      <c r="E10" s="7">
        <v>2</v>
      </c>
      <c r="F10" s="63"/>
      <c r="G10" s="65"/>
      <c r="K10" s="89" t="s">
        <v>34</v>
      </c>
      <c r="L10" s="90"/>
      <c r="M10" s="90"/>
      <c r="N10" s="45">
        <f>F17</f>
        <v>30</v>
      </c>
      <c r="Q10" s="93" t="s">
        <v>44</v>
      </c>
      <c r="R10" s="94"/>
      <c r="S10" s="95"/>
      <c r="T10" s="45">
        <f>F32</f>
        <v>26</v>
      </c>
    </row>
    <row r="11" spans="2:21" ht="140.25" customHeight="1" thickBot="1" x14ac:dyDescent="0.3">
      <c r="B11" s="61"/>
      <c r="C11" s="27" t="s">
        <v>57</v>
      </c>
      <c r="D11" s="31" t="s">
        <v>65</v>
      </c>
      <c r="E11" s="22">
        <v>2</v>
      </c>
      <c r="F11" s="64"/>
      <c r="G11" s="66"/>
      <c r="K11" s="91" t="s">
        <v>84</v>
      </c>
      <c r="L11" s="92"/>
      <c r="M11" s="92"/>
      <c r="N11" s="45">
        <f>F22</f>
        <v>36</v>
      </c>
      <c r="Q11" s="86"/>
      <c r="R11" s="86"/>
      <c r="S11" s="86"/>
      <c r="T11" s="86"/>
      <c r="U11" s="86"/>
    </row>
    <row r="12" spans="2:21" ht="81.75" customHeight="1" thickTop="1" thickBot="1" x14ac:dyDescent="0.3">
      <c r="B12" s="59" t="s">
        <v>54</v>
      </c>
      <c r="C12" s="26" t="s">
        <v>60</v>
      </c>
      <c r="D12" s="12" t="s">
        <v>66</v>
      </c>
      <c r="E12" s="4">
        <v>8</v>
      </c>
      <c r="F12" s="62">
        <f>SUM(E12:E16)</f>
        <v>45</v>
      </c>
      <c r="G12" s="65" t="str">
        <f>IF(F12&gt;=25,"ADMISSIÓ","EXCLUSIÓ")</f>
        <v>ADMISSIÓ</v>
      </c>
      <c r="K12" s="89" t="s">
        <v>41</v>
      </c>
      <c r="L12" s="90"/>
      <c r="M12" s="90"/>
      <c r="N12" s="45">
        <f>F27</f>
        <v>25</v>
      </c>
      <c r="Q12" s="85"/>
      <c r="R12" s="85"/>
      <c r="S12" s="85"/>
      <c r="T12" s="86"/>
      <c r="U12" s="86"/>
    </row>
    <row r="13" spans="2:21" ht="113.25" customHeight="1" x14ac:dyDescent="0.25">
      <c r="B13" s="60"/>
      <c r="C13" s="26" t="s">
        <v>49</v>
      </c>
      <c r="D13" s="30" t="s">
        <v>75</v>
      </c>
      <c r="E13" s="7">
        <v>8</v>
      </c>
      <c r="F13" s="63"/>
      <c r="G13" s="65"/>
      <c r="K13" s="86"/>
      <c r="L13" s="86"/>
      <c r="M13" s="86"/>
      <c r="N13" s="86"/>
      <c r="O13" s="86"/>
    </row>
    <row r="14" spans="2:21" ht="190.15" customHeight="1" x14ac:dyDescent="0.25">
      <c r="B14" s="60"/>
      <c r="C14" s="26" t="s">
        <v>50</v>
      </c>
      <c r="D14" s="30" t="s">
        <v>67</v>
      </c>
      <c r="E14" s="7">
        <v>11</v>
      </c>
      <c r="F14" s="63"/>
      <c r="G14" s="65"/>
      <c r="K14" s="86"/>
      <c r="L14" s="86"/>
      <c r="M14" s="86"/>
      <c r="N14" s="86"/>
      <c r="O14" s="86"/>
    </row>
    <row r="15" spans="2:21" ht="105" x14ac:dyDescent="0.25">
      <c r="B15" s="60"/>
      <c r="C15" s="26" t="s">
        <v>51</v>
      </c>
      <c r="D15" s="32" t="s">
        <v>69</v>
      </c>
      <c r="E15" s="7">
        <v>10</v>
      </c>
      <c r="F15" s="63"/>
      <c r="G15" s="65"/>
    </row>
    <row r="16" spans="2:21" ht="126.75" customHeight="1" thickBot="1" x14ac:dyDescent="0.3">
      <c r="B16" s="61"/>
      <c r="C16" s="27" t="s">
        <v>52</v>
      </c>
      <c r="D16" s="31" t="s">
        <v>65</v>
      </c>
      <c r="E16" s="22">
        <v>8</v>
      </c>
      <c r="F16" s="64"/>
      <c r="G16" s="66"/>
    </row>
    <row r="17" spans="2:7" ht="76.5" customHeight="1" thickTop="1" x14ac:dyDescent="0.25">
      <c r="B17" s="59" t="s">
        <v>34</v>
      </c>
      <c r="C17" s="26" t="s">
        <v>59</v>
      </c>
      <c r="D17" s="12" t="s">
        <v>71</v>
      </c>
      <c r="E17" s="4">
        <v>5</v>
      </c>
      <c r="F17" s="62">
        <f>SUM(E17:E21)</f>
        <v>30</v>
      </c>
      <c r="G17" s="65" t="str">
        <f>IF(F17&gt;=25,"ADMISSIÓ","EXCLUSIÓ")</f>
        <v>ADMISSIÓ</v>
      </c>
    </row>
    <row r="18" spans="2:7" ht="63" customHeight="1" x14ac:dyDescent="0.25">
      <c r="B18" s="60"/>
      <c r="C18" s="26" t="s">
        <v>55</v>
      </c>
      <c r="D18" s="30" t="s">
        <v>70</v>
      </c>
      <c r="E18" s="7">
        <v>0</v>
      </c>
      <c r="F18" s="63"/>
      <c r="G18" s="65"/>
    </row>
    <row r="19" spans="2:7" ht="172.5" customHeight="1" x14ac:dyDescent="0.25">
      <c r="B19" s="60"/>
      <c r="C19" s="26" t="s">
        <v>56</v>
      </c>
      <c r="D19" s="30" t="s">
        <v>72</v>
      </c>
      <c r="E19" s="7">
        <v>7</v>
      </c>
      <c r="F19" s="63"/>
      <c r="G19" s="65"/>
    </row>
    <row r="20" spans="2:7" ht="113.25" customHeight="1" x14ac:dyDescent="0.25">
      <c r="B20" s="60"/>
      <c r="C20" s="26" t="s">
        <v>51</v>
      </c>
      <c r="D20" s="32" t="s">
        <v>69</v>
      </c>
      <c r="E20" s="7">
        <v>10</v>
      </c>
      <c r="F20" s="63"/>
      <c r="G20" s="65"/>
    </row>
    <row r="21" spans="2:7" ht="119.25" customHeight="1" thickBot="1" x14ac:dyDescent="0.3">
      <c r="B21" s="61"/>
      <c r="C21" s="27" t="s">
        <v>57</v>
      </c>
      <c r="D21" s="31" t="s">
        <v>65</v>
      </c>
      <c r="E21" s="22">
        <v>8</v>
      </c>
      <c r="F21" s="64"/>
      <c r="G21" s="66"/>
    </row>
    <row r="22" spans="2:7" ht="68.25" customHeight="1" thickTop="1" x14ac:dyDescent="0.25">
      <c r="B22" s="59" t="s">
        <v>84</v>
      </c>
      <c r="C22" s="26" t="s">
        <v>59</v>
      </c>
      <c r="D22" s="12" t="s">
        <v>71</v>
      </c>
      <c r="E22" s="4">
        <v>9</v>
      </c>
      <c r="F22" s="62">
        <f>SUM(E22:E26)</f>
        <v>36</v>
      </c>
      <c r="G22" s="65" t="str">
        <f>IF(F22&gt;=25,"ADMISSIÓ","EXCLUSIÓ")</f>
        <v>ADMISSIÓ</v>
      </c>
    </row>
    <row r="23" spans="2:7" ht="54.75" customHeight="1" x14ac:dyDescent="0.25">
      <c r="B23" s="60"/>
      <c r="C23" s="26" t="s">
        <v>55</v>
      </c>
      <c r="D23" s="30" t="s">
        <v>73</v>
      </c>
      <c r="E23" s="7">
        <v>8</v>
      </c>
      <c r="F23" s="63"/>
      <c r="G23" s="65"/>
    </row>
    <row r="24" spans="2:7" ht="170.25" customHeight="1" x14ac:dyDescent="0.25">
      <c r="B24" s="60"/>
      <c r="C24" s="26" t="s">
        <v>56</v>
      </c>
      <c r="D24" s="30" t="s">
        <v>72</v>
      </c>
      <c r="E24" s="7">
        <v>9</v>
      </c>
      <c r="F24" s="63"/>
      <c r="G24" s="65"/>
    </row>
    <row r="25" spans="2:7" ht="114" customHeight="1" x14ac:dyDescent="0.25">
      <c r="B25" s="60"/>
      <c r="C25" s="26" t="s">
        <v>51</v>
      </c>
      <c r="D25" s="32" t="s">
        <v>69</v>
      </c>
      <c r="E25" s="7">
        <v>10</v>
      </c>
      <c r="F25" s="63"/>
      <c r="G25" s="65"/>
    </row>
    <row r="26" spans="2:7" ht="117" customHeight="1" thickBot="1" x14ac:dyDescent="0.3">
      <c r="B26" s="61"/>
      <c r="C26" s="27" t="s">
        <v>57</v>
      </c>
      <c r="D26" s="31" t="s">
        <v>74</v>
      </c>
      <c r="E26" s="22">
        <v>0</v>
      </c>
      <c r="F26" s="64"/>
      <c r="G26" s="66"/>
    </row>
    <row r="27" spans="2:7" ht="71.25" customHeight="1" thickTop="1" x14ac:dyDescent="0.25">
      <c r="B27" s="67" t="s">
        <v>41</v>
      </c>
      <c r="C27" s="26" t="s">
        <v>59</v>
      </c>
      <c r="D27" s="12" t="s">
        <v>77</v>
      </c>
      <c r="E27" s="4">
        <v>1</v>
      </c>
      <c r="F27" s="69">
        <f>SUM(E27:E31)</f>
        <v>25</v>
      </c>
      <c r="G27" s="71" t="str">
        <f>IF(F27&gt;=25,"ADMISSIÓ","EXCLUSIÓ")</f>
        <v>ADMISSIÓ</v>
      </c>
    </row>
    <row r="28" spans="2:7" ht="63.75" customHeight="1" x14ac:dyDescent="0.25">
      <c r="B28" s="60"/>
      <c r="C28" s="26" t="s">
        <v>55</v>
      </c>
      <c r="D28" s="30" t="s">
        <v>78</v>
      </c>
      <c r="E28" s="7">
        <v>0</v>
      </c>
      <c r="F28" s="63"/>
      <c r="G28" s="65"/>
    </row>
    <row r="29" spans="2:7" ht="177.75" customHeight="1" x14ac:dyDescent="0.25">
      <c r="B29" s="60"/>
      <c r="C29" s="26" t="s">
        <v>56</v>
      </c>
      <c r="D29" s="30" t="s">
        <v>68</v>
      </c>
      <c r="E29" s="7">
        <v>9</v>
      </c>
      <c r="F29" s="63"/>
      <c r="G29" s="65"/>
    </row>
    <row r="30" spans="2:7" ht="114.75" customHeight="1" x14ac:dyDescent="0.25">
      <c r="B30" s="60"/>
      <c r="C30" s="26" t="s">
        <v>51</v>
      </c>
      <c r="D30" s="32" t="s">
        <v>79</v>
      </c>
      <c r="E30" s="7">
        <v>8</v>
      </c>
      <c r="F30" s="63"/>
      <c r="G30" s="65"/>
    </row>
    <row r="31" spans="2:7" ht="120" customHeight="1" thickBot="1" x14ac:dyDescent="0.3">
      <c r="B31" s="61"/>
      <c r="C31" s="27" t="s">
        <v>57</v>
      </c>
      <c r="D31" s="31" t="s">
        <v>65</v>
      </c>
      <c r="E31" s="22">
        <v>7</v>
      </c>
      <c r="F31" s="64"/>
      <c r="G31" s="66"/>
    </row>
    <row r="32" spans="2:7" ht="67.5" customHeight="1" thickTop="1" x14ac:dyDescent="0.25">
      <c r="B32" s="67" t="s">
        <v>58</v>
      </c>
      <c r="C32" s="26" t="s">
        <v>59</v>
      </c>
      <c r="D32" s="12" t="s">
        <v>80</v>
      </c>
      <c r="E32" s="4">
        <v>7</v>
      </c>
      <c r="F32" s="69">
        <f>SUM(E32:E36)</f>
        <v>26</v>
      </c>
      <c r="G32" s="71" t="str">
        <f>IF(F32&gt;=25,"ADMISSIÓ","EXCLUSIÓ")</f>
        <v>ADMISSIÓ</v>
      </c>
    </row>
    <row r="33" spans="2:7" ht="62.25" customHeight="1" x14ac:dyDescent="0.25">
      <c r="B33" s="60"/>
      <c r="C33" s="26" t="s">
        <v>55</v>
      </c>
      <c r="D33" s="30" t="s">
        <v>81</v>
      </c>
      <c r="E33" s="7">
        <v>0</v>
      </c>
      <c r="F33" s="63"/>
      <c r="G33" s="65"/>
    </row>
    <row r="34" spans="2:7" ht="171" customHeight="1" x14ac:dyDescent="0.25">
      <c r="B34" s="60"/>
      <c r="C34" s="26" t="s">
        <v>56</v>
      </c>
      <c r="D34" s="30" t="s">
        <v>82</v>
      </c>
      <c r="E34" s="7">
        <v>9</v>
      </c>
      <c r="F34" s="63"/>
      <c r="G34" s="65"/>
    </row>
    <row r="35" spans="2:7" ht="125.25" customHeight="1" x14ac:dyDescent="0.25">
      <c r="B35" s="60"/>
      <c r="C35" s="26" t="s">
        <v>51</v>
      </c>
      <c r="D35" s="32" t="s">
        <v>83</v>
      </c>
      <c r="E35" s="7">
        <v>10</v>
      </c>
      <c r="F35" s="63"/>
      <c r="G35" s="65"/>
    </row>
    <row r="36" spans="2:7" ht="118.5" customHeight="1" thickBot="1" x14ac:dyDescent="0.3">
      <c r="B36" s="68"/>
      <c r="C36" s="28" t="s">
        <v>57</v>
      </c>
      <c r="D36" s="46" t="s">
        <v>65</v>
      </c>
      <c r="E36" s="23">
        <v>0</v>
      </c>
      <c r="F36" s="70"/>
      <c r="G36" s="72"/>
    </row>
  </sheetData>
  <mergeCells count="43">
    <mergeCell ref="K12:M12"/>
    <mergeCell ref="K13:M13"/>
    <mergeCell ref="N13:O13"/>
    <mergeCell ref="K14:M14"/>
    <mergeCell ref="N14:O14"/>
    <mergeCell ref="K7:M7"/>
    <mergeCell ref="B7:B11"/>
    <mergeCell ref="F7:F11"/>
    <mergeCell ref="K10:M10"/>
    <mergeCell ref="K11:M11"/>
    <mergeCell ref="K8:M8"/>
    <mergeCell ref="K9:M9"/>
    <mergeCell ref="Q12:S12"/>
    <mergeCell ref="T12:U12"/>
    <mergeCell ref="Q7:S7"/>
    <mergeCell ref="Q8:S8"/>
    <mergeCell ref="Q9:S9"/>
    <mergeCell ref="Q10:S10"/>
    <mergeCell ref="Q11:S11"/>
    <mergeCell ref="T11:U11"/>
    <mergeCell ref="G5:G6"/>
    <mergeCell ref="G7:G11"/>
    <mergeCell ref="E5:E6"/>
    <mergeCell ref="F5:F6"/>
    <mergeCell ref="B12:B16"/>
    <mergeCell ref="F12:F16"/>
    <mergeCell ref="G12:G16"/>
    <mergeCell ref="B4:B6"/>
    <mergeCell ref="C5:C6"/>
    <mergeCell ref="D5:D6"/>
    <mergeCell ref="C4:G4"/>
    <mergeCell ref="B17:B21"/>
    <mergeCell ref="F17:F21"/>
    <mergeCell ref="G17:G21"/>
    <mergeCell ref="B32:B36"/>
    <mergeCell ref="F32:F36"/>
    <mergeCell ref="G32:G36"/>
    <mergeCell ref="B22:B26"/>
    <mergeCell ref="F22:F26"/>
    <mergeCell ref="G22:G26"/>
    <mergeCell ref="B27:B31"/>
    <mergeCell ref="F27:F31"/>
    <mergeCell ref="G27:G31"/>
  </mergeCells>
  <pageMargins left="0.70866141732283472" right="0.70866141732283472" top="0.74803149606299213" bottom="0.74803149606299213" header="0.31496062992125984" footer="0.31496062992125984"/>
  <pageSetup paperSize="8"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13"/>
  <sheetViews>
    <sheetView zoomScale="90" zoomScaleNormal="90" workbookViewId="0">
      <selection activeCell="Q20" sqref="Q20"/>
    </sheetView>
  </sheetViews>
  <sheetFormatPr baseColWidth="10" defaultColWidth="11.42578125" defaultRowHeight="15" x14ac:dyDescent="0.25"/>
  <cols>
    <col min="1" max="1" width="9.28515625" customWidth="1"/>
    <col min="2" max="2" width="25.7109375" customWidth="1"/>
    <col min="3" max="3" width="33.42578125" customWidth="1"/>
    <col min="4" max="4" width="9.28515625" customWidth="1"/>
    <col min="5" max="5" width="15.42578125" bestFit="1" customWidth="1"/>
    <col min="6" max="6" width="15.140625" customWidth="1"/>
    <col min="7" max="7" width="15.85546875" customWidth="1"/>
    <col min="8" max="8" width="15.140625" customWidth="1"/>
    <col min="9" max="9" width="22.42578125" customWidth="1"/>
    <col min="10" max="10" width="17.7109375" customWidth="1"/>
  </cols>
  <sheetData>
    <row r="3" spans="2:10" ht="18.75" customHeight="1" thickBot="1" x14ac:dyDescent="0.3">
      <c r="B3" s="103" t="s">
        <v>9</v>
      </c>
      <c r="C3" s="104"/>
      <c r="D3" s="105"/>
      <c r="E3" s="98" t="s">
        <v>22</v>
      </c>
      <c r="F3" s="99"/>
      <c r="G3" s="96" t="s">
        <v>19</v>
      </c>
      <c r="H3" s="96"/>
      <c r="I3" s="124"/>
    </row>
    <row r="4" spans="2:10" ht="66" customHeight="1" x14ac:dyDescent="0.25">
      <c r="B4" s="106" t="s">
        <v>2</v>
      </c>
      <c r="C4" s="110" t="s">
        <v>21</v>
      </c>
      <c r="D4" s="110"/>
      <c r="E4" s="108" t="s">
        <v>85</v>
      </c>
      <c r="F4" s="102" t="s">
        <v>87</v>
      </c>
      <c r="G4" s="97" t="s">
        <v>88</v>
      </c>
      <c r="H4" s="123" t="s">
        <v>89</v>
      </c>
      <c r="I4" s="125" t="s">
        <v>90</v>
      </c>
      <c r="J4" s="17"/>
    </row>
    <row r="5" spans="2:10" ht="25.15" customHeight="1" x14ac:dyDescent="0.25">
      <c r="B5" s="107"/>
      <c r="C5" s="111" t="s">
        <v>20</v>
      </c>
      <c r="D5" s="111"/>
      <c r="E5" s="109"/>
      <c r="F5" s="102"/>
      <c r="G5" s="97"/>
      <c r="H5" s="123"/>
      <c r="I5" s="126"/>
      <c r="J5" s="17"/>
    </row>
    <row r="6" spans="2:10" ht="24.75" customHeight="1" x14ac:dyDescent="0.25">
      <c r="B6" s="13" t="s">
        <v>29</v>
      </c>
      <c r="C6" s="100">
        <v>0.2</v>
      </c>
      <c r="D6" s="101"/>
      <c r="E6" s="14">
        <f>IF(C6-AVERAGE(C6:C10)&gt;20%,"Desproporcionada",(35*C6/MAX(C6:C10)))</f>
        <v>16.666666666666668</v>
      </c>
      <c r="F6" s="130">
        <v>0</v>
      </c>
      <c r="G6" s="134">
        <v>0</v>
      </c>
      <c r="H6" s="129">
        <f>F6+G6</f>
        <v>0</v>
      </c>
      <c r="I6" s="127">
        <f>E6+H6</f>
        <v>16.666666666666668</v>
      </c>
      <c r="J6" s="37"/>
    </row>
    <row r="7" spans="2:10" ht="25.5" x14ac:dyDescent="0.25">
      <c r="B7" s="13" t="s">
        <v>31</v>
      </c>
      <c r="C7" s="100">
        <v>0.35</v>
      </c>
      <c r="D7" s="101"/>
      <c r="E7" s="14">
        <f>IF(C7-AVERAGE(C6:C10)&gt;20%,"Desproporcionada",(35*C7/MAX(C6:C10)))</f>
        <v>29.166666666666668</v>
      </c>
      <c r="F7" s="130">
        <v>0</v>
      </c>
      <c r="G7" s="130">
        <v>0</v>
      </c>
      <c r="H7" s="129">
        <f t="shared" ref="H7:H10" si="0">F7+G7</f>
        <v>0</v>
      </c>
      <c r="I7" s="127">
        <f t="shared" ref="I7:I10" si="1">E7+H7</f>
        <v>29.166666666666668</v>
      </c>
    </row>
    <row r="8" spans="2:10" ht="25.5" x14ac:dyDescent="0.25">
      <c r="B8" s="13" t="s">
        <v>34</v>
      </c>
      <c r="C8" s="100">
        <v>0.4</v>
      </c>
      <c r="D8" s="101"/>
      <c r="E8" s="14">
        <f>IF(C8-AVERAGE(C6:C10)&gt;20%,"Desproporcionada",(35*C8/MAX(C6:C10)))</f>
        <v>33.333333333333336</v>
      </c>
      <c r="F8" s="130">
        <v>0</v>
      </c>
      <c r="G8" s="130">
        <v>0</v>
      </c>
      <c r="H8" s="129">
        <f t="shared" si="0"/>
        <v>0</v>
      </c>
      <c r="I8" s="127">
        <f t="shared" si="1"/>
        <v>33.333333333333336</v>
      </c>
    </row>
    <row r="9" spans="2:10" ht="25.5" x14ac:dyDescent="0.25">
      <c r="B9" s="13" t="s">
        <v>84</v>
      </c>
      <c r="C9" s="100">
        <v>0.4</v>
      </c>
      <c r="D9" s="101"/>
      <c r="E9" s="14">
        <f>IF(C9-AVERAGE(C6:C10)&gt;20%,"Desproporcionada",(35*C9/MAX(C6:C10)))</f>
        <v>33.333333333333336</v>
      </c>
      <c r="F9" s="130">
        <v>0</v>
      </c>
      <c r="G9" s="130">
        <v>0</v>
      </c>
      <c r="H9" s="129">
        <f t="shared" si="0"/>
        <v>0</v>
      </c>
      <c r="I9" s="127">
        <f t="shared" si="1"/>
        <v>33.333333333333336</v>
      </c>
    </row>
    <row r="10" spans="2:10" ht="15.75" thickBot="1" x14ac:dyDescent="0.3">
      <c r="B10" s="13" t="s">
        <v>41</v>
      </c>
      <c r="C10" s="100">
        <v>0.42</v>
      </c>
      <c r="D10" s="101"/>
      <c r="E10" s="14">
        <f>IF(C10-AVERAGE(C6:C10)&gt;20%,"Desproporcionada",(35*C10/MAX(C6:C10)))</f>
        <v>35</v>
      </c>
      <c r="F10" s="130">
        <v>0</v>
      </c>
      <c r="G10" s="130">
        <v>0</v>
      </c>
      <c r="H10" s="129">
        <f t="shared" si="0"/>
        <v>0</v>
      </c>
      <c r="I10" s="128">
        <f t="shared" si="1"/>
        <v>35</v>
      </c>
    </row>
    <row r="11" spans="2:10" x14ac:dyDescent="0.25">
      <c r="B11" s="47"/>
      <c r="C11" s="48"/>
      <c r="D11" s="48"/>
      <c r="E11" s="49"/>
    </row>
    <row r="13" spans="2:10" x14ac:dyDescent="0.25">
      <c r="B13" s="6" t="s">
        <v>5</v>
      </c>
      <c r="C13" s="33">
        <f>AVERAGE(C6:D10)</f>
        <v>0.35399999999999998</v>
      </c>
      <c r="D13" s="33"/>
    </row>
  </sheetData>
  <mergeCells count="16">
    <mergeCell ref="B3:D3"/>
    <mergeCell ref="B4:B5"/>
    <mergeCell ref="E4:E5"/>
    <mergeCell ref="C6:D6"/>
    <mergeCell ref="C4:D4"/>
    <mergeCell ref="C5:D5"/>
    <mergeCell ref="C7:D7"/>
    <mergeCell ref="C8:D8"/>
    <mergeCell ref="C9:D9"/>
    <mergeCell ref="C10:D10"/>
    <mergeCell ref="F4:F5"/>
    <mergeCell ref="I4:I5"/>
    <mergeCell ref="G3:I3"/>
    <mergeCell ref="G4:G5"/>
    <mergeCell ref="H4:H5"/>
    <mergeCell ref="E3:F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D82F-F050-4FEC-8B6B-C220097FF19C}">
  <dimension ref="B3:J11"/>
  <sheetViews>
    <sheetView zoomScale="90" zoomScaleNormal="90" workbookViewId="0">
      <selection activeCell="J7" sqref="J7"/>
    </sheetView>
  </sheetViews>
  <sheetFormatPr baseColWidth="10" defaultColWidth="11.42578125" defaultRowHeight="15" x14ac:dyDescent="0.25"/>
  <cols>
    <col min="1" max="1" width="9.28515625" customWidth="1"/>
    <col min="2" max="2" width="25.7109375" customWidth="1"/>
    <col min="3" max="3" width="33.42578125" customWidth="1"/>
    <col min="4" max="4" width="9.28515625" customWidth="1"/>
    <col min="5" max="5" width="15.42578125" bestFit="1" customWidth="1"/>
    <col min="6" max="6" width="15.140625" customWidth="1"/>
    <col min="7" max="7" width="15.85546875" customWidth="1"/>
    <col min="8" max="8" width="15.140625" customWidth="1"/>
    <col min="9" max="9" width="22.42578125" customWidth="1"/>
    <col min="10" max="10" width="17.7109375" customWidth="1"/>
  </cols>
  <sheetData>
    <row r="3" spans="2:10" ht="18.75" customHeight="1" thickBot="1" x14ac:dyDescent="0.3">
      <c r="B3" s="103" t="s">
        <v>9</v>
      </c>
      <c r="C3" s="104"/>
      <c r="D3" s="105"/>
      <c r="E3" s="98" t="s">
        <v>23</v>
      </c>
      <c r="F3" s="99"/>
      <c r="G3" s="96" t="s">
        <v>19</v>
      </c>
      <c r="H3" s="96"/>
      <c r="I3" s="124"/>
    </row>
    <row r="4" spans="2:10" ht="66" customHeight="1" x14ac:dyDescent="0.25">
      <c r="B4" s="106" t="s">
        <v>2</v>
      </c>
      <c r="C4" s="110" t="s">
        <v>21</v>
      </c>
      <c r="D4" s="110"/>
      <c r="E4" s="108" t="s">
        <v>85</v>
      </c>
      <c r="F4" s="102" t="s">
        <v>87</v>
      </c>
      <c r="G4" s="135" t="s">
        <v>88</v>
      </c>
      <c r="H4" s="123" t="s">
        <v>89</v>
      </c>
      <c r="I4" s="125" t="s">
        <v>90</v>
      </c>
      <c r="J4" s="17"/>
    </row>
    <row r="5" spans="2:10" ht="25.15" customHeight="1" x14ac:dyDescent="0.25">
      <c r="B5" s="107"/>
      <c r="C5" s="111" t="s">
        <v>20</v>
      </c>
      <c r="D5" s="111"/>
      <c r="E5" s="109"/>
      <c r="F5" s="102"/>
      <c r="G5" s="135"/>
      <c r="H5" s="123"/>
      <c r="I5" s="126"/>
      <c r="J5" s="17"/>
    </row>
    <row r="6" spans="2:10" ht="35.25" customHeight="1" x14ac:dyDescent="0.25">
      <c r="B6" s="13" t="s">
        <v>34</v>
      </c>
      <c r="C6" s="100">
        <v>0.35</v>
      </c>
      <c r="D6" s="101"/>
      <c r="E6" s="14">
        <f>IF(C6-AVERAGE(C6:C8)&gt;20%,"Desproporcionada",(35*C6/MAX(C6:C8)))</f>
        <v>35</v>
      </c>
      <c r="F6" s="130">
        <v>0</v>
      </c>
      <c r="G6" s="130">
        <v>0</v>
      </c>
      <c r="H6" s="131">
        <f t="shared" ref="H6:H8" si="0">F6+G6</f>
        <v>0</v>
      </c>
      <c r="I6" s="132">
        <f t="shared" ref="I6:I8" si="1">E6+H6</f>
        <v>35</v>
      </c>
    </row>
    <row r="7" spans="2:10" ht="32.25" customHeight="1" x14ac:dyDescent="0.25">
      <c r="B7" s="13" t="s">
        <v>84</v>
      </c>
      <c r="C7" s="100">
        <v>0.35</v>
      </c>
      <c r="D7" s="101"/>
      <c r="E7" s="14">
        <f>IF(C7-AVERAGE(C6:C8)&gt;20%,"Desproporcionada",(35*C7/MAX(C6:C8)))</f>
        <v>35</v>
      </c>
      <c r="F7" s="130">
        <v>0</v>
      </c>
      <c r="G7" s="130">
        <v>0</v>
      </c>
      <c r="H7" s="131">
        <f t="shared" si="0"/>
        <v>0</v>
      </c>
      <c r="I7" s="132">
        <f t="shared" si="1"/>
        <v>35</v>
      </c>
    </row>
    <row r="8" spans="2:10" ht="31.5" customHeight="1" thickBot="1" x14ac:dyDescent="0.3">
      <c r="B8" s="13" t="s">
        <v>44</v>
      </c>
      <c r="C8" s="100">
        <v>0</v>
      </c>
      <c r="D8" s="101"/>
      <c r="E8" s="14">
        <f>IF(C8-AVERAGE(C6:C8)&gt;20%,"Desproporcionada",(35*C8/MAX(C6:C8)))</f>
        <v>0</v>
      </c>
      <c r="F8" s="130">
        <v>7.5</v>
      </c>
      <c r="G8" s="130">
        <v>0</v>
      </c>
      <c r="H8" s="131">
        <f t="shared" si="0"/>
        <v>7.5</v>
      </c>
      <c r="I8" s="133">
        <f t="shared" si="1"/>
        <v>7.5</v>
      </c>
    </row>
    <row r="9" spans="2:10" x14ac:dyDescent="0.25">
      <c r="B9" s="47"/>
      <c r="C9" s="48"/>
      <c r="D9" s="48"/>
      <c r="E9" s="49"/>
    </row>
    <row r="11" spans="2:10" x14ac:dyDescent="0.25">
      <c r="B11" s="6" t="s">
        <v>5</v>
      </c>
      <c r="C11" s="33">
        <f>AVERAGE(C6:D8)</f>
        <v>0.23333333333333331</v>
      </c>
      <c r="D11" s="33"/>
    </row>
  </sheetData>
  <mergeCells count="14">
    <mergeCell ref="G3:I3"/>
    <mergeCell ref="B4:B5"/>
    <mergeCell ref="C4:D4"/>
    <mergeCell ref="E4:E5"/>
    <mergeCell ref="F4:F5"/>
    <mergeCell ref="G4:G5"/>
    <mergeCell ref="H4:H5"/>
    <mergeCell ref="I4:I5"/>
    <mergeCell ref="C5:D5"/>
    <mergeCell ref="C6:D6"/>
    <mergeCell ref="C7:D7"/>
    <mergeCell ref="C8:D8"/>
    <mergeCell ref="B3:D3"/>
    <mergeCell ref="E3:F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0A27-0B97-420C-90A4-A4E33FEF18AF}">
  <dimension ref="B2:J10"/>
  <sheetViews>
    <sheetView zoomScale="80" zoomScaleNormal="80" workbookViewId="0">
      <selection activeCell="E6" sqref="E6"/>
    </sheetView>
  </sheetViews>
  <sheetFormatPr baseColWidth="10" defaultColWidth="11.42578125" defaultRowHeight="15" x14ac:dyDescent="0.25"/>
  <cols>
    <col min="1" max="1" width="9.28515625" customWidth="1"/>
    <col min="2" max="2" width="25.7109375" customWidth="1"/>
    <col min="3" max="3" width="24.28515625" customWidth="1"/>
    <col min="4" max="4" width="13.7109375" customWidth="1"/>
    <col min="5" max="5" width="15.42578125" bestFit="1" customWidth="1"/>
    <col min="7" max="7" width="12.28515625" bestFit="1" customWidth="1"/>
    <col min="9" max="9" width="4.5703125" customWidth="1"/>
    <col min="10" max="10" width="17.7109375" customWidth="1"/>
  </cols>
  <sheetData>
    <row r="2" spans="2:10" ht="12.75" customHeight="1" x14ac:dyDescent="0.25"/>
    <row r="3" spans="2:10" ht="33.75" customHeight="1" x14ac:dyDescent="0.25">
      <c r="B3" s="103" t="s">
        <v>9</v>
      </c>
      <c r="C3" s="105"/>
      <c r="D3" s="38" t="s">
        <v>63</v>
      </c>
      <c r="E3" s="21" t="s">
        <v>19</v>
      </c>
    </row>
    <row r="4" spans="2:10" ht="66" customHeight="1" x14ac:dyDescent="0.25">
      <c r="B4" s="106" t="s">
        <v>2</v>
      </c>
      <c r="C4" s="112" t="s">
        <v>24</v>
      </c>
      <c r="D4" s="113"/>
      <c r="E4" s="108" t="s">
        <v>85</v>
      </c>
      <c r="G4" s="15"/>
      <c r="H4" s="15"/>
      <c r="I4" s="16"/>
      <c r="J4" s="17"/>
    </row>
    <row r="5" spans="2:10" ht="23.45" customHeight="1" x14ac:dyDescent="0.25">
      <c r="B5" s="107"/>
      <c r="C5" s="114" t="s">
        <v>20</v>
      </c>
      <c r="D5" s="115"/>
      <c r="E5" s="109"/>
      <c r="G5" s="15"/>
      <c r="H5" s="15"/>
      <c r="I5" s="16"/>
      <c r="J5" s="17"/>
    </row>
    <row r="6" spans="2:10" ht="55.15" customHeight="1" x14ac:dyDescent="0.25">
      <c r="B6" s="51" t="s">
        <v>86</v>
      </c>
      <c r="C6" s="100" t="s">
        <v>86</v>
      </c>
      <c r="D6" s="101"/>
      <c r="E6" s="50" t="s">
        <v>86</v>
      </c>
      <c r="G6" s="34"/>
      <c r="H6" s="35"/>
      <c r="I6" s="36"/>
      <c r="J6" s="37"/>
    </row>
    <row r="10" spans="2:10" x14ac:dyDescent="0.25">
      <c r="B10" s="6" t="s">
        <v>5</v>
      </c>
      <c r="C10" s="33" t="e">
        <f>AVERAGE(C6:C6)</f>
        <v>#DIV/0!</v>
      </c>
      <c r="D10" s="33"/>
    </row>
  </sheetData>
  <mergeCells count="6">
    <mergeCell ref="C6:D6"/>
    <mergeCell ref="E4:E5"/>
    <mergeCell ref="B3:C3"/>
    <mergeCell ref="B4:B5"/>
    <mergeCell ref="C4:D4"/>
    <mergeCell ref="C5:D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9"/>
  <sheetViews>
    <sheetView zoomScale="120" zoomScaleNormal="120" workbookViewId="0">
      <selection activeCell="J13" sqref="J13"/>
    </sheetView>
  </sheetViews>
  <sheetFormatPr baseColWidth="10" defaultColWidth="11.42578125" defaultRowHeight="15" x14ac:dyDescent="0.25"/>
  <cols>
    <col min="2" max="2" width="7.7109375" customWidth="1"/>
    <col min="3" max="3" width="28.7109375" customWidth="1"/>
    <col min="4" max="4" width="10.28515625" customWidth="1"/>
    <col min="5" max="5" width="11.140625" customWidth="1"/>
    <col min="6" max="6" width="10.28515625" customWidth="1"/>
  </cols>
  <sheetData>
    <row r="1" spans="2:6" ht="15.75" thickBot="1" x14ac:dyDescent="0.3"/>
    <row r="2" spans="2:6" ht="19.5" thickBot="1" x14ac:dyDescent="0.35">
      <c r="B2" s="116" t="s">
        <v>27</v>
      </c>
      <c r="C2" s="117"/>
      <c r="D2" s="117"/>
      <c r="E2" s="117"/>
      <c r="F2" s="118"/>
    </row>
    <row r="3" spans="2:6" ht="45" x14ac:dyDescent="0.25">
      <c r="B3" s="119" t="s">
        <v>6</v>
      </c>
      <c r="C3" s="119" t="s">
        <v>0</v>
      </c>
      <c r="D3" s="121" t="s">
        <v>7</v>
      </c>
      <c r="E3" s="121" t="s">
        <v>13</v>
      </c>
      <c r="F3" s="8" t="s">
        <v>15</v>
      </c>
    </row>
    <row r="4" spans="2:6" x14ac:dyDescent="0.25">
      <c r="B4" s="120"/>
      <c r="C4" s="120"/>
      <c r="D4" s="122"/>
      <c r="E4" s="122"/>
      <c r="F4" s="19" t="s">
        <v>14</v>
      </c>
    </row>
    <row r="5" spans="2:6" x14ac:dyDescent="0.25">
      <c r="B5" s="25">
        <v>1</v>
      </c>
      <c r="C5" s="9" t="s">
        <v>29</v>
      </c>
      <c r="D5" s="40">
        <f>'Sobre B (valoració tècnica)'!N8</f>
        <v>27</v>
      </c>
      <c r="E5" s="54">
        <f>'Sobre C LOT 1'!I6</f>
        <v>16.666666666666668</v>
      </c>
      <c r="F5" s="29">
        <f>+D5+E5</f>
        <v>43.666666666666671</v>
      </c>
    </row>
    <row r="6" spans="2:6" x14ac:dyDescent="0.25">
      <c r="B6" s="25">
        <v>2</v>
      </c>
      <c r="C6" s="9" t="s">
        <v>31</v>
      </c>
      <c r="D6" s="40">
        <f>'Sobre B (valoració tècnica)'!N9</f>
        <v>45</v>
      </c>
      <c r="E6" s="54">
        <f>'Sobre C LOT 1'!I7</f>
        <v>29.166666666666668</v>
      </c>
      <c r="F6" s="29">
        <f>+D6+E6</f>
        <v>74.166666666666671</v>
      </c>
    </row>
    <row r="7" spans="2:6" ht="25.5" x14ac:dyDescent="0.25">
      <c r="B7" s="25">
        <v>3</v>
      </c>
      <c r="C7" s="9" t="s">
        <v>34</v>
      </c>
      <c r="D7" s="40">
        <f>'Sobre B (valoració tècnica)'!N10</f>
        <v>30</v>
      </c>
      <c r="E7" s="54">
        <f>'Sobre C LOT 1'!I8</f>
        <v>33.333333333333336</v>
      </c>
      <c r="F7" s="29">
        <f>+D7+E7</f>
        <v>63.333333333333336</v>
      </c>
    </row>
    <row r="8" spans="2:6" x14ac:dyDescent="0.25">
      <c r="B8" s="25">
        <v>4</v>
      </c>
      <c r="C8" s="9" t="s">
        <v>37</v>
      </c>
      <c r="D8" s="40">
        <f>'Sobre B (valoració tècnica)'!N11</f>
        <v>36</v>
      </c>
      <c r="E8" s="54">
        <f>'Sobre C LOT 1'!I9</f>
        <v>33.333333333333336</v>
      </c>
      <c r="F8" s="29">
        <f>+D8+E8</f>
        <v>69.333333333333343</v>
      </c>
    </row>
    <row r="9" spans="2:6" x14ac:dyDescent="0.25">
      <c r="B9" s="25">
        <v>5</v>
      </c>
      <c r="C9" s="9" t="s">
        <v>41</v>
      </c>
      <c r="D9" s="40">
        <f>'Sobre B (valoració tècnica)'!N12</f>
        <v>25</v>
      </c>
      <c r="E9" s="54">
        <f>'Sobre C LOT 1'!I10</f>
        <v>35</v>
      </c>
      <c r="F9" s="29">
        <f>+D9+E9</f>
        <v>60</v>
      </c>
    </row>
  </sheetData>
  <mergeCells count="5">
    <mergeCell ref="B2:F2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4B9F-360C-4748-B952-D522B95B9108}">
  <dimension ref="B1:F7"/>
  <sheetViews>
    <sheetView zoomScale="120" zoomScaleNormal="120" workbookViewId="0">
      <selection activeCell="J16" sqref="J16"/>
    </sheetView>
  </sheetViews>
  <sheetFormatPr baseColWidth="10" defaultColWidth="11.42578125" defaultRowHeight="15" x14ac:dyDescent="0.25"/>
  <cols>
    <col min="1" max="1" width="11.42578125" customWidth="1"/>
    <col min="2" max="2" width="7.7109375" customWidth="1"/>
    <col min="3" max="3" width="28.7109375" customWidth="1"/>
    <col min="4" max="4" width="10.85546875" customWidth="1"/>
    <col min="5" max="5" width="11.140625" customWidth="1"/>
    <col min="6" max="6" width="12.28515625" customWidth="1"/>
  </cols>
  <sheetData>
    <row r="1" spans="2:6" ht="15.75" thickBot="1" x14ac:dyDescent="0.3"/>
    <row r="2" spans="2:6" ht="19.5" thickBot="1" x14ac:dyDescent="0.35">
      <c r="B2" s="116" t="s">
        <v>28</v>
      </c>
      <c r="C2" s="117"/>
      <c r="D2" s="117"/>
      <c r="E2" s="117"/>
      <c r="F2" s="118"/>
    </row>
    <row r="3" spans="2:6" ht="45" x14ac:dyDescent="0.25">
      <c r="B3" s="119" t="s">
        <v>6</v>
      </c>
      <c r="C3" s="119" t="s">
        <v>0</v>
      </c>
      <c r="D3" s="121" t="s">
        <v>7</v>
      </c>
      <c r="E3" s="121" t="s">
        <v>13</v>
      </c>
      <c r="F3" s="8" t="s">
        <v>15</v>
      </c>
    </row>
    <row r="4" spans="2:6" x14ac:dyDescent="0.25">
      <c r="B4" s="120"/>
      <c r="C4" s="120"/>
      <c r="D4" s="122"/>
      <c r="E4" s="122"/>
      <c r="F4" s="19" t="s">
        <v>14</v>
      </c>
    </row>
    <row r="5" spans="2:6" ht="25.5" x14ac:dyDescent="0.25">
      <c r="B5" s="20">
        <v>1</v>
      </c>
      <c r="C5" s="9" t="s">
        <v>34</v>
      </c>
      <c r="D5" s="40">
        <f>'Sobre B (valoració tècnica)'!T8</f>
        <v>30</v>
      </c>
      <c r="E5" s="53">
        <f>'Sobre C LOT 2'!I6</f>
        <v>35</v>
      </c>
      <c r="F5" s="29">
        <f>+D5+E5</f>
        <v>65</v>
      </c>
    </row>
    <row r="6" spans="2:6" x14ac:dyDescent="0.25">
      <c r="B6" s="20">
        <v>2</v>
      </c>
      <c r="C6" s="9" t="s">
        <v>37</v>
      </c>
      <c r="D6" s="40">
        <f>'Sobre B (valoració tècnica)'!T9</f>
        <v>36</v>
      </c>
      <c r="E6" s="53">
        <f>'Sobre C LOT 2'!I7</f>
        <v>35</v>
      </c>
      <c r="F6" s="29">
        <f>+D6+E6</f>
        <v>71</v>
      </c>
    </row>
    <row r="7" spans="2:6" ht="25.5" x14ac:dyDescent="0.25">
      <c r="B7" s="20">
        <v>3</v>
      </c>
      <c r="C7" s="9" t="s">
        <v>44</v>
      </c>
      <c r="D7" s="40">
        <f>'Sobre B (valoració tècnica)'!T10</f>
        <v>26</v>
      </c>
      <c r="E7" s="53">
        <f>'Sobre C LOT 2'!I8</f>
        <v>7.5</v>
      </c>
      <c r="F7" s="29">
        <f>+D7+E7</f>
        <v>33.5</v>
      </c>
    </row>
  </sheetData>
  <mergeCells count="5">
    <mergeCell ref="B2:F2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A2FCB-CADD-41B9-815B-C17DA3B0DABC}">
  <dimension ref="B1:F5"/>
  <sheetViews>
    <sheetView zoomScale="120" zoomScaleNormal="120" workbookViewId="0">
      <selection activeCell="J18" sqref="J18"/>
    </sheetView>
  </sheetViews>
  <sheetFormatPr baseColWidth="10" defaultColWidth="11.42578125" defaultRowHeight="15" x14ac:dyDescent="0.25"/>
  <cols>
    <col min="2" max="2" width="7.7109375" customWidth="1"/>
    <col min="3" max="3" width="28.7109375" customWidth="1"/>
    <col min="4" max="5" width="9.140625" bestFit="1" customWidth="1"/>
    <col min="6" max="6" width="10.28515625" customWidth="1"/>
  </cols>
  <sheetData>
    <row r="1" spans="2:6" ht="15.75" thickBot="1" x14ac:dyDescent="0.3"/>
    <row r="2" spans="2:6" ht="19.5" thickBot="1" x14ac:dyDescent="0.35">
      <c r="B2" s="116" t="s">
        <v>61</v>
      </c>
      <c r="C2" s="117"/>
      <c r="D2" s="117"/>
      <c r="E2" s="117"/>
      <c r="F2" s="118"/>
    </row>
    <row r="3" spans="2:6" ht="45" x14ac:dyDescent="0.25">
      <c r="B3" s="119" t="s">
        <v>6</v>
      </c>
      <c r="C3" s="119" t="s">
        <v>0</v>
      </c>
      <c r="D3" s="121" t="s">
        <v>7</v>
      </c>
      <c r="E3" s="121" t="s">
        <v>13</v>
      </c>
      <c r="F3" s="8" t="s">
        <v>15</v>
      </c>
    </row>
    <row r="4" spans="2:6" x14ac:dyDescent="0.25">
      <c r="B4" s="120"/>
      <c r="C4" s="120"/>
      <c r="D4" s="122"/>
      <c r="E4" s="122"/>
      <c r="F4" s="19" t="s">
        <v>14</v>
      </c>
    </row>
    <row r="5" spans="2:6" x14ac:dyDescent="0.25">
      <c r="B5" s="20">
        <v>1</v>
      </c>
      <c r="C5" s="55" t="s">
        <v>62</v>
      </c>
      <c r="D5" s="43" t="s">
        <v>62</v>
      </c>
      <c r="E5" s="44" t="s">
        <v>62</v>
      </c>
      <c r="F5" s="5" t="e">
        <f>+D5+E5</f>
        <v>#VALUE!</v>
      </c>
    </row>
  </sheetData>
  <mergeCells count="5">
    <mergeCell ref="B2:F2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Sobre A (22.11.2023)</vt:lpstr>
      <vt:lpstr>Sobre B (valoració tècnica)</vt:lpstr>
      <vt:lpstr>Sobre C LOT 1</vt:lpstr>
      <vt:lpstr>Sobre C LOT 2</vt:lpstr>
      <vt:lpstr>Sobre C LOT 3</vt:lpstr>
      <vt:lpstr>PUNTUACIÓ total (lot 1)</vt:lpstr>
      <vt:lpstr>PUNTUACIÓ total (lot 2)</vt:lpstr>
      <vt:lpstr>PUNTUACIÓ total (lot 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Ignasi Hidalgo</dc:creator>
  <cp:keywords/>
  <dc:description/>
  <cp:lastModifiedBy>Ignasi Hidalgo</cp:lastModifiedBy>
  <cp:revision/>
  <cp:lastPrinted>2023-11-29T08:27:13Z</cp:lastPrinted>
  <dcterms:created xsi:type="dcterms:W3CDTF">2015-06-05T18:19:34Z</dcterms:created>
  <dcterms:modified xsi:type="dcterms:W3CDTF">2023-11-29T11:21:31Z</dcterms:modified>
  <cp:category/>
  <cp:contentStatus/>
</cp:coreProperties>
</file>