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ADEDE70-3CCF-43B3-A57D-AFAF990902CE}" xr6:coauthVersionLast="45" xr6:coauthVersionMax="45" xr10:uidLastSave="{00000000-0000-0000-0000-000000000000}"/>
  <bookViews>
    <workbookView xWindow="-120" yWindow="-120" windowWidth="25440" windowHeight="15390" tabRatio="611" activeTab="1" xr2:uid="{00000000-000D-0000-FFFF-FFFF00000000}"/>
  </bookViews>
  <sheets>
    <sheet name="RESUM PUNTS" sheetId="9" r:id="rId1"/>
    <sheet name="televisió" sheetId="1" r:id="rId2"/>
    <sheet name="imprès" sheetId="2" r:id="rId3"/>
    <sheet name="ràdio" sheetId="3" r:id="rId4"/>
    <sheet name="Full1" sheetId="6" state="hidden" r:id="rId5"/>
    <sheet name="exterior" sheetId="4" r:id="rId6"/>
    <sheet name="digital" sheetId="8" r:id="rId7"/>
  </sheets>
  <definedNames>
    <definedName name="_xlnm.Print_Area" localSheetId="6">digital!$B$2:$G$143</definedName>
    <definedName name="_xlnm.Print_Area" localSheetId="5">exterior!$B$2:$F$71</definedName>
    <definedName name="_xlnm.Print_Area" localSheetId="2">imprès!$B$2:$F$94</definedName>
    <definedName name="_xlnm.Print_Area" localSheetId="3">ràdio!$B$2:$F$51</definedName>
    <definedName name="_xlnm.Print_Area" localSheetId="1">televisió!$B$2:$F$52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1" l="1"/>
  <c r="J11" i="1"/>
  <c r="K11" i="1" s="1"/>
  <c r="L10" i="1"/>
  <c r="J10" i="1"/>
  <c r="K10" i="1" s="1"/>
  <c r="L9" i="1"/>
  <c r="J9" i="1"/>
  <c r="K9" i="1" s="1"/>
  <c r="L8" i="4" l="1"/>
  <c r="J8" i="4"/>
  <c r="K8" i="4" s="1"/>
  <c r="L33" i="4"/>
  <c r="J33" i="4"/>
  <c r="K33" i="4" s="1"/>
  <c r="M48" i="8"/>
  <c r="L48" i="8"/>
  <c r="K47" i="8"/>
  <c r="K8" i="8"/>
  <c r="L8" i="8" s="1"/>
  <c r="B8" i="1" l="1"/>
  <c r="K109" i="8" l="1"/>
  <c r="L109" i="8" s="1"/>
  <c r="K110" i="8"/>
  <c r="L110" i="8" s="1"/>
  <c r="K108" i="8"/>
  <c r="L108" i="8" s="1"/>
  <c r="K34" i="2" l="1"/>
  <c r="L34" i="3" l="1"/>
  <c r="L35" i="3"/>
  <c r="M33" i="8" l="1"/>
  <c r="K33" i="8"/>
  <c r="L33" i="8" s="1"/>
  <c r="M93" i="8" l="1"/>
  <c r="L93" i="8"/>
  <c r="K93" i="8"/>
  <c r="M102" i="8"/>
  <c r="L102" i="8"/>
  <c r="K102" i="8"/>
  <c r="M74" i="8"/>
  <c r="L74" i="8"/>
  <c r="K74" i="8"/>
  <c r="M128" i="8"/>
  <c r="K128" i="8"/>
  <c r="L128" i="8" s="1"/>
  <c r="M124" i="8"/>
  <c r="K124" i="8"/>
  <c r="L124" i="8" s="1"/>
  <c r="M120" i="8"/>
  <c r="K120" i="8"/>
  <c r="L120" i="8" s="1"/>
  <c r="M119" i="8"/>
  <c r="K119" i="8"/>
  <c r="L119" i="8" s="1"/>
  <c r="M118" i="8"/>
  <c r="K118" i="8"/>
  <c r="L118" i="8" s="1"/>
  <c r="M114" i="8"/>
  <c r="K114" i="8"/>
  <c r="L114" i="8" s="1"/>
  <c r="M104" i="8"/>
  <c r="L104" i="8"/>
  <c r="K104" i="8"/>
  <c r="M103" i="8"/>
  <c r="L103" i="8"/>
  <c r="K103" i="8"/>
  <c r="M101" i="8"/>
  <c r="L101" i="8"/>
  <c r="K101" i="8"/>
  <c r="M100" i="8"/>
  <c r="L100" i="8"/>
  <c r="K100" i="8"/>
  <c r="M99" i="8"/>
  <c r="L99" i="8"/>
  <c r="K99" i="8"/>
  <c r="M98" i="8"/>
  <c r="L98" i="8"/>
  <c r="K98" i="8"/>
  <c r="M97" i="8"/>
  <c r="L97" i="8"/>
  <c r="K97" i="8"/>
  <c r="M96" i="8"/>
  <c r="L96" i="8"/>
  <c r="K96" i="8"/>
  <c r="M95" i="8"/>
  <c r="L95" i="8"/>
  <c r="K95" i="8"/>
  <c r="M94" i="8"/>
  <c r="L94" i="8"/>
  <c r="K94" i="8"/>
  <c r="M92" i="8"/>
  <c r="L92" i="8"/>
  <c r="K92" i="8"/>
  <c r="M91" i="8"/>
  <c r="L91" i="8"/>
  <c r="K91" i="8"/>
  <c r="M90" i="8"/>
  <c r="L90" i="8"/>
  <c r="K90" i="8"/>
  <c r="M89" i="8"/>
  <c r="L89" i="8"/>
  <c r="K89" i="8"/>
  <c r="M88" i="8"/>
  <c r="L88" i="8"/>
  <c r="K88" i="8"/>
  <c r="M87" i="8"/>
  <c r="L87" i="8"/>
  <c r="K87" i="8"/>
  <c r="M86" i="8"/>
  <c r="L86" i="8"/>
  <c r="K86" i="8"/>
  <c r="M85" i="8"/>
  <c r="L85" i="8"/>
  <c r="K85" i="8"/>
  <c r="M84" i="8"/>
  <c r="L84" i="8"/>
  <c r="K84" i="8"/>
  <c r="M83" i="8"/>
  <c r="L83" i="8"/>
  <c r="K83" i="8"/>
  <c r="M82" i="8"/>
  <c r="L82" i="8"/>
  <c r="K82" i="8"/>
  <c r="M81" i="8"/>
  <c r="L81" i="8"/>
  <c r="K81" i="8"/>
  <c r="M80" i="8"/>
  <c r="L80" i="8"/>
  <c r="K80" i="8"/>
  <c r="M79" i="8"/>
  <c r="L79" i="8"/>
  <c r="K79" i="8"/>
  <c r="M78" i="8"/>
  <c r="L78" i="8"/>
  <c r="K78" i="8"/>
  <c r="M77" i="8"/>
  <c r="L77" i="8"/>
  <c r="K77" i="8"/>
  <c r="M76" i="8"/>
  <c r="L76" i="8"/>
  <c r="K76" i="8"/>
  <c r="M75" i="8"/>
  <c r="L75" i="8"/>
  <c r="K75" i="8"/>
  <c r="M73" i="8"/>
  <c r="L73" i="8"/>
  <c r="K73" i="8"/>
  <c r="M72" i="8"/>
  <c r="L72" i="8"/>
  <c r="K72" i="8"/>
  <c r="M71" i="8"/>
  <c r="L71" i="8"/>
  <c r="K71" i="8"/>
  <c r="M70" i="8"/>
  <c r="L70" i="8"/>
  <c r="K70" i="8"/>
  <c r="M69" i="8"/>
  <c r="L69" i="8"/>
  <c r="K69" i="8"/>
  <c r="M68" i="8"/>
  <c r="L68" i="8"/>
  <c r="K68" i="8"/>
  <c r="M67" i="8"/>
  <c r="L67" i="8"/>
  <c r="K67" i="8"/>
  <c r="M66" i="8"/>
  <c r="L66" i="8"/>
  <c r="K66" i="8"/>
  <c r="M65" i="8"/>
  <c r="L65" i="8"/>
  <c r="K65" i="8"/>
  <c r="M61" i="8"/>
  <c r="L61" i="8"/>
  <c r="K61" i="8"/>
  <c r="M60" i="8"/>
  <c r="L60" i="8"/>
  <c r="K60" i="8"/>
  <c r="M59" i="8"/>
  <c r="L59" i="8"/>
  <c r="K59" i="8"/>
  <c r="M58" i="8"/>
  <c r="L58" i="8"/>
  <c r="K58" i="8"/>
  <c r="M57" i="8"/>
  <c r="L57" i="8"/>
  <c r="K57" i="8"/>
  <c r="M56" i="8"/>
  <c r="L56" i="8"/>
  <c r="K56" i="8"/>
  <c r="M55" i="8"/>
  <c r="L55" i="8"/>
  <c r="K55" i="8"/>
  <c r="M54" i="8"/>
  <c r="L54" i="8"/>
  <c r="K54" i="8"/>
  <c r="M53" i="8"/>
  <c r="L53" i="8"/>
  <c r="K53" i="8"/>
  <c r="M52" i="8"/>
  <c r="L52" i="8"/>
  <c r="K52" i="8"/>
  <c r="M51" i="8"/>
  <c r="L51" i="8"/>
  <c r="K51" i="8"/>
  <c r="M50" i="8"/>
  <c r="L50" i="8"/>
  <c r="K50" i="8"/>
  <c r="M49" i="8"/>
  <c r="L49" i="8"/>
  <c r="K49" i="8"/>
  <c r="K48" i="8"/>
  <c r="M47" i="8"/>
  <c r="L47" i="8"/>
  <c r="M46" i="8"/>
  <c r="L46" i="8"/>
  <c r="K46" i="8"/>
  <c r="M45" i="8"/>
  <c r="L45" i="8"/>
  <c r="K45" i="8"/>
  <c r="M44" i="8"/>
  <c r="L44" i="8"/>
  <c r="K44" i="8"/>
  <c r="M43" i="8"/>
  <c r="L43" i="8"/>
  <c r="K43" i="8"/>
  <c r="M42" i="8"/>
  <c r="L42" i="8"/>
  <c r="K42" i="8"/>
  <c r="M38" i="8"/>
  <c r="K38" i="8"/>
  <c r="L38" i="8" s="1"/>
  <c r="M37" i="8"/>
  <c r="K37" i="8"/>
  <c r="L37" i="8" s="1"/>
  <c r="M36" i="8"/>
  <c r="K36" i="8"/>
  <c r="L36" i="8" s="1"/>
  <c r="M35" i="8"/>
  <c r="K35" i="8"/>
  <c r="L35" i="8" s="1"/>
  <c r="M34" i="8"/>
  <c r="K34" i="8"/>
  <c r="L34" i="8" s="1"/>
  <c r="M32" i="8"/>
  <c r="K32" i="8"/>
  <c r="L32" i="8" s="1"/>
  <c r="M31" i="8"/>
  <c r="K31" i="8"/>
  <c r="L31" i="8" s="1"/>
  <c r="M30" i="8"/>
  <c r="K30" i="8"/>
  <c r="L30" i="8" s="1"/>
  <c r="M29" i="8"/>
  <c r="K29" i="8"/>
  <c r="L29" i="8" s="1"/>
  <c r="M28" i="8"/>
  <c r="K28" i="8"/>
  <c r="L28" i="8" s="1"/>
  <c r="M27" i="8"/>
  <c r="K27" i="8"/>
  <c r="L27" i="8" s="1"/>
  <c r="M26" i="8"/>
  <c r="K26" i="8"/>
  <c r="L26" i="8" s="1"/>
  <c r="M25" i="8"/>
  <c r="K25" i="8"/>
  <c r="L25" i="8" s="1"/>
  <c r="M24" i="8"/>
  <c r="K24" i="8"/>
  <c r="L24" i="8" s="1"/>
  <c r="M23" i="8"/>
  <c r="K23" i="8"/>
  <c r="L23" i="8" s="1"/>
  <c r="M22" i="8"/>
  <c r="K22" i="8"/>
  <c r="L22" i="8" s="1"/>
  <c r="M21" i="8"/>
  <c r="K21" i="8"/>
  <c r="L21" i="8" s="1"/>
  <c r="M20" i="8"/>
  <c r="K20" i="8"/>
  <c r="L20" i="8" s="1"/>
  <c r="M19" i="8"/>
  <c r="K19" i="8"/>
  <c r="L19" i="8" s="1"/>
  <c r="M18" i="8"/>
  <c r="K18" i="8"/>
  <c r="L18" i="8" s="1"/>
  <c r="M17" i="8"/>
  <c r="K17" i="8"/>
  <c r="L17" i="8" s="1"/>
  <c r="M16" i="8"/>
  <c r="K16" i="8"/>
  <c r="L16" i="8" s="1"/>
  <c r="M15" i="8"/>
  <c r="K15" i="8"/>
  <c r="L15" i="8" s="1"/>
  <c r="M14" i="8"/>
  <c r="K14" i="8"/>
  <c r="L14" i="8" s="1"/>
  <c r="M13" i="8"/>
  <c r="K13" i="8"/>
  <c r="L13" i="8" s="1"/>
  <c r="M12" i="8"/>
  <c r="K12" i="8"/>
  <c r="L12" i="8" s="1"/>
  <c r="M11" i="8"/>
  <c r="K11" i="8"/>
  <c r="L11" i="8" s="1"/>
  <c r="M10" i="8"/>
  <c r="K10" i="8"/>
  <c r="L10" i="8" s="1"/>
  <c r="M9" i="8"/>
  <c r="K9" i="8"/>
  <c r="L9" i="8" s="1"/>
  <c r="M8" i="8"/>
  <c r="L43" i="3"/>
  <c r="L39" i="3"/>
  <c r="L85" i="2"/>
  <c r="L81" i="2"/>
  <c r="L47" i="4"/>
  <c r="L43" i="4"/>
  <c r="L76" i="2"/>
  <c r="K76" i="2"/>
  <c r="J76" i="2"/>
  <c r="L75" i="2"/>
  <c r="K75" i="2"/>
  <c r="J75" i="2"/>
  <c r="L74" i="2"/>
  <c r="K74" i="2"/>
  <c r="J74" i="2"/>
  <c r="L73" i="2"/>
  <c r="K73" i="2"/>
  <c r="J73" i="2"/>
  <c r="L72" i="2"/>
  <c r="K72" i="2"/>
  <c r="J72" i="2"/>
  <c r="L70" i="2"/>
  <c r="K70" i="2"/>
  <c r="J70" i="2"/>
  <c r="L71" i="2"/>
  <c r="K71" i="2"/>
  <c r="J71" i="2"/>
  <c r="L69" i="2"/>
  <c r="K69" i="2"/>
  <c r="J69" i="2"/>
  <c r="L67" i="2"/>
  <c r="K67" i="2"/>
  <c r="J67" i="2"/>
  <c r="E55" i="6"/>
  <c r="E54" i="6"/>
  <c r="E50" i="6"/>
  <c r="E49" i="6"/>
  <c r="E47" i="6"/>
  <c r="E46" i="6"/>
  <c r="E38" i="6"/>
  <c r="E37" i="6"/>
  <c r="E22" i="6"/>
  <c r="J39" i="1"/>
  <c r="K39" i="1" s="1"/>
  <c r="J35" i="1"/>
  <c r="K35" i="1" s="1"/>
  <c r="J85" i="2"/>
  <c r="K85" i="2" s="1"/>
  <c r="J81" i="2"/>
  <c r="K81" i="2" s="1"/>
  <c r="J43" i="3"/>
  <c r="K43" i="3" s="1"/>
  <c r="J39" i="3"/>
  <c r="K39" i="3" s="1"/>
  <c r="J43" i="4"/>
  <c r="K43" i="4" s="1"/>
  <c r="J47" i="4"/>
  <c r="K47" i="4" s="1"/>
  <c r="L8" i="2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J39" i="4"/>
  <c r="K39" i="4" s="1"/>
  <c r="J35" i="3"/>
  <c r="K35" i="3" s="1"/>
  <c r="J34" i="2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L21" i="1"/>
  <c r="J21" i="1"/>
  <c r="K21" i="1" s="1"/>
  <c r="L17" i="1"/>
  <c r="L16" i="1"/>
  <c r="L15" i="1"/>
  <c r="L14" i="1"/>
  <c r="L13" i="1"/>
  <c r="L12" i="1"/>
  <c r="L8" i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8" i="1"/>
  <c r="K8" i="1" s="1"/>
  <c r="L39" i="4"/>
  <c r="L35" i="4"/>
  <c r="J35" i="4"/>
  <c r="K35" i="4" s="1"/>
  <c r="L34" i="4"/>
  <c r="J34" i="4"/>
  <c r="K34" i="4" s="1"/>
  <c r="L32" i="4"/>
  <c r="J32" i="4"/>
  <c r="K32" i="4" s="1"/>
  <c r="L31" i="4"/>
  <c r="J31" i="4"/>
  <c r="K31" i="4" s="1"/>
  <c r="L30" i="4"/>
  <c r="J30" i="4"/>
  <c r="K30" i="4" s="1"/>
  <c r="L29" i="4"/>
  <c r="J29" i="4"/>
  <c r="K29" i="4" s="1"/>
  <c r="L28" i="4"/>
  <c r="J28" i="4"/>
  <c r="K28" i="4" s="1"/>
  <c r="L27" i="4"/>
  <c r="J27" i="4"/>
  <c r="K27" i="4" s="1"/>
  <c r="L26" i="4"/>
  <c r="J26" i="4"/>
  <c r="K26" i="4" s="1"/>
  <c r="L25" i="4"/>
  <c r="J25" i="4"/>
  <c r="K25" i="4" s="1"/>
  <c r="L24" i="4"/>
  <c r="J24" i="4"/>
  <c r="K24" i="4" s="1"/>
  <c r="L23" i="4"/>
  <c r="J23" i="4"/>
  <c r="K23" i="4" s="1"/>
  <c r="L22" i="4"/>
  <c r="J22" i="4"/>
  <c r="K22" i="4" s="1"/>
  <c r="L21" i="4"/>
  <c r="J21" i="4"/>
  <c r="K21" i="4" s="1"/>
  <c r="L20" i="4"/>
  <c r="J20" i="4"/>
  <c r="K20" i="4" s="1"/>
  <c r="L19" i="4"/>
  <c r="J19" i="4"/>
  <c r="K19" i="4" s="1"/>
  <c r="L18" i="4"/>
  <c r="J18" i="4"/>
  <c r="K18" i="4" s="1"/>
  <c r="L17" i="4"/>
  <c r="J17" i="4"/>
  <c r="K17" i="4" s="1"/>
  <c r="L16" i="4"/>
  <c r="J16" i="4"/>
  <c r="K16" i="4" s="1"/>
  <c r="L15" i="4"/>
  <c r="J15" i="4"/>
  <c r="K15" i="4" s="1"/>
  <c r="L14" i="4"/>
  <c r="J14" i="4"/>
  <c r="K14" i="4" s="1"/>
  <c r="L13" i="4"/>
  <c r="J13" i="4"/>
  <c r="K13" i="4" s="1"/>
  <c r="L9" i="4"/>
  <c r="J9" i="4"/>
  <c r="K9" i="4" s="1"/>
  <c r="J34" i="3"/>
  <c r="K34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L11" i="3"/>
  <c r="J11" i="3"/>
  <c r="K11" i="3" s="1"/>
  <c r="L10" i="3"/>
  <c r="J10" i="3"/>
  <c r="K10" i="3" s="1"/>
  <c r="L9" i="3"/>
  <c r="J9" i="3"/>
  <c r="K9" i="3" s="1"/>
  <c r="L8" i="3"/>
  <c r="J8" i="3"/>
  <c r="K8" i="3" s="1"/>
  <c r="L77" i="2"/>
  <c r="K77" i="2"/>
  <c r="J77" i="2"/>
  <c r="L68" i="2"/>
  <c r="K68" i="2"/>
  <c r="J68" i="2"/>
  <c r="L66" i="2"/>
  <c r="K66" i="2"/>
  <c r="J66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K58" i="2"/>
  <c r="J58" i="2"/>
  <c r="L57" i="2"/>
  <c r="K57" i="2"/>
  <c r="J57" i="2"/>
  <c r="L56" i="2"/>
  <c r="K56" i="2"/>
  <c r="J56" i="2"/>
  <c r="L55" i="2"/>
  <c r="K55" i="2"/>
  <c r="J55" i="2"/>
  <c r="L54" i="2"/>
  <c r="K54" i="2"/>
  <c r="J54" i="2"/>
  <c r="L53" i="2"/>
  <c r="K53" i="2"/>
  <c r="J53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L39" i="1"/>
  <c r="L35" i="1"/>
  <c r="L31" i="1"/>
  <c r="J31" i="1"/>
  <c r="K31" i="1" s="1"/>
  <c r="L27" i="1"/>
  <c r="J27" i="1"/>
  <c r="K27" i="1" s="1"/>
  <c r="L26" i="1"/>
  <c r="J26" i="1"/>
  <c r="K26" i="1" s="1"/>
  <c r="L25" i="1"/>
  <c r="J25" i="1"/>
  <c r="K25" i="1" s="1"/>
  <c r="L24" i="1"/>
  <c r="J24" i="1"/>
  <c r="K24" i="1" s="1"/>
  <c r="L23" i="1"/>
  <c r="J23" i="1"/>
  <c r="K23" i="1" s="1"/>
  <c r="L22" i="1"/>
  <c r="J22" i="1"/>
  <c r="K22" i="1" s="1"/>
  <c r="E4" i="3" l="1"/>
  <c r="D8" i="9" s="1"/>
  <c r="E4" i="2"/>
  <c r="D7" i="9" s="1"/>
  <c r="E4" i="1"/>
  <c r="D6" i="9" s="1"/>
  <c r="F4" i="8"/>
  <c r="D10" i="9" s="1"/>
  <c r="E4" i="4" l="1"/>
  <c r="D9" i="9" s="1"/>
  <c r="D11" i="9" s="1"/>
</calcChain>
</file>

<file path=xl/sharedStrings.xml><?xml version="1.0" encoding="utf-8"?>
<sst xmlns="http://schemas.openxmlformats.org/spreadsheetml/2006/main" count="1697" uniqueCount="374">
  <si>
    <t>(AQUÍ escriure el nom de l'empresa)</t>
  </si>
  <si>
    <t>TELEVISIÓ</t>
  </si>
  <si>
    <t>PUNTS</t>
  </si>
  <si>
    <t>MITJÀ IMPRÈS</t>
  </si>
  <si>
    <t>RÀDIO</t>
  </si>
  <si>
    <t>EXTERIOR</t>
  </si>
  <si>
    <t>Punts</t>
  </si>
  <si>
    <t>Suport</t>
  </si>
  <si>
    <t>Tipologia de compra
i Format</t>
  </si>
  <si>
    <t>Preu o Cost
Acord Marc</t>
  </si>
  <si>
    <t>Preu o Cost NET Expedient*</t>
  </si>
  <si>
    <t xml:space="preserve">Oferta </t>
  </si>
  <si>
    <t>Valor a comparar</t>
  </si>
  <si>
    <t>DIGITAL</t>
  </si>
  <si>
    <t>TV3</t>
  </si>
  <si>
    <t>... €</t>
  </si>
  <si>
    <t>324</t>
  </si>
  <si>
    <t>Preu Net 1 passi Espot 20" (extrapolable)* Tota la graella</t>
  </si>
  <si>
    <t>Esport 3</t>
  </si>
  <si>
    <t>Canal 33</t>
  </si>
  <si>
    <t>Super 3</t>
  </si>
  <si>
    <t>FORMATS CONVENCIONALS* - Descompte detallat a l'Acord Marc</t>
  </si>
  <si>
    <t>Descompte
Acord Marc</t>
  </si>
  <si>
    <t>Descompte
Expedient*</t>
  </si>
  <si>
    <t>TV3, 324, Esport 3, Canal 33, Super 3</t>
  </si>
  <si>
    <t>-</t>
  </si>
  <si>
    <t>...%</t>
  </si>
  <si>
    <t>BTV</t>
  </si>
  <si>
    <t>LA XARXA</t>
  </si>
  <si>
    <t>TDI</t>
  </si>
  <si>
    <t>TVLOCAL.CAT</t>
  </si>
  <si>
    <t>CTPL</t>
  </si>
  <si>
    <t>Altres cadenes de televisió d'àmbit català, espanyol i internacional</t>
  </si>
  <si>
    <t>FORMATS CONVENCIONALS* - Comissió d'agència</t>
  </si>
  <si>
    <t>Tipologia de compra i Format</t>
  </si>
  <si>
    <t xml:space="preserve">C.Ag.Màx. Acord Marc </t>
  </si>
  <si>
    <t>C.Ag. Expedient</t>
  </si>
  <si>
    <t>Comissió d'agència FORMATS CONVENCIONALS* Televisió</t>
  </si>
  <si>
    <t>FORMATS/ACCIONS ESPECIALS* - Comissió d'Agència</t>
  </si>
  <si>
    <t>Comissió d'agència FORMATS/ACCIONS ESPECIALS* Televisió</t>
  </si>
  <si>
    <t>COST Net pujada i baixada 1 espot (plataforma d’intercanvi d’arxius)</t>
  </si>
  <si>
    <r>
      <t xml:space="preserve">*FORMATS/ACCIONS ESPECIALS: </t>
    </r>
    <r>
      <rPr>
        <sz val="8"/>
        <color theme="1"/>
        <rFont val="Calibri"/>
        <family val="2"/>
        <scheme val="minor"/>
      </rPr>
      <t xml:space="preserve">s'entén per formats/accions especials tot allò que </t>
    </r>
    <r>
      <rPr>
        <b/>
        <sz val="8"/>
        <color theme="1"/>
        <rFont val="Calibri"/>
        <family val="2"/>
        <scheme val="minor"/>
      </rPr>
      <t>no</t>
    </r>
    <r>
      <rPr>
        <sz val="8"/>
        <color theme="1"/>
        <rFont val="Calibri"/>
        <family val="2"/>
        <scheme val="minor"/>
      </rPr>
      <t xml:space="preserve"> té una tarifa publicada a partir de la qual s'hi pugui aplicar un descompte. Per aquest motiu, com que en aquest àmbit no acostumen a aplicar-se descomptes, es demana una comissió d'agència per a la gestió d'aquestes compres, si escau.</t>
    </r>
  </si>
  <si>
    <t xml:space="preserve"> </t>
  </si>
  <si>
    <r>
      <t xml:space="preserve">*COST GRP 20" : </t>
    </r>
    <r>
      <rPr>
        <sz val="8"/>
        <rFont val="Calibri"/>
        <family val="2"/>
        <scheme val="minor"/>
      </rPr>
      <t xml:space="preserve">aquest Cost GRP (gross rating point) per espot de 20" és </t>
    </r>
    <r>
      <rPr>
        <u/>
        <sz val="8"/>
        <rFont val="Calibri"/>
        <family val="2"/>
        <scheme val="minor"/>
      </rPr>
      <t>extrapolable a 25" i 30", proporcionalment (i a d'altres durades segons les equivalències en les polítiques comercials de les cadenes).</t>
    </r>
  </si>
  <si>
    <r>
      <t xml:space="preserve">*Espot 20" (extrapolable): </t>
    </r>
    <r>
      <rPr>
        <sz val="8"/>
        <color theme="1"/>
        <rFont val="Calibri"/>
        <family val="2"/>
        <scheme val="minor"/>
      </rPr>
      <t>l'import unitari per espot de 20" és extrapolable a 25" i 30", proporcionalment (i a d'altres durades segons les equivalències en les polítiques comercials de les cadenes).</t>
    </r>
  </si>
  <si>
    <t>OBSERVACIONS:</t>
  </si>
  <si>
    <t xml:space="preserve">- En cap cas es podran aplicar les dues comssions d'agència (Formats Convencionals i Formats/Accions Especials) simultàniament. </t>
  </si>
  <si>
    <t xml:space="preserve">Punts </t>
  </si>
  <si>
    <t>La Vanguardia</t>
  </si>
  <si>
    <t>Preu Net 1 inserció Pàgina Color Senar Dl-Ds</t>
  </si>
  <si>
    <t>El Periódico de Cat.</t>
  </si>
  <si>
    <t>Preu Net 1 inserció Pàgina Color Senar Dl-Dv</t>
  </si>
  <si>
    <t>El Punt Avui</t>
  </si>
  <si>
    <t>Ara</t>
  </si>
  <si>
    <t>El País</t>
  </si>
  <si>
    <t>Preu Net 1 inserció Pàgina Color Senar Dl-Ds (ed. Cat.)</t>
  </si>
  <si>
    <t>El Mundo</t>
  </si>
  <si>
    <t>ABC</t>
  </si>
  <si>
    <t>La Razón</t>
  </si>
  <si>
    <t>Preu Net 1 inserció Pàgina Color Senar Dl-Dv (ed. Cat.)</t>
  </si>
  <si>
    <t>Diari de Tarragona</t>
  </si>
  <si>
    <t>Diari de Girona</t>
  </si>
  <si>
    <t>Segre</t>
  </si>
  <si>
    <t>Preu Net 1 inserció Pàgina Color Senar Dm-Dv</t>
  </si>
  <si>
    <t>La Mañana</t>
  </si>
  <si>
    <t>Preu Net 1 inserció Pàgina Color Senar Dl-Dg</t>
  </si>
  <si>
    <t>Regió 7</t>
  </si>
  <si>
    <t>El 9 Nou</t>
  </si>
  <si>
    <t>Preu Net 1 inserció Pàgina Color Senar Dv</t>
  </si>
  <si>
    <t>Diari de Sabadell</t>
  </si>
  <si>
    <t>Preu Net 1 inserció Pàgina Color Senar Dm, Dj</t>
  </si>
  <si>
    <t>Diari de Terrassa</t>
  </si>
  <si>
    <t xml:space="preserve">20 Minutos </t>
  </si>
  <si>
    <t>Més Tarragona</t>
  </si>
  <si>
    <t>El Mundo Deportivo</t>
  </si>
  <si>
    <t>Preu Net 1 inserció Pàgina Color Senar secció Barça Dg+Dl+Dia partit/post Barça (ed. Cat.)</t>
  </si>
  <si>
    <t>Sport</t>
  </si>
  <si>
    <t>Preu Net 1 inserció Pàgina Color Senar secció Barça Dg+Dl+Dia post-partit Barça (ed. Cat.)</t>
  </si>
  <si>
    <t>Marca</t>
  </si>
  <si>
    <t>Preu Net 1 inserció Pàgina Color Senar tarifa general (ed. Cat.)</t>
  </si>
  <si>
    <t>As</t>
  </si>
  <si>
    <t>Preu Net 1 inserció Pàgina Color Senar general Dm-Ds (ed. Cat.)</t>
  </si>
  <si>
    <t>L'Esportiu</t>
  </si>
  <si>
    <t>Pronto</t>
  </si>
  <si>
    <t>Lecturas</t>
  </si>
  <si>
    <t>Diez Minutos</t>
  </si>
  <si>
    <t>Suports d'ACPC</t>
  </si>
  <si>
    <t>Suports d'AMIC</t>
  </si>
  <si>
    <t>Suports d'APPEC</t>
  </si>
  <si>
    <t>Línia (directe)</t>
  </si>
  <si>
    <t>Time Out (directe)</t>
  </si>
  <si>
    <t>Descobrir (directe)</t>
  </si>
  <si>
    <t>Comissió d'agència FORMATS CONVENCIONALS* Impresos</t>
  </si>
  <si>
    <t>Comissió d'agència FORMATS/ACCIONS ESPECIALS* Impresos</t>
  </si>
  <si>
    <r>
      <t xml:space="preserve">*FORMATS/ACCIONS ESPECIALS: </t>
    </r>
    <r>
      <rPr>
        <sz val="8"/>
        <color theme="1"/>
        <rFont val="Calibri"/>
        <family val="2"/>
        <scheme val="minor"/>
      </rPr>
      <t>s'entén per formats/accions especials tot allò que no té una tarifa publicada a partir de la qual s'hi pugui aplicar un descompte. Per aquest motiu, com que en aquest àmbit no acostumen a aplicar-se descomptes, es demana una comissió d'agència per a la gestió d'aquestes compres, si escau.</t>
    </r>
  </si>
  <si>
    <t>Catalunya Ràdio</t>
  </si>
  <si>
    <t>Preu Net 1 ins. Falca 20" (extrapolable)* Dl-Dv (7h-10h)</t>
  </si>
  <si>
    <t>... %</t>
  </si>
  <si>
    <t>Preu Net 1 ins. Falca 20" (extrapolable)* Dl-Dv (13h-24h)</t>
  </si>
  <si>
    <t>Catalunya Informació</t>
  </si>
  <si>
    <t>Preu Net 1 ins. Falca 20" (extrapolable)* Tota la graella</t>
  </si>
  <si>
    <t>Catalunya Música</t>
  </si>
  <si>
    <t>iCat FM</t>
  </si>
  <si>
    <t>Rac 1</t>
  </si>
  <si>
    <t>Preu Net 1 ins. Falca 20" (extrapolable)* El Mon a Rac 1/La Competència/El Barça juga a Rac1</t>
  </si>
  <si>
    <t>Preu Net 1 ins. Falca 20" (extrapolable)* Vostè Primer/Versió Rac1/Islàndia/Via Lliure/L'Espanyol juga a Rac1</t>
  </si>
  <si>
    <t>Rac 105</t>
  </si>
  <si>
    <t>Preu Net 1 ins. Falca 20" (extrapolable)* Dl-Dv (7h-11h)</t>
  </si>
  <si>
    <t>Preu Net 1 ins. Falca 20" (extrapolable)* Resta programació</t>
  </si>
  <si>
    <t>Flaixbac</t>
  </si>
  <si>
    <t>Preu Net 1 ins. Falca 20" (extrapolable)* Dl-Dv (6h-11h) 
+Va de Barça</t>
  </si>
  <si>
    <t>Flaix FM</t>
  </si>
  <si>
    <t>Preu Net 1 ins. Falca 20" (extrapolable)* Dl-Dv (6h-11h)</t>
  </si>
  <si>
    <t>Ser Regional Cat.</t>
  </si>
  <si>
    <t>Preu Net 1 ins. Falca 20" (extrapolable)* Dl-Dv (6h-10h)</t>
  </si>
  <si>
    <t>Preu Net 1 ins. Falca 20" (extrapolable)* Dl-Dv (16h-20h)</t>
  </si>
  <si>
    <t>Ser</t>
  </si>
  <si>
    <t>Ser Catalunya</t>
  </si>
  <si>
    <t>Preu Net 1 ins. Falca 20" (extrapolable)* Dl-Dv (7h-12h)</t>
  </si>
  <si>
    <t>Los 40 Cat.</t>
  </si>
  <si>
    <t>Preu Net 1 ins. Falca 20" (extrapolable)* Dl-Dv (11h-21h)</t>
  </si>
  <si>
    <t>Los 40</t>
  </si>
  <si>
    <t>Dial Cat.</t>
  </si>
  <si>
    <t>Preu Net 1 ins. Falca 20" (extrapolable)* Dl-Dv (11h-23h)</t>
  </si>
  <si>
    <t>Dial</t>
  </si>
  <si>
    <t>Los 40 Classic Cat.</t>
  </si>
  <si>
    <t>Los 40 Classic</t>
  </si>
  <si>
    <t>Europa FM Cat.</t>
  </si>
  <si>
    <t>Preu Net 1 ins. Falca 20" (extrapolable)* Dl-Dv (14h-17h)</t>
  </si>
  <si>
    <t>Europa FM</t>
  </si>
  <si>
    <t>Onda Cero Cat.</t>
  </si>
  <si>
    <t>Preu Net 1 ins. Falca 20" (extrapolable)* Dl-Dv (14-15h)</t>
  </si>
  <si>
    <t>Onda Cero</t>
  </si>
  <si>
    <t>Melodia FM Cat.</t>
  </si>
  <si>
    <t>Preu Net 1 ins. Falca 20" (extrapolable)* Dl-Dv (10h-22h)</t>
  </si>
  <si>
    <t>Melodia FM</t>
  </si>
  <si>
    <t>Cadena 100 Cat.</t>
  </si>
  <si>
    <t>Preu Net 1 ins. Falca 20" (extrapolable)* Ds (9h-14h)</t>
  </si>
  <si>
    <t>Cadena 100</t>
  </si>
  <si>
    <t>Cope Cat.</t>
  </si>
  <si>
    <t>Preu Net 1 ins. Falca 20" (extrapolable)* Herrera en la Cope</t>
  </si>
  <si>
    <t>Cope</t>
  </si>
  <si>
    <t>Rock FM Cat.</t>
  </si>
  <si>
    <t>Preu Net 1 ins. Falca 20" (extrapolable)* Dl-Dv (6h-14,30h)</t>
  </si>
  <si>
    <t>Rock FM</t>
  </si>
  <si>
    <t>Ràdio Tele Taxi</t>
  </si>
  <si>
    <t>Kiss FM Cat.</t>
  </si>
  <si>
    <t>Preu Net 1 ins. Falca 20" (extrapolable)* Dl-Dv (11h-15h)</t>
  </si>
  <si>
    <t>Kiss FM</t>
  </si>
  <si>
    <t>Digital Hits</t>
  </si>
  <si>
    <t>Preu Net 1 ins. Falca 20" (extrapolable)* Dl-Dg (8h-20h)</t>
  </si>
  <si>
    <t>Ràdio Marca Bcn</t>
  </si>
  <si>
    <t>Preu Net 1 ins. Falca 20" (extrapolable)* Marcador (Dl-Dv)</t>
  </si>
  <si>
    <t>Ràdio Marca</t>
  </si>
  <si>
    <t>Los 40 Urban Bcn</t>
  </si>
  <si>
    <t>Los 40 Urban</t>
  </si>
  <si>
    <t>Altres emissores de ràdio d'àmbit català, espanyol i internacional</t>
  </si>
  <si>
    <t>Comissió d'agència FORMATS CONVENCIONALS* Ràdio</t>
  </si>
  <si>
    <t>Comissió d'agència FORMATS/ACCIONS ESPECIALS* Ràdio</t>
  </si>
  <si>
    <t>Circuit</t>
  </si>
  <si>
    <t>Cinema Moviedis</t>
  </si>
  <si>
    <t>Cost per Mil Espectadors (CPM) 20"* Net</t>
  </si>
  <si>
    <t>Cinema 014 Medios</t>
  </si>
  <si>
    <t>Opis Metro</t>
  </si>
  <si>
    <t>Opis Renfe</t>
  </si>
  <si>
    <t>Opis FGC</t>
  </si>
  <si>
    <t>Mobiliari urbà Clear Chanel</t>
  </si>
  <si>
    <t>Mobiliari urbà  JCDecaux</t>
  </si>
  <si>
    <t>Mobiliari urbà Alpha Publicidad</t>
  </si>
  <si>
    <t>Mobiliari urbà Impursa</t>
  </si>
  <si>
    <t>Opis centres comercials Clear Channel</t>
  </si>
  <si>
    <t>Opis centres comercials JCDecaux</t>
  </si>
  <si>
    <t>Opis centres comercials Exterior Plus</t>
  </si>
  <si>
    <t>Opis centres comercials Iwall</t>
  </si>
  <si>
    <t>Pàrquings</t>
  </si>
  <si>
    <t>Tanques 8x3 Clear Channel</t>
  </si>
  <si>
    <t>Tanques 8x3 JCDecaux</t>
  </si>
  <si>
    <t>Tanques 8x3 Espacio</t>
  </si>
  <si>
    <t>Autobusos Promedios</t>
  </si>
  <si>
    <t>Autobusos Publicesa</t>
  </si>
  <si>
    <t>Autobusos Alpha Publicidad</t>
  </si>
  <si>
    <t>Tramvia</t>
  </si>
  <si>
    <t>Pantalles Mou TV Metro</t>
  </si>
  <si>
    <t>Pantalles Mou TV Bus</t>
  </si>
  <si>
    <t>Altres circuits/suports/ exclusivistes d'exterior d'àmbit català, espanyol i internacional</t>
  </si>
  <si>
    <t>Comissió d'agència FORMATS CONVENCIONALS* Exterior</t>
  </si>
  <si>
    <t>Comissió d'agència FORMATS/ACCIONS ESPECIALS* Exterior</t>
  </si>
  <si>
    <t>Opis Metro - Preu Net  Producció 2 Creativitats (abans d'IVA)</t>
  </si>
  <si>
    <t>Opis Renfe - Preu Net  Producció 2 Creativitats (abans d'IVA)</t>
  </si>
  <si>
    <t>Opis FGC - Preu Net  Producció 2 Creativitats (abans d'IVA)</t>
  </si>
  <si>
    <t>Opis Catalunya - Preu Net  Producció 2 Creativitats (abans d'IVA)</t>
  </si>
  <si>
    <r>
      <t xml:space="preserve">*FORMATS/ACCIONS ESPECIALS: </t>
    </r>
    <r>
      <rPr>
        <sz val="8"/>
        <color theme="1"/>
        <rFont val="Calibri"/>
        <family val="2"/>
        <scheme val="minor"/>
      </rPr>
      <t>s'entén per formats/accions especials d'exterior tot allò que no té una tarifa publicada a partir de la qual s'hi pugui aplicar un descompte. Per aquest motiu, com que en aquest àmbit no acostumen a aplicar-se descomptes, es demana una comissió d'agència per a la gestió d'aquestes compres, si escau.</t>
    </r>
  </si>
  <si>
    <t>Webs grup CCMA</t>
  </si>
  <si>
    <t>CPM* Net Video In-Stream</t>
  </si>
  <si>
    <t>Webs grup ATRESMEDIA</t>
  </si>
  <si>
    <t>CPM* Net Preroll/Midroll espot 20"/25"</t>
  </si>
  <si>
    <t>CPM* Net Preroll/Midroll espot 30"</t>
  </si>
  <si>
    <t>Webs grup MEDIASET</t>
  </si>
  <si>
    <t>Movistar</t>
  </si>
  <si>
    <t>CPM* Net Preroll (Espot Únic)</t>
  </si>
  <si>
    <t>Spotify</t>
  </si>
  <si>
    <t>CPM* Net Falca+Cover</t>
  </si>
  <si>
    <t>Smartclip</t>
  </si>
  <si>
    <t>CPV* Net Preroll/Inread</t>
  </si>
  <si>
    <t>Sunmedia</t>
  </si>
  <si>
    <t>Teads</t>
  </si>
  <si>
    <t>Acuity</t>
  </si>
  <si>
    <t>Compra Programàtica</t>
  </si>
  <si>
    <t>CPM* Net Formats display IAB</t>
  </si>
  <si>
    <t>CPM* Net Video Preroll</t>
  </si>
  <si>
    <t>CPV* Net Video Preroll</t>
  </si>
  <si>
    <t>Facebook</t>
  </si>
  <si>
    <t>Instagram</t>
  </si>
  <si>
    <t>Twitter</t>
  </si>
  <si>
    <t>Google</t>
  </si>
  <si>
    <t>Altres Cercadors</t>
  </si>
  <si>
    <t>Youtube</t>
  </si>
  <si>
    <t>Webs grup GODÓ</t>
  </si>
  <si>
    <t>Webs grup HERMES</t>
  </si>
  <si>
    <t>Webs  grup ARA</t>
  </si>
  <si>
    <t>Webs grup PRISA</t>
  </si>
  <si>
    <t>Webs Grup FLAIX</t>
  </si>
  <si>
    <t>Webs grup VOCENTO</t>
  </si>
  <si>
    <t>Webs grup UNIDAD EDITORIAL</t>
  </si>
  <si>
    <t>Webs de LaRazon.</t>
  </si>
  <si>
    <t>Webs de 20Minutos.</t>
  </si>
  <si>
    <t>Webs de Publico.</t>
  </si>
  <si>
    <t>Webs d'ElNacional.</t>
  </si>
  <si>
    <t>Webs de NacioDigital.</t>
  </si>
  <si>
    <t>Webs de Vilaweb.</t>
  </si>
  <si>
    <t>Webs d'ElMon.</t>
  </si>
  <si>
    <t>Webs de LaRepublica.</t>
  </si>
  <si>
    <t>Webs de l'ACPC</t>
  </si>
  <si>
    <t>Webs de l'AMIC</t>
  </si>
  <si>
    <t>Webs de l'APPEC</t>
  </si>
  <si>
    <t>Webs de CronicaGlobal.</t>
  </si>
  <si>
    <t>Webs d'ElConfidencial.</t>
  </si>
  <si>
    <t>Webs d'ElDiario.</t>
  </si>
  <si>
    <t>E-Noticies.</t>
  </si>
  <si>
    <t>CatalunyaDiari.</t>
  </si>
  <si>
    <t>CatalunyaPlural.</t>
  </si>
  <si>
    <t>CatalunyaPress.</t>
  </si>
  <si>
    <t>ElMati.</t>
  </si>
  <si>
    <t>TheNewBcnPost.</t>
  </si>
  <si>
    <t>DiariDeTarragona.</t>
  </si>
  <si>
    <t>DiariDeGirona.</t>
  </si>
  <si>
    <t>Segre.</t>
  </si>
  <si>
    <t>LaManyana.</t>
  </si>
  <si>
    <t>Regio7.</t>
  </si>
  <si>
    <t>El9Nou.</t>
  </si>
  <si>
    <t>DiariDeTerrassa.</t>
  </si>
  <si>
    <t>DiariDeSabadell.</t>
  </si>
  <si>
    <t>LiniaXarxa.</t>
  </si>
  <si>
    <t>DiariMes.</t>
  </si>
  <si>
    <t>TimeOut. (Bcn)</t>
  </si>
  <si>
    <t>Qualsevol site, xarxa social, cercador, exclusivista, influencer, plataforma i dispositiu d'àmbit català, espanyol i internacional</t>
  </si>
  <si>
    <t>FORMATS CONVENCIONALS* - Recàrrec Detallat a l'Acord Marc</t>
  </si>
  <si>
    <t>Recàrrec Màxim
Acord Marc</t>
  </si>
  <si>
    <t>Recàrrec
Expedient</t>
  </si>
  <si>
    <t>Qualsevol xarxa social, cercador o site d'àmbit català, espanyol i internacional</t>
  </si>
  <si>
    <t>TECNOLOGIA* - Cost Detallat a l'Acord Marc</t>
  </si>
  <si>
    <t>Concepte</t>
  </si>
  <si>
    <t>Tipologia
de compra</t>
  </si>
  <si>
    <t>COST TECNOLÒGIC</t>
  </si>
  <si>
    <t>CPM* Tecnologia Net per a Peces fins a 300 KB</t>
  </si>
  <si>
    <t>CPM* Tecnologia Net per a Peces fins a 2,2 MB</t>
  </si>
  <si>
    <t>CPM* Tecnologia Net per a Peces fins a 10 MB</t>
  </si>
  <si>
    <t>Tot el digital d'àmbit català, espanyol i internacional</t>
  </si>
  <si>
    <r>
      <rPr>
        <b/>
        <sz val="8"/>
        <color theme="1"/>
        <rFont val="Calibri"/>
        <family val="2"/>
        <scheme val="minor"/>
      </rPr>
      <t>*CPM:</t>
    </r>
    <r>
      <rPr>
        <sz val="8"/>
        <color theme="1"/>
        <rFont val="Calibri"/>
        <family val="2"/>
        <scheme val="minor"/>
      </rPr>
      <t xml:space="preserve"> cost per mil impressions.</t>
    </r>
  </si>
  <si>
    <r>
      <rPr>
        <b/>
        <sz val="8"/>
        <color theme="1"/>
        <rFont val="Calibri"/>
        <family val="2"/>
        <scheme val="minor"/>
      </rPr>
      <t>*CPV: c</t>
    </r>
    <r>
      <rPr>
        <sz val="8"/>
        <color theme="1"/>
        <rFont val="Calibri"/>
        <family val="2"/>
        <scheme val="minor"/>
      </rPr>
      <t>ost per visualització.</t>
    </r>
  </si>
  <si>
    <r>
      <rPr>
        <b/>
        <sz val="8"/>
        <color theme="1"/>
        <rFont val="Calibri"/>
        <family val="2"/>
        <scheme val="minor"/>
      </rPr>
      <t>*CPLC:</t>
    </r>
    <r>
      <rPr>
        <sz val="8"/>
        <color theme="1"/>
        <rFont val="Calibri"/>
        <family val="2"/>
        <scheme val="minor"/>
      </rPr>
      <t xml:space="preserve"> cost per link clic.</t>
    </r>
  </si>
  <si>
    <r>
      <rPr>
        <b/>
        <sz val="8"/>
        <color theme="1"/>
        <rFont val="Calibri"/>
        <family val="2"/>
        <scheme val="minor"/>
      </rPr>
      <t>*CPC:</t>
    </r>
    <r>
      <rPr>
        <sz val="8"/>
        <color theme="1"/>
        <rFont val="Calibri"/>
        <family val="2"/>
        <scheme val="minor"/>
      </rPr>
      <t xml:space="preserve"> cost per clic.</t>
    </r>
  </si>
  <si>
    <r>
      <rPr>
        <b/>
        <sz val="8"/>
        <color theme="1"/>
        <rFont val="Calibri"/>
        <family val="2"/>
        <scheme val="minor"/>
      </rPr>
      <t xml:space="preserve">*Segmentació 3 nivells: </t>
    </r>
    <r>
      <rPr>
        <sz val="8"/>
        <color theme="1"/>
        <rFont val="Calibri"/>
        <family val="2"/>
        <scheme val="minor"/>
      </rPr>
      <t>cost basat en una segmentació, per exemple, basada en criteri geogràfic, criteri sociodemogràfic i criteri d'interessos.</t>
    </r>
  </si>
  <si>
    <t>- Cal omplir totes les caselles en TARONJA (referents a l'Acord Marc) i en GROC (referents a l'Expedient actual).</t>
  </si>
  <si>
    <r>
      <t xml:space="preserve">*FORMATS CONVENCIONALS: </t>
    </r>
    <r>
      <rPr>
        <sz val="8"/>
        <color theme="1"/>
        <rFont val="Calibri"/>
        <family val="2"/>
        <scheme val="minor"/>
      </rPr>
      <t>s'entén per formats convencionals tots aquells formats (d'anunci i de contingut) que tenen una tarifa publicada a partir de la qual s'aplica un descompte.</t>
    </r>
  </si>
  <si>
    <r>
      <t xml:space="preserve">*FORMATS CONVENCIONALS: </t>
    </r>
    <r>
      <rPr>
        <sz val="8"/>
        <color theme="1"/>
        <rFont val="Calibri"/>
        <family val="2"/>
        <scheme val="minor"/>
      </rPr>
      <t>s'entén per formats convencionals tots aquells que tenen una tarifa publicada a partir de la qual s'aplica un descompte.</t>
    </r>
  </si>
  <si>
    <r>
      <t xml:space="preserve">*FORMATS CONVENCIONALS: </t>
    </r>
    <r>
      <rPr>
        <sz val="8"/>
        <color theme="1"/>
        <rFont val="Calibri"/>
        <family val="2"/>
        <scheme val="minor"/>
      </rPr>
      <t>s'entén per formats convencionals d'exterior tots aquells que tenen una tarifa publicada a partir de la qual s'aplica un descompte.</t>
    </r>
  </si>
  <si>
    <t>FORMATS CONVENCIONALS* - Preu o Cost detallat a l'Acord Marc</t>
  </si>
  <si>
    <t xml:space="preserve">FORMATS CONVENCIONALS* - Descompte ALTRES </t>
  </si>
  <si>
    <t>Tarifa 2022</t>
  </si>
  <si>
    <t>(omplir)</t>
  </si>
  <si>
    <t>FORMATS CONVENCIONALS* - Descompte ALTRES</t>
  </si>
  <si>
    <t>IP</t>
  </si>
  <si>
    <t>IP Cat.</t>
  </si>
  <si>
    <t>Webs grup PRENSA IBÉRICA*</t>
  </si>
  <si>
    <t>CARAT</t>
  </si>
  <si>
    <t>GESMEDIA-ITANMEDIA</t>
  </si>
  <si>
    <t>HAVAS</t>
  </si>
  <si>
    <t>WAVEMAKER</t>
  </si>
  <si>
    <t>punts</t>
  </si>
  <si>
    <r>
      <t xml:space="preserve">*Preu/Cost net Expedient: </t>
    </r>
    <r>
      <rPr>
        <sz val="8"/>
        <color theme="1"/>
        <rFont val="Calibri"/>
        <family val="2"/>
        <scheme val="minor"/>
      </rPr>
      <t>correspon a l’import net resultant que inclou tots els descomptes i càrrecs, abans de la comissió d'agència i de l'IVA.</t>
    </r>
  </si>
  <si>
    <r>
      <t xml:space="preserve">*Descompte Expedient: </t>
    </r>
    <r>
      <rPr>
        <sz val="8"/>
        <rFont val="Calibri"/>
        <family val="2"/>
        <scheme val="minor"/>
      </rPr>
      <t>inclou tots els descomptes i càrrecs abans de la comissió d'agència i de l'IVA.</t>
    </r>
  </si>
  <si>
    <r>
      <t>*Preu/Cost net Expedient:</t>
    </r>
    <r>
      <rPr>
        <sz val="8"/>
        <color theme="1"/>
        <rFont val="Calibri"/>
        <family val="2"/>
        <scheme val="minor"/>
      </rPr>
      <t xml:space="preserve"> correspon a l’import net resultant que inclou tots els descomptes i càrrecs, abans de la comissió d'agència i de l'IVA.</t>
    </r>
  </si>
  <si>
    <t>Altres suports impresos d'àmbit català, espanyol i internacional</t>
  </si>
  <si>
    <r>
      <t xml:space="preserve">*Cost per Mil Espectadors (CPM) 20": </t>
    </r>
    <r>
      <rPr>
        <sz val="8"/>
        <rFont val="Calibri"/>
        <family val="2"/>
        <scheme val="minor"/>
      </rPr>
      <t xml:space="preserve">aquest CPM per espot de 20" és </t>
    </r>
    <r>
      <rPr>
        <u/>
        <sz val="8"/>
        <rFont val="Calibri"/>
        <family val="2"/>
        <scheme val="minor"/>
      </rPr>
      <t>extrapolable a 25" i 30", proporcionalment (i a d'altres durades segons les equivalències en les polítiques comercials de les exhibidores).</t>
    </r>
  </si>
  <si>
    <r>
      <rPr>
        <b/>
        <sz val="8"/>
        <color theme="1"/>
        <rFont val="Calibri"/>
        <family val="2"/>
        <scheme val="minor"/>
      </rPr>
      <t xml:space="preserve">*grup PRENSA IBÉRICA: </t>
    </r>
    <r>
      <rPr>
        <sz val="8"/>
        <color theme="1"/>
        <rFont val="Calibri"/>
        <family val="2"/>
        <scheme val="minor"/>
      </rPr>
      <t>abans grup ZETA.</t>
    </r>
  </si>
  <si>
    <t>Tarifa 2023*</t>
  </si>
  <si>
    <t>Lo Mejor</t>
  </si>
  <si>
    <t>Sàpiens (directe)</t>
  </si>
  <si>
    <t>Cuina (directe)</t>
  </si>
  <si>
    <t>El Llobregat</t>
  </si>
  <si>
    <t xml:space="preserve">El Far del Baix Llobregat </t>
  </si>
  <si>
    <t xml:space="preserve">Fet a Tarragona </t>
  </si>
  <si>
    <t>Revista Sortida</t>
  </si>
  <si>
    <t>La Positiva (directe)</t>
  </si>
  <si>
    <t>Cinema Moviedis - Preu Net  Producció 1 Creativitat (abans d'IVA)</t>
  </si>
  <si>
    <t>Cinema Moviedis - Preu Net  Producció 2 Creativitats (abans d'IVA)</t>
  </si>
  <si>
    <t>Cinema 014 Medios - Preu Net  Producció 1 Creativitat (abans d'IVA)</t>
  </si>
  <si>
    <t>Cinema 014 Medios - Preu Net  Producció 2 Creativitats (abans d'IVA)</t>
  </si>
  <si>
    <t>Culemania.</t>
  </si>
  <si>
    <t>MetropoliAbierta.</t>
  </si>
  <si>
    <t>Grup ABACUS</t>
  </si>
  <si>
    <t>Diarieducacio.</t>
  </si>
  <si>
    <t>ElTemps. (directe)</t>
  </si>
  <si>
    <t>ElCritic.</t>
  </si>
  <si>
    <t>IMPRÈS</t>
  </si>
  <si>
    <t>TotBarcelona.</t>
  </si>
  <si>
    <t>Webs d'El Grup TIRABOL</t>
  </si>
  <si>
    <t>ElCulturista.</t>
  </si>
  <si>
    <t>Fosbury.</t>
  </si>
  <si>
    <t>Grup TOT MEDIA</t>
  </si>
  <si>
    <t>Gerio.</t>
  </si>
  <si>
    <t>Reusdigital.</t>
  </si>
  <si>
    <t>Adolescents.</t>
  </si>
  <si>
    <t>EquinoxMagazine.fr</t>
  </si>
  <si>
    <t>Principal.cat</t>
  </si>
  <si>
    <t>Diario16.</t>
  </si>
  <si>
    <t>CatalunyaReligio.</t>
  </si>
  <si>
    <t>TelePonent.</t>
  </si>
  <si>
    <t>FORMATS/SITES/SEGMENTACIONS diverses</t>
  </si>
  <si>
    <t>Preu NET Expedient*</t>
  </si>
  <si>
    <t>Tik Tok</t>
  </si>
  <si>
    <t>Twitch</t>
  </si>
  <si>
    <t>CPM* Net Spark Ads segmentació 3 nivells*</t>
  </si>
  <si>
    <t>CPM* Net Video Preroll segmentació 3 nivells*</t>
  </si>
  <si>
    <t>CPV* Net Reels segmentació 3 nivells*</t>
  </si>
  <si>
    <t>Linkedin</t>
  </si>
  <si>
    <t>Descompte mínim per a qualsevol FORMAT CONVENCIONAL*</t>
  </si>
  <si>
    <t>CPM* Net Page Post Photo segmentació 3 nivells*</t>
  </si>
  <si>
    <t>CPV* Net Page Post Video segmentació 3 nivells*</t>
  </si>
  <si>
    <t>CPLC* Net Page Post Link segmentació 3 nivells*</t>
  </si>
  <si>
    <t>CPLC* Net Page Post Carousel segmentació 3 nivells*</t>
  </si>
  <si>
    <t>CPM* Net Story segmentació 3 nivells*</t>
  </si>
  <si>
    <t>CPLC* Net Website Card segmentació 3 nivells*</t>
  </si>
  <si>
    <t>CPM* Net Promoted Tweet segmentació 3 nivells*</t>
  </si>
  <si>
    <t>CPV* Net Video Card segmentació 3 nivells*</t>
  </si>
  <si>
    <t>CPC* Net Sponsored Updates segmentació 3 nivells*</t>
  </si>
  <si>
    <t>CPC* Net Enllaç Patrocinat segmentació 3 nivells:</t>
  </si>
  <si>
    <t>CPM* Net Google Ads segmentació 3 nivells:</t>
  </si>
  <si>
    <t>CPV* Net True View segmentació 3 nivells*</t>
  </si>
  <si>
    <t>CPM* Net Preroll segmentació 3 nivells*</t>
  </si>
  <si>
    <r>
      <t xml:space="preserve">Descompte </t>
    </r>
    <r>
      <rPr>
        <u/>
        <sz val="8"/>
        <color theme="1"/>
        <rFont val="Calibri"/>
        <family val="2"/>
        <scheme val="minor"/>
      </rPr>
      <t>Mínim</t>
    </r>
    <r>
      <rPr>
        <sz val="8"/>
        <color theme="1"/>
        <rFont val="Calibri"/>
        <family val="2"/>
        <scheme val="minor"/>
      </rPr>
      <t xml:space="preserve"> per a qualsevol altre FORMAT CONVENCIONAL* no especificat</t>
    </r>
  </si>
  <si>
    <r>
      <t xml:space="preserve">Recàrrec </t>
    </r>
    <r>
      <rPr>
        <u/>
        <sz val="8"/>
        <color theme="1"/>
        <rFont val="Calibri"/>
        <family val="2"/>
        <scheme val="minor"/>
      </rPr>
      <t>Màxim</t>
    </r>
    <r>
      <rPr>
        <sz val="8"/>
        <color theme="1"/>
        <rFont val="Calibri"/>
        <family val="2"/>
        <scheme val="minor"/>
      </rPr>
      <t xml:space="preserve"> per a qualsevol compra que impliqui una segmentació de 4 o + nivells</t>
    </r>
  </si>
  <si>
    <r>
      <t xml:space="preserve">Descompte </t>
    </r>
    <r>
      <rPr>
        <u/>
        <sz val="8"/>
        <color theme="1"/>
        <rFont val="Calibri"/>
        <family val="2"/>
        <scheme val="minor"/>
      </rPr>
      <t>Mínim</t>
    </r>
    <r>
      <rPr>
        <sz val="8"/>
        <color theme="1"/>
        <rFont val="Calibri"/>
        <family val="2"/>
        <scheme val="minor"/>
      </rPr>
      <t xml:space="preserve"> per a qualsevol altre FORMAT CONVENCIONAL*</t>
    </r>
  </si>
  <si>
    <t>Descompte Mínim per a la resta de FORMATS CONVENCIONALS*</t>
  </si>
  <si>
    <t>Descompte Mínim per a qualsevol FORMAT CONVENCIONAL*</t>
  </si>
  <si>
    <t>Descompte Mínim per a la resta de FORMATS CONVENCIONALS* (NO extrapolables de 20")
Tota la graella gener-juny + oct-des.</t>
  </si>
  <si>
    <t>Descompte Mínim per a la resta de FORMATS CONVENCIONALS* (NO extrapolables de 20")
Tota la graella juliol-set.</t>
  </si>
  <si>
    <t>COST GRP 20"* Net indiv.+16, mínim 45% PT.  gener- juny</t>
  </si>
  <si>
    <t>COST GRP 20"* Net indiv.+16, mínim 45% PT. octubre-24 desembre</t>
  </si>
  <si>
    <t>COST GRP 20"* Net  indiv.+16, mínim 45% PT. 25-31 desembre</t>
  </si>
  <si>
    <t>Opis BCN AM  - Preu Net  Producció 2 Creativitats (abans d'IVA)</t>
  </si>
  <si>
    <t>Autobusos Promedios - Preu Net  Producció 1 Autobús (abans d'IVA)</t>
  </si>
  <si>
    <t>Autobusos Publicesa - Preu Net  Producció 1 Autobús (abans d'IVA)</t>
  </si>
  <si>
    <t>Autobusos Alpha Publicidad - Preu Net  Producció 1 Autobús (abans d'IVA)</t>
  </si>
  <si>
    <t>TOTAL</t>
  </si>
  <si>
    <t>Descompte Mínim per a FORMATS CONVENCIONALS*
Tota la graella</t>
  </si>
  <si>
    <t>Descompte Mínim per qualsevol FORMAT CONVENCIONAL* Tota la graella</t>
  </si>
  <si>
    <r>
      <t xml:space="preserve">Descompte </t>
    </r>
    <r>
      <rPr>
        <u/>
        <sz val="8"/>
        <color theme="1"/>
        <rFont val="Calibri"/>
        <family val="2"/>
        <scheme val="minor"/>
      </rPr>
      <t>Mínim</t>
    </r>
    <r>
      <rPr>
        <sz val="8"/>
        <color theme="1"/>
        <rFont val="Calibri"/>
        <family val="2"/>
        <scheme val="minor"/>
      </rPr>
      <t xml:space="preserve"> per a qualsevol FORMAT CONVENCIONAL*</t>
    </r>
  </si>
  <si>
    <t>Descompte mínim per a la resta de FORMATS CONVENCIONALS* (NO extrapolables de Cost per Mil Espectadors espot 20")</t>
  </si>
  <si>
    <t>COST GRP 20"* Net indiv.+16, mínim 45% PT. juliol</t>
  </si>
  <si>
    <t>COST GRP 20"* Net indiv.+16, mínim 45% PT.  agost</t>
  </si>
  <si>
    <t>COST GRP 20"* Net indiv.+16, mínim 45% PT.  setembre</t>
  </si>
  <si>
    <t>Exp. SCT-2024-17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</si>
</sst>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#,##0.00\ &quot;€&quot;"/>
    <numFmt numFmtId="165" formatCode="0.000"/>
    <numFmt numFmtId="166" formatCode="0.000000"/>
    <numFmt numFmtId="167" formatCode="#,##0.00_ ;\-#,##0.00\ "/>
    <numFmt numFmtId="168" formatCode="_-* #,##0.000\ &quot;€&quot;_-;\-* #,##0.000\ &quot;€&quot;_-;_-* &quot;-&quot;?\ &quot;€&quot;_-;_-@_-"/>
    <numFmt numFmtId="169" formatCode="#,##0.0000\ &quot;€&quot;"/>
    <numFmt numFmtId="170" formatCode="#,##0.000\ &quot;€&quot;"/>
    <numFmt numFmtId="171" formatCode="#,##0.00000\ &quot;€&quot;"/>
    <numFmt numFmtId="172" formatCode="#,##0.000000\ &quot;€&quot;"/>
    <numFmt numFmtId="173" formatCode="0.000%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0000FF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u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i/>
      <sz val="6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i/>
      <sz val="8"/>
      <color theme="0" tint="-0.499984740745262"/>
      <name val="Calibri"/>
      <family val="2"/>
      <scheme val="minor"/>
    </font>
    <font>
      <b/>
      <i/>
      <sz val="8"/>
      <color rgb="FF0000FF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rgb="FF0000FF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i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Trellis">
        <fgColor theme="6"/>
        <bgColor theme="0"/>
      </patternFill>
    </fill>
    <fill>
      <patternFill patternType="lightTrellis">
        <fgColor theme="6"/>
        <bgColor theme="2"/>
      </patternFill>
    </fill>
    <fill>
      <patternFill patternType="lightTrellis">
        <fgColor theme="6"/>
        <bgColor theme="8" tint="0.79998168889431442"/>
      </patternFill>
    </fill>
    <fill>
      <patternFill patternType="lightTrellis">
        <fgColor theme="6"/>
        <bgColor theme="0" tint="-0.14999847407452621"/>
      </patternFill>
    </fill>
    <fill>
      <patternFill patternType="lightTrellis">
        <fgColor theme="6"/>
      </patternFill>
    </fill>
    <fill>
      <patternFill patternType="solid">
        <fgColor theme="1"/>
        <bgColor theme="6"/>
      </patternFill>
    </fill>
    <fill>
      <patternFill patternType="solid">
        <fgColor indexed="65"/>
        <bgColor indexed="64"/>
      </patternFill>
    </fill>
    <fill>
      <patternFill patternType="lightTrellis">
        <fgColor theme="6"/>
        <bgColor theme="5" tint="0.79998168889431442"/>
      </patternFill>
    </fill>
    <fill>
      <patternFill patternType="solid">
        <fgColor theme="0"/>
        <bgColor theme="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5">
    <xf numFmtId="0" fontId="0" fillId="0" borderId="0" xfId="0"/>
    <xf numFmtId="0" fontId="0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5" fontId="13" fillId="2" borderId="0" xfId="0" applyNumberFormat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165" fontId="17" fillId="4" borderId="1" xfId="0" applyNumberFormat="1" applyFont="1" applyFill="1" applyBorder="1" applyAlignment="1">
      <alignment vertical="top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165" fontId="19" fillId="2" borderId="4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10" fontId="11" fillId="2" borderId="4" xfId="2" applyNumberFormat="1" applyFont="1" applyFill="1" applyBorder="1" applyAlignment="1">
      <alignment horizontal="center" vertical="center" wrapText="1"/>
    </xf>
    <xf numFmtId="10" fontId="19" fillId="2" borderId="4" xfId="0" applyNumberFormat="1" applyFont="1" applyFill="1" applyBorder="1" applyAlignment="1">
      <alignment horizontal="center" vertical="center" wrapText="1"/>
    </xf>
    <xf numFmtId="44" fontId="21" fillId="2" borderId="4" xfId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top"/>
    </xf>
    <xf numFmtId="165" fontId="22" fillId="2" borderId="4" xfId="0" applyNumberFormat="1" applyFont="1" applyFill="1" applyBorder="1" applyAlignment="1">
      <alignment horizontal="center" vertical="top"/>
    </xf>
    <xf numFmtId="0" fontId="20" fillId="2" borderId="4" xfId="0" applyFont="1" applyFill="1" applyBorder="1" applyAlignment="1">
      <alignment vertical="top" wrapText="1"/>
    </xf>
    <xf numFmtId="0" fontId="18" fillId="2" borderId="4" xfId="0" applyFont="1" applyFill="1" applyBorder="1" applyAlignment="1">
      <alignment vertical="top" wrapText="1"/>
    </xf>
    <xf numFmtId="164" fontId="23" fillId="4" borderId="4" xfId="1" quotePrefix="1" applyNumberFormat="1" applyFont="1" applyFill="1" applyBorder="1" applyAlignment="1">
      <alignment horizontal="right" vertical="top" wrapText="1"/>
    </xf>
    <xf numFmtId="164" fontId="24" fillId="5" borderId="4" xfId="1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18" fillId="0" borderId="0" xfId="0" applyFont="1" applyAlignment="1">
      <alignment vertical="top"/>
    </xf>
    <xf numFmtId="165" fontId="22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44" fontId="23" fillId="2" borderId="0" xfId="1" quotePrefix="1" applyFont="1" applyFill="1" applyBorder="1" applyAlignment="1">
      <alignment horizontal="right" vertical="center" wrapText="1"/>
    </xf>
    <xf numFmtId="0" fontId="18" fillId="2" borderId="0" xfId="0" applyFont="1" applyFill="1" applyBorder="1"/>
    <xf numFmtId="0" fontId="16" fillId="2" borderId="0" xfId="0" applyFont="1" applyFill="1" applyAlignment="1">
      <alignment vertical="center"/>
    </xf>
    <xf numFmtId="44" fontId="14" fillId="4" borderId="2" xfId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vertical="center"/>
    </xf>
    <xf numFmtId="0" fontId="11" fillId="2" borderId="4" xfId="0" quotePrefix="1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44" fontId="27" fillId="4" borderId="2" xfId="1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164" fontId="11" fillId="2" borderId="4" xfId="1" applyNumberFormat="1" applyFont="1" applyFill="1" applyBorder="1" applyAlignment="1">
      <alignment horizontal="center" vertical="center" wrapText="1"/>
    </xf>
    <xf numFmtId="10" fontId="21" fillId="2" borderId="4" xfId="2" applyNumberFormat="1" applyFont="1" applyFill="1" applyBorder="1" applyAlignment="1">
      <alignment horizontal="center" vertical="center" wrapText="1"/>
    </xf>
    <xf numFmtId="164" fontId="21" fillId="2" borderId="0" xfId="1" applyNumberFormat="1" applyFont="1" applyFill="1" applyBorder="1" applyAlignment="1">
      <alignment horizontal="center" vertical="center" wrapText="1"/>
    </xf>
    <xf numFmtId="10" fontId="23" fillId="4" borderId="4" xfId="2" applyNumberFormat="1" applyFont="1" applyFill="1" applyBorder="1" applyAlignment="1">
      <alignment horizontal="center" vertical="top"/>
    </xf>
    <xf numFmtId="10" fontId="24" fillId="5" borderId="4" xfId="2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44" fontId="21" fillId="2" borderId="0" xfId="1" quotePrefix="1" applyNumberFormat="1" applyFont="1" applyFill="1" applyBorder="1" applyAlignment="1">
      <alignment horizontal="right" vertical="top"/>
    </xf>
    <xf numFmtId="165" fontId="23" fillId="2" borderId="4" xfId="0" applyNumberFormat="1" applyFont="1" applyFill="1" applyBorder="1" applyAlignment="1">
      <alignment horizontal="center" vertical="top"/>
    </xf>
    <xf numFmtId="164" fontId="21" fillId="2" borderId="0" xfId="1" applyNumberFormat="1" applyFont="1" applyFill="1" applyBorder="1" applyAlignment="1">
      <alignment horizontal="right" vertical="top" wrapText="1"/>
    </xf>
    <xf numFmtId="44" fontId="20" fillId="2" borderId="0" xfId="1" quotePrefix="1" applyNumberFormat="1" applyFont="1" applyFill="1" applyBorder="1" applyAlignment="1">
      <alignment horizontal="right" vertical="top"/>
    </xf>
    <xf numFmtId="0" fontId="11" fillId="2" borderId="4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vertical="center"/>
    </xf>
    <xf numFmtId="165" fontId="28" fillId="2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 wrapText="1"/>
    </xf>
    <xf numFmtId="10" fontId="28" fillId="2" borderId="0" xfId="0" applyNumberFormat="1" applyFont="1" applyFill="1" applyBorder="1" applyAlignment="1">
      <alignment horizontal="center" vertical="center" wrapText="1"/>
    </xf>
    <xf numFmtId="10" fontId="8" fillId="2" borderId="0" xfId="0" applyNumberFormat="1" applyFont="1" applyFill="1" applyBorder="1" applyAlignment="1">
      <alignment horizontal="center" vertical="center"/>
    </xf>
    <xf numFmtId="10" fontId="29" fillId="2" borderId="0" xfId="2" applyNumberFormat="1" applyFont="1" applyFill="1" applyBorder="1" applyAlignment="1">
      <alignment horizontal="center" vertical="center"/>
    </xf>
    <xf numFmtId="164" fontId="29" fillId="2" borderId="0" xfId="1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top"/>
    </xf>
    <xf numFmtId="165" fontId="17" fillId="7" borderId="1" xfId="0" applyNumberFormat="1" applyFont="1" applyFill="1" applyBorder="1" applyAlignment="1">
      <alignment vertical="top"/>
    </xf>
    <xf numFmtId="0" fontId="16" fillId="7" borderId="5" xfId="0" applyFont="1" applyFill="1" applyBorder="1" applyAlignment="1">
      <alignment horizontal="center" vertical="top" wrapText="1"/>
    </xf>
    <xf numFmtId="164" fontId="16" fillId="7" borderId="2" xfId="0" applyNumberFormat="1" applyFont="1" applyFill="1" applyBorder="1" applyAlignment="1">
      <alignment horizontal="right" vertical="top" wrapText="1"/>
    </xf>
    <xf numFmtId="10" fontId="17" fillId="7" borderId="3" xfId="0" applyNumberFormat="1" applyFont="1" applyFill="1" applyBorder="1" applyAlignment="1">
      <alignment vertical="top" wrapText="1"/>
    </xf>
    <xf numFmtId="164" fontId="4" fillId="2" borderId="0" xfId="1" applyNumberFormat="1" applyFont="1" applyFill="1" applyBorder="1" applyAlignment="1">
      <alignment horizontal="right" vertical="center"/>
    </xf>
    <xf numFmtId="165" fontId="19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 wrapText="1"/>
    </xf>
    <xf numFmtId="10" fontId="21" fillId="2" borderId="4" xfId="0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vertical="center" wrapText="1"/>
    </xf>
    <xf numFmtId="165" fontId="18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44" fontId="21" fillId="2" borderId="0" xfId="1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0" fontId="6" fillId="2" borderId="1" xfId="0" applyFont="1" applyFill="1" applyBorder="1" applyAlignment="1">
      <alignment horizontal="left" vertical="top"/>
    </xf>
    <xf numFmtId="165" fontId="23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10" fontId="21" fillId="2" borderId="0" xfId="1" applyNumberFormat="1" applyFont="1" applyFill="1" applyBorder="1" applyAlignment="1">
      <alignment horizontal="center" vertical="center"/>
    </xf>
    <xf numFmtId="10" fontId="21" fillId="2" borderId="0" xfId="1" quotePrefix="1" applyNumberFormat="1" applyFont="1" applyFill="1" applyBorder="1" applyAlignment="1">
      <alignment horizontal="right" vertical="center"/>
    </xf>
    <xf numFmtId="164" fontId="20" fillId="2" borderId="0" xfId="0" applyNumberFormat="1" applyFont="1" applyFill="1" applyBorder="1" applyAlignment="1">
      <alignment horizontal="right" vertical="center"/>
    </xf>
    <xf numFmtId="0" fontId="25" fillId="2" borderId="0" xfId="0" applyFont="1" applyFill="1" applyBorder="1" applyAlignment="1">
      <alignment vertical="top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30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 wrapText="1"/>
    </xf>
    <xf numFmtId="165" fontId="20" fillId="2" borderId="0" xfId="0" applyNumberFormat="1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right" vertical="top" wrapText="1"/>
    </xf>
    <xf numFmtId="10" fontId="20" fillId="2" borderId="0" xfId="1" applyNumberFormat="1" applyFont="1" applyFill="1" applyBorder="1" applyAlignment="1">
      <alignment horizontal="left" vertical="top" wrapText="1"/>
    </xf>
    <xf numFmtId="10" fontId="20" fillId="2" borderId="0" xfId="0" applyNumberFormat="1" applyFont="1" applyFill="1" applyBorder="1" applyAlignment="1">
      <alignment horizontal="left" vertical="top" wrapText="1"/>
    </xf>
    <xf numFmtId="164" fontId="20" fillId="2" borderId="0" xfId="1" applyNumberFormat="1" applyFont="1" applyFill="1" applyAlignment="1">
      <alignment horizontal="right" vertical="top"/>
    </xf>
    <xf numFmtId="0" fontId="4" fillId="2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top" wrapText="1"/>
    </xf>
    <xf numFmtId="164" fontId="16" fillId="4" borderId="2" xfId="0" applyNumberFormat="1" applyFont="1" applyFill="1" applyBorder="1" applyAlignment="1">
      <alignment horizontal="right" vertical="top" wrapText="1"/>
    </xf>
    <xf numFmtId="164" fontId="26" fillId="4" borderId="3" xfId="0" applyNumberFormat="1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top" wrapText="1"/>
    </xf>
    <xf numFmtId="164" fontId="23" fillId="4" borderId="4" xfId="1" applyNumberFormat="1" applyFont="1" applyFill="1" applyBorder="1" applyAlignment="1">
      <alignment horizontal="right" vertical="top" wrapText="1"/>
    </xf>
    <xf numFmtId="164" fontId="24" fillId="5" borderId="4" xfId="1" applyNumberFormat="1" applyFont="1" applyFill="1" applyBorder="1" applyAlignment="1">
      <alignment horizontal="right" vertical="top"/>
    </xf>
    <xf numFmtId="0" fontId="18" fillId="2" borderId="6" xfId="0" applyFont="1" applyFill="1" applyBorder="1" applyAlignment="1">
      <alignment vertical="top"/>
    </xf>
    <xf numFmtId="0" fontId="18" fillId="2" borderId="7" xfId="0" applyFont="1" applyFill="1" applyBorder="1" applyAlignment="1">
      <alignment vertical="top"/>
    </xf>
    <xf numFmtId="165" fontId="34" fillId="2" borderId="0" xfId="0" applyNumberFormat="1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6" fillId="4" borderId="2" xfId="0" quotePrefix="1" applyNumberFormat="1" applyFont="1" applyFill="1" applyBorder="1" applyAlignment="1">
      <alignment horizontal="right" vertical="center"/>
    </xf>
    <xf numFmtId="10" fontId="23" fillId="4" borderId="2" xfId="2" applyNumberFormat="1" applyFont="1" applyFill="1" applyBorder="1" applyAlignment="1">
      <alignment horizontal="center" vertical="center"/>
    </xf>
    <xf numFmtId="164" fontId="24" fillId="4" borderId="3" xfId="1" quotePrefix="1" applyNumberFormat="1" applyFont="1" applyFill="1" applyBorder="1" applyAlignment="1">
      <alignment horizontal="right" vertical="center"/>
    </xf>
    <xf numFmtId="44" fontId="20" fillId="2" borderId="0" xfId="1" applyFont="1" applyFill="1" applyBorder="1" applyAlignment="1">
      <alignment vertical="top"/>
    </xf>
    <xf numFmtId="44" fontId="20" fillId="2" borderId="0" xfId="1" applyFont="1" applyFill="1" applyAlignment="1">
      <alignment vertical="top"/>
    </xf>
    <xf numFmtId="44" fontId="20" fillId="2" borderId="0" xfId="1" applyFont="1" applyFill="1" applyAlignment="1">
      <alignment vertical="center"/>
    </xf>
    <xf numFmtId="0" fontId="6" fillId="2" borderId="0" xfId="0" applyFont="1" applyFill="1" applyBorder="1" applyAlignment="1">
      <alignment horizontal="left" vertical="top" wrapText="1"/>
    </xf>
    <xf numFmtId="10" fontId="23" fillId="2" borderId="0" xfId="2" applyNumberFormat="1" applyFont="1" applyFill="1" applyBorder="1" applyAlignment="1">
      <alignment horizontal="center" vertical="top"/>
    </xf>
    <xf numFmtId="10" fontId="24" fillId="2" borderId="0" xfId="2" applyNumberFormat="1" applyFont="1" applyFill="1" applyBorder="1" applyAlignment="1">
      <alignment horizontal="center" vertical="top"/>
    </xf>
    <xf numFmtId="165" fontId="23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164" fontId="29" fillId="2" borderId="0" xfId="0" applyNumberFormat="1" applyFont="1" applyFill="1" applyBorder="1" applyAlignment="1">
      <alignment horizontal="right" vertical="center" wrapText="1"/>
    </xf>
    <xf numFmtId="10" fontId="29" fillId="2" borderId="0" xfId="0" applyNumberFormat="1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10" fontId="17" fillId="2" borderId="0" xfId="1" applyNumberFormat="1" applyFont="1" applyFill="1" applyAlignment="1">
      <alignment vertical="center"/>
    </xf>
    <xf numFmtId="10" fontId="16" fillId="2" borderId="0" xfId="0" applyNumberFormat="1" applyFont="1" applyFill="1" applyAlignment="1">
      <alignment vertical="center"/>
    </xf>
    <xf numFmtId="165" fontId="17" fillId="4" borderId="8" xfId="0" applyNumberFormat="1" applyFont="1" applyFill="1" applyBorder="1" applyAlignment="1">
      <alignment vertical="top"/>
    </xf>
    <xf numFmtId="0" fontId="31" fillId="4" borderId="5" xfId="0" applyFont="1" applyFill="1" applyBorder="1" applyAlignment="1">
      <alignment horizontal="left" vertical="center" wrapText="1"/>
    </xf>
    <xf numFmtId="10" fontId="15" fillId="4" borderId="5" xfId="2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top"/>
    </xf>
    <xf numFmtId="164" fontId="6" fillId="2" borderId="4" xfId="1" applyNumberFormat="1" applyFont="1" applyFill="1" applyBorder="1" applyAlignment="1">
      <alignment horizontal="right" vertical="top"/>
    </xf>
    <xf numFmtId="10" fontId="23" fillId="4" borderId="4" xfId="0" applyNumberFormat="1" applyFont="1" applyFill="1" applyBorder="1" applyAlignment="1">
      <alignment horizontal="center" vertical="top"/>
    </xf>
    <xf numFmtId="0" fontId="6" fillId="2" borderId="7" xfId="0" applyFont="1" applyFill="1" applyBorder="1" applyAlignment="1">
      <alignment vertical="top"/>
    </xf>
    <xf numFmtId="0" fontId="18" fillId="2" borderId="4" xfId="0" applyFont="1" applyFill="1" applyBorder="1" applyAlignment="1">
      <alignment horizontal="left" vertical="top" wrapText="1"/>
    </xf>
    <xf numFmtId="164" fontId="18" fillId="6" borderId="4" xfId="1" quotePrefix="1" applyNumberFormat="1" applyFont="1" applyFill="1" applyBorder="1" applyAlignment="1">
      <alignment horizontal="right" vertical="top"/>
    </xf>
    <xf numFmtId="0" fontId="18" fillId="2" borderId="10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top" wrapText="1"/>
    </xf>
    <xf numFmtId="10" fontId="15" fillId="2" borderId="0" xfId="2" applyNumberFormat="1" applyFont="1" applyFill="1" applyBorder="1" applyAlignment="1">
      <alignment horizontal="center" vertical="top"/>
    </xf>
    <xf numFmtId="10" fontId="26" fillId="2" borderId="0" xfId="2" applyNumberFormat="1" applyFont="1" applyFill="1" applyBorder="1" applyAlignment="1">
      <alignment horizontal="center" vertical="top"/>
    </xf>
    <xf numFmtId="0" fontId="16" fillId="2" borderId="0" xfId="0" applyFont="1" applyFill="1" applyAlignment="1">
      <alignment vertical="top"/>
    </xf>
    <xf numFmtId="165" fontId="36" fillId="2" borderId="0" xfId="0" applyNumberFormat="1" applyFont="1" applyFill="1" applyBorder="1" applyAlignment="1">
      <alignment horizontal="center" vertical="center"/>
    </xf>
    <xf numFmtId="10" fontId="36" fillId="2" borderId="0" xfId="0" applyNumberFormat="1" applyFont="1" applyFill="1" applyBorder="1" applyAlignment="1">
      <alignment horizontal="center" vertical="center" wrapText="1"/>
    </xf>
    <xf numFmtId="10" fontId="37" fillId="2" borderId="0" xfId="0" applyNumberFormat="1" applyFont="1" applyFill="1" applyBorder="1" applyAlignment="1">
      <alignment horizontal="center" vertical="center"/>
    </xf>
    <xf numFmtId="10" fontId="4" fillId="2" borderId="0" xfId="2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164" fontId="15" fillId="2" borderId="0" xfId="0" applyNumberFormat="1" applyFont="1" applyFill="1" applyAlignment="1">
      <alignment vertical="center"/>
    </xf>
    <xf numFmtId="0" fontId="14" fillId="4" borderId="5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vertical="center" wrapText="1"/>
    </xf>
    <xf numFmtId="10" fontId="15" fillId="4" borderId="3" xfId="2" applyNumberFormat="1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top" wrapText="1"/>
    </xf>
    <xf numFmtId="165" fontId="23" fillId="2" borderId="0" xfId="0" applyNumberFormat="1" applyFont="1" applyFill="1" applyBorder="1" applyAlignment="1">
      <alignment horizontal="center" vertical="top"/>
    </xf>
    <xf numFmtId="0" fontId="18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center" wrapText="1"/>
    </xf>
    <xf numFmtId="10" fontId="23" fillId="2" borderId="0" xfId="2" applyNumberFormat="1" applyFont="1" applyFill="1" applyBorder="1" applyAlignment="1">
      <alignment horizontal="center" vertical="center" wrapText="1"/>
    </xf>
    <xf numFmtId="164" fontId="24" fillId="2" borderId="0" xfId="2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top"/>
    </xf>
    <xf numFmtId="0" fontId="18" fillId="2" borderId="13" xfId="0" applyFont="1" applyFill="1" applyBorder="1" applyAlignment="1">
      <alignment vertical="top" wrapText="1"/>
    </xf>
    <xf numFmtId="164" fontId="24" fillId="5" borderId="13" xfId="1" applyNumberFormat="1" applyFont="1" applyFill="1" applyBorder="1" applyAlignment="1">
      <alignment horizontal="right" vertical="top" wrapText="1"/>
    </xf>
    <xf numFmtId="10" fontId="36" fillId="2" borderId="13" xfId="0" applyNumberFormat="1" applyFont="1" applyFill="1" applyBorder="1" applyAlignment="1">
      <alignment horizontal="center" vertical="center" wrapText="1"/>
    </xf>
    <xf numFmtId="164" fontId="24" fillId="5" borderId="13" xfId="1" applyNumberFormat="1" applyFont="1" applyFill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/>
    </xf>
    <xf numFmtId="165" fontId="37" fillId="2" borderId="0" xfId="0" applyNumberFormat="1" applyFont="1" applyFill="1" applyBorder="1" applyAlignment="1">
      <alignment horizontal="center" vertical="center"/>
    </xf>
    <xf numFmtId="10" fontId="37" fillId="2" borderId="0" xfId="2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top"/>
    </xf>
    <xf numFmtId="10" fontId="37" fillId="2" borderId="0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165" fontId="13" fillId="2" borderId="1" xfId="0" applyNumberFormat="1" applyFont="1" applyFill="1" applyBorder="1" applyAlignment="1">
      <alignment horizontal="left" vertical="center" wrapText="1"/>
    </xf>
    <xf numFmtId="44" fontId="16" fillId="2" borderId="0" xfId="1" applyFont="1" applyFill="1" applyAlignment="1">
      <alignment vertical="center"/>
    </xf>
    <xf numFmtId="165" fontId="18" fillId="2" borderId="0" xfId="0" applyNumberFormat="1" applyFont="1" applyFill="1" applyBorder="1" applyAlignment="1">
      <alignment vertical="top"/>
    </xf>
    <xf numFmtId="0" fontId="25" fillId="3" borderId="0" xfId="0" applyFont="1" applyFill="1" applyBorder="1" applyAlignment="1">
      <alignment vertical="top"/>
    </xf>
    <xf numFmtId="44" fontId="16" fillId="2" borderId="0" xfId="1" applyFont="1" applyFill="1" applyBorder="1" applyAlignment="1">
      <alignment vertical="center" wrapText="1"/>
    </xf>
    <xf numFmtId="44" fontId="15" fillId="2" borderId="0" xfId="1" quotePrefix="1" applyFont="1" applyFill="1" applyBorder="1" applyAlignment="1">
      <alignment horizontal="right" vertical="center" wrapText="1"/>
    </xf>
    <xf numFmtId="0" fontId="16" fillId="2" borderId="0" xfId="0" applyFont="1" applyFill="1" applyBorder="1"/>
    <xf numFmtId="10" fontId="23" fillId="4" borderId="4" xfId="1" quotePrefix="1" applyNumberFormat="1" applyFont="1" applyFill="1" applyBorder="1" applyAlignment="1">
      <alignment horizontal="center" vertical="top" wrapText="1"/>
    </xf>
    <xf numFmtId="10" fontId="24" fillId="5" borderId="4" xfId="0" quotePrefix="1" applyNumberFormat="1" applyFont="1" applyFill="1" applyBorder="1" applyAlignment="1">
      <alignment horizontal="center" vertical="top" wrapText="1"/>
    </xf>
    <xf numFmtId="164" fontId="19" fillId="2" borderId="0" xfId="1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/>
    </xf>
    <xf numFmtId="0" fontId="2" fillId="4" borderId="3" xfId="0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2" borderId="0" xfId="0" applyFill="1"/>
    <xf numFmtId="165" fontId="19" fillId="2" borderId="0" xfId="0" applyNumberFormat="1" applyFont="1" applyFill="1" applyBorder="1" applyAlignment="1">
      <alignment horizontal="center" vertical="center"/>
    </xf>
    <xf numFmtId="44" fontId="6" fillId="2" borderId="0" xfId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164" fontId="18" fillId="6" borderId="4" xfId="0" quotePrefix="1" applyNumberFormat="1" applyFont="1" applyFill="1" applyBorder="1" applyAlignment="1">
      <alignment horizontal="center" vertical="center"/>
    </xf>
    <xf numFmtId="164" fontId="18" fillId="6" borderId="4" xfId="0" quotePrefix="1" applyNumberFormat="1" applyFont="1" applyFill="1" applyBorder="1" applyAlignment="1">
      <alignment horizontal="center" vertical="top"/>
    </xf>
    <xf numFmtId="165" fontId="17" fillId="7" borderId="8" xfId="0" applyNumberFormat="1" applyFont="1" applyFill="1" applyBorder="1" applyAlignment="1">
      <alignment vertical="top"/>
    </xf>
    <xf numFmtId="0" fontId="18" fillId="2" borderId="3" xfId="0" applyFont="1" applyFill="1" applyBorder="1" applyAlignment="1">
      <alignment vertical="center"/>
    </xf>
    <xf numFmtId="0" fontId="20" fillId="2" borderId="2" xfId="0" applyFont="1" applyFill="1" applyBorder="1" applyAlignment="1">
      <alignment vertical="top"/>
    </xf>
    <xf numFmtId="0" fontId="20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right" vertical="center"/>
    </xf>
    <xf numFmtId="0" fontId="20" fillId="2" borderId="2" xfId="0" applyFont="1" applyFill="1" applyBorder="1" applyAlignment="1">
      <alignment vertical="top" wrapText="1"/>
    </xf>
    <xf numFmtId="0" fontId="18" fillId="2" borderId="14" xfId="0" applyFont="1" applyFill="1" applyBorder="1" applyAlignment="1">
      <alignment vertical="top" wrapText="1"/>
    </xf>
    <xf numFmtId="10" fontId="36" fillId="2" borderId="14" xfId="0" applyNumberFormat="1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top"/>
    </xf>
    <xf numFmtId="0" fontId="29" fillId="2" borderId="0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vertical="top"/>
    </xf>
    <xf numFmtId="0" fontId="10" fillId="3" borderId="2" xfId="0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7" fillId="4" borderId="2" xfId="0" applyNumberFormat="1" applyFont="1" applyFill="1" applyBorder="1" applyAlignment="1">
      <alignment horizontal="center" vertical="top"/>
    </xf>
    <xf numFmtId="0" fontId="17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165" fontId="17" fillId="7" borderId="5" xfId="0" applyNumberFormat="1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center" wrapText="1"/>
    </xf>
    <xf numFmtId="165" fontId="17" fillId="7" borderId="2" xfId="0" applyNumberFormat="1" applyFont="1" applyFill="1" applyBorder="1" applyAlignment="1">
      <alignment horizontal="center" vertical="top"/>
    </xf>
    <xf numFmtId="0" fontId="18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8" fillId="2" borderId="4" xfId="0" applyFont="1" applyFill="1" applyBorder="1" applyAlignment="1">
      <alignment horizontal="center" vertical="top" wrapText="1"/>
    </xf>
    <xf numFmtId="0" fontId="6" fillId="2" borderId="4" xfId="0" quotePrefix="1" applyFont="1" applyFill="1" applyBorder="1" applyAlignment="1">
      <alignment horizontal="center" vertical="top" wrapText="1"/>
    </xf>
    <xf numFmtId="0" fontId="18" fillId="2" borderId="4" xfId="0" quotePrefix="1" applyFont="1" applyFill="1" applyBorder="1" applyAlignment="1">
      <alignment horizontal="center" vertical="center" wrapText="1"/>
    </xf>
    <xf numFmtId="0" fontId="18" fillId="2" borderId="4" xfId="0" quotePrefix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1" fillId="8" borderId="4" xfId="0" applyFont="1" applyFill="1" applyBorder="1" applyAlignment="1">
      <alignment horizontal="center" vertical="center" wrapText="1"/>
    </xf>
    <xf numFmtId="0" fontId="39" fillId="2" borderId="0" xfId="0" applyFont="1" applyFill="1"/>
    <xf numFmtId="0" fontId="0" fillId="8" borderId="0" xfId="0" applyFill="1"/>
    <xf numFmtId="0" fontId="39" fillId="8" borderId="0" xfId="0" applyFont="1" applyFill="1"/>
    <xf numFmtId="0" fontId="2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right" vertical="center"/>
    </xf>
    <xf numFmtId="0" fontId="7" fillId="8" borderId="0" xfId="0" applyFont="1" applyFill="1" applyBorder="1" applyAlignment="1">
      <alignment horizontal="left" vertical="center" wrapText="1"/>
    </xf>
    <xf numFmtId="44" fontId="9" fillId="8" borderId="0" xfId="1" applyFont="1" applyFill="1" applyBorder="1" applyAlignment="1">
      <alignment horizontal="right" vertical="center"/>
    </xf>
    <xf numFmtId="0" fontId="0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44" fontId="11" fillId="8" borderId="0" xfId="1" applyFont="1" applyFill="1" applyBorder="1" applyAlignment="1">
      <alignment horizontal="center" vertical="center"/>
    </xf>
    <xf numFmtId="164" fontId="11" fillId="8" borderId="0" xfId="1" applyNumberFormat="1" applyFont="1" applyFill="1" applyBorder="1" applyAlignment="1">
      <alignment horizontal="center" vertical="center"/>
    </xf>
    <xf numFmtId="44" fontId="0" fillId="8" borderId="0" xfId="1" applyFont="1" applyFill="1" applyBorder="1" applyAlignment="1">
      <alignment vertical="center"/>
    </xf>
    <xf numFmtId="44" fontId="6" fillId="8" borderId="0" xfId="1" applyFont="1" applyFill="1" applyAlignment="1">
      <alignment horizontal="center" vertical="center"/>
    </xf>
    <xf numFmtId="164" fontId="6" fillId="8" borderId="0" xfId="1" applyNumberFormat="1" applyFont="1" applyFill="1" applyAlignment="1">
      <alignment horizontal="center" vertical="center"/>
    </xf>
    <xf numFmtId="0" fontId="3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horizontal="center" vertical="center"/>
    </xf>
    <xf numFmtId="0" fontId="44" fillId="8" borderId="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vertical="center"/>
    </xf>
    <xf numFmtId="166" fontId="3" fillId="8" borderId="0" xfId="0" applyNumberFormat="1" applyFont="1" applyFill="1" applyBorder="1" applyAlignment="1">
      <alignment vertical="center"/>
    </xf>
    <xf numFmtId="44" fontId="2" fillId="8" borderId="0" xfId="1" applyFont="1" applyFill="1" applyAlignment="1">
      <alignment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11" fillId="8" borderId="4" xfId="1" applyNumberFormat="1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vertical="center"/>
    </xf>
    <xf numFmtId="10" fontId="45" fillId="8" borderId="4" xfId="0" applyNumberFormat="1" applyFont="1" applyFill="1" applyBorder="1" applyAlignment="1">
      <alignment horizontal="center" vertical="center" wrapText="1"/>
    </xf>
    <xf numFmtId="44" fontId="2" fillId="8" borderId="0" xfId="1" applyFont="1" applyFill="1" applyBorder="1" applyAlignment="1">
      <alignment horizontal="right" vertical="top" wrapText="1"/>
    </xf>
    <xf numFmtId="164" fontId="6" fillId="9" borderId="4" xfId="1" applyNumberFormat="1" applyFont="1" applyFill="1" applyBorder="1" applyAlignment="1">
      <alignment horizontal="right" vertical="top" wrapText="1"/>
    </xf>
    <xf numFmtId="164" fontId="6" fillId="9" borderId="4" xfId="1" applyNumberFormat="1" applyFont="1" applyFill="1" applyBorder="1" applyAlignment="1">
      <alignment horizontal="right" vertical="top"/>
    </xf>
    <xf numFmtId="165" fontId="18" fillId="8" borderId="0" xfId="0" applyNumberFormat="1" applyFont="1" applyFill="1" applyBorder="1" applyAlignment="1">
      <alignment horizontal="center" vertical="top"/>
    </xf>
    <xf numFmtId="0" fontId="18" fillId="8" borderId="0" xfId="0" applyFont="1" applyFill="1" applyAlignment="1">
      <alignment vertical="top"/>
    </xf>
    <xf numFmtId="0" fontId="2" fillId="8" borderId="0" xfId="0" applyFont="1" applyFill="1" applyAlignment="1">
      <alignment vertical="top"/>
    </xf>
    <xf numFmtId="44" fontId="2" fillId="8" borderId="0" xfId="1" applyFont="1" applyFill="1" applyBorder="1" applyAlignment="1">
      <alignment horizontal="right" vertical="center" wrapText="1"/>
    </xf>
    <xf numFmtId="44" fontId="6" fillId="8" borderId="0" xfId="1" applyFont="1" applyFill="1" applyBorder="1" applyAlignment="1">
      <alignment horizontal="right" vertical="center" wrapText="1"/>
    </xf>
    <xf numFmtId="164" fontId="6" fillId="8" borderId="0" xfId="0" applyNumberFormat="1" applyFont="1" applyFill="1" applyBorder="1"/>
    <xf numFmtId="0" fontId="18" fillId="8" borderId="0" xfId="0" applyFont="1" applyFill="1" applyBorder="1"/>
    <xf numFmtId="44" fontId="44" fillId="8" borderId="0" xfId="1" quotePrefix="1" applyFont="1" applyFill="1" applyBorder="1" applyAlignment="1">
      <alignment horizontal="right" vertical="center" wrapText="1"/>
    </xf>
    <xf numFmtId="0" fontId="14" fillId="8" borderId="0" xfId="0" applyFont="1" applyFill="1" applyAlignment="1">
      <alignment vertical="center"/>
    </xf>
    <xf numFmtId="44" fontId="16" fillId="8" borderId="0" xfId="1" applyFont="1" applyFill="1" applyBorder="1" applyAlignment="1">
      <alignment vertical="center"/>
    </xf>
    <xf numFmtId="0" fontId="16" fillId="8" borderId="0" xfId="0" applyFont="1" applyFill="1" applyBorder="1" applyAlignment="1">
      <alignment vertical="center"/>
    </xf>
    <xf numFmtId="44" fontId="24" fillId="8" borderId="0" xfId="1" applyFont="1" applyFill="1" applyBorder="1" applyAlignment="1">
      <alignment horizontal="right" vertical="center"/>
    </xf>
    <xf numFmtId="10" fontId="6" fillId="10" borderId="4" xfId="2" applyNumberFormat="1" applyFont="1" applyFill="1" applyBorder="1" applyAlignment="1">
      <alignment horizontal="left" vertical="top"/>
    </xf>
    <xf numFmtId="4" fontId="6" fillId="10" borderId="4" xfId="1" applyNumberFormat="1" applyFont="1" applyFill="1" applyBorder="1" applyAlignment="1">
      <alignment horizontal="left" vertical="top"/>
    </xf>
    <xf numFmtId="44" fontId="2" fillId="8" borderId="0" xfId="1" applyFont="1" applyFill="1" applyBorder="1" applyAlignment="1">
      <alignment horizontal="right" vertical="center"/>
    </xf>
    <xf numFmtId="44" fontId="30" fillId="8" borderId="0" xfId="1" applyFont="1" applyFill="1" applyBorder="1" applyAlignment="1">
      <alignment horizontal="right" vertical="center"/>
    </xf>
    <xf numFmtId="164" fontId="6" fillId="8" borderId="0" xfId="1" applyNumberFormat="1" applyFont="1" applyFill="1" applyBorder="1" applyAlignment="1">
      <alignment horizontal="right" vertical="center"/>
    </xf>
    <xf numFmtId="44" fontId="12" fillId="8" borderId="0" xfId="1" applyFont="1" applyFill="1" applyBorder="1" applyAlignment="1">
      <alignment horizontal="right" vertical="center"/>
    </xf>
    <xf numFmtId="0" fontId="25" fillId="8" borderId="0" xfId="0" applyFont="1" applyFill="1" applyBorder="1" applyAlignment="1">
      <alignment vertical="center"/>
    </xf>
    <xf numFmtId="10" fontId="46" fillId="8" borderId="0" xfId="0" applyNumberFormat="1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vertical="top"/>
    </xf>
    <xf numFmtId="164" fontId="31" fillId="11" borderId="3" xfId="0" applyNumberFormat="1" applyFont="1" applyFill="1" applyBorder="1" applyAlignment="1">
      <alignment horizontal="right" vertical="top" wrapText="1"/>
    </xf>
    <xf numFmtId="10" fontId="4" fillId="11" borderId="3" xfId="0" applyNumberFormat="1" applyFont="1" applyFill="1" applyBorder="1" applyAlignment="1">
      <alignment vertical="top" wrapText="1"/>
    </xf>
    <xf numFmtId="0" fontId="16" fillId="8" borderId="0" xfId="0" applyFont="1" applyFill="1" applyBorder="1" applyAlignment="1">
      <alignment vertical="top"/>
    </xf>
    <xf numFmtId="0" fontId="18" fillId="8" borderId="0" xfId="0" applyFont="1" applyFill="1" applyAlignment="1">
      <alignment vertical="center"/>
    </xf>
    <xf numFmtId="0" fontId="2" fillId="8" borderId="0" xfId="0" applyFont="1" applyFill="1" applyBorder="1" applyAlignment="1">
      <alignment vertical="top"/>
    </xf>
    <xf numFmtId="0" fontId="18" fillId="8" borderId="0" xfId="0" applyFont="1" applyFill="1" applyBorder="1" applyAlignment="1">
      <alignment vertical="top"/>
    </xf>
    <xf numFmtId="10" fontId="2" fillId="8" borderId="0" xfId="2" applyNumberFormat="1" applyFont="1" applyFill="1" applyBorder="1" applyAlignment="1">
      <alignment horizontal="center" vertical="center"/>
    </xf>
    <xf numFmtId="10" fontId="30" fillId="8" borderId="0" xfId="2" applyNumberFormat="1" applyFont="1" applyFill="1" applyBorder="1" applyAlignment="1">
      <alignment horizontal="center" vertical="center"/>
    </xf>
    <xf numFmtId="44" fontId="25" fillId="8" borderId="0" xfId="1" applyFont="1" applyFill="1" applyBorder="1" applyAlignment="1">
      <alignment vertical="center"/>
    </xf>
    <xf numFmtId="10" fontId="43" fillId="8" borderId="0" xfId="2" applyNumberFormat="1" applyFont="1" applyFill="1" applyBorder="1" applyAlignment="1">
      <alignment horizontal="center" vertical="center"/>
    </xf>
    <xf numFmtId="44" fontId="2" fillId="8" borderId="0" xfId="1" applyFont="1" applyFill="1" applyBorder="1" applyAlignment="1">
      <alignment horizontal="center" vertical="center" wrapText="1"/>
    </xf>
    <xf numFmtId="44" fontId="6" fillId="8" borderId="0" xfId="1" applyFont="1" applyFill="1" applyBorder="1" applyAlignment="1">
      <alignment horizontal="center" vertical="center" wrapText="1"/>
    </xf>
    <xf numFmtId="164" fontId="6" fillId="8" borderId="0" xfId="0" applyNumberFormat="1" applyFont="1" applyFill="1"/>
    <xf numFmtId="0" fontId="18" fillId="8" borderId="0" xfId="0" applyFont="1" applyFill="1"/>
    <xf numFmtId="44" fontId="18" fillId="8" borderId="0" xfId="1" applyFont="1" applyFill="1" applyBorder="1" applyAlignment="1">
      <alignment vertical="center"/>
    </xf>
    <xf numFmtId="44" fontId="39" fillId="8" borderId="0" xfId="1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164" fontId="6" fillId="8" borderId="0" xfId="0" applyNumberFormat="1" applyFont="1" applyFill="1" applyBorder="1" applyAlignment="1">
      <alignment vertical="center"/>
    </xf>
    <xf numFmtId="10" fontId="46" fillId="8" borderId="0" xfId="1" applyNumberFormat="1" applyFont="1" applyFill="1" applyBorder="1" applyAlignment="1">
      <alignment horizontal="center" vertical="center"/>
    </xf>
    <xf numFmtId="44" fontId="2" fillId="8" borderId="0" xfId="1" applyFont="1" applyFill="1" applyBorder="1" applyAlignment="1">
      <alignment horizontal="right" vertical="top"/>
    </xf>
    <xf numFmtId="44" fontId="30" fillId="8" borderId="0" xfId="1" applyFont="1" applyFill="1" applyBorder="1" applyAlignment="1">
      <alignment horizontal="right" vertical="top"/>
    </xf>
    <xf numFmtId="164" fontId="6" fillId="8" borderId="0" xfId="1" applyNumberFormat="1" applyFont="1" applyFill="1" applyBorder="1" applyAlignment="1">
      <alignment vertical="top"/>
    </xf>
    <xf numFmtId="44" fontId="12" fillId="8" borderId="0" xfId="1" applyFont="1" applyFill="1" applyBorder="1" applyAlignment="1">
      <alignment horizontal="right" vertical="top"/>
    </xf>
    <xf numFmtId="0" fontId="25" fillId="8" borderId="0" xfId="0" applyFont="1" applyFill="1" applyBorder="1" applyAlignment="1">
      <alignment vertical="top"/>
    </xf>
    <xf numFmtId="0" fontId="39" fillId="8" borderId="0" xfId="0" applyFont="1" applyFill="1" applyBorder="1" applyAlignment="1">
      <alignment vertical="top"/>
    </xf>
    <xf numFmtId="164" fontId="6" fillId="8" borderId="0" xfId="1" applyNumberFormat="1" applyFont="1" applyFill="1" applyBorder="1" applyAlignment="1">
      <alignment horizontal="right" vertical="top"/>
    </xf>
    <xf numFmtId="0" fontId="30" fillId="8" borderId="0" xfId="0" applyFont="1" applyFill="1" applyBorder="1" applyAlignment="1">
      <alignment vertical="top"/>
    </xf>
    <xf numFmtId="0" fontId="42" fillId="8" borderId="0" xfId="0" applyFont="1" applyFill="1" applyBorder="1" applyAlignment="1">
      <alignment vertical="top"/>
    </xf>
    <xf numFmtId="10" fontId="47" fillId="8" borderId="0" xfId="1" applyNumberFormat="1" applyFont="1" applyFill="1" applyBorder="1" applyAlignment="1">
      <alignment horizontal="left" vertical="top" wrapText="1"/>
    </xf>
    <xf numFmtId="44" fontId="2" fillId="8" borderId="0" xfId="1" applyFont="1" applyFill="1" applyBorder="1" applyAlignment="1">
      <alignment vertical="top"/>
    </xf>
    <xf numFmtId="44" fontId="6" fillId="8" borderId="0" xfId="1" applyFont="1" applyFill="1" applyBorder="1" applyAlignment="1">
      <alignment vertical="top"/>
    </xf>
    <xf numFmtId="44" fontId="24" fillId="8" borderId="0" xfId="1" applyFont="1" applyFill="1" applyBorder="1" applyAlignment="1">
      <alignment horizontal="right" vertical="top"/>
    </xf>
    <xf numFmtId="44" fontId="2" fillId="8" borderId="0" xfId="1" applyFont="1" applyFill="1" applyAlignment="1">
      <alignment vertical="top"/>
    </xf>
    <xf numFmtId="44" fontId="6" fillId="8" borderId="0" xfId="1" applyFont="1" applyFill="1" applyAlignment="1">
      <alignment vertical="top"/>
    </xf>
    <xf numFmtId="164" fontId="6" fillId="8" borderId="0" xfId="0" applyNumberFormat="1" applyFont="1" applyFill="1" applyAlignment="1">
      <alignment vertical="top"/>
    </xf>
    <xf numFmtId="44" fontId="39" fillId="8" borderId="0" xfId="1" applyFont="1" applyFill="1" applyBorder="1" applyAlignment="1">
      <alignment vertical="top"/>
    </xf>
    <xf numFmtId="0" fontId="39" fillId="8" borderId="0" xfId="0" applyFont="1" applyFill="1" applyBorder="1" applyAlignment="1">
      <alignment vertical="center"/>
    </xf>
    <xf numFmtId="44" fontId="31" fillId="8" borderId="0" xfId="1" applyFont="1" applyFill="1" applyAlignment="1">
      <alignment horizontal="right" vertical="center"/>
    </xf>
    <xf numFmtId="44" fontId="42" fillId="8" borderId="0" xfId="1" applyFont="1" applyFill="1" applyAlignment="1">
      <alignment horizontal="right" vertical="center"/>
    </xf>
    <xf numFmtId="44" fontId="2" fillId="8" borderId="0" xfId="1" applyFont="1" applyFill="1" applyAlignment="1">
      <alignment vertical="center"/>
    </xf>
    <xf numFmtId="10" fontId="44" fillId="8" borderId="0" xfId="2" applyNumberFormat="1" applyFont="1" applyFill="1" applyBorder="1" applyAlignment="1">
      <alignment horizontal="center" vertical="top"/>
    </xf>
    <xf numFmtId="164" fontId="43" fillId="8" borderId="0" xfId="0" applyNumberFormat="1" applyFont="1" applyFill="1" applyBorder="1" applyAlignment="1">
      <alignment horizontal="right" vertical="center" wrapText="1"/>
    </xf>
    <xf numFmtId="44" fontId="6" fillId="8" borderId="0" xfId="1" applyFont="1" applyFill="1" applyAlignment="1">
      <alignment vertical="center"/>
    </xf>
    <xf numFmtId="44" fontId="25" fillId="8" borderId="0" xfId="1" applyFont="1" applyFill="1" applyBorder="1" applyAlignment="1">
      <alignment horizontal="right" vertical="top"/>
    </xf>
    <xf numFmtId="44" fontId="42" fillId="8" borderId="0" xfId="1" applyFont="1" applyFill="1" applyBorder="1" applyAlignment="1">
      <alignment horizontal="right" vertical="top"/>
    </xf>
    <xf numFmtId="44" fontId="48" fillId="8" borderId="0" xfId="1" applyFont="1" applyFill="1" applyBorder="1" applyAlignment="1">
      <alignment horizontal="right" vertical="top"/>
    </xf>
    <xf numFmtId="44" fontId="42" fillId="8" borderId="0" xfId="1" applyFont="1" applyFill="1" applyBorder="1" applyAlignment="1">
      <alignment vertical="top"/>
    </xf>
    <xf numFmtId="10" fontId="20" fillId="8" borderId="0" xfId="0" applyNumberFormat="1" applyFont="1" applyFill="1" applyBorder="1" applyAlignment="1">
      <alignment horizontal="left" vertical="top" wrapText="1"/>
    </xf>
    <xf numFmtId="164" fontId="47" fillId="8" borderId="0" xfId="0" applyNumberFormat="1" applyFont="1" applyFill="1" applyBorder="1" applyAlignment="1">
      <alignment horizontal="right" vertical="top" wrapText="1"/>
    </xf>
    <xf numFmtId="0" fontId="18" fillId="8" borderId="0" xfId="0" applyFont="1" applyFill="1" applyBorder="1" applyAlignment="1">
      <alignment horizontal="center" vertical="top"/>
    </xf>
    <xf numFmtId="44" fontId="39" fillId="8" borderId="0" xfId="1" applyFont="1" applyFill="1" applyAlignment="1">
      <alignment vertical="top"/>
    </xf>
    <xf numFmtId="0" fontId="39" fillId="8" borderId="0" xfId="0" applyFont="1" applyFill="1" applyAlignment="1">
      <alignment vertical="top"/>
    </xf>
    <xf numFmtId="0" fontId="18" fillId="8" borderId="0" xfId="0" applyFont="1" applyFill="1" applyAlignment="1">
      <alignment horizontal="center" vertical="top"/>
    </xf>
    <xf numFmtId="0" fontId="0" fillId="2" borderId="0" xfId="0" applyFill="1" applyBorder="1"/>
    <xf numFmtId="0" fontId="0" fillId="0" borderId="0" xfId="0" applyBorder="1"/>
    <xf numFmtId="44" fontId="16" fillId="8" borderId="0" xfId="1" applyFont="1" applyFill="1" applyAlignment="1">
      <alignment horizontal="right" vertical="center"/>
    </xf>
    <xf numFmtId="0" fontId="14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top"/>
    </xf>
    <xf numFmtId="10" fontId="26" fillId="8" borderId="0" xfId="2" applyNumberFormat="1" applyFont="1" applyFill="1" applyBorder="1" applyAlignment="1">
      <alignment horizontal="center" vertical="top"/>
    </xf>
    <xf numFmtId="164" fontId="4" fillId="8" borderId="0" xfId="1" applyNumberFormat="1" applyFont="1" applyFill="1" applyBorder="1" applyAlignment="1">
      <alignment horizontal="right" vertical="center"/>
    </xf>
    <xf numFmtId="164" fontId="29" fillId="8" borderId="0" xfId="1" applyNumberFormat="1" applyFont="1" applyFill="1" applyBorder="1" applyAlignment="1">
      <alignment horizontal="right" vertical="center"/>
    </xf>
    <xf numFmtId="44" fontId="6" fillId="12" borderId="0" xfId="1" applyFont="1" applyFill="1" applyAlignment="1">
      <alignment vertical="center"/>
    </xf>
    <xf numFmtId="164" fontId="6" fillId="12" borderId="0" xfId="0" applyNumberFormat="1" applyFont="1" applyFill="1"/>
    <xf numFmtId="0" fontId="18" fillId="12" borderId="0" xfId="0" applyFont="1" applyFill="1"/>
    <xf numFmtId="164" fontId="20" fillId="8" borderId="0" xfId="0" applyNumberFormat="1" applyFont="1" applyFill="1" applyBorder="1" applyAlignment="1">
      <alignment horizontal="right" vertical="center"/>
    </xf>
    <xf numFmtId="0" fontId="11" fillId="8" borderId="0" xfId="0" applyFont="1" applyFill="1" applyBorder="1" applyAlignment="1">
      <alignment vertical="top" wrapText="1"/>
    </xf>
    <xf numFmtId="44" fontId="18" fillId="8" borderId="0" xfId="1" applyFont="1" applyFill="1" applyBorder="1" applyAlignment="1">
      <alignment vertical="top"/>
    </xf>
    <xf numFmtId="44" fontId="18" fillId="8" borderId="0" xfId="1" applyFont="1" applyFill="1" applyAlignment="1">
      <alignment vertical="top"/>
    </xf>
    <xf numFmtId="44" fontId="16" fillId="8" borderId="0" xfId="1" applyFont="1" applyFill="1" applyBorder="1" applyAlignment="1">
      <alignment horizontal="right" vertical="center"/>
    </xf>
    <xf numFmtId="0" fontId="17" fillId="8" borderId="0" xfId="0" applyFont="1" applyFill="1" applyAlignment="1">
      <alignment vertical="center"/>
    </xf>
    <xf numFmtId="10" fontId="47" fillId="8" borderId="0" xfId="1" applyNumberFormat="1" applyFont="1" applyFill="1" applyAlignment="1">
      <alignment vertical="center"/>
    </xf>
    <xf numFmtId="10" fontId="6" fillId="8" borderId="2" xfId="2" applyNumberFormat="1" applyFont="1" applyFill="1" applyBorder="1" applyAlignment="1">
      <alignment horizontal="left" vertical="top"/>
    </xf>
    <xf numFmtId="4" fontId="6" fillId="8" borderId="2" xfId="1" applyNumberFormat="1" applyFont="1" applyFill="1" applyBorder="1" applyAlignment="1">
      <alignment horizontal="left" vertical="top"/>
    </xf>
    <xf numFmtId="0" fontId="47" fillId="8" borderId="0" xfId="0" applyFont="1" applyFill="1" applyBorder="1" applyAlignment="1">
      <alignment horizontal="center" vertical="top" wrapText="1"/>
    </xf>
    <xf numFmtId="0" fontId="31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31" fillId="8" borderId="0" xfId="0" applyFont="1" applyFill="1" applyBorder="1" applyAlignment="1">
      <alignment horizontal="left" vertical="center" wrapText="1"/>
    </xf>
    <xf numFmtId="164" fontId="24" fillId="8" borderId="0" xfId="1" applyNumberFormat="1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vertical="top" wrapText="1"/>
    </xf>
    <xf numFmtId="0" fontId="20" fillId="8" borderId="0" xfId="0" applyFont="1" applyFill="1" applyBorder="1" applyAlignment="1">
      <alignment horizontal="left" vertical="top" wrapText="1"/>
    </xf>
    <xf numFmtId="0" fontId="18" fillId="8" borderId="0" xfId="0" applyFont="1" applyFill="1" applyBorder="1" applyAlignment="1">
      <alignment vertical="top" wrapText="1"/>
    </xf>
    <xf numFmtId="164" fontId="24" fillId="8" borderId="0" xfId="1" applyNumberFormat="1" applyFont="1" applyFill="1" applyAlignment="1">
      <alignment horizontal="right" vertical="top"/>
    </xf>
    <xf numFmtId="0" fontId="20" fillId="8" borderId="0" xfId="0" quotePrefix="1" applyFont="1" applyFill="1" applyBorder="1" applyAlignment="1">
      <alignment vertical="top"/>
    </xf>
    <xf numFmtId="44" fontId="51" fillId="8" borderId="0" xfId="1" applyFont="1" applyFill="1" applyBorder="1" applyAlignment="1">
      <alignment vertical="center" wrapText="1"/>
    </xf>
    <xf numFmtId="44" fontId="42" fillId="8" borderId="0" xfId="1" applyFont="1" applyFill="1" applyBorder="1" applyAlignment="1">
      <alignment vertical="center" wrapText="1"/>
    </xf>
    <xf numFmtId="0" fontId="47" fillId="8" borderId="0" xfId="0" applyFont="1" applyFill="1" applyBorder="1" applyAlignment="1">
      <alignment horizontal="center" vertical="center" wrapText="1"/>
    </xf>
    <xf numFmtId="0" fontId="47" fillId="8" borderId="0" xfId="0" applyFont="1" applyFill="1" applyBorder="1" applyAlignment="1">
      <alignment vertical="center" wrapText="1"/>
    </xf>
    <xf numFmtId="164" fontId="48" fillId="8" borderId="0" xfId="1" applyNumberFormat="1" applyFont="1" applyFill="1" applyBorder="1" applyAlignment="1">
      <alignment horizontal="center" vertical="center" wrapText="1"/>
    </xf>
    <xf numFmtId="10" fontId="49" fillId="8" borderId="0" xfId="2" applyNumberFormat="1" applyFont="1" applyFill="1" applyBorder="1" applyAlignment="1">
      <alignment horizontal="center" vertical="center"/>
    </xf>
    <xf numFmtId="44" fontId="52" fillId="8" borderId="0" xfId="1" applyFont="1" applyFill="1" applyBorder="1" applyAlignment="1">
      <alignment horizontal="right" vertical="top"/>
    </xf>
    <xf numFmtId="44" fontId="54" fillId="8" borderId="0" xfId="1" applyFont="1" applyFill="1" applyBorder="1" applyAlignment="1">
      <alignment horizontal="right" vertical="top"/>
    </xf>
    <xf numFmtId="164" fontId="42" fillId="8" borderId="0" xfId="1" applyNumberFormat="1" applyFont="1" applyFill="1" applyBorder="1" applyAlignment="1">
      <alignment horizontal="right" vertical="top"/>
    </xf>
    <xf numFmtId="44" fontId="55" fillId="8" borderId="0" xfId="1" applyFont="1" applyFill="1" applyBorder="1" applyAlignment="1">
      <alignment horizontal="right" vertical="top"/>
    </xf>
    <xf numFmtId="0" fontId="39" fillId="8" borderId="0" xfId="0" applyFont="1" applyFill="1" applyBorder="1" applyAlignment="1">
      <alignment vertical="top" wrapText="1"/>
    </xf>
    <xf numFmtId="0" fontId="56" fillId="8" borderId="0" xfId="0" applyFont="1" applyFill="1" applyBorder="1" applyAlignment="1">
      <alignment vertical="top"/>
    </xf>
    <xf numFmtId="0" fontId="53" fillId="8" borderId="0" xfId="0" applyFont="1" applyFill="1"/>
    <xf numFmtId="0" fontId="53" fillId="2" borderId="0" xfId="0" applyFont="1" applyFill="1"/>
    <xf numFmtId="164" fontId="17" fillId="4" borderId="3" xfId="0" applyNumberFormat="1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6" fillId="5" borderId="4" xfId="2" applyNumberFormat="1" applyFont="1" applyFill="1" applyBorder="1" applyAlignment="1">
      <alignment horizontal="right" vertical="top"/>
    </xf>
    <xf numFmtId="164" fontId="44" fillId="8" borderId="4" xfId="1" quotePrefix="1" applyNumberFormat="1" applyFont="1" applyFill="1" applyBorder="1" applyAlignment="1">
      <alignment horizontal="right" vertical="top" wrapText="1"/>
    </xf>
    <xf numFmtId="10" fontId="44" fillId="8" borderId="4" xfId="1" quotePrefix="1" applyNumberFormat="1" applyFont="1" applyFill="1" applyBorder="1" applyAlignment="1">
      <alignment horizontal="center" vertical="top" wrapText="1"/>
    </xf>
    <xf numFmtId="10" fontId="44" fillId="8" borderId="4" xfId="2" applyNumberFormat="1" applyFont="1" applyFill="1" applyBorder="1" applyAlignment="1">
      <alignment horizontal="center" vertical="top"/>
    </xf>
    <xf numFmtId="44" fontId="11" fillId="8" borderId="3" xfId="1" applyFont="1" applyFill="1" applyBorder="1" applyAlignment="1">
      <alignment horizontal="center" vertical="center"/>
    </xf>
    <xf numFmtId="164" fontId="11" fillId="8" borderId="3" xfId="1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vertical="center" wrapText="1"/>
    </xf>
    <xf numFmtId="10" fontId="6" fillId="8" borderId="4" xfId="0" applyNumberFormat="1" applyFont="1" applyFill="1" applyBorder="1" applyAlignment="1">
      <alignment horizontal="left" vertical="top"/>
    </xf>
    <xf numFmtId="4" fontId="6" fillId="8" borderId="4" xfId="1" applyNumberFormat="1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164" fontId="31" fillId="8" borderId="3" xfId="0" applyNumberFormat="1" applyFont="1" applyFill="1" applyBorder="1" applyAlignment="1">
      <alignment horizontal="right" vertical="top" wrapText="1"/>
    </xf>
    <xf numFmtId="10" fontId="4" fillId="8" borderId="3" xfId="0" applyNumberFormat="1" applyFont="1" applyFill="1" applyBorder="1" applyAlignment="1">
      <alignment vertical="top" wrapText="1"/>
    </xf>
    <xf numFmtId="164" fontId="24" fillId="8" borderId="3" xfId="1" quotePrefix="1" applyNumberFormat="1" applyFont="1" applyFill="1" applyBorder="1" applyAlignment="1">
      <alignment horizontal="right" vertical="center"/>
    </xf>
    <xf numFmtId="164" fontId="24" fillId="8" borderId="4" xfId="1" quotePrefix="1" applyNumberFormat="1" applyFont="1" applyFill="1" applyBorder="1" applyAlignment="1">
      <alignment horizontal="right" vertical="center"/>
    </xf>
    <xf numFmtId="0" fontId="2" fillId="13" borderId="0" xfId="0" applyFont="1" applyFill="1" applyAlignment="1">
      <alignment horizontal="center" vertical="center"/>
    </xf>
    <xf numFmtId="0" fontId="2" fillId="13" borderId="0" xfId="0" applyFont="1" applyFill="1" applyBorder="1" applyAlignment="1">
      <alignment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0" xfId="0" applyFont="1" applyFill="1" applyAlignment="1">
      <alignment vertical="center"/>
    </xf>
    <xf numFmtId="44" fontId="2" fillId="13" borderId="0" xfId="1" applyFont="1" applyFill="1" applyAlignment="1">
      <alignment vertical="center" wrapText="1"/>
    </xf>
    <xf numFmtId="44" fontId="2" fillId="13" borderId="0" xfId="1" applyFont="1" applyFill="1" applyBorder="1" applyAlignment="1">
      <alignment horizontal="right" vertical="top" wrapText="1"/>
    </xf>
    <xf numFmtId="0" fontId="14" fillId="13" borderId="0" xfId="0" applyFont="1" applyFill="1" applyAlignment="1">
      <alignment vertical="center"/>
    </xf>
    <xf numFmtId="0" fontId="2" fillId="13" borderId="0" xfId="0" applyFont="1" applyFill="1" applyAlignment="1">
      <alignment vertical="top"/>
    </xf>
    <xf numFmtId="44" fontId="2" fillId="13" borderId="0" xfId="1" applyFont="1" applyFill="1" applyBorder="1" applyAlignment="1">
      <alignment horizontal="right" vertical="center" wrapText="1"/>
    </xf>
    <xf numFmtId="44" fontId="2" fillId="13" borderId="0" xfId="1" applyFont="1" applyFill="1" applyBorder="1" applyAlignment="1">
      <alignment horizontal="center" vertical="center" wrapText="1"/>
    </xf>
    <xf numFmtId="44" fontId="2" fillId="13" borderId="0" xfId="1" applyFont="1" applyFill="1" applyBorder="1" applyAlignment="1">
      <alignment horizontal="right" vertical="top"/>
    </xf>
    <xf numFmtId="44" fontId="2" fillId="13" borderId="0" xfId="1" applyFont="1" applyFill="1" applyBorder="1" applyAlignment="1">
      <alignment vertical="top"/>
    </xf>
    <xf numFmtId="44" fontId="2" fillId="13" borderId="0" xfId="1" applyFont="1" applyFill="1" applyAlignment="1">
      <alignment vertical="top"/>
    </xf>
    <xf numFmtId="44" fontId="2" fillId="13" borderId="0" xfId="1" applyFont="1" applyFill="1" applyAlignment="1">
      <alignment vertical="center"/>
    </xf>
    <xf numFmtId="0" fontId="0" fillId="14" borderId="0" xfId="0" applyFill="1"/>
    <xf numFmtId="44" fontId="2" fillId="13" borderId="0" xfId="1" applyFont="1" applyFill="1" applyBorder="1" applyAlignment="1">
      <alignment horizontal="right" vertical="center"/>
    </xf>
    <xf numFmtId="0" fontId="14" fillId="13" borderId="0" xfId="0" applyFont="1" applyFill="1" applyBorder="1" applyAlignment="1">
      <alignment vertical="top"/>
    </xf>
    <xf numFmtId="0" fontId="2" fillId="13" borderId="0" xfId="0" applyFont="1" applyFill="1" applyBorder="1" applyAlignment="1">
      <alignment vertical="top"/>
    </xf>
    <xf numFmtId="10" fontId="2" fillId="13" borderId="0" xfId="2" applyNumberFormat="1" applyFont="1" applyFill="1" applyBorder="1" applyAlignment="1">
      <alignment horizontal="center" vertical="center"/>
    </xf>
    <xf numFmtId="164" fontId="44" fillId="8" borderId="4" xfId="1" applyNumberFormat="1" applyFont="1" applyFill="1" applyBorder="1" applyAlignment="1">
      <alignment horizontal="right" vertical="top" wrapText="1"/>
    </xf>
    <xf numFmtId="0" fontId="0" fillId="13" borderId="0" xfId="0" applyFill="1"/>
    <xf numFmtId="165" fontId="17" fillId="2" borderId="1" xfId="0" applyNumberFormat="1" applyFont="1" applyFill="1" applyBorder="1" applyAlignment="1">
      <alignment vertical="top"/>
    </xf>
    <xf numFmtId="0" fontId="20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44" fontId="18" fillId="2" borderId="0" xfId="1" applyFont="1" applyFill="1" applyAlignment="1">
      <alignment vertical="center"/>
    </xf>
    <xf numFmtId="167" fontId="16" fillId="2" borderId="0" xfId="0" applyNumberFormat="1" applyFont="1" applyFill="1" applyAlignment="1">
      <alignment horizontal="left" vertical="center" indent="1"/>
    </xf>
    <xf numFmtId="0" fontId="20" fillId="2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44" fontId="2" fillId="8" borderId="0" xfId="1" applyFont="1" applyFill="1" applyBorder="1" applyAlignment="1">
      <alignment vertical="center"/>
    </xf>
    <xf numFmtId="0" fontId="18" fillId="2" borderId="0" xfId="0" applyFont="1" applyFill="1" applyBorder="1" applyAlignment="1">
      <alignment vertical="top"/>
    </xf>
    <xf numFmtId="165" fontId="17" fillId="2" borderId="2" xfId="0" applyNumberFormat="1" applyFont="1" applyFill="1" applyBorder="1" applyAlignment="1">
      <alignment horizontal="center" vertical="top"/>
    </xf>
    <xf numFmtId="0" fontId="17" fillId="2" borderId="3" xfId="0" applyFont="1" applyFill="1" applyBorder="1" applyAlignment="1">
      <alignment vertical="center" wrapText="1"/>
    </xf>
    <xf numFmtId="44" fontId="51" fillId="8" borderId="0" xfId="1" applyFont="1" applyFill="1" applyBorder="1" applyAlignment="1">
      <alignment vertical="center"/>
    </xf>
    <xf numFmtId="44" fontId="48" fillId="8" borderId="0" xfId="1" applyFont="1" applyFill="1" applyBorder="1" applyAlignment="1">
      <alignment horizontal="right" vertical="center"/>
    </xf>
    <xf numFmtId="0" fontId="33" fillId="2" borderId="0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0" fontId="18" fillId="2" borderId="0" xfId="0" applyFont="1" applyFill="1" applyBorder="1" applyAlignment="1">
      <alignment vertical="top"/>
    </xf>
    <xf numFmtId="0" fontId="57" fillId="2" borderId="0" xfId="0" applyFont="1" applyFill="1" applyAlignment="1">
      <alignment vertical="top"/>
    </xf>
    <xf numFmtId="165" fontId="23" fillId="2" borderId="11" xfId="0" applyNumberFormat="1" applyFont="1" applyFill="1" applyBorder="1" applyAlignment="1">
      <alignment horizontal="center" vertical="top"/>
    </xf>
    <xf numFmtId="168" fontId="7" fillId="8" borderId="0" xfId="0" applyNumberFormat="1" applyFont="1" applyFill="1" applyBorder="1" applyAlignment="1">
      <alignment horizontal="left" vertical="center" wrapText="1"/>
    </xf>
    <xf numFmtId="165" fontId="16" fillId="2" borderId="0" xfId="0" applyNumberFormat="1" applyFont="1" applyFill="1" applyAlignment="1">
      <alignment vertical="center"/>
    </xf>
    <xf numFmtId="165" fontId="16" fillId="2" borderId="0" xfId="0" applyNumberFormat="1" applyFont="1" applyFill="1" applyBorder="1" applyAlignment="1">
      <alignment vertical="top"/>
    </xf>
    <xf numFmtId="165" fontId="0" fillId="2" borderId="0" xfId="0" applyNumberFormat="1" applyFill="1"/>
    <xf numFmtId="165" fontId="16" fillId="2" borderId="0" xfId="0" applyNumberFormat="1" applyFont="1" applyFill="1" applyBorder="1" applyAlignment="1">
      <alignment vertical="center"/>
    </xf>
    <xf numFmtId="165" fontId="33" fillId="2" borderId="0" xfId="0" applyNumberFormat="1" applyFont="1" applyFill="1" applyBorder="1" applyAlignment="1">
      <alignment vertical="top"/>
    </xf>
    <xf numFmtId="165" fontId="16" fillId="2" borderId="0" xfId="0" applyNumberFormat="1" applyFont="1" applyFill="1" applyAlignment="1">
      <alignment horizontal="center" vertical="center"/>
    </xf>
    <xf numFmtId="165" fontId="16" fillId="2" borderId="0" xfId="0" applyNumberFormat="1" applyFont="1" applyFill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top" wrapText="1"/>
    </xf>
    <xf numFmtId="0" fontId="18" fillId="2" borderId="3" xfId="0" applyFont="1" applyFill="1" applyBorder="1" applyAlignment="1">
      <alignment vertical="top" wrapText="1"/>
    </xf>
    <xf numFmtId="164" fontId="24" fillId="5" borderId="3" xfId="1" applyNumberFormat="1" applyFont="1" applyFill="1" applyBorder="1" applyAlignment="1">
      <alignment horizontal="right" vertical="top" wrapText="1"/>
    </xf>
    <xf numFmtId="165" fontId="0" fillId="2" borderId="0" xfId="1" applyNumberFormat="1" applyFont="1" applyFill="1"/>
    <xf numFmtId="165" fontId="31" fillId="2" borderId="0" xfId="1" applyNumberFormat="1" applyFont="1" applyFill="1" applyAlignment="1">
      <alignment vertical="center"/>
    </xf>
    <xf numFmtId="165" fontId="16" fillId="2" borderId="0" xfId="1" applyNumberFormat="1" applyFont="1" applyFill="1" applyBorder="1" applyAlignment="1">
      <alignment vertical="center"/>
    </xf>
    <xf numFmtId="165" fontId="16" fillId="2" borderId="0" xfId="1" applyNumberFormat="1" applyFont="1" applyFill="1" applyAlignment="1">
      <alignment vertical="center"/>
    </xf>
    <xf numFmtId="165" fontId="19" fillId="2" borderId="4" xfId="1" applyNumberFormat="1" applyFont="1" applyFill="1" applyBorder="1" applyAlignment="1">
      <alignment horizontal="center" vertical="center" wrapText="1"/>
    </xf>
    <xf numFmtId="165" fontId="22" fillId="2" borderId="4" xfId="1" applyNumberFormat="1" applyFont="1" applyFill="1" applyBorder="1" applyAlignment="1">
      <alignment horizontal="center" vertical="top"/>
    </xf>
    <xf numFmtId="165" fontId="38" fillId="2" borderId="0" xfId="1" applyNumberFormat="1" applyFont="1" applyFill="1" applyBorder="1" applyAlignment="1">
      <alignment horizontal="center" vertical="center"/>
    </xf>
    <xf numFmtId="165" fontId="22" fillId="2" borderId="0" xfId="1" applyNumberFormat="1" applyFont="1" applyFill="1" applyBorder="1" applyAlignment="1">
      <alignment horizontal="center" vertical="center"/>
    </xf>
    <xf numFmtId="165" fontId="18" fillId="2" borderId="0" xfId="1" applyNumberFormat="1" applyFont="1" applyFill="1" applyBorder="1" applyAlignment="1">
      <alignment vertical="center"/>
    </xf>
    <xf numFmtId="165" fontId="28" fillId="2" borderId="0" xfId="1" applyNumberFormat="1" applyFont="1" applyFill="1" applyBorder="1" applyAlignment="1">
      <alignment horizontal="center" vertical="center"/>
    </xf>
    <xf numFmtId="165" fontId="16" fillId="2" borderId="0" xfId="1" applyNumberFormat="1" applyFont="1" applyFill="1" applyBorder="1" applyAlignment="1">
      <alignment vertical="top"/>
    </xf>
    <xf numFmtId="165" fontId="19" fillId="2" borderId="1" xfId="1" applyNumberFormat="1" applyFont="1" applyFill="1" applyBorder="1" applyAlignment="1">
      <alignment horizontal="center" vertical="center" wrapText="1"/>
    </xf>
    <xf numFmtId="165" fontId="23" fillId="2" borderId="0" xfId="1" applyNumberFormat="1" applyFont="1" applyFill="1" applyBorder="1" applyAlignment="1">
      <alignment horizontal="center" vertical="center"/>
    </xf>
    <xf numFmtId="165" fontId="20" fillId="2" borderId="0" xfId="1" applyNumberFormat="1" applyFont="1" applyFill="1" applyBorder="1" applyAlignment="1">
      <alignment horizontal="left" vertical="top"/>
    </xf>
    <xf numFmtId="165" fontId="33" fillId="2" borderId="0" xfId="1" applyNumberFormat="1" applyFont="1" applyFill="1" applyBorder="1" applyAlignment="1">
      <alignment vertical="top"/>
    </xf>
    <xf numFmtId="169" fontId="44" fillId="15" borderId="4" xfId="1" quotePrefix="1" applyNumberFormat="1" applyFont="1" applyFill="1" applyBorder="1" applyAlignment="1">
      <alignment horizontal="right" vertical="top" wrapText="1"/>
    </xf>
    <xf numFmtId="170" fontId="44" fillId="15" borderId="4" xfId="1" quotePrefix="1" applyNumberFormat="1" applyFont="1" applyFill="1" applyBorder="1" applyAlignment="1">
      <alignment horizontal="right" vertical="top" wrapText="1"/>
    </xf>
    <xf numFmtId="0" fontId="25" fillId="2" borderId="0" xfId="0" applyFont="1" applyFill="1" applyBorder="1" applyAlignment="1">
      <alignment vertical="top"/>
    </xf>
    <xf numFmtId="170" fontId="44" fillId="15" borderId="4" xfId="1" applyNumberFormat="1" applyFont="1" applyFill="1" applyBorder="1" applyAlignment="1">
      <alignment horizontal="right" vertical="top" wrapText="1"/>
    </xf>
    <xf numFmtId="171" fontId="44" fillId="15" borderId="4" xfId="1" applyNumberFormat="1" applyFont="1" applyFill="1" applyBorder="1" applyAlignment="1">
      <alignment horizontal="right" vertical="top" wrapText="1"/>
    </xf>
    <xf numFmtId="172" fontId="44" fillId="15" borderId="4" xfId="1" applyNumberFormat="1" applyFont="1" applyFill="1" applyBorder="1" applyAlignment="1">
      <alignment horizontal="right" vertical="top" wrapText="1"/>
    </xf>
    <xf numFmtId="169" fontId="44" fillId="15" borderId="4" xfId="1" applyNumberFormat="1" applyFont="1" applyFill="1" applyBorder="1" applyAlignment="1">
      <alignment horizontal="right" vertical="top" wrapText="1"/>
    </xf>
    <xf numFmtId="0" fontId="41" fillId="15" borderId="4" xfId="0" applyFont="1" applyFill="1" applyBorder="1" applyAlignment="1">
      <alignment horizontal="center" vertical="center" wrapText="1"/>
    </xf>
    <xf numFmtId="10" fontId="24" fillId="4" borderId="3" xfId="2" applyNumberFormat="1" applyFont="1" applyFill="1" applyBorder="1" applyAlignment="1">
      <alignment horizontal="center" vertical="center"/>
    </xf>
    <xf numFmtId="10" fontId="37" fillId="2" borderId="14" xfId="0" applyNumberFormat="1" applyFont="1" applyFill="1" applyBorder="1" applyAlignment="1">
      <alignment horizontal="center" vertical="center" wrapText="1"/>
    </xf>
    <xf numFmtId="10" fontId="37" fillId="2" borderId="13" xfId="0" applyNumberFormat="1" applyFont="1" applyFill="1" applyBorder="1" applyAlignment="1">
      <alignment horizontal="center" vertical="center" wrapText="1"/>
    </xf>
    <xf numFmtId="0" fontId="51" fillId="8" borderId="0" xfId="0" applyFont="1" applyFill="1" applyBorder="1" applyAlignment="1">
      <alignment vertical="center"/>
    </xf>
    <xf numFmtId="44" fontId="51" fillId="8" borderId="0" xfId="1" applyFont="1" applyFill="1" applyAlignment="1">
      <alignment horizontal="right" vertical="center"/>
    </xf>
    <xf numFmtId="44" fontId="58" fillId="8" borderId="0" xfId="1" applyFont="1" applyFill="1" applyAlignment="1">
      <alignment horizontal="right" vertical="center"/>
    </xf>
    <xf numFmtId="0" fontId="50" fillId="8" borderId="0" xfId="0" applyFont="1" applyFill="1" applyAlignment="1">
      <alignment horizontal="center" vertical="center"/>
    </xf>
    <xf numFmtId="10" fontId="44" fillId="8" borderId="4" xfId="0" applyNumberFormat="1" applyFont="1" applyFill="1" applyBorder="1" applyAlignment="1">
      <alignment horizontal="center" vertical="top"/>
    </xf>
    <xf numFmtId="9" fontId="39" fillId="8" borderId="0" xfId="2" applyFont="1" applyFill="1" applyBorder="1" applyAlignment="1">
      <alignment vertical="center"/>
    </xf>
    <xf numFmtId="165" fontId="42" fillId="8" borderId="0" xfId="0" applyNumberFormat="1" applyFont="1" applyFill="1" applyAlignment="1">
      <alignment horizontal="center" vertical="center"/>
    </xf>
    <xf numFmtId="44" fontId="21" fillId="16" borderId="4" xfId="1" applyFont="1" applyFill="1" applyBorder="1" applyAlignment="1">
      <alignment horizontal="center" vertical="center"/>
    </xf>
    <xf numFmtId="0" fontId="12" fillId="16" borderId="4" xfId="0" applyFont="1" applyFill="1" applyBorder="1" applyAlignment="1">
      <alignment horizontal="left" vertical="center"/>
    </xf>
    <xf numFmtId="165" fontId="12" fillId="16" borderId="4" xfId="1" applyNumberFormat="1" applyFont="1" applyFill="1" applyBorder="1" applyAlignment="1">
      <alignment horizontal="center" vertical="center"/>
    </xf>
    <xf numFmtId="165" fontId="8" fillId="16" borderId="4" xfId="1" applyNumberFormat="1" applyFont="1" applyFill="1" applyBorder="1" applyAlignment="1">
      <alignment horizontal="center" vertical="center"/>
    </xf>
    <xf numFmtId="173" fontId="44" fillId="15" borderId="4" xfId="1" quotePrefix="1" applyNumberFormat="1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vertical="top"/>
    </xf>
    <xf numFmtId="10" fontId="15" fillId="4" borderId="2" xfId="2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 wrapText="1"/>
    </xf>
    <xf numFmtId="165" fontId="20" fillId="2" borderId="0" xfId="0" quotePrefix="1" applyNumberFormat="1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165" fontId="20" fillId="2" borderId="0" xfId="0" quotePrefix="1" applyNumberFormat="1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Alignment="1">
      <alignment vertical="top" wrapText="1"/>
    </xf>
    <xf numFmtId="0" fontId="33" fillId="2" borderId="0" xfId="0" applyFont="1" applyFill="1" applyBorder="1" applyAlignment="1">
      <alignment vertical="top"/>
    </xf>
    <xf numFmtId="0" fontId="25" fillId="2" borderId="0" xfId="0" applyFont="1" applyFill="1" applyBorder="1" applyAlignment="1">
      <alignment vertical="top"/>
    </xf>
    <xf numFmtId="0" fontId="20" fillId="2" borderId="0" xfId="0" quotePrefix="1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 wrapText="1"/>
    </xf>
    <xf numFmtId="0" fontId="18" fillId="2" borderId="0" xfId="0" applyFont="1" applyFill="1" applyBorder="1" applyAlignment="1">
      <alignment vertical="top"/>
    </xf>
    <xf numFmtId="0" fontId="20" fillId="2" borderId="0" xfId="0" quotePrefix="1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</cellXfs>
  <cellStyles count="3">
    <cellStyle name="Moneda" xfId="1" builtinId="4"/>
    <cellStyle name="Normal" xfId="0" builtinId="0"/>
    <cellStyle name="Percentatge" xfId="2" builtinId="5"/>
  </cellStyles>
  <dxfs count="1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CCFF66"/>
      <color rgb="FFFFDA65"/>
      <color rgb="FFCB35C7"/>
      <color rgb="FF0000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D11"/>
  <sheetViews>
    <sheetView workbookViewId="0">
      <selection activeCell="D9" sqref="D9"/>
    </sheetView>
  </sheetViews>
  <sheetFormatPr defaultColWidth="8.7109375" defaultRowHeight="15" x14ac:dyDescent="0.25"/>
  <cols>
    <col min="1" max="16384" width="8.7109375" style="207"/>
  </cols>
  <sheetData>
    <row r="5" spans="3:4" x14ac:dyDescent="0.25">
      <c r="C5" s="494" t="s">
        <v>289</v>
      </c>
    </row>
    <row r="6" spans="3:4" x14ac:dyDescent="0.25">
      <c r="C6" s="495" t="s">
        <v>1</v>
      </c>
      <c r="D6" s="496">
        <f>televisió!E4</f>
        <v>16</v>
      </c>
    </row>
    <row r="7" spans="3:4" x14ac:dyDescent="0.25">
      <c r="C7" s="495" t="s">
        <v>315</v>
      </c>
      <c r="D7" s="496">
        <f>imprès!E4</f>
        <v>34.000000000000036</v>
      </c>
    </row>
    <row r="8" spans="3:4" x14ac:dyDescent="0.25">
      <c r="C8" s="495" t="s">
        <v>4</v>
      </c>
      <c r="D8" s="496">
        <f>ràdio!E4</f>
        <v>13</v>
      </c>
    </row>
    <row r="9" spans="3:4" x14ac:dyDescent="0.25">
      <c r="C9" s="495" t="s">
        <v>5</v>
      </c>
      <c r="D9" s="496">
        <f>exterior!E4</f>
        <v>14.999999999999996</v>
      </c>
    </row>
    <row r="10" spans="3:4" x14ac:dyDescent="0.25">
      <c r="C10" s="495" t="s">
        <v>13</v>
      </c>
      <c r="D10" s="496">
        <f>digital!F4</f>
        <v>21.999999999999989</v>
      </c>
    </row>
    <row r="11" spans="3:4" x14ac:dyDescent="0.25">
      <c r="C11" s="494" t="s">
        <v>365</v>
      </c>
      <c r="D11" s="497">
        <f>SUM(D6:D10)</f>
        <v>100.00000000000001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73"/>
  <sheetViews>
    <sheetView tabSelected="1" zoomScaleNormal="100" workbookViewId="0">
      <selection activeCell="D2" sqref="C2:D2"/>
    </sheetView>
  </sheetViews>
  <sheetFormatPr defaultRowHeight="15" x14ac:dyDescent="0.25"/>
  <cols>
    <col min="2" max="2" width="4.5703125" style="207" customWidth="1"/>
    <col min="3" max="3" width="14.5703125" customWidth="1"/>
    <col min="4" max="4" width="34.28515625" customWidth="1"/>
    <col min="5" max="9" width="8.5703125" customWidth="1"/>
    <col min="10" max="12" width="8.7109375" customWidth="1"/>
    <col min="13" max="13" width="3.5703125" customWidth="1"/>
    <col min="14" max="17" width="8.5703125" style="242" customWidth="1"/>
    <col min="18" max="18" width="8.7109375" customWidth="1"/>
  </cols>
  <sheetData>
    <row r="1" spans="1:32" s="207" customFormat="1" x14ac:dyDescent="0.25">
      <c r="A1" s="438"/>
      <c r="H1" s="406"/>
      <c r="I1" s="243"/>
      <c r="J1" s="243"/>
      <c r="K1" s="243"/>
      <c r="L1" s="243"/>
      <c r="M1" s="243"/>
      <c r="N1" s="243"/>
      <c r="O1" s="243"/>
      <c r="P1" s="243"/>
      <c r="Q1" s="243"/>
      <c r="R1" s="243"/>
    </row>
    <row r="2" spans="1:32" s="1" customFormat="1" ht="15" customHeight="1" x14ac:dyDescent="0.25">
      <c r="A2" s="438"/>
      <c r="C2" s="514" t="s">
        <v>373</v>
      </c>
      <c r="D2" s="205"/>
      <c r="E2" s="205"/>
      <c r="F2" s="206"/>
      <c r="G2" s="2"/>
      <c r="H2" s="406"/>
      <c r="I2" s="245"/>
      <c r="J2" s="246"/>
      <c r="K2" s="247"/>
      <c r="L2" s="248"/>
      <c r="M2" s="449"/>
      <c r="N2" s="249"/>
      <c r="O2" s="249"/>
      <c r="P2" s="249"/>
      <c r="Q2" s="249"/>
      <c r="R2" s="250"/>
      <c r="S2" s="3"/>
      <c r="T2" s="3"/>
      <c r="U2" s="3"/>
      <c r="V2" s="3"/>
      <c r="W2" s="3"/>
      <c r="X2" s="3"/>
      <c r="Y2" s="3"/>
      <c r="Z2" s="3"/>
      <c r="AA2" s="3"/>
    </row>
    <row r="3" spans="1:32" s="3" customFormat="1" ht="15" customHeight="1" x14ac:dyDescent="0.25">
      <c r="A3" s="438"/>
      <c r="C3" s="4" t="s">
        <v>0</v>
      </c>
      <c r="D3" s="5"/>
      <c r="E3" s="5"/>
      <c r="F3" s="6"/>
      <c r="G3" s="7"/>
      <c r="H3" s="407"/>
      <c r="I3" s="251"/>
      <c r="J3" s="252"/>
      <c r="K3" s="253"/>
      <c r="L3" s="254"/>
      <c r="M3" s="449"/>
      <c r="N3" s="254"/>
      <c r="O3" s="254"/>
      <c r="P3" s="254"/>
      <c r="Q3" s="254"/>
      <c r="R3" s="250"/>
    </row>
    <row r="4" spans="1:32" s="1" customFormat="1" ht="15" customHeight="1" x14ac:dyDescent="0.25">
      <c r="A4" s="438"/>
      <c r="C4" s="8" t="s">
        <v>1</v>
      </c>
      <c r="D4" s="9"/>
      <c r="E4" s="10">
        <f>SUM(B8:B39)</f>
        <v>16</v>
      </c>
      <c r="F4" s="11" t="s">
        <v>2</v>
      </c>
      <c r="G4" s="12"/>
      <c r="H4" s="406"/>
      <c r="I4" s="245"/>
      <c r="J4" s="255"/>
      <c r="K4" s="256"/>
      <c r="L4" s="257"/>
      <c r="M4" s="449"/>
      <c r="N4" s="249"/>
      <c r="O4" s="249"/>
      <c r="P4" s="249"/>
      <c r="Q4" s="249"/>
      <c r="R4" s="250"/>
      <c r="S4" s="3"/>
      <c r="T4" s="3"/>
      <c r="U4" s="3"/>
      <c r="V4" s="3"/>
      <c r="W4" s="3"/>
      <c r="X4" s="3"/>
      <c r="Y4" s="3"/>
      <c r="Z4" s="3"/>
      <c r="AA4" s="3"/>
    </row>
    <row r="5" spans="1:32" s="3" customFormat="1" ht="15" customHeight="1" x14ac:dyDescent="0.25">
      <c r="A5" s="438"/>
      <c r="B5" s="13"/>
      <c r="C5" s="14"/>
      <c r="D5" s="15"/>
      <c r="E5" s="16"/>
      <c r="F5" s="17"/>
      <c r="G5" s="12"/>
      <c r="H5" s="408"/>
      <c r="I5" s="258"/>
      <c r="J5" s="255"/>
      <c r="K5" s="256"/>
      <c r="L5" s="257"/>
      <c r="M5" s="449"/>
      <c r="N5" s="249"/>
      <c r="O5" s="249"/>
      <c r="P5" s="249"/>
      <c r="Q5" s="249"/>
      <c r="R5" s="250"/>
    </row>
    <row r="6" spans="1:32" s="1" customFormat="1" ht="15" customHeight="1" x14ac:dyDescent="0.25">
      <c r="A6" s="438"/>
      <c r="C6" s="18" t="s">
        <v>277</v>
      </c>
      <c r="D6" s="19"/>
      <c r="E6" s="20"/>
      <c r="F6" s="21"/>
      <c r="G6" s="22"/>
      <c r="H6" s="409"/>
      <c r="I6" s="260"/>
      <c r="J6" s="394"/>
      <c r="K6" s="395"/>
      <c r="L6" s="261"/>
      <c r="M6" s="449"/>
      <c r="N6" s="241" t="s">
        <v>285</v>
      </c>
      <c r="O6" s="241" t="s">
        <v>286</v>
      </c>
      <c r="P6" s="241" t="s">
        <v>287</v>
      </c>
      <c r="Q6" s="241" t="s">
        <v>288</v>
      </c>
      <c r="R6" s="250"/>
      <c r="S6" s="3"/>
      <c r="T6" s="3"/>
      <c r="U6" s="3"/>
      <c r="V6" s="3"/>
      <c r="W6" s="3"/>
      <c r="X6" s="3"/>
      <c r="Y6" s="3"/>
      <c r="Z6" s="3"/>
    </row>
    <row r="7" spans="1:32" s="23" customFormat="1" ht="33.75" x14ac:dyDescent="0.25">
      <c r="A7" s="438"/>
      <c r="B7" s="24" t="s">
        <v>6</v>
      </c>
      <c r="C7" s="25" t="s">
        <v>7</v>
      </c>
      <c r="D7" s="26" t="s">
        <v>8</v>
      </c>
      <c r="E7" s="27" t="s">
        <v>9</v>
      </c>
      <c r="F7" s="28" t="s">
        <v>10</v>
      </c>
      <c r="G7" s="29"/>
      <c r="H7" s="410"/>
      <c r="I7" s="262"/>
      <c r="J7" s="263" t="s">
        <v>11</v>
      </c>
      <c r="K7" s="264" t="s">
        <v>12</v>
      </c>
      <c r="L7" s="261"/>
      <c r="M7" s="265"/>
      <c r="N7" s="266" t="s">
        <v>9</v>
      </c>
      <c r="O7" s="266" t="s">
        <v>9</v>
      </c>
      <c r="P7" s="266" t="s">
        <v>9</v>
      </c>
      <c r="Q7" s="266" t="s">
        <v>9</v>
      </c>
      <c r="R7" s="265"/>
      <c r="S7" s="30"/>
      <c r="T7" s="30"/>
      <c r="U7" s="30"/>
      <c r="V7" s="30"/>
      <c r="W7" s="30"/>
      <c r="X7" s="30"/>
      <c r="Y7" s="30"/>
    </row>
    <row r="8" spans="1:32" s="39" customFormat="1" ht="22.5" x14ac:dyDescent="0.25">
      <c r="A8" s="31"/>
      <c r="B8" s="32">
        <f>1.65+3</f>
        <v>4.6500000000000004</v>
      </c>
      <c r="C8" s="33" t="s">
        <v>14</v>
      </c>
      <c r="D8" s="34" t="s">
        <v>358</v>
      </c>
      <c r="E8" s="35" t="s">
        <v>15</v>
      </c>
      <c r="F8" s="36" t="s">
        <v>15</v>
      </c>
      <c r="G8" s="37"/>
      <c r="H8" s="411"/>
      <c r="I8" s="267"/>
      <c r="J8" s="268" t="str">
        <f t="shared" ref="J8:J17" si="0">F8</f>
        <v>... €</v>
      </c>
      <c r="K8" s="269" t="str">
        <f>J8</f>
        <v>... €</v>
      </c>
      <c r="L8" s="270" t="e">
        <f>F8-E8</f>
        <v>#VALUE!</v>
      </c>
      <c r="M8" s="271"/>
      <c r="N8" s="391">
        <v>303</v>
      </c>
      <c r="O8" s="391">
        <v>320</v>
      </c>
      <c r="P8" s="391">
        <v>310</v>
      </c>
      <c r="Q8" s="391">
        <v>294.5</v>
      </c>
      <c r="R8" s="271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</row>
    <row r="9" spans="1:32" s="39" customFormat="1" ht="22.5" x14ac:dyDescent="0.25">
      <c r="A9" s="499"/>
      <c r="B9" s="32">
        <v>1.2</v>
      </c>
      <c r="C9" s="33" t="s">
        <v>14</v>
      </c>
      <c r="D9" s="34" t="s">
        <v>370</v>
      </c>
      <c r="E9" s="35" t="s">
        <v>15</v>
      </c>
      <c r="F9" s="36" t="s">
        <v>15</v>
      </c>
      <c r="G9" s="37"/>
      <c r="H9" s="411"/>
      <c r="I9" s="267"/>
      <c r="J9" s="268" t="str">
        <f>F9</f>
        <v>... €</v>
      </c>
      <c r="K9" s="269" t="str">
        <f t="shared" ref="K9:K11" si="1">J9</f>
        <v>... €</v>
      </c>
      <c r="L9" s="270" t="e">
        <f t="shared" ref="L9:L11" si="2">F9-E9</f>
        <v>#VALUE!</v>
      </c>
      <c r="M9" s="271"/>
      <c r="N9" s="391">
        <v>273</v>
      </c>
      <c r="O9" s="391">
        <v>299</v>
      </c>
      <c r="P9" s="391">
        <v>274</v>
      </c>
      <c r="Q9" s="391">
        <v>265.05</v>
      </c>
      <c r="R9" s="271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</row>
    <row r="10" spans="1:32" s="39" customFormat="1" ht="22.5" x14ac:dyDescent="0.25">
      <c r="A10" s="499"/>
      <c r="B10" s="32">
        <v>1.1000000000000001</v>
      </c>
      <c r="C10" s="33" t="s">
        <v>14</v>
      </c>
      <c r="D10" s="34" t="s">
        <v>371</v>
      </c>
      <c r="E10" s="35" t="s">
        <v>15</v>
      </c>
      <c r="F10" s="36" t="s">
        <v>15</v>
      </c>
      <c r="G10" s="37"/>
      <c r="H10" s="411"/>
      <c r="I10" s="267"/>
      <c r="J10" s="268" t="str">
        <f>F10</f>
        <v>... €</v>
      </c>
      <c r="K10" s="269" t="str">
        <f t="shared" si="1"/>
        <v>... €</v>
      </c>
      <c r="L10" s="270" t="e">
        <f t="shared" si="2"/>
        <v>#VALUE!</v>
      </c>
      <c r="M10" s="271"/>
      <c r="N10" s="391">
        <v>258</v>
      </c>
      <c r="O10" s="391">
        <v>299</v>
      </c>
      <c r="P10" s="391">
        <v>245</v>
      </c>
      <c r="Q10" s="391">
        <v>250.79999999999998</v>
      </c>
      <c r="R10" s="271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s="39" customFormat="1" ht="22.5" x14ac:dyDescent="0.25">
      <c r="A11" s="499"/>
      <c r="B11" s="32">
        <v>1.2</v>
      </c>
      <c r="C11" s="33" t="s">
        <v>14</v>
      </c>
      <c r="D11" s="34" t="s">
        <v>372</v>
      </c>
      <c r="E11" s="35" t="s">
        <v>15</v>
      </c>
      <c r="F11" s="36" t="s">
        <v>15</v>
      </c>
      <c r="G11" s="37"/>
      <c r="H11" s="411"/>
      <c r="I11" s="267"/>
      <c r="J11" s="268" t="str">
        <f>F11</f>
        <v>... €</v>
      </c>
      <c r="K11" s="269" t="str">
        <f t="shared" si="1"/>
        <v>... €</v>
      </c>
      <c r="L11" s="270" t="e">
        <f t="shared" si="2"/>
        <v>#VALUE!</v>
      </c>
      <c r="M11" s="271"/>
      <c r="N11" s="391">
        <v>273</v>
      </c>
      <c r="O11" s="391">
        <v>299</v>
      </c>
      <c r="P11" s="391">
        <v>279</v>
      </c>
      <c r="Q11" s="391">
        <v>265.05</v>
      </c>
      <c r="R11" s="271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spans="1:32" s="39" customFormat="1" ht="22.5" x14ac:dyDescent="0.25">
      <c r="A12" s="446"/>
      <c r="B12" s="32">
        <v>1</v>
      </c>
      <c r="C12" s="33" t="s">
        <v>14</v>
      </c>
      <c r="D12" s="34" t="s">
        <v>359</v>
      </c>
      <c r="E12" s="35" t="s">
        <v>15</v>
      </c>
      <c r="F12" s="36" t="s">
        <v>15</v>
      </c>
      <c r="G12" s="37"/>
      <c r="H12" s="411"/>
      <c r="I12" s="267"/>
      <c r="J12" s="268" t="str">
        <f t="shared" si="0"/>
        <v>... €</v>
      </c>
      <c r="K12" s="269" t="str">
        <f t="shared" ref="K12:K17" si="3">J12</f>
        <v>... €</v>
      </c>
      <c r="L12" s="270" t="e">
        <f t="shared" ref="L12:L17" si="4">F12-E12</f>
        <v>#VALUE!</v>
      </c>
      <c r="M12" s="271"/>
      <c r="N12" s="391">
        <v>303</v>
      </c>
      <c r="O12" s="391">
        <v>332</v>
      </c>
      <c r="P12" s="391">
        <v>310</v>
      </c>
      <c r="Q12" s="391">
        <v>294.5</v>
      </c>
      <c r="R12" s="271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spans="1:32" s="39" customFormat="1" ht="22.5" x14ac:dyDescent="0.25">
      <c r="A13" s="446"/>
      <c r="B13" s="32">
        <v>0.5</v>
      </c>
      <c r="C13" s="33" t="s">
        <v>14</v>
      </c>
      <c r="D13" s="34" t="s">
        <v>360</v>
      </c>
      <c r="E13" s="35" t="s">
        <v>15</v>
      </c>
      <c r="F13" s="36" t="s">
        <v>15</v>
      </c>
      <c r="G13" s="37"/>
      <c r="H13" s="411"/>
      <c r="I13" s="267"/>
      <c r="J13" s="268" t="str">
        <f t="shared" si="0"/>
        <v>... €</v>
      </c>
      <c r="K13" s="269" t="str">
        <f t="shared" si="3"/>
        <v>... €</v>
      </c>
      <c r="L13" s="270" t="e">
        <f t="shared" si="4"/>
        <v>#VALUE!</v>
      </c>
      <c r="M13" s="271"/>
      <c r="N13" s="391">
        <v>273</v>
      </c>
      <c r="O13" s="391">
        <v>320</v>
      </c>
      <c r="P13" s="391">
        <v>279</v>
      </c>
      <c r="Q13" s="391">
        <v>265.05</v>
      </c>
      <c r="R13" s="271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s="39" customFormat="1" ht="22.5" x14ac:dyDescent="0.25">
      <c r="A14" s="446"/>
      <c r="B14" s="32">
        <v>0.45</v>
      </c>
      <c r="C14" s="48" t="s">
        <v>16</v>
      </c>
      <c r="D14" s="34" t="s">
        <v>17</v>
      </c>
      <c r="E14" s="35" t="s">
        <v>15</v>
      </c>
      <c r="F14" s="36" t="s">
        <v>15</v>
      </c>
      <c r="G14" s="37"/>
      <c r="H14" s="411"/>
      <c r="I14" s="267"/>
      <c r="J14" s="268" t="str">
        <f t="shared" si="0"/>
        <v>... €</v>
      </c>
      <c r="K14" s="269" t="str">
        <f t="shared" si="3"/>
        <v>... €</v>
      </c>
      <c r="L14" s="270" t="e">
        <f t="shared" si="4"/>
        <v>#VALUE!</v>
      </c>
      <c r="M14" s="271"/>
      <c r="N14" s="391">
        <v>125</v>
      </c>
      <c r="O14" s="391">
        <v>300</v>
      </c>
      <c r="P14" s="391">
        <v>148</v>
      </c>
      <c r="Q14" s="391">
        <v>142.5</v>
      </c>
      <c r="R14" s="271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1:32" s="39" customFormat="1" ht="22.5" x14ac:dyDescent="0.25">
      <c r="A15" s="446"/>
      <c r="B15" s="32">
        <v>0.26</v>
      </c>
      <c r="C15" s="49" t="s">
        <v>18</v>
      </c>
      <c r="D15" s="34" t="s">
        <v>17</v>
      </c>
      <c r="E15" s="35" t="s">
        <v>15</v>
      </c>
      <c r="F15" s="36" t="s">
        <v>15</v>
      </c>
      <c r="G15" s="37"/>
      <c r="H15" s="411"/>
      <c r="I15" s="267"/>
      <c r="J15" s="268" t="str">
        <f t="shared" si="0"/>
        <v>... €</v>
      </c>
      <c r="K15" s="269" t="str">
        <f t="shared" si="3"/>
        <v>... €</v>
      </c>
      <c r="L15" s="270" t="e">
        <f t="shared" si="4"/>
        <v>#VALUE!</v>
      </c>
      <c r="M15" s="271"/>
      <c r="N15" s="391">
        <v>125</v>
      </c>
      <c r="O15" s="391">
        <v>315</v>
      </c>
      <c r="P15" s="391">
        <v>130</v>
      </c>
      <c r="Q15" s="391">
        <v>128.25</v>
      </c>
      <c r="R15" s="271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</row>
    <row r="16" spans="1:32" s="39" customFormat="1" ht="22.5" x14ac:dyDescent="0.25">
      <c r="A16" s="446"/>
      <c r="B16" s="32">
        <v>0.26</v>
      </c>
      <c r="C16" s="49" t="s">
        <v>19</v>
      </c>
      <c r="D16" s="34" t="s">
        <v>17</v>
      </c>
      <c r="E16" s="35" t="s">
        <v>15</v>
      </c>
      <c r="F16" s="36" t="s">
        <v>15</v>
      </c>
      <c r="G16" s="37"/>
      <c r="H16" s="411"/>
      <c r="I16" s="267"/>
      <c r="J16" s="268" t="str">
        <f t="shared" si="0"/>
        <v>... €</v>
      </c>
      <c r="K16" s="269" t="str">
        <f t="shared" si="3"/>
        <v>... €</v>
      </c>
      <c r="L16" s="270" t="e">
        <f t="shared" si="4"/>
        <v>#VALUE!</v>
      </c>
      <c r="M16" s="271"/>
      <c r="N16" s="391">
        <v>125</v>
      </c>
      <c r="O16" s="391">
        <v>315</v>
      </c>
      <c r="P16" s="391">
        <v>130</v>
      </c>
      <c r="Q16" s="391">
        <v>128.25</v>
      </c>
      <c r="R16" s="271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</row>
    <row r="17" spans="1:33" s="39" customFormat="1" ht="22.5" x14ac:dyDescent="0.25">
      <c r="A17" s="446"/>
      <c r="B17" s="32">
        <v>0.17</v>
      </c>
      <c r="C17" s="49" t="s">
        <v>20</v>
      </c>
      <c r="D17" s="34" t="s">
        <v>17</v>
      </c>
      <c r="E17" s="35" t="s">
        <v>15</v>
      </c>
      <c r="F17" s="36" t="s">
        <v>15</v>
      </c>
      <c r="G17" s="37"/>
      <c r="H17" s="413"/>
      <c r="I17" s="272"/>
      <c r="J17" s="268" t="str">
        <f t="shared" si="0"/>
        <v>... €</v>
      </c>
      <c r="K17" s="269" t="str">
        <f t="shared" si="3"/>
        <v>... €</v>
      </c>
      <c r="L17" s="270" t="e">
        <f t="shared" si="4"/>
        <v>#VALUE!</v>
      </c>
      <c r="M17" s="271"/>
      <c r="N17" s="391">
        <v>125</v>
      </c>
      <c r="O17" s="391">
        <v>315</v>
      </c>
      <c r="P17" s="391">
        <v>125</v>
      </c>
      <c r="Q17" s="391">
        <v>128.25</v>
      </c>
      <c r="R17" s="271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</row>
    <row r="18" spans="1:33" s="44" customFormat="1" ht="15" customHeight="1" x14ac:dyDescent="0.2">
      <c r="A18" s="30"/>
      <c r="B18" s="40"/>
      <c r="C18" s="41"/>
      <c r="D18" s="42"/>
      <c r="E18" s="43"/>
      <c r="F18" s="37"/>
      <c r="G18" s="37"/>
      <c r="H18" s="414"/>
      <c r="I18" s="273"/>
      <c r="J18" s="274"/>
      <c r="K18" s="275"/>
      <c r="L18" s="276"/>
      <c r="M18" s="276"/>
      <c r="N18" s="277"/>
      <c r="O18" s="277"/>
      <c r="P18" s="277"/>
      <c r="Q18" s="277"/>
      <c r="R18" s="276"/>
    </row>
    <row r="19" spans="1:33" s="45" customFormat="1" ht="15" customHeight="1" x14ac:dyDescent="0.25">
      <c r="B19" s="450"/>
      <c r="C19" s="18" t="s">
        <v>21</v>
      </c>
      <c r="D19" s="19"/>
      <c r="E19" s="19"/>
      <c r="F19" s="51"/>
      <c r="G19" s="52"/>
      <c r="H19" s="412"/>
      <c r="I19" s="278"/>
      <c r="J19" s="394"/>
      <c r="K19" s="395"/>
      <c r="L19" s="279"/>
      <c r="M19" s="279"/>
      <c r="N19" s="241" t="s">
        <v>285</v>
      </c>
      <c r="O19" s="241" t="s">
        <v>286</v>
      </c>
      <c r="P19" s="241" t="s">
        <v>287</v>
      </c>
      <c r="Q19" s="241" t="s">
        <v>288</v>
      </c>
      <c r="R19" s="280"/>
      <c r="S19" s="47"/>
      <c r="T19" s="47"/>
      <c r="U19" s="47"/>
      <c r="V19" s="47"/>
      <c r="W19" s="47"/>
      <c r="X19" s="47"/>
      <c r="Y19" s="47"/>
      <c r="Z19" s="47"/>
    </row>
    <row r="20" spans="1:33" s="23" customFormat="1" ht="33.75" x14ac:dyDescent="0.25">
      <c r="B20" s="24" t="s">
        <v>6</v>
      </c>
      <c r="C20" s="25" t="s">
        <v>7</v>
      </c>
      <c r="D20" s="26" t="s">
        <v>8</v>
      </c>
      <c r="E20" s="27" t="s">
        <v>22</v>
      </c>
      <c r="F20" s="54" t="s">
        <v>23</v>
      </c>
      <c r="G20" s="55"/>
      <c r="H20" s="410"/>
      <c r="I20" s="262"/>
      <c r="J20" s="263" t="s">
        <v>11</v>
      </c>
      <c r="K20" s="264" t="s">
        <v>12</v>
      </c>
      <c r="L20" s="281"/>
      <c r="M20" s="265"/>
      <c r="N20" s="266" t="s">
        <v>22</v>
      </c>
      <c r="O20" s="266" t="s">
        <v>22</v>
      </c>
      <c r="P20" s="266" t="s">
        <v>22</v>
      </c>
      <c r="Q20" s="266" t="s">
        <v>22</v>
      </c>
      <c r="R20" s="265"/>
      <c r="S20" s="30"/>
      <c r="T20" s="30"/>
      <c r="U20" s="30"/>
      <c r="V20" s="30"/>
      <c r="W20" s="30"/>
      <c r="X20" s="30"/>
      <c r="Y20" s="30"/>
    </row>
    <row r="21" spans="1:33" s="39" customFormat="1" ht="33.75" x14ac:dyDescent="0.25">
      <c r="A21" s="31"/>
      <c r="B21" s="32">
        <v>0.01</v>
      </c>
      <c r="C21" s="49" t="s">
        <v>24</v>
      </c>
      <c r="D21" s="34" t="s">
        <v>356</v>
      </c>
      <c r="E21" s="56" t="s">
        <v>26</v>
      </c>
      <c r="F21" s="57" t="s">
        <v>26</v>
      </c>
      <c r="G21" s="59"/>
      <c r="H21" s="413"/>
      <c r="I21" s="272"/>
      <c r="J21" s="282" t="str">
        <f t="shared" ref="J21:J27" si="5">F21</f>
        <v>...%</v>
      </c>
      <c r="K21" s="283" t="e">
        <f t="shared" ref="K21:K27" si="6">1-(1*J21)</f>
        <v>#VALUE!</v>
      </c>
      <c r="L21" s="270" t="e">
        <f t="shared" ref="L21:L23" si="7">F21-E21</f>
        <v>#VALUE!</v>
      </c>
      <c r="M21" s="271"/>
      <c r="N21" s="393">
        <v>0.72</v>
      </c>
      <c r="O21" s="393">
        <v>0.4</v>
      </c>
      <c r="P21" s="393">
        <v>0.7</v>
      </c>
      <c r="Q21" s="393">
        <v>0.71499999999999997</v>
      </c>
      <c r="R21" s="271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</row>
    <row r="22" spans="1:33" s="39" customFormat="1" ht="33.75" x14ac:dyDescent="0.25">
      <c r="A22" s="31"/>
      <c r="B22" s="32">
        <v>0.01</v>
      </c>
      <c r="C22" s="49" t="s">
        <v>24</v>
      </c>
      <c r="D22" s="34" t="s">
        <v>357</v>
      </c>
      <c r="E22" s="56" t="s">
        <v>26</v>
      </c>
      <c r="F22" s="57" t="s">
        <v>26</v>
      </c>
      <c r="G22" s="59"/>
      <c r="H22" s="413"/>
      <c r="I22" s="272"/>
      <c r="J22" s="282" t="str">
        <f t="shared" si="5"/>
        <v>...%</v>
      </c>
      <c r="K22" s="283" t="e">
        <f t="shared" si="6"/>
        <v>#VALUE!</v>
      </c>
      <c r="L22" s="270" t="e">
        <f t="shared" si="7"/>
        <v>#VALUE!</v>
      </c>
      <c r="M22" s="271"/>
      <c r="N22" s="393">
        <v>0.72</v>
      </c>
      <c r="O22" s="393">
        <v>0.5</v>
      </c>
      <c r="P22" s="393">
        <v>0.7</v>
      </c>
      <c r="Q22" s="393">
        <v>0.71499999999999997</v>
      </c>
      <c r="R22" s="271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</row>
    <row r="23" spans="1:33" s="39" customFormat="1" ht="33.75" x14ac:dyDescent="0.25">
      <c r="A23" s="31"/>
      <c r="B23" s="60">
        <v>0.5</v>
      </c>
      <c r="C23" s="49" t="s">
        <v>27</v>
      </c>
      <c r="D23" s="34" t="s">
        <v>366</v>
      </c>
      <c r="E23" s="56" t="s">
        <v>26</v>
      </c>
      <c r="F23" s="57" t="s">
        <v>26</v>
      </c>
      <c r="G23" s="59"/>
      <c r="H23" s="413"/>
      <c r="I23" s="272"/>
      <c r="J23" s="282" t="str">
        <f t="shared" si="5"/>
        <v>...%</v>
      </c>
      <c r="K23" s="283" t="e">
        <f t="shared" si="6"/>
        <v>#VALUE!</v>
      </c>
      <c r="L23" s="270" t="e">
        <f t="shared" si="7"/>
        <v>#VALUE!</v>
      </c>
      <c r="M23" s="271"/>
      <c r="N23" s="393">
        <v>0.8</v>
      </c>
      <c r="O23" s="393">
        <v>0.79</v>
      </c>
      <c r="P23" s="393">
        <v>0.82</v>
      </c>
      <c r="Q23" s="393">
        <v>0.82</v>
      </c>
      <c r="R23" s="271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1:33" s="39" customFormat="1" ht="33.75" x14ac:dyDescent="0.25">
      <c r="A24" s="31"/>
      <c r="B24" s="60">
        <v>0.57999999999999996</v>
      </c>
      <c r="C24" s="49" t="s">
        <v>28</v>
      </c>
      <c r="D24" s="34" t="s">
        <v>366</v>
      </c>
      <c r="E24" s="56" t="s">
        <v>26</v>
      </c>
      <c r="F24" s="57" t="s">
        <v>26</v>
      </c>
      <c r="G24" s="59"/>
      <c r="H24" s="413"/>
      <c r="I24" s="272"/>
      <c r="J24" s="282" t="str">
        <f t="shared" si="5"/>
        <v>...%</v>
      </c>
      <c r="K24" s="283" t="e">
        <f t="shared" si="6"/>
        <v>#VALUE!</v>
      </c>
      <c r="L24" s="270" t="e">
        <f t="shared" ref="L24:L27" si="8">F24-E24</f>
        <v>#VALUE!</v>
      </c>
      <c r="M24" s="271"/>
      <c r="N24" s="393">
        <v>0.54</v>
      </c>
      <c r="O24" s="393">
        <v>0.53</v>
      </c>
      <c r="P24" s="393">
        <v>0.54</v>
      </c>
      <c r="Q24" s="393">
        <v>0.54</v>
      </c>
      <c r="R24" s="271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1:33" s="39" customFormat="1" ht="33.75" x14ac:dyDescent="0.25">
      <c r="A25" s="31"/>
      <c r="B25" s="60">
        <v>2.5</v>
      </c>
      <c r="C25" s="49" t="s">
        <v>29</v>
      </c>
      <c r="D25" s="34" t="s">
        <v>366</v>
      </c>
      <c r="E25" s="56" t="s">
        <v>26</v>
      </c>
      <c r="F25" s="57" t="s">
        <v>26</v>
      </c>
      <c r="G25" s="59"/>
      <c r="H25" s="413"/>
      <c r="I25" s="272"/>
      <c r="J25" s="282" t="str">
        <f t="shared" si="5"/>
        <v>...%</v>
      </c>
      <c r="K25" s="283" t="e">
        <f t="shared" si="6"/>
        <v>#VALUE!</v>
      </c>
      <c r="L25" s="270" t="e">
        <f t="shared" si="8"/>
        <v>#VALUE!</v>
      </c>
      <c r="M25" s="271"/>
      <c r="N25" s="393">
        <v>0.5</v>
      </c>
      <c r="O25" s="393">
        <v>0.9</v>
      </c>
      <c r="P25" s="393">
        <v>0.5</v>
      </c>
      <c r="Q25" s="393">
        <v>0.5</v>
      </c>
      <c r="R25" s="27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3" s="39" customFormat="1" ht="33.75" x14ac:dyDescent="0.25">
      <c r="A26" s="31"/>
      <c r="B26" s="60">
        <v>0.5</v>
      </c>
      <c r="C26" s="49" t="s">
        <v>30</v>
      </c>
      <c r="D26" s="34" t="s">
        <v>366</v>
      </c>
      <c r="E26" s="56" t="s">
        <v>26</v>
      </c>
      <c r="F26" s="57" t="s">
        <v>26</v>
      </c>
      <c r="G26" s="59"/>
      <c r="H26" s="413"/>
      <c r="I26" s="272"/>
      <c r="J26" s="282" t="str">
        <f t="shared" si="5"/>
        <v>...%</v>
      </c>
      <c r="K26" s="283" t="e">
        <f t="shared" si="6"/>
        <v>#VALUE!</v>
      </c>
      <c r="L26" s="270" t="e">
        <f t="shared" si="8"/>
        <v>#VALUE!</v>
      </c>
      <c r="M26" s="271"/>
      <c r="N26" s="393">
        <v>0.5</v>
      </c>
      <c r="O26" s="393">
        <v>0.9</v>
      </c>
      <c r="P26" s="393">
        <v>0.5</v>
      </c>
      <c r="Q26" s="393">
        <v>0.5</v>
      </c>
      <c r="R26" s="271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3" s="39" customFormat="1" ht="33.75" x14ac:dyDescent="0.25">
      <c r="A27" s="31"/>
      <c r="B27" s="60">
        <v>1</v>
      </c>
      <c r="C27" s="49" t="s">
        <v>31</v>
      </c>
      <c r="D27" s="34" t="s">
        <v>366</v>
      </c>
      <c r="E27" s="56" t="s">
        <v>26</v>
      </c>
      <c r="F27" s="57" t="s">
        <v>26</v>
      </c>
      <c r="G27" s="59"/>
      <c r="H27" s="413"/>
      <c r="I27" s="272"/>
      <c r="J27" s="282" t="str">
        <f t="shared" si="5"/>
        <v>...%</v>
      </c>
      <c r="K27" s="283" t="e">
        <f t="shared" si="6"/>
        <v>#VALUE!</v>
      </c>
      <c r="L27" s="270" t="e">
        <f t="shared" si="8"/>
        <v>#VALUE!</v>
      </c>
      <c r="M27" s="271"/>
      <c r="N27" s="393">
        <v>0.44919999999999999</v>
      </c>
      <c r="O27" s="393">
        <v>0.9</v>
      </c>
      <c r="P27" s="393">
        <v>0.44900000000000001</v>
      </c>
      <c r="Q27" s="393">
        <v>0.45</v>
      </c>
      <c r="R27" s="271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</row>
    <row r="28" spans="1:33" s="44" customFormat="1" ht="15" customHeight="1" x14ac:dyDescent="0.2">
      <c r="A28" s="30"/>
      <c r="B28" s="40"/>
      <c r="C28" s="41"/>
      <c r="D28" s="42"/>
      <c r="E28" s="43"/>
      <c r="F28" s="43"/>
      <c r="G28" s="37"/>
      <c r="H28" s="414"/>
      <c r="I28" s="273"/>
      <c r="J28" s="274"/>
      <c r="K28" s="275"/>
      <c r="L28" s="276"/>
      <c r="M28" s="276"/>
      <c r="N28" s="277"/>
      <c r="O28" s="277"/>
      <c r="P28" s="277"/>
      <c r="Q28" s="277"/>
      <c r="R28" s="276"/>
    </row>
    <row r="29" spans="1:33" s="45" customFormat="1" ht="15" customHeight="1" x14ac:dyDescent="0.25">
      <c r="B29" s="450"/>
      <c r="C29" s="18" t="s">
        <v>278</v>
      </c>
      <c r="D29" s="19"/>
      <c r="E29" s="19"/>
      <c r="F29" s="388"/>
      <c r="G29" s="52"/>
      <c r="H29" s="412"/>
      <c r="I29" s="278"/>
      <c r="J29" s="394"/>
      <c r="K29" s="395"/>
      <c r="L29" s="279"/>
      <c r="M29" s="279"/>
      <c r="N29" s="241" t="s">
        <v>285</v>
      </c>
      <c r="O29" s="241" t="s">
        <v>286</v>
      </c>
      <c r="P29" s="241" t="s">
        <v>287</v>
      </c>
      <c r="Q29" s="241" t="s">
        <v>288</v>
      </c>
      <c r="R29" s="280"/>
      <c r="S29" s="47"/>
      <c r="T29" s="47"/>
      <c r="U29" s="47"/>
      <c r="V29" s="47"/>
      <c r="W29" s="47"/>
      <c r="X29" s="47"/>
      <c r="Y29" s="47"/>
      <c r="Z29" s="47"/>
    </row>
    <row r="30" spans="1:33" s="23" customFormat="1" ht="33.75" x14ac:dyDescent="0.25">
      <c r="B30" s="24" t="s">
        <v>6</v>
      </c>
      <c r="C30" s="25" t="s">
        <v>7</v>
      </c>
      <c r="D30" s="26" t="s">
        <v>8</v>
      </c>
      <c r="E30" s="27" t="s">
        <v>22</v>
      </c>
      <c r="F30" s="54" t="s">
        <v>23</v>
      </c>
      <c r="G30" s="55"/>
      <c r="H30" s="410"/>
      <c r="I30" s="262"/>
      <c r="J30" s="263" t="s">
        <v>11</v>
      </c>
      <c r="K30" s="264" t="s">
        <v>12</v>
      </c>
      <c r="L30" s="281"/>
      <c r="M30" s="265"/>
      <c r="N30" s="266" t="s">
        <v>22</v>
      </c>
      <c r="O30" s="266" t="s">
        <v>22</v>
      </c>
      <c r="P30" s="266" t="s">
        <v>22</v>
      </c>
      <c r="Q30" s="266" t="s">
        <v>22</v>
      </c>
      <c r="R30" s="265"/>
      <c r="S30" s="30"/>
      <c r="T30" s="30"/>
      <c r="U30" s="30"/>
      <c r="V30" s="30"/>
      <c r="W30" s="30"/>
      <c r="X30" s="30"/>
      <c r="Y30" s="30"/>
    </row>
    <row r="31" spans="1:33" s="39" customFormat="1" ht="45" x14ac:dyDescent="0.25">
      <c r="A31" s="31"/>
      <c r="B31" s="60">
        <v>0.01</v>
      </c>
      <c r="C31" s="63" t="s">
        <v>32</v>
      </c>
      <c r="D31" s="34" t="s">
        <v>353</v>
      </c>
      <c r="E31" s="56" t="s">
        <v>26</v>
      </c>
      <c r="F31" s="57" t="s">
        <v>26</v>
      </c>
      <c r="G31" s="59"/>
      <c r="H31" s="413"/>
      <c r="I31" s="272"/>
      <c r="J31" s="282" t="str">
        <f>F31</f>
        <v>...%</v>
      </c>
      <c r="K31" s="283" t="e">
        <f>1-(1*J31)</f>
        <v>#VALUE!</v>
      </c>
      <c r="L31" s="270" t="e">
        <f>F31-E31</f>
        <v>#VALUE!</v>
      </c>
      <c r="M31" s="271"/>
      <c r="N31" s="393">
        <v>0.02</v>
      </c>
      <c r="O31" s="393">
        <v>0.01</v>
      </c>
      <c r="P31" s="393">
        <v>0.02</v>
      </c>
      <c r="Q31" s="393">
        <v>0.02</v>
      </c>
      <c r="R31" s="271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</row>
    <row r="32" spans="1:33" s="71" customFormat="1" ht="15" customHeight="1" x14ac:dyDescent="0.25">
      <c r="A32" s="64"/>
      <c r="B32" s="65"/>
      <c r="C32" s="66"/>
      <c r="D32" s="67"/>
      <c r="E32" s="68"/>
      <c r="F32" s="69"/>
      <c r="G32" s="70"/>
      <c r="H32" s="421"/>
      <c r="I32" s="284"/>
      <c r="J32" s="285"/>
      <c r="K32" s="286"/>
      <c r="L32" s="287"/>
      <c r="M32" s="288"/>
      <c r="N32" s="289"/>
      <c r="O32" s="289"/>
      <c r="P32" s="289"/>
      <c r="Q32" s="289"/>
      <c r="R32" s="288"/>
      <c r="S32" s="64"/>
      <c r="T32" s="64"/>
      <c r="U32" s="64"/>
      <c r="V32" s="64"/>
    </row>
    <row r="33" spans="1:32" s="72" customFormat="1" ht="15" customHeight="1" x14ac:dyDescent="0.25">
      <c r="B33" s="451"/>
      <c r="C33" s="214" t="s">
        <v>33</v>
      </c>
      <c r="D33" s="74"/>
      <c r="E33" s="75"/>
      <c r="F33" s="76"/>
      <c r="G33" s="77"/>
      <c r="H33" s="422"/>
      <c r="I33" s="290"/>
      <c r="J33" s="291"/>
      <c r="K33" s="292"/>
      <c r="L33" s="293"/>
      <c r="M33" s="293"/>
      <c r="N33" s="241" t="s">
        <v>285</v>
      </c>
      <c r="O33" s="241" t="s">
        <v>286</v>
      </c>
      <c r="P33" s="241" t="s">
        <v>287</v>
      </c>
      <c r="Q33" s="241" t="s">
        <v>288</v>
      </c>
      <c r="R33" s="293"/>
    </row>
    <row r="34" spans="1:32" s="23" customFormat="1" ht="33.75" x14ac:dyDescent="0.25">
      <c r="B34" s="78" t="s">
        <v>6</v>
      </c>
      <c r="C34" s="79"/>
      <c r="D34" s="80" t="s">
        <v>34</v>
      </c>
      <c r="E34" s="27" t="s">
        <v>35</v>
      </c>
      <c r="F34" s="81" t="s">
        <v>36</v>
      </c>
      <c r="G34" s="70"/>
      <c r="H34" s="407"/>
      <c r="I34" s="251"/>
      <c r="J34" s="263" t="s">
        <v>11</v>
      </c>
      <c r="K34" s="264" t="s">
        <v>12</v>
      </c>
      <c r="L34" s="265"/>
      <c r="M34" s="294"/>
      <c r="N34" s="266" t="s">
        <v>35</v>
      </c>
      <c r="O34" s="266" t="s">
        <v>35</v>
      </c>
      <c r="P34" s="266" t="s">
        <v>35</v>
      </c>
      <c r="Q34" s="266" t="s">
        <v>35</v>
      </c>
      <c r="R34" s="294"/>
    </row>
    <row r="35" spans="1:32" s="38" customFormat="1" ht="15" customHeight="1" x14ac:dyDescent="0.25">
      <c r="A35" s="31"/>
      <c r="B35" s="60">
        <v>0.05</v>
      </c>
      <c r="C35" s="210" t="s">
        <v>37</v>
      </c>
      <c r="D35" s="216"/>
      <c r="E35" s="56" t="s">
        <v>26</v>
      </c>
      <c r="F35" s="57" t="s">
        <v>26</v>
      </c>
      <c r="G35" s="70"/>
      <c r="H35" s="423"/>
      <c r="I35" s="295"/>
      <c r="J35" s="398" t="str">
        <f>F35</f>
        <v>...%</v>
      </c>
      <c r="K35" s="399" t="e">
        <f>1+(1*J35)</f>
        <v>#VALUE!</v>
      </c>
      <c r="L35" s="270" t="e">
        <f>F35-E35</f>
        <v>#VALUE!</v>
      </c>
      <c r="M35" s="296"/>
      <c r="N35" s="393">
        <v>0</v>
      </c>
      <c r="O35" s="393">
        <v>5.0000000000000001E-3</v>
      </c>
      <c r="P35" s="393">
        <v>0</v>
      </c>
      <c r="Q35" s="393">
        <v>0</v>
      </c>
      <c r="R35" s="271"/>
    </row>
    <row r="36" spans="1:32" s="71" customFormat="1" ht="15" customHeight="1" x14ac:dyDescent="0.25">
      <c r="A36" s="64"/>
      <c r="B36" s="65"/>
      <c r="C36" s="66"/>
      <c r="D36" s="82"/>
      <c r="E36" s="69"/>
      <c r="F36" s="70"/>
      <c r="G36" s="70"/>
      <c r="H36" s="424"/>
      <c r="I36" s="297"/>
      <c r="J36" s="298"/>
      <c r="K36" s="286"/>
      <c r="L36" s="299"/>
      <c r="M36" s="299"/>
      <c r="N36" s="300"/>
      <c r="O36" s="300"/>
      <c r="P36" s="300"/>
      <c r="Q36" s="300"/>
      <c r="R36" s="288"/>
      <c r="S36" s="64"/>
      <c r="T36" s="64"/>
      <c r="U36" s="64"/>
      <c r="V36" s="64"/>
      <c r="W36" s="64"/>
      <c r="X36" s="64"/>
    </row>
    <row r="37" spans="1:32" s="72" customFormat="1" ht="15" customHeight="1" x14ac:dyDescent="0.25">
      <c r="B37" s="65"/>
      <c r="C37" s="214" t="s">
        <v>38</v>
      </c>
      <c r="D37" s="74"/>
      <c r="E37" s="75"/>
      <c r="F37" s="76"/>
      <c r="G37" s="77"/>
      <c r="H37" s="422"/>
      <c r="I37" s="290"/>
      <c r="J37" s="291"/>
      <c r="K37" s="292"/>
      <c r="L37" s="293"/>
      <c r="M37" s="293"/>
      <c r="N37" s="241" t="s">
        <v>285</v>
      </c>
      <c r="O37" s="241" t="s">
        <v>286</v>
      </c>
      <c r="P37" s="241" t="s">
        <v>287</v>
      </c>
      <c r="Q37" s="241" t="s">
        <v>288</v>
      </c>
      <c r="R37" s="293"/>
    </row>
    <row r="38" spans="1:32" s="23" customFormat="1" ht="33.75" x14ac:dyDescent="0.25">
      <c r="B38" s="78" t="s">
        <v>6</v>
      </c>
      <c r="C38" s="84"/>
      <c r="D38" s="80" t="s">
        <v>34</v>
      </c>
      <c r="E38" s="27" t="s">
        <v>35</v>
      </c>
      <c r="F38" s="81" t="s">
        <v>36</v>
      </c>
      <c r="G38" s="70"/>
      <c r="H38" s="407"/>
      <c r="I38" s="251"/>
      <c r="J38" s="263" t="s">
        <v>11</v>
      </c>
      <c r="K38" s="264" t="s">
        <v>12</v>
      </c>
      <c r="L38" s="265"/>
      <c r="M38" s="294"/>
      <c r="N38" s="266" t="s">
        <v>35</v>
      </c>
      <c r="O38" s="266" t="s">
        <v>35</v>
      </c>
      <c r="P38" s="266" t="s">
        <v>35</v>
      </c>
      <c r="Q38" s="266" t="s">
        <v>35</v>
      </c>
      <c r="R38" s="294"/>
    </row>
    <row r="39" spans="1:32" s="38" customFormat="1" ht="15" customHeight="1" x14ac:dyDescent="0.25">
      <c r="A39" s="31"/>
      <c r="B39" s="60">
        <v>0.05</v>
      </c>
      <c r="C39" s="210" t="s">
        <v>39</v>
      </c>
      <c r="D39" s="216"/>
      <c r="E39" s="56" t="s">
        <v>26</v>
      </c>
      <c r="F39" s="57" t="s">
        <v>26</v>
      </c>
      <c r="G39" s="70"/>
      <c r="H39" s="423"/>
      <c r="I39" s="295"/>
      <c r="J39" s="398" t="str">
        <f>F39</f>
        <v>...%</v>
      </c>
      <c r="K39" s="399" t="e">
        <f>1+1*J39</f>
        <v>#VALUE!</v>
      </c>
      <c r="L39" s="270" t="e">
        <f>F39-E39</f>
        <v>#VALUE!</v>
      </c>
      <c r="M39" s="296"/>
      <c r="N39" s="393">
        <v>0</v>
      </c>
      <c r="O39" s="393">
        <v>5.0000000000000001E-4</v>
      </c>
      <c r="P39" s="393">
        <v>0</v>
      </c>
      <c r="Q39" s="393">
        <v>0</v>
      </c>
      <c r="R39" s="271"/>
    </row>
    <row r="40" spans="1:32" s="90" customFormat="1" ht="15" customHeight="1" x14ac:dyDescent="0.2">
      <c r="A40" s="30"/>
      <c r="B40" s="85"/>
      <c r="C40" s="41"/>
      <c r="D40" s="41"/>
      <c r="E40" s="86"/>
      <c r="F40" s="87"/>
      <c r="G40" s="88"/>
      <c r="H40" s="415"/>
      <c r="I40" s="301"/>
      <c r="J40" s="302"/>
      <c r="K40" s="303"/>
      <c r="L40" s="304"/>
      <c r="M40" s="304"/>
      <c r="N40" s="244"/>
      <c r="O40" s="244"/>
      <c r="P40" s="244"/>
      <c r="Q40" s="244"/>
      <c r="R40" s="304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</row>
    <row r="41" spans="1:32" s="23" customFormat="1" ht="15" customHeight="1" x14ac:dyDescent="0.25">
      <c r="B41" s="208"/>
      <c r="C41" s="91" t="s">
        <v>40</v>
      </c>
      <c r="D41" s="218"/>
      <c r="E41" s="215"/>
      <c r="F41" s="36" t="s">
        <v>15</v>
      </c>
      <c r="G41" s="29"/>
      <c r="H41" s="414"/>
      <c r="I41" s="273"/>
      <c r="J41" s="274"/>
      <c r="K41" s="286"/>
      <c r="L41" s="305"/>
      <c r="M41" s="305"/>
      <c r="N41" s="306"/>
      <c r="O41" s="306"/>
      <c r="P41" s="306"/>
      <c r="Q41" s="306"/>
      <c r="R41" s="265"/>
      <c r="S41" s="30"/>
      <c r="T41" s="30"/>
      <c r="U41" s="30"/>
      <c r="V41" s="30"/>
      <c r="W41" s="30"/>
      <c r="X41" s="30"/>
    </row>
    <row r="42" spans="1:32" s="23" customFormat="1" ht="15" customHeight="1" x14ac:dyDescent="0.25">
      <c r="A42" s="30"/>
      <c r="B42" s="92"/>
      <c r="C42" s="93"/>
      <c r="D42" s="94"/>
      <c r="E42" s="95"/>
      <c r="F42" s="96"/>
      <c r="G42" s="97"/>
      <c r="H42" s="407"/>
      <c r="I42" s="251"/>
      <c r="J42" s="307"/>
      <c r="K42" s="308"/>
      <c r="L42" s="265"/>
      <c r="M42" s="294"/>
      <c r="N42" s="309"/>
      <c r="O42" s="309"/>
      <c r="P42" s="309"/>
      <c r="Q42" s="309"/>
      <c r="R42" s="294"/>
    </row>
    <row r="43" spans="1:32" s="98" customFormat="1" ht="21.95" customHeight="1" x14ac:dyDescent="0.25">
      <c r="B43" s="502" t="s">
        <v>274</v>
      </c>
      <c r="C43" s="502"/>
      <c r="D43" s="502"/>
      <c r="E43" s="502"/>
      <c r="F43" s="502"/>
      <c r="G43" s="99"/>
      <c r="H43" s="416"/>
      <c r="I43" s="310"/>
      <c r="J43" s="311"/>
      <c r="K43" s="312"/>
      <c r="L43" s="313"/>
      <c r="M43" s="314"/>
      <c r="N43" s="315"/>
      <c r="O43" s="315"/>
      <c r="P43" s="315"/>
      <c r="Q43" s="315"/>
      <c r="R43" s="314"/>
    </row>
    <row r="44" spans="1:32" s="98" customFormat="1" ht="33" customHeight="1" x14ac:dyDescent="0.25">
      <c r="B44" s="502" t="s">
        <v>41</v>
      </c>
      <c r="C44" s="502"/>
      <c r="D44" s="502"/>
      <c r="E44" s="502"/>
      <c r="F44" s="502"/>
      <c r="G44" s="99"/>
      <c r="H44" s="416"/>
      <c r="I44" s="310"/>
      <c r="J44" s="311"/>
      <c r="K44" s="312"/>
      <c r="L44" s="313" t="s">
        <v>42</v>
      </c>
      <c r="M44" s="314"/>
      <c r="N44" s="315"/>
      <c r="O44" s="315"/>
      <c r="P44" s="315"/>
      <c r="Q44" s="315"/>
      <c r="R44" s="314"/>
    </row>
    <row r="45" spans="1:32" s="98" customFormat="1" ht="21.95" customHeight="1" x14ac:dyDescent="0.25">
      <c r="B45" s="502" t="s">
        <v>292</v>
      </c>
      <c r="C45" s="502"/>
      <c r="D45" s="502"/>
      <c r="E45" s="502"/>
      <c r="F45" s="502"/>
      <c r="G45" s="100"/>
      <c r="H45" s="416"/>
      <c r="I45" s="310"/>
      <c r="J45" s="311"/>
      <c r="K45" s="316"/>
      <c r="L45" s="313"/>
      <c r="M45" s="314"/>
      <c r="N45" s="315"/>
      <c r="O45" s="315"/>
      <c r="P45" s="315"/>
      <c r="Q45" s="315"/>
      <c r="R45" s="314"/>
    </row>
    <row r="46" spans="1:32" s="101" customFormat="1" ht="11.1" customHeight="1" x14ac:dyDescent="0.25">
      <c r="B46" s="504" t="s">
        <v>291</v>
      </c>
      <c r="C46" s="504"/>
      <c r="D46" s="504"/>
      <c r="E46" s="504"/>
      <c r="F46" s="504"/>
      <c r="G46" s="102"/>
      <c r="H46" s="416"/>
      <c r="I46" s="310"/>
      <c r="J46" s="311"/>
      <c r="K46" s="316"/>
      <c r="L46" s="311"/>
      <c r="M46" s="317"/>
      <c r="N46" s="318"/>
      <c r="O46" s="318"/>
      <c r="P46" s="318"/>
      <c r="Q46" s="318"/>
      <c r="R46" s="317"/>
    </row>
    <row r="47" spans="1:32" s="98" customFormat="1" ht="21.95" customHeight="1" x14ac:dyDescent="0.25">
      <c r="B47" s="501" t="s">
        <v>43</v>
      </c>
      <c r="C47" s="501"/>
      <c r="D47" s="501"/>
      <c r="E47" s="501"/>
      <c r="F47" s="501"/>
      <c r="G47" s="103"/>
      <c r="H47" s="416"/>
      <c r="I47" s="310"/>
      <c r="J47" s="311"/>
      <c r="K47" s="316"/>
      <c r="L47" s="313"/>
      <c r="M47" s="314"/>
      <c r="N47" s="315"/>
      <c r="O47" s="315"/>
      <c r="P47" s="315"/>
      <c r="Q47" s="315"/>
      <c r="R47" s="314"/>
    </row>
    <row r="48" spans="1:32" s="98" customFormat="1" ht="21.95" customHeight="1" x14ac:dyDescent="0.25">
      <c r="B48" s="502" t="s">
        <v>44</v>
      </c>
      <c r="C48" s="502"/>
      <c r="D48" s="502"/>
      <c r="E48" s="502"/>
      <c r="F48" s="502"/>
      <c r="G48" s="99"/>
      <c r="H48" s="416"/>
      <c r="I48" s="310"/>
      <c r="J48" s="311"/>
      <c r="K48" s="312"/>
      <c r="L48" s="313"/>
      <c r="M48" s="314"/>
      <c r="N48" s="315"/>
      <c r="O48" s="315"/>
      <c r="P48" s="315"/>
      <c r="Q48" s="315"/>
      <c r="R48" s="314"/>
    </row>
    <row r="49" spans="1:32" s="98" customFormat="1" ht="12" customHeight="1" x14ac:dyDescent="0.25">
      <c r="B49" s="104"/>
      <c r="C49" s="99"/>
      <c r="D49" s="105"/>
      <c r="E49" s="107"/>
      <c r="F49" s="108"/>
      <c r="G49" s="109"/>
      <c r="H49" s="416"/>
      <c r="I49" s="310"/>
      <c r="J49" s="311"/>
      <c r="K49" s="312"/>
      <c r="L49" s="313"/>
      <c r="M49" s="314"/>
      <c r="N49" s="319"/>
      <c r="O49" s="319"/>
      <c r="P49" s="319"/>
      <c r="Q49" s="319"/>
      <c r="R49" s="314"/>
    </row>
    <row r="50" spans="1:32" s="31" customFormat="1" ht="12" customHeight="1" x14ac:dyDescent="0.25">
      <c r="B50" s="443" t="s">
        <v>45</v>
      </c>
      <c r="C50" s="98"/>
      <c r="D50" s="98"/>
      <c r="E50" s="98"/>
      <c r="F50" s="98"/>
      <c r="G50" s="98"/>
      <c r="H50" s="417"/>
      <c r="I50" s="320"/>
      <c r="J50" s="321"/>
      <c r="K50" s="312"/>
      <c r="L50" s="322"/>
      <c r="M50" s="296"/>
      <c r="N50" s="315"/>
      <c r="O50" s="315"/>
      <c r="P50" s="315"/>
      <c r="Q50" s="315"/>
      <c r="R50" s="296"/>
    </row>
    <row r="51" spans="1:32" s="39" customFormat="1" ht="12" customHeight="1" x14ac:dyDescent="0.25">
      <c r="A51" s="31"/>
      <c r="B51" s="503" t="s">
        <v>273</v>
      </c>
      <c r="C51" s="503"/>
      <c r="D51" s="503"/>
      <c r="E51" s="503"/>
      <c r="F51" s="503"/>
      <c r="G51" s="211"/>
      <c r="H51" s="418"/>
      <c r="I51" s="323"/>
      <c r="J51" s="324"/>
      <c r="K51" s="325"/>
      <c r="L51" s="271"/>
      <c r="M51" s="322"/>
      <c r="N51" s="326"/>
      <c r="O51" s="315"/>
      <c r="P51" s="315"/>
      <c r="Q51" s="315"/>
      <c r="R51" s="296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</row>
    <row r="52" spans="1:32" s="39" customFormat="1" ht="21.95" customHeight="1" x14ac:dyDescent="0.25">
      <c r="A52" s="31"/>
      <c r="B52" s="503" t="s">
        <v>46</v>
      </c>
      <c r="C52" s="503"/>
      <c r="D52" s="503"/>
      <c r="E52" s="503"/>
      <c r="F52" s="503"/>
      <c r="G52" s="211"/>
      <c r="H52" s="418"/>
      <c r="I52" s="323"/>
      <c r="J52" s="324"/>
      <c r="K52" s="325"/>
      <c r="L52" s="271"/>
      <c r="M52" s="322"/>
      <c r="N52" s="326"/>
      <c r="O52" s="315"/>
      <c r="P52" s="315"/>
      <c r="Q52" s="315"/>
      <c r="R52" s="296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</row>
    <row r="53" spans="1:32" s="207" customFormat="1" x14ac:dyDescent="0.25">
      <c r="G53" s="211"/>
      <c r="H53" s="426"/>
      <c r="I53" s="243"/>
      <c r="J53" s="243"/>
      <c r="K53" s="243"/>
      <c r="L53" s="243"/>
      <c r="M53" s="243"/>
      <c r="N53" s="244"/>
      <c r="O53" s="244"/>
      <c r="P53" s="244"/>
      <c r="Q53" s="244"/>
      <c r="R53" s="243"/>
    </row>
    <row r="54" spans="1:32" s="207" customFormat="1" x14ac:dyDescent="0.25">
      <c r="N54" s="242"/>
      <c r="O54" s="242"/>
      <c r="P54" s="242"/>
      <c r="Q54" s="242"/>
    </row>
    <row r="55" spans="1:32" s="207" customFormat="1" x14ac:dyDescent="0.25">
      <c r="N55" s="242"/>
      <c r="O55" s="242"/>
      <c r="P55" s="242"/>
      <c r="Q55" s="242"/>
    </row>
    <row r="56" spans="1:32" s="207" customFormat="1" x14ac:dyDescent="0.25">
      <c r="N56" s="242"/>
      <c r="O56" s="242"/>
      <c r="P56" s="242"/>
      <c r="Q56" s="242"/>
    </row>
    <row r="57" spans="1:32" s="207" customFormat="1" x14ac:dyDescent="0.25">
      <c r="N57" s="242"/>
      <c r="O57" s="242"/>
      <c r="P57" s="242"/>
      <c r="Q57" s="242"/>
    </row>
    <row r="58" spans="1:32" s="207" customFormat="1" x14ac:dyDescent="0.25">
      <c r="N58" s="242"/>
      <c r="O58" s="242"/>
      <c r="P58" s="242"/>
      <c r="Q58" s="242"/>
    </row>
    <row r="59" spans="1:32" s="207" customFormat="1" x14ac:dyDescent="0.25">
      <c r="N59" s="242"/>
      <c r="O59" s="242"/>
      <c r="P59" s="242"/>
      <c r="Q59" s="242"/>
    </row>
    <row r="60" spans="1:32" s="207" customFormat="1" x14ac:dyDescent="0.25">
      <c r="N60" s="242"/>
      <c r="O60" s="242"/>
      <c r="P60" s="242"/>
      <c r="Q60" s="242"/>
    </row>
    <row r="61" spans="1:32" s="207" customFormat="1" x14ac:dyDescent="0.25">
      <c r="N61" s="242"/>
      <c r="O61" s="242"/>
      <c r="P61" s="242"/>
      <c r="Q61" s="242"/>
    </row>
    <row r="62" spans="1:32" s="207" customFormat="1" x14ac:dyDescent="0.25">
      <c r="N62" s="242"/>
      <c r="O62" s="242"/>
      <c r="P62" s="242"/>
      <c r="Q62" s="242"/>
    </row>
    <row r="63" spans="1:32" s="207" customFormat="1" x14ac:dyDescent="0.25">
      <c r="N63" s="242"/>
      <c r="O63" s="242"/>
      <c r="P63" s="242"/>
      <c r="Q63" s="242"/>
    </row>
    <row r="64" spans="1:32" s="207" customFormat="1" x14ac:dyDescent="0.25">
      <c r="N64" s="242"/>
      <c r="O64" s="242"/>
      <c r="P64" s="242"/>
      <c r="Q64" s="242"/>
    </row>
    <row r="65" spans="14:17" s="207" customFormat="1" x14ac:dyDescent="0.25">
      <c r="N65" s="242"/>
      <c r="O65" s="242"/>
      <c r="P65" s="242"/>
      <c r="Q65" s="242"/>
    </row>
    <row r="66" spans="14:17" s="207" customFormat="1" x14ac:dyDescent="0.25">
      <c r="N66" s="242"/>
      <c r="O66" s="242"/>
      <c r="P66" s="242"/>
      <c r="Q66" s="242"/>
    </row>
    <row r="67" spans="14:17" s="207" customFormat="1" x14ac:dyDescent="0.25">
      <c r="N67" s="242"/>
      <c r="O67" s="242"/>
      <c r="P67" s="242"/>
      <c r="Q67" s="242"/>
    </row>
    <row r="68" spans="14:17" s="207" customFormat="1" x14ac:dyDescent="0.25">
      <c r="N68" s="242"/>
      <c r="O68" s="242"/>
      <c r="P68" s="242"/>
      <c r="Q68" s="242"/>
    </row>
    <row r="69" spans="14:17" s="207" customFormat="1" x14ac:dyDescent="0.25">
      <c r="N69" s="242"/>
      <c r="O69" s="242"/>
      <c r="P69" s="242"/>
      <c r="Q69" s="242"/>
    </row>
    <row r="70" spans="14:17" s="207" customFormat="1" x14ac:dyDescent="0.25">
      <c r="N70" s="242"/>
      <c r="O70" s="242"/>
      <c r="P70" s="242"/>
      <c r="Q70" s="242"/>
    </row>
    <row r="71" spans="14:17" s="207" customFormat="1" x14ac:dyDescent="0.25">
      <c r="N71" s="242"/>
      <c r="O71" s="242"/>
      <c r="P71" s="242"/>
      <c r="Q71" s="242"/>
    </row>
    <row r="72" spans="14:17" s="207" customFormat="1" x14ac:dyDescent="0.25">
      <c r="N72" s="242"/>
      <c r="O72" s="242"/>
      <c r="P72" s="242"/>
      <c r="Q72" s="242"/>
    </row>
    <row r="73" spans="14:17" s="207" customFormat="1" x14ac:dyDescent="0.25">
      <c r="N73" s="242"/>
      <c r="O73" s="242"/>
      <c r="P73" s="242"/>
      <c r="Q73" s="242"/>
    </row>
  </sheetData>
  <protectedRanges>
    <protectedRange sqref="H14:I16 G40 H33:I34 H37:I38 H35:J36 G31 H32:J32 H39:J50 G21:G27" name="Interval3_1"/>
    <protectedRange sqref="H18:J18 H8:J8 H28:J28 H12:I13 F8 F41 J12:J17 F12:F17" name="Interval3_1_1"/>
    <protectedRange sqref="F9:F10 H9:J10" name="Interval3_1_1_1"/>
    <protectedRange sqref="F11 H11:J11" name="Interval3_1_1_2"/>
  </protectedRanges>
  <mergeCells count="8">
    <mergeCell ref="B47:F47"/>
    <mergeCell ref="B48:F48"/>
    <mergeCell ref="B51:F51"/>
    <mergeCell ref="B52:F52"/>
    <mergeCell ref="B43:F43"/>
    <mergeCell ref="B44:F44"/>
    <mergeCell ref="B45:F45"/>
    <mergeCell ref="B46:F46"/>
  </mergeCells>
  <conditionalFormatting sqref="L8 L12:L17">
    <cfRule type="cellIs" dxfId="149" priority="39" operator="greaterThan">
      <formula>0</formula>
    </cfRule>
  </conditionalFormatting>
  <conditionalFormatting sqref="L21">
    <cfRule type="cellIs" dxfId="148" priority="38" operator="lessThan">
      <formula>0</formula>
    </cfRule>
  </conditionalFormatting>
  <conditionalFormatting sqref="L35">
    <cfRule type="cellIs" dxfId="147" priority="36" operator="greaterThan">
      <formula>0</formula>
    </cfRule>
  </conditionalFormatting>
  <conditionalFormatting sqref="L39">
    <cfRule type="cellIs" dxfId="146" priority="35" operator="greaterThan">
      <formula>0</formula>
    </cfRule>
  </conditionalFormatting>
  <conditionalFormatting sqref="L22">
    <cfRule type="cellIs" dxfId="145" priority="30" operator="lessThan">
      <formula>0</formula>
    </cfRule>
  </conditionalFormatting>
  <conditionalFormatting sqref="L23">
    <cfRule type="cellIs" dxfId="144" priority="28" operator="lessThan">
      <formula>0</formula>
    </cfRule>
  </conditionalFormatting>
  <conditionalFormatting sqref="L24">
    <cfRule type="cellIs" dxfId="143" priority="27" operator="lessThan">
      <formula>0</formula>
    </cfRule>
  </conditionalFormatting>
  <conditionalFormatting sqref="L25">
    <cfRule type="cellIs" dxfId="142" priority="26" operator="lessThan">
      <formula>0</formula>
    </cfRule>
  </conditionalFormatting>
  <conditionalFormatting sqref="L26">
    <cfRule type="cellIs" dxfId="141" priority="25" operator="lessThan">
      <formula>0</formula>
    </cfRule>
  </conditionalFormatting>
  <conditionalFormatting sqref="L27">
    <cfRule type="cellIs" dxfId="140" priority="24" operator="lessThan">
      <formula>0</formula>
    </cfRule>
  </conditionalFormatting>
  <conditionalFormatting sqref="L31">
    <cfRule type="cellIs" dxfId="139" priority="21" operator="lessThan">
      <formula>0</formula>
    </cfRule>
  </conditionalFormatting>
  <conditionalFormatting sqref="L9:L10">
    <cfRule type="cellIs" dxfId="138" priority="2" operator="greaterThan">
      <formula>0</formula>
    </cfRule>
  </conditionalFormatting>
  <conditionalFormatting sqref="L11">
    <cfRule type="cellIs" dxfId="137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&amp;R&amp;F; &amp;A; &amp;P de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164"/>
  <sheetViews>
    <sheetView zoomScaleNormal="100" workbookViewId="0">
      <selection activeCell="C2" sqref="C2"/>
    </sheetView>
  </sheetViews>
  <sheetFormatPr defaultRowHeight="15" x14ac:dyDescent="0.25"/>
  <cols>
    <col min="2" max="2" width="4.5703125" style="452" customWidth="1"/>
    <col min="3" max="3" width="18.5703125" customWidth="1"/>
    <col min="4" max="4" width="24.5703125" customWidth="1"/>
    <col min="5" max="9" width="8.5703125" customWidth="1"/>
    <col min="10" max="12" width="8.7109375" customWidth="1"/>
    <col min="13" max="13" width="3.5703125" customWidth="1"/>
    <col min="14" max="15" width="8.5703125" style="242" customWidth="1"/>
    <col min="16" max="16" width="10.140625" style="242" customWidth="1"/>
    <col min="17" max="17" width="8.5703125" style="242" customWidth="1"/>
    <col min="18" max="18" width="8.7109375" customWidth="1"/>
    <col min="19" max="40" width="8.7109375" style="345"/>
  </cols>
  <sheetData>
    <row r="1" spans="1:40" s="207" customFormat="1" x14ac:dyDescent="0.25">
      <c r="B1" s="452"/>
      <c r="H1" s="406"/>
      <c r="I1" s="243"/>
      <c r="J1" s="243"/>
      <c r="K1" s="243"/>
      <c r="L1" s="243"/>
      <c r="M1" s="243"/>
      <c r="N1" s="244"/>
      <c r="O1" s="244"/>
      <c r="P1" s="244"/>
      <c r="Q1" s="244"/>
      <c r="R1" s="243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</row>
    <row r="2" spans="1:40" s="45" customFormat="1" ht="15" customHeight="1" x14ac:dyDescent="0.25">
      <c r="B2" s="450"/>
      <c r="C2" s="514" t="s">
        <v>373</v>
      </c>
      <c r="D2" s="110"/>
      <c r="E2" s="110"/>
      <c r="F2" s="11"/>
      <c r="G2" s="2"/>
      <c r="H2" s="406"/>
      <c r="I2" s="245"/>
      <c r="J2" s="246"/>
      <c r="K2" s="247"/>
      <c r="L2" s="248"/>
      <c r="M2" s="280"/>
      <c r="N2" s="327"/>
      <c r="O2" s="327"/>
      <c r="P2" s="327"/>
      <c r="Q2" s="327"/>
      <c r="R2" s="250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</row>
    <row r="3" spans="1:40" s="45" customFormat="1" ht="15" customHeight="1" x14ac:dyDescent="0.25">
      <c r="B3" s="450"/>
      <c r="C3" s="4" t="s">
        <v>0</v>
      </c>
      <c r="D3" s="5"/>
      <c r="E3" s="5"/>
      <c r="F3" s="6"/>
      <c r="G3" s="7"/>
      <c r="H3" s="407"/>
      <c r="I3" s="251"/>
      <c r="J3" s="252"/>
      <c r="K3" s="253"/>
      <c r="L3" s="254"/>
      <c r="M3" s="328"/>
      <c r="N3" s="329"/>
      <c r="O3" s="329"/>
      <c r="P3" s="329"/>
      <c r="Q3" s="329"/>
      <c r="R3" s="250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</row>
    <row r="4" spans="1:40" s="45" customFormat="1" ht="15" customHeight="1" x14ac:dyDescent="0.25">
      <c r="B4" s="450"/>
      <c r="C4" s="8" t="s">
        <v>3</v>
      </c>
      <c r="D4" s="9"/>
      <c r="E4" s="10">
        <f>SUM(B8:B86)</f>
        <v>34.000000000000036</v>
      </c>
      <c r="F4" s="11" t="s">
        <v>2</v>
      </c>
      <c r="G4" s="12"/>
      <c r="H4" s="406"/>
      <c r="I4" s="245"/>
      <c r="J4" s="255"/>
      <c r="K4" s="256"/>
      <c r="L4" s="257"/>
      <c r="M4" s="328"/>
      <c r="N4" s="329"/>
      <c r="O4" s="329"/>
      <c r="P4" s="329"/>
      <c r="Q4" s="329"/>
      <c r="R4" s="250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</row>
    <row r="5" spans="1:40" s="47" customFormat="1" ht="15" customHeight="1" x14ac:dyDescent="0.25">
      <c r="B5" s="453"/>
      <c r="C5" s="13"/>
      <c r="D5" s="15"/>
      <c r="E5" s="16"/>
      <c r="F5" s="17"/>
      <c r="G5" s="12"/>
      <c r="H5" s="408"/>
      <c r="I5" s="258"/>
      <c r="J5" s="255"/>
      <c r="K5" s="256"/>
      <c r="L5" s="257"/>
      <c r="M5" s="280"/>
      <c r="N5" s="327"/>
      <c r="O5" s="327"/>
      <c r="P5" s="327"/>
      <c r="Q5" s="327"/>
      <c r="R5" s="250"/>
    </row>
    <row r="6" spans="1:40" s="72" customFormat="1" ht="15" customHeight="1" x14ac:dyDescent="0.25">
      <c r="B6" s="451"/>
      <c r="C6" s="18" t="s">
        <v>277</v>
      </c>
      <c r="D6" s="111"/>
      <c r="E6" s="112"/>
      <c r="F6" s="113"/>
      <c r="G6" s="22"/>
      <c r="H6" s="409"/>
      <c r="I6" s="260"/>
      <c r="J6" s="394"/>
      <c r="K6" s="395"/>
      <c r="L6" s="261"/>
      <c r="M6" s="293"/>
      <c r="N6" s="241" t="s">
        <v>285</v>
      </c>
      <c r="O6" s="483" t="s">
        <v>286</v>
      </c>
      <c r="P6" s="483" t="s">
        <v>287</v>
      </c>
      <c r="Q6" s="483" t="s">
        <v>288</v>
      </c>
      <c r="R6" s="250"/>
    </row>
    <row r="7" spans="1:40" s="23" customFormat="1" ht="33.75" x14ac:dyDescent="0.25">
      <c r="B7" s="24" t="s">
        <v>47</v>
      </c>
      <c r="C7" s="114" t="s">
        <v>7</v>
      </c>
      <c r="D7" s="26" t="s">
        <v>8</v>
      </c>
      <c r="E7" s="27" t="s">
        <v>9</v>
      </c>
      <c r="F7" s="28" t="s">
        <v>10</v>
      </c>
      <c r="G7" s="29"/>
      <c r="H7" s="409"/>
      <c r="I7" s="262"/>
      <c r="J7" s="263" t="s">
        <v>11</v>
      </c>
      <c r="K7" s="264" t="s">
        <v>12</v>
      </c>
      <c r="L7" s="261"/>
      <c r="M7" s="265"/>
      <c r="N7" s="266" t="s">
        <v>9</v>
      </c>
      <c r="O7" s="266" t="s">
        <v>9</v>
      </c>
      <c r="P7" s="266" t="s">
        <v>9</v>
      </c>
      <c r="Q7" s="266" t="s">
        <v>9</v>
      </c>
      <c r="R7" s="265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</row>
    <row r="8" spans="1:40" s="119" customFormat="1" ht="22.5" x14ac:dyDescent="0.25">
      <c r="A8" s="38"/>
      <c r="B8" s="60">
        <v>3.75</v>
      </c>
      <c r="C8" s="63" t="s">
        <v>48</v>
      </c>
      <c r="D8" s="116" t="s">
        <v>49</v>
      </c>
      <c r="E8" s="117" t="s">
        <v>15</v>
      </c>
      <c r="F8" s="118" t="s">
        <v>15</v>
      </c>
      <c r="G8" s="37"/>
      <c r="H8" s="409"/>
      <c r="I8" s="267"/>
      <c r="J8" s="268" t="str">
        <f t="shared" ref="J8:J30" si="0">F8</f>
        <v>... €</v>
      </c>
      <c r="K8" s="269" t="str">
        <f>J8</f>
        <v>... €</v>
      </c>
      <c r="L8" s="270" t="e">
        <f>F8-E8</f>
        <v>#VALUE!</v>
      </c>
      <c r="M8" s="296"/>
      <c r="N8" s="425">
        <v>18400</v>
      </c>
      <c r="O8" s="425">
        <v>19779</v>
      </c>
      <c r="P8" s="425">
        <v>17550</v>
      </c>
      <c r="Q8" s="425">
        <v>16934</v>
      </c>
      <c r="R8" s="271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</row>
    <row r="9" spans="1:40" s="120" customFormat="1" ht="22.5" x14ac:dyDescent="0.25">
      <c r="A9" s="38"/>
      <c r="B9" s="60">
        <v>3.1</v>
      </c>
      <c r="C9" s="63" t="s">
        <v>50</v>
      </c>
      <c r="D9" s="116" t="s">
        <v>51</v>
      </c>
      <c r="E9" s="117" t="s">
        <v>15</v>
      </c>
      <c r="F9" s="118" t="s">
        <v>15</v>
      </c>
      <c r="G9" s="37"/>
      <c r="H9" s="409"/>
      <c r="I9" s="267"/>
      <c r="J9" s="268" t="str">
        <f t="shared" si="0"/>
        <v>... €</v>
      </c>
      <c r="K9" s="269" t="str">
        <f t="shared" ref="K9:K30" si="1">J9</f>
        <v>... €</v>
      </c>
      <c r="L9" s="270" t="e">
        <f t="shared" ref="L9:L30" si="2">F9-E9</f>
        <v>#VALUE!</v>
      </c>
      <c r="M9" s="296"/>
      <c r="N9" s="425">
        <v>15463.749999999998</v>
      </c>
      <c r="O9" s="425">
        <v>16897.98</v>
      </c>
      <c r="P9" s="480">
        <v>14687.15625</v>
      </c>
      <c r="Q9" s="425">
        <v>14762.48</v>
      </c>
      <c r="R9" s="271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</row>
    <row r="10" spans="1:40" s="119" customFormat="1" ht="22.5" x14ac:dyDescent="0.25">
      <c r="A10" s="38"/>
      <c r="B10" s="60">
        <v>1.0900000000000001</v>
      </c>
      <c r="C10" s="63" t="s">
        <v>52</v>
      </c>
      <c r="D10" s="116" t="s">
        <v>49</v>
      </c>
      <c r="E10" s="117" t="s">
        <v>15</v>
      </c>
      <c r="F10" s="118" t="s">
        <v>15</v>
      </c>
      <c r="G10" s="37"/>
      <c r="H10" s="409"/>
      <c r="I10" s="267"/>
      <c r="J10" s="268" t="str">
        <f t="shared" si="0"/>
        <v>... €</v>
      </c>
      <c r="K10" s="269" t="str">
        <f t="shared" si="1"/>
        <v>... €</v>
      </c>
      <c r="L10" s="270" t="e">
        <f t="shared" si="2"/>
        <v>#VALUE!</v>
      </c>
      <c r="M10" s="296"/>
      <c r="N10" s="425">
        <v>6657.45</v>
      </c>
      <c r="O10" s="425">
        <v>2073.66</v>
      </c>
      <c r="P10" s="425">
        <v>6457.4500000000007</v>
      </c>
      <c r="Q10" s="425">
        <v>6457.65</v>
      </c>
      <c r="R10" s="271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</row>
    <row r="11" spans="1:40" s="119" customFormat="1" ht="22.5" x14ac:dyDescent="0.25">
      <c r="A11" s="38"/>
      <c r="B11" s="60">
        <v>1.2</v>
      </c>
      <c r="C11" s="63" t="s">
        <v>53</v>
      </c>
      <c r="D11" s="116" t="s">
        <v>49</v>
      </c>
      <c r="E11" s="117" t="s">
        <v>15</v>
      </c>
      <c r="F11" s="118" t="s">
        <v>15</v>
      </c>
      <c r="G11" s="37"/>
      <c r="H11" s="409"/>
      <c r="I11" s="267"/>
      <c r="J11" s="268" t="str">
        <f t="shared" si="0"/>
        <v>... €</v>
      </c>
      <c r="K11" s="269" t="str">
        <f t="shared" si="1"/>
        <v>... €</v>
      </c>
      <c r="L11" s="270" t="e">
        <f t="shared" si="2"/>
        <v>#VALUE!</v>
      </c>
      <c r="M11" s="296"/>
      <c r="N11" s="425">
        <v>11982</v>
      </c>
      <c r="O11" s="425">
        <v>3293</v>
      </c>
      <c r="P11" s="479">
        <v>11273.724</v>
      </c>
      <c r="Q11" s="425">
        <v>11048.25</v>
      </c>
      <c r="R11" s="271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5"/>
      <c r="AK11" s="445"/>
      <c r="AL11" s="445"/>
      <c r="AM11" s="445"/>
      <c r="AN11" s="445"/>
    </row>
    <row r="12" spans="1:40" s="119" customFormat="1" ht="22.5" x14ac:dyDescent="0.25">
      <c r="A12" s="38"/>
      <c r="B12" s="60">
        <v>1.1299999999999999</v>
      </c>
      <c r="C12" s="63" t="s">
        <v>54</v>
      </c>
      <c r="D12" s="116" t="s">
        <v>55</v>
      </c>
      <c r="E12" s="117" t="s">
        <v>15</v>
      </c>
      <c r="F12" s="118" t="s">
        <v>15</v>
      </c>
      <c r="G12" s="37"/>
      <c r="H12" s="409"/>
      <c r="I12" s="267"/>
      <c r="J12" s="268" t="str">
        <f t="shared" si="0"/>
        <v>... €</v>
      </c>
      <c r="K12" s="269" t="str">
        <f t="shared" si="1"/>
        <v>... €</v>
      </c>
      <c r="L12" s="270" t="e">
        <f t="shared" si="2"/>
        <v>#VALUE!</v>
      </c>
      <c r="M12" s="296"/>
      <c r="N12" s="425">
        <v>5904.9999999999991</v>
      </c>
      <c r="O12" s="425">
        <v>6312.5</v>
      </c>
      <c r="P12" s="481">
        <v>5491.2579119999991</v>
      </c>
      <c r="Q12" s="425">
        <v>5000</v>
      </c>
      <c r="R12" s="271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5"/>
      <c r="AK12" s="445"/>
      <c r="AL12" s="445"/>
      <c r="AM12" s="445"/>
      <c r="AN12" s="445"/>
    </row>
    <row r="13" spans="1:40" s="120" customFormat="1" ht="22.5" x14ac:dyDescent="0.25">
      <c r="A13" s="38"/>
      <c r="B13" s="60">
        <v>0.3</v>
      </c>
      <c r="C13" s="63" t="s">
        <v>56</v>
      </c>
      <c r="D13" s="116" t="s">
        <v>55</v>
      </c>
      <c r="E13" s="117" t="s">
        <v>15</v>
      </c>
      <c r="F13" s="118" t="s">
        <v>15</v>
      </c>
      <c r="G13" s="37"/>
      <c r="H13" s="409"/>
      <c r="I13" s="267"/>
      <c r="J13" s="268" t="str">
        <f t="shared" si="0"/>
        <v>... €</v>
      </c>
      <c r="K13" s="269" t="str">
        <f t="shared" si="1"/>
        <v>... €</v>
      </c>
      <c r="L13" s="270" t="e">
        <f t="shared" si="2"/>
        <v>#VALUE!</v>
      </c>
      <c r="M13" s="296"/>
      <c r="N13" s="425">
        <v>1400</v>
      </c>
      <c r="O13" s="425">
        <v>2465.08</v>
      </c>
      <c r="P13" s="425">
        <v>2994.85</v>
      </c>
      <c r="Q13" s="425">
        <v>2500</v>
      </c>
      <c r="R13" s="271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</row>
    <row r="14" spans="1:40" s="120" customFormat="1" ht="22.5" x14ac:dyDescent="0.25">
      <c r="A14" s="38"/>
      <c r="B14" s="60">
        <v>0.13</v>
      </c>
      <c r="C14" s="63" t="s">
        <v>57</v>
      </c>
      <c r="D14" s="116" t="s">
        <v>55</v>
      </c>
      <c r="E14" s="117" t="s">
        <v>15</v>
      </c>
      <c r="F14" s="118" t="s">
        <v>15</v>
      </c>
      <c r="G14" s="37"/>
      <c r="H14" s="409"/>
      <c r="I14" s="267"/>
      <c r="J14" s="268" t="str">
        <f t="shared" si="0"/>
        <v>... €</v>
      </c>
      <c r="K14" s="269" t="str">
        <f t="shared" si="1"/>
        <v>... €</v>
      </c>
      <c r="L14" s="270" t="e">
        <f t="shared" si="2"/>
        <v>#VALUE!</v>
      </c>
      <c r="M14" s="296"/>
      <c r="N14" s="425">
        <v>700</v>
      </c>
      <c r="O14" s="425">
        <v>438.29999999999973</v>
      </c>
      <c r="P14" s="425">
        <v>1794.93</v>
      </c>
      <c r="Q14" s="425">
        <v>1000</v>
      </c>
      <c r="R14" s="271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</row>
    <row r="15" spans="1:40" s="119" customFormat="1" ht="22.5" x14ac:dyDescent="0.25">
      <c r="A15" s="38"/>
      <c r="B15" s="60">
        <v>0.25</v>
      </c>
      <c r="C15" s="63" t="s">
        <v>58</v>
      </c>
      <c r="D15" s="116" t="s">
        <v>59</v>
      </c>
      <c r="E15" s="117" t="s">
        <v>15</v>
      </c>
      <c r="F15" s="118" t="s">
        <v>15</v>
      </c>
      <c r="G15" s="37"/>
      <c r="H15" s="409"/>
      <c r="I15" s="267"/>
      <c r="J15" s="268" t="str">
        <f t="shared" si="0"/>
        <v>... €</v>
      </c>
      <c r="K15" s="269" t="str">
        <f t="shared" si="1"/>
        <v>... €</v>
      </c>
      <c r="L15" s="270" t="e">
        <f t="shared" si="2"/>
        <v>#VALUE!</v>
      </c>
      <c r="M15" s="296"/>
      <c r="N15" s="425">
        <v>1200</v>
      </c>
      <c r="O15" s="425">
        <v>896.51999999999953</v>
      </c>
      <c r="P15" s="425">
        <v>3137.8199999999997</v>
      </c>
      <c r="Q15" s="425">
        <v>2500</v>
      </c>
      <c r="R15" s="271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445"/>
      <c r="AL15" s="445"/>
      <c r="AM15" s="445"/>
      <c r="AN15" s="445"/>
    </row>
    <row r="16" spans="1:40" s="120" customFormat="1" ht="22.5" x14ac:dyDescent="0.25">
      <c r="A16" s="38"/>
      <c r="B16" s="60">
        <v>0.75</v>
      </c>
      <c r="C16" s="63" t="s">
        <v>60</v>
      </c>
      <c r="D16" s="116" t="s">
        <v>49</v>
      </c>
      <c r="E16" s="117" t="s">
        <v>15</v>
      </c>
      <c r="F16" s="118" t="s">
        <v>15</v>
      </c>
      <c r="G16" s="37"/>
      <c r="H16" s="409"/>
      <c r="I16" s="273"/>
      <c r="J16" s="268" t="str">
        <f t="shared" si="0"/>
        <v>... €</v>
      </c>
      <c r="K16" s="269" t="str">
        <f t="shared" si="1"/>
        <v>... €</v>
      </c>
      <c r="L16" s="270" t="e">
        <f t="shared" si="2"/>
        <v>#VALUE!</v>
      </c>
      <c r="M16" s="296"/>
      <c r="N16" s="425">
        <v>3904.2</v>
      </c>
      <c r="O16" s="425">
        <v>4238</v>
      </c>
      <c r="P16" s="479">
        <v>3119.634</v>
      </c>
      <c r="Q16" s="425">
        <v>3087.51</v>
      </c>
      <c r="R16" s="271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45"/>
      <c r="AM16" s="445"/>
      <c r="AN16" s="445"/>
    </row>
    <row r="17" spans="1:40" s="120" customFormat="1" ht="22.5" x14ac:dyDescent="0.25">
      <c r="A17" s="38"/>
      <c r="B17" s="60">
        <v>0.5</v>
      </c>
      <c r="C17" s="63" t="s">
        <v>61</v>
      </c>
      <c r="D17" s="116" t="s">
        <v>51</v>
      </c>
      <c r="E17" s="117" t="s">
        <v>15</v>
      </c>
      <c r="F17" s="118" t="s">
        <v>15</v>
      </c>
      <c r="G17" s="37"/>
      <c r="H17" s="409"/>
      <c r="I17" s="278"/>
      <c r="J17" s="268" t="str">
        <f t="shared" si="0"/>
        <v>... €</v>
      </c>
      <c r="K17" s="269" t="str">
        <f t="shared" si="1"/>
        <v>... €</v>
      </c>
      <c r="L17" s="270" t="e">
        <f t="shared" si="2"/>
        <v>#VALUE!</v>
      </c>
      <c r="M17" s="296"/>
      <c r="N17" s="425">
        <v>2403.8000000000002</v>
      </c>
      <c r="O17" s="425">
        <v>2445.1999999999998</v>
      </c>
      <c r="P17" s="479">
        <v>2379.7620000000002</v>
      </c>
      <c r="Q17" s="479">
        <v>2331.6860000000001</v>
      </c>
      <c r="R17" s="271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5"/>
      <c r="AK17" s="445"/>
      <c r="AL17" s="445"/>
      <c r="AM17" s="445"/>
      <c r="AN17" s="445"/>
    </row>
    <row r="18" spans="1:40" s="119" customFormat="1" ht="22.5" x14ac:dyDescent="0.2">
      <c r="A18" s="38"/>
      <c r="B18" s="60">
        <v>0.7</v>
      </c>
      <c r="C18" s="63" t="s">
        <v>62</v>
      </c>
      <c r="D18" s="116" t="s">
        <v>63</v>
      </c>
      <c r="E18" s="117" t="s">
        <v>15</v>
      </c>
      <c r="F18" s="118" t="s">
        <v>15</v>
      </c>
      <c r="G18" s="37"/>
      <c r="H18" s="409"/>
      <c r="I18" s="262"/>
      <c r="J18" s="268" t="str">
        <f t="shared" si="0"/>
        <v>... €</v>
      </c>
      <c r="K18" s="269" t="str">
        <f t="shared" si="1"/>
        <v>... €</v>
      </c>
      <c r="L18" s="270" t="e">
        <f t="shared" si="2"/>
        <v>#VALUE!</v>
      </c>
      <c r="M18" s="296"/>
      <c r="N18" s="425">
        <v>3857.6000000000004</v>
      </c>
      <c r="O18" s="425">
        <v>3825</v>
      </c>
      <c r="P18" s="479">
        <v>3584.4480000000003</v>
      </c>
      <c r="Q18" s="482">
        <v>2609.1642000000002</v>
      </c>
      <c r="R18" s="276"/>
      <c r="S18" s="445"/>
      <c r="T18" s="445"/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445"/>
    </row>
    <row r="19" spans="1:40" s="120" customFormat="1" ht="22.5" x14ac:dyDescent="0.25">
      <c r="A19" s="38"/>
      <c r="B19" s="60">
        <v>0.55000000000000004</v>
      </c>
      <c r="C19" s="63" t="s">
        <v>64</v>
      </c>
      <c r="D19" s="116" t="s">
        <v>65</v>
      </c>
      <c r="E19" s="117" t="s">
        <v>15</v>
      </c>
      <c r="F19" s="118" t="s">
        <v>15</v>
      </c>
      <c r="G19" s="37"/>
      <c r="H19" s="409"/>
      <c r="I19" s="267"/>
      <c r="J19" s="268" t="str">
        <f t="shared" si="0"/>
        <v>... €</v>
      </c>
      <c r="K19" s="269" t="str">
        <f t="shared" si="1"/>
        <v>... €</v>
      </c>
      <c r="L19" s="270" t="e">
        <f t="shared" si="2"/>
        <v>#VALUE!</v>
      </c>
      <c r="M19" s="296"/>
      <c r="N19" s="425">
        <v>3280</v>
      </c>
      <c r="O19" s="425">
        <v>3094</v>
      </c>
      <c r="P19" s="425">
        <v>2380</v>
      </c>
      <c r="Q19" s="425">
        <v>2308.6</v>
      </c>
      <c r="R19" s="280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445"/>
    </row>
    <row r="20" spans="1:40" s="31" customFormat="1" ht="22.5" x14ac:dyDescent="0.25">
      <c r="A20" s="38"/>
      <c r="B20" s="60">
        <v>0.36</v>
      </c>
      <c r="C20" s="63" t="s">
        <v>66</v>
      </c>
      <c r="D20" s="116" t="s">
        <v>51</v>
      </c>
      <c r="E20" s="117" t="s">
        <v>15</v>
      </c>
      <c r="F20" s="118" t="s">
        <v>15</v>
      </c>
      <c r="G20" s="37"/>
      <c r="H20" s="409"/>
      <c r="I20" s="267"/>
      <c r="J20" s="268" t="str">
        <f t="shared" si="0"/>
        <v>... €</v>
      </c>
      <c r="K20" s="269" t="str">
        <f t="shared" si="1"/>
        <v>... €</v>
      </c>
      <c r="L20" s="270" t="e">
        <f t="shared" si="2"/>
        <v>#VALUE!</v>
      </c>
      <c r="M20" s="296"/>
      <c r="N20" s="425">
        <v>1790.1</v>
      </c>
      <c r="O20" s="425">
        <v>1895.4</v>
      </c>
      <c r="P20" s="479">
        <v>1772.1989999999998</v>
      </c>
      <c r="Q20" s="425">
        <v>1736.3</v>
      </c>
      <c r="R20" s="26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</row>
    <row r="21" spans="1:40" s="119" customFormat="1" ht="22.5" x14ac:dyDescent="0.25">
      <c r="A21" s="38"/>
      <c r="B21" s="60">
        <v>0.49</v>
      </c>
      <c r="C21" s="63" t="s">
        <v>67</v>
      </c>
      <c r="D21" s="116" t="s">
        <v>68</v>
      </c>
      <c r="E21" s="117" t="s">
        <v>15</v>
      </c>
      <c r="F21" s="118" t="s">
        <v>15</v>
      </c>
      <c r="G21" s="37"/>
      <c r="H21" s="409"/>
      <c r="I21" s="267"/>
      <c r="J21" s="268" t="str">
        <f t="shared" si="0"/>
        <v>... €</v>
      </c>
      <c r="K21" s="269" t="str">
        <f t="shared" si="1"/>
        <v>... €</v>
      </c>
      <c r="L21" s="270" t="e">
        <f t="shared" si="2"/>
        <v>#VALUE!</v>
      </c>
      <c r="M21" s="296"/>
      <c r="N21" s="425">
        <v>2373.92</v>
      </c>
      <c r="O21" s="425">
        <v>3283.2</v>
      </c>
      <c r="P21" s="425">
        <v>1795.2</v>
      </c>
      <c r="Q21" s="425">
        <v>2273.9</v>
      </c>
      <c r="R21" s="271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</row>
    <row r="22" spans="1:40" s="31" customFormat="1" ht="22.5" x14ac:dyDescent="0.25">
      <c r="A22" s="38"/>
      <c r="B22" s="60">
        <v>0.25</v>
      </c>
      <c r="C22" s="63" t="s">
        <v>69</v>
      </c>
      <c r="D22" s="116" t="s">
        <v>70</v>
      </c>
      <c r="E22" s="117" t="s">
        <v>15</v>
      </c>
      <c r="F22" s="118" t="s">
        <v>15</v>
      </c>
      <c r="G22" s="37"/>
      <c r="H22" s="409"/>
      <c r="I22" s="272"/>
      <c r="J22" s="268" t="str">
        <f t="shared" si="0"/>
        <v>... €</v>
      </c>
      <c r="K22" s="269" t="str">
        <f t="shared" si="1"/>
        <v>... €</v>
      </c>
      <c r="L22" s="270" t="e">
        <f t="shared" si="2"/>
        <v>#VALUE!</v>
      </c>
      <c r="M22" s="296"/>
      <c r="N22" s="425">
        <v>1061.5999999999999</v>
      </c>
      <c r="O22" s="479">
        <v>1273.4449999999999</v>
      </c>
      <c r="P22" s="425">
        <v>1061.5999999999999</v>
      </c>
      <c r="Q22" s="425">
        <v>1061.5999999999999</v>
      </c>
      <c r="R22" s="271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</row>
    <row r="23" spans="1:40" s="38" customFormat="1" ht="22.5" x14ac:dyDescent="0.25">
      <c r="B23" s="60">
        <v>0.25</v>
      </c>
      <c r="C23" s="63" t="s">
        <v>71</v>
      </c>
      <c r="D23" s="116" t="s">
        <v>63</v>
      </c>
      <c r="E23" s="117" t="s">
        <v>15</v>
      </c>
      <c r="F23" s="118" t="s">
        <v>15</v>
      </c>
      <c r="G23" s="37"/>
      <c r="H23" s="409"/>
      <c r="I23" s="273"/>
      <c r="J23" s="268" t="str">
        <f t="shared" si="0"/>
        <v>... €</v>
      </c>
      <c r="K23" s="269" t="str">
        <f t="shared" si="1"/>
        <v>... €</v>
      </c>
      <c r="L23" s="270" t="e">
        <f t="shared" si="2"/>
        <v>#VALUE!</v>
      </c>
      <c r="M23" s="296"/>
      <c r="N23" s="425">
        <v>1061.5999999999999</v>
      </c>
      <c r="O23" s="479">
        <v>1273.4449999999999</v>
      </c>
      <c r="P23" s="425">
        <v>1061.5999999999999</v>
      </c>
      <c r="Q23" s="425">
        <v>1061.5999999999999</v>
      </c>
      <c r="R23" s="271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</row>
    <row r="24" spans="1:40" s="119" customFormat="1" ht="22.5" x14ac:dyDescent="0.25">
      <c r="A24" s="38"/>
      <c r="B24" s="60">
        <v>1.05</v>
      </c>
      <c r="C24" s="63" t="s">
        <v>72</v>
      </c>
      <c r="D24" s="116" t="s">
        <v>51</v>
      </c>
      <c r="E24" s="117" t="s">
        <v>15</v>
      </c>
      <c r="F24" s="118" t="s">
        <v>15</v>
      </c>
      <c r="G24" s="37"/>
      <c r="H24" s="409"/>
      <c r="I24" s="278"/>
      <c r="J24" s="268" t="str">
        <f t="shared" si="0"/>
        <v>... €</v>
      </c>
      <c r="K24" s="269" t="str">
        <f t="shared" si="1"/>
        <v>... €</v>
      </c>
      <c r="L24" s="270" t="e">
        <f t="shared" si="2"/>
        <v>#VALUE!</v>
      </c>
      <c r="M24" s="296"/>
      <c r="N24" s="425">
        <v>5647.7200000000012</v>
      </c>
      <c r="O24" s="425">
        <v>4980</v>
      </c>
      <c r="P24" s="482">
        <v>5501.8375999999989</v>
      </c>
      <c r="Q24" s="425">
        <v>5000</v>
      </c>
      <c r="R24" s="271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</row>
    <row r="25" spans="1:40" s="38" customFormat="1" ht="22.5" x14ac:dyDescent="0.25">
      <c r="B25" s="60">
        <v>0.63</v>
      </c>
      <c r="C25" s="63" t="s">
        <v>73</v>
      </c>
      <c r="D25" s="116" t="s">
        <v>51</v>
      </c>
      <c r="E25" s="117" t="s">
        <v>15</v>
      </c>
      <c r="F25" s="118" t="s">
        <v>15</v>
      </c>
      <c r="G25" s="37"/>
      <c r="H25" s="409"/>
      <c r="I25" s="262"/>
      <c r="J25" s="268" t="str">
        <f t="shared" si="0"/>
        <v>... €</v>
      </c>
      <c r="K25" s="269" t="str">
        <f t="shared" si="1"/>
        <v>... €</v>
      </c>
      <c r="L25" s="270" t="e">
        <f t="shared" si="2"/>
        <v>#VALUE!</v>
      </c>
      <c r="M25" s="296"/>
      <c r="N25" s="425">
        <v>2925</v>
      </c>
      <c r="O25" s="425">
        <v>3761</v>
      </c>
      <c r="P25" s="425">
        <v>2925</v>
      </c>
      <c r="Q25" s="425">
        <v>2925</v>
      </c>
      <c r="R25" s="271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</row>
    <row r="26" spans="1:40" s="38" customFormat="1" ht="33.75" x14ac:dyDescent="0.25">
      <c r="B26" s="60">
        <v>1.28</v>
      </c>
      <c r="C26" s="63" t="s">
        <v>74</v>
      </c>
      <c r="D26" s="116" t="s">
        <v>75</v>
      </c>
      <c r="E26" s="117" t="s">
        <v>15</v>
      </c>
      <c r="F26" s="118" t="s">
        <v>15</v>
      </c>
      <c r="G26" s="37"/>
      <c r="H26" s="409"/>
      <c r="I26" s="272"/>
      <c r="J26" s="268" t="str">
        <f t="shared" si="0"/>
        <v>... €</v>
      </c>
      <c r="K26" s="269" t="str">
        <f t="shared" si="1"/>
        <v>... €</v>
      </c>
      <c r="L26" s="270" t="e">
        <f t="shared" si="2"/>
        <v>#VALUE!</v>
      </c>
      <c r="M26" s="296"/>
      <c r="N26" s="425">
        <v>5999.9999999999982</v>
      </c>
      <c r="O26" s="425">
        <v>8187.5</v>
      </c>
      <c r="P26" s="425">
        <v>5700</v>
      </c>
      <c r="Q26" s="425">
        <v>5760</v>
      </c>
      <c r="R26" s="271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</row>
    <row r="27" spans="1:40" s="119" customFormat="1" ht="33.75" x14ac:dyDescent="0.25">
      <c r="A27" s="38"/>
      <c r="B27" s="60">
        <v>1.28</v>
      </c>
      <c r="C27" s="63" t="s">
        <v>76</v>
      </c>
      <c r="D27" s="116" t="s">
        <v>77</v>
      </c>
      <c r="E27" s="117" t="s">
        <v>15</v>
      </c>
      <c r="F27" s="118" t="s">
        <v>15</v>
      </c>
      <c r="G27" s="37"/>
      <c r="H27" s="409"/>
      <c r="I27" s="272"/>
      <c r="J27" s="268" t="str">
        <f t="shared" si="0"/>
        <v>... €</v>
      </c>
      <c r="K27" s="269" t="str">
        <f t="shared" si="1"/>
        <v>... €</v>
      </c>
      <c r="L27" s="270" t="e">
        <f t="shared" si="2"/>
        <v>#VALUE!</v>
      </c>
      <c r="M27" s="296"/>
      <c r="N27" s="425">
        <v>5400</v>
      </c>
      <c r="O27" s="425">
        <v>5872</v>
      </c>
      <c r="P27" s="482">
        <v>6902.3024999999998</v>
      </c>
      <c r="Q27" s="425">
        <v>7392.63</v>
      </c>
      <c r="R27" s="271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</row>
    <row r="28" spans="1:40" s="38" customFormat="1" ht="22.5" x14ac:dyDescent="0.25">
      <c r="A28" s="31"/>
      <c r="B28" s="60">
        <v>0.27</v>
      </c>
      <c r="C28" s="63" t="s">
        <v>78</v>
      </c>
      <c r="D28" s="116" t="s">
        <v>79</v>
      </c>
      <c r="E28" s="117" t="s">
        <v>15</v>
      </c>
      <c r="F28" s="118" t="s">
        <v>15</v>
      </c>
      <c r="G28" s="37"/>
      <c r="H28" s="409"/>
      <c r="I28" s="272"/>
      <c r="J28" s="268" t="str">
        <f t="shared" si="0"/>
        <v>... €</v>
      </c>
      <c r="K28" s="269" t="str">
        <f t="shared" si="1"/>
        <v>... €</v>
      </c>
      <c r="L28" s="270" t="e">
        <f t="shared" si="2"/>
        <v>#VALUE!</v>
      </c>
      <c r="M28" s="296"/>
      <c r="N28" s="425">
        <v>800</v>
      </c>
      <c r="O28" s="425">
        <v>2312</v>
      </c>
      <c r="P28" s="425">
        <v>2981.5</v>
      </c>
      <c r="Q28" s="425">
        <v>2000</v>
      </c>
      <c r="R28" s="271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</row>
    <row r="29" spans="1:40" s="38" customFormat="1" ht="22.5" x14ac:dyDescent="0.25">
      <c r="A29" s="31"/>
      <c r="B29" s="60">
        <v>0.13</v>
      </c>
      <c r="C29" s="63" t="s">
        <v>80</v>
      </c>
      <c r="D29" s="116" t="s">
        <v>81</v>
      </c>
      <c r="E29" s="117" t="s">
        <v>15</v>
      </c>
      <c r="F29" s="118" t="s">
        <v>15</v>
      </c>
      <c r="G29" s="37"/>
      <c r="H29" s="409"/>
      <c r="I29" s="272"/>
      <c r="J29" s="268" t="str">
        <f t="shared" si="0"/>
        <v>... €</v>
      </c>
      <c r="K29" s="269" t="str">
        <f t="shared" si="1"/>
        <v>... €</v>
      </c>
      <c r="L29" s="270" t="e">
        <f t="shared" si="2"/>
        <v>#VALUE!</v>
      </c>
      <c r="M29" s="296"/>
      <c r="N29" s="425">
        <v>400</v>
      </c>
      <c r="O29" s="425">
        <v>1220</v>
      </c>
      <c r="P29" s="425">
        <v>1503.81</v>
      </c>
      <c r="Q29" s="425">
        <v>1000</v>
      </c>
      <c r="R29" s="271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F29" s="445"/>
      <c r="AG29" s="445"/>
      <c r="AH29" s="445"/>
      <c r="AI29" s="445"/>
      <c r="AJ29" s="445"/>
      <c r="AK29" s="445"/>
      <c r="AL29" s="445"/>
      <c r="AM29" s="445"/>
      <c r="AN29" s="445"/>
    </row>
    <row r="30" spans="1:40" s="119" customFormat="1" ht="22.5" x14ac:dyDescent="0.25">
      <c r="A30" s="31"/>
      <c r="B30" s="60">
        <v>0.4</v>
      </c>
      <c r="C30" s="63" t="s">
        <v>82</v>
      </c>
      <c r="D30" s="116" t="s">
        <v>65</v>
      </c>
      <c r="E30" s="117" t="s">
        <v>15</v>
      </c>
      <c r="F30" s="118" t="s">
        <v>15</v>
      </c>
      <c r="G30" s="37"/>
      <c r="H30" s="409"/>
      <c r="I30" s="272"/>
      <c r="J30" s="268" t="str">
        <f t="shared" si="0"/>
        <v>... €</v>
      </c>
      <c r="K30" s="269" t="str">
        <f t="shared" si="1"/>
        <v>... €</v>
      </c>
      <c r="L30" s="270" t="e">
        <f t="shared" si="2"/>
        <v>#VALUE!</v>
      </c>
      <c r="M30" s="296"/>
      <c r="N30" s="425">
        <v>1795.2</v>
      </c>
      <c r="O30" s="425">
        <v>2692.8</v>
      </c>
      <c r="P30" s="425">
        <v>1795.1999999999998</v>
      </c>
      <c r="Q30" s="425">
        <v>1795.2</v>
      </c>
      <c r="R30" s="271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5"/>
      <c r="AK30" s="445"/>
      <c r="AL30" s="445"/>
      <c r="AM30" s="445"/>
      <c r="AN30" s="445"/>
    </row>
    <row r="31" spans="1:40" s="3" customFormat="1" ht="15" customHeight="1" x14ac:dyDescent="0.25">
      <c r="B31" s="121"/>
      <c r="C31" s="122"/>
      <c r="D31" s="123"/>
      <c r="E31" s="124"/>
      <c r="F31" s="115"/>
      <c r="G31" s="59"/>
      <c r="H31" s="409"/>
      <c r="I31" s="272"/>
      <c r="J31" s="250"/>
      <c r="K31" s="250"/>
      <c r="L31" s="250"/>
      <c r="M31" s="250"/>
      <c r="N31" s="259"/>
      <c r="O31" s="259"/>
      <c r="P31" s="259"/>
      <c r="Q31" s="259"/>
      <c r="R31" s="271"/>
    </row>
    <row r="32" spans="1:40" s="23" customFormat="1" ht="15" customHeight="1" x14ac:dyDescent="0.25">
      <c r="A32" s="30"/>
      <c r="B32" s="85"/>
      <c r="C32" s="18" t="s">
        <v>21</v>
      </c>
      <c r="D32" s="125"/>
      <c r="E32" s="126"/>
      <c r="F32" s="128"/>
      <c r="G32" s="61"/>
      <c r="H32" s="409"/>
      <c r="I32" s="272"/>
      <c r="J32" s="394"/>
      <c r="K32" s="395"/>
      <c r="L32" s="279"/>
      <c r="M32" s="265"/>
      <c r="N32" s="241" t="s">
        <v>285</v>
      </c>
      <c r="O32" s="483" t="s">
        <v>286</v>
      </c>
      <c r="P32" s="483" t="s">
        <v>287</v>
      </c>
      <c r="Q32" s="483" t="s">
        <v>288</v>
      </c>
      <c r="R32" s="27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</row>
    <row r="33" spans="1:40" s="23" customFormat="1" ht="33.75" x14ac:dyDescent="0.25">
      <c r="B33" s="24" t="s">
        <v>47</v>
      </c>
      <c r="C33" s="114" t="s">
        <v>7</v>
      </c>
      <c r="D33" s="26" t="s">
        <v>8</v>
      </c>
      <c r="E33" s="27" t="s">
        <v>22</v>
      </c>
      <c r="F33" s="54" t="s">
        <v>23</v>
      </c>
      <c r="G33" s="61"/>
      <c r="H33" s="409"/>
      <c r="I33" s="272"/>
      <c r="J33" s="263" t="s">
        <v>11</v>
      </c>
      <c r="K33" s="264" t="s">
        <v>12</v>
      </c>
      <c r="L33" s="281"/>
      <c r="M33" s="265"/>
      <c r="N33" s="266" t="s">
        <v>22</v>
      </c>
      <c r="O33" s="266" t="s">
        <v>22</v>
      </c>
      <c r="P33" s="266" t="s">
        <v>22</v>
      </c>
      <c r="Q33" s="266" t="s">
        <v>22</v>
      </c>
      <c r="R33" s="27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</row>
    <row r="34" spans="1:40" s="119" customFormat="1" ht="22.5" x14ac:dyDescent="0.25">
      <c r="A34" s="38"/>
      <c r="B34" s="60">
        <v>0.01</v>
      </c>
      <c r="C34" s="63" t="s">
        <v>48</v>
      </c>
      <c r="D34" s="34" t="s">
        <v>354</v>
      </c>
      <c r="E34" s="56" t="s">
        <v>26</v>
      </c>
      <c r="F34" s="57" t="s">
        <v>26</v>
      </c>
      <c r="G34" s="61"/>
      <c r="H34" s="409"/>
      <c r="I34" s="272"/>
      <c r="J34" s="282" t="str">
        <f t="shared" ref="J34:J51" si="3">F34</f>
        <v>...%</v>
      </c>
      <c r="K34" s="283" t="e">
        <f>1-(1*F34)</f>
        <v>#VALUE!</v>
      </c>
      <c r="L34" s="270" t="e">
        <f t="shared" ref="L34:L51" si="4">F34-E34</f>
        <v>#VALUE!</v>
      </c>
      <c r="M34" s="296"/>
      <c r="N34" s="393">
        <v>0.4</v>
      </c>
      <c r="O34" s="393">
        <v>0.43</v>
      </c>
      <c r="P34" s="393">
        <v>0.5</v>
      </c>
      <c r="Q34" s="393">
        <v>0.55549999999999999</v>
      </c>
      <c r="R34" s="271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</row>
    <row r="35" spans="1:40" s="38" customFormat="1" ht="22.5" x14ac:dyDescent="0.25">
      <c r="B35" s="60">
        <v>0.01</v>
      </c>
      <c r="C35" s="63" t="s">
        <v>50</v>
      </c>
      <c r="D35" s="34" t="s">
        <v>354</v>
      </c>
      <c r="E35" s="56" t="s">
        <v>26</v>
      </c>
      <c r="F35" s="57" t="s">
        <v>26</v>
      </c>
      <c r="G35" s="61"/>
      <c r="H35" s="409"/>
      <c r="I35" s="272"/>
      <c r="J35" s="282" t="str">
        <f t="shared" si="3"/>
        <v>...%</v>
      </c>
      <c r="K35" s="283" t="e">
        <f t="shared" ref="K35:K51" si="5">1-(1*F35)</f>
        <v>#VALUE!</v>
      </c>
      <c r="L35" s="270" t="e">
        <f t="shared" si="4"/>
        <v>#VALUE!</v>
      </c>
      <c r="M35" s="296"/>
      <c r="N35" s="393">
        <v>0.35</v>
      </c>
      <c r="O35" s="393">
        <v>0.34</v>
      </c>
      <c r="P35" s="393">
        <v>0.41</v>
      </c>
      <c r="Q35" s="393">
        <v>0.41199999999999998</v>
      </c>
      <c r="R35" s="271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</row>
    <row r="36" spans="1:40" s="38" customFormat="1" ht="22.5" x14ac:dyDescent="0.25">
      <c r="B36" s="60">
        <v>0.01</v>
      </c>
      <c r="C36" s="63" t="s">
        <v>52</v>
      </c>
      <c r="D36" s="34" t="s">
        <v>354</v>
      </c>
      <c r="E36" s="56" t="s">
        <v>26</v>
      </c>
      <c r="F36" s="57" t="s">
        <v>26</v>
      </c>
      <c r="G36" s="61"/>
      <c r="H36" s="409"/>
      <c r="I36" s="272"/>
      <c r="J36" s="282" t="str">
        <f t="shared" si="3"/>
        <v>...%</v>
      </c>
      <c r="K36" s="283" t="e">
        <f t="shared" si="5"/>
        <v>#VALUE!</v>
      </c>
      <c r="L36" s="270" t="e">
        <f t="shared" si="4"/>
        <v>#VALUE!</v>
      </c>
      <c r="M36" s="296"/>
      <c r="N36" s="393">
        <v>0.25</v>
      </c>
      <c r="O36" s="393">
        <v>0.81</v>
      </c>
      <c r="P36" s="393">
        <v>0.4</v>
      </c>
      <c r="Q36" s="393">
        <v>0.4</v>
      </c>
      <c r="R36" s="280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</row>
    <row r="37" spans="1:40" s="119" customFormat="1" ht="22.5" x14ac:dyDescent="0.25">
      <c r="A37" s="38"/>
      <c r="B37" s="60">
        <v>0.01</v>
      </c>
      <c r="C37" s="63" t="s">
        <v>53</v>
      </c>
      <c r="D37" s="34" t="s">
        <v>354</v>
      </c>
      <c r="E37" s="56" t="s">
        <v>26</v>
      </c>
      <c r="F37" s="57" t="s">
        <v>26</v>
      </c>
      <c r="G37" s="62"/>
      <c r="H37" s="409"/>
      <c r="I37" s="272"/>
      <c r="J37" s="282" t="str">
        <f t="shared" si="3"/>
        <v>...%</v>
      </c>
      <c r="K37" s="283" t="e">
        <f t="shared" si="5"/>
        <v>#VALUE!</v>
      </c>
      <c r="L37" s="270" t="e">
        <f t="shared" si="4"/>
        <v>#VALUE!</v>
      </c>
      <c r="M37" s="296"/>
      <c r="N37" s="393">
        <v>0.45</v>
      </c>
      <c r="O37" s="393">
        <v>0.63</v>
      </c>
      <c r="P37" s="393">
        <v>0.5</v>
      </c>
      <c r="Q37" s="393">
        <v>0.50019999999999998</v>
      </c>
      <c r="R37" s="271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</row>
    <row r="38" spans="1:40" s="38" customFormat="1" ht="22.5" x14ac:dyDescent="0.25">
      <c r="B38" s="60">
        <v>0.01</v>
      </c>
      <c r="C38" s="63" t="s">
        <v>54</v>
      </c>
      <c r="D38" s="34" t="s">
        <v>354</v>
      </c>
      <c r="E38" s="56" t="s">
        <v>26</v>
      </c>
      <c r="F38" s="57" t="s">
        <v>26</v>
      </c>
      <c r="G38" s="37"/>
      <c r="H38" s="409"/>
      <c r="I38" s="273"/>
      <c r="J38" s="282" t="str">
        <f t="shared" si="3"/>
        <v>...%</v>
      </c>
      <c r="K38" s="283" t="e">
        <f t="shared" si="5"/>
        <v>#VALUE!</v>
      </c>
      <c r="L38" s="270" t="e">
        <f t="shared" si="4"/>
        <v>#VALUE!</v>
      </c>
      <c r="M38" s="296"/>
      <c r="N38" s="393">
        <v>0.4</v>
      </c>
      <c r="O38" s="393">
        <v>0.55000000000000004</v>
      </c>
      <c r="P38" s="393">
        <v>0.6</v>
      </c>
      <c r="Q38" s="393">
        <v>0.57999999999999996</v>
      </c>
      <c r="R38" s="271"/>
      <c r="S38" s="445"/>
      <c r="T38" s="445"/>
      <c r="U38" s="445"/>
      <c r="V38" s="445"/>
      <c r="W38" s="445"/>
      <c r="X38" s="445"/>
      <c r="Y38" s="445"/>
      <c r="Z38" s="445"/>
      <c r="AA38" s="445"/>
      <c r="AB38" s="445"/>
      <c r="AC38" s="445"/>
      <c r="AD38" s="445"/>
      <c r="AE38" s="445"/>
      <c r="AF38" s="445"/>
      <c r="AG38" s="445"/>
      <c r="AH38" s="445"/>
      <c r="AI38" s="445"/>
      <c r="AJ38" s="445"/>
      <c r="AK38" s="445"/>
      <c r="AL38" s="445"/>
      <c r="AM38" s="445"/>
      <c r="AN38" s="445"/>
    </row>
    <row r="39" spans="1:40" s="38" customFormat="1" ht="22.5" x14ac:dyDescent="0.25">
      <c r="B39" s="60">
        <v>0.01</v>
      </c>
      <c r="C39" s="63" t="s">
        <v>56</v>
      </c>
      <c r="D39" s="34" t="s">
        <v>354</v>
      </c>
      <c r="E39" s="56" t="s">
        <v>26</v>
      </c>
      <c r="F39" s="57" t="s">
        <v>26</v>
      </c>
      <c r="G39" s="55"/>
      <c r="H39" s="409"/>
      <c r="I39" s="262"/>
      <c r="J39" s="282" t="str">
        <f t="shared" si="3"/>
        <v>...%</v>
      </c>
      <c r="K39" s="283" t="e">
        <f t="shared" si="5"/>
        <v>#VALUE!</v>
      </c>
      <c r="L39" s="270" t="e">
        <f t="shared" si="4"/>
        <v>#VALUE!</v>
      </c>
      <c r="M39" s="296"/>
      <c r="N39" s="393">
        <v>0.1</v>
      </c>
      <c r="O39" s="393">
        <v>0.64</v>
      </c>
      <c r="P39" s="393">
        <v>0.54</v>
      </c>
      <c r="Q39" s="393">
        <v>0.6</v>
      </c>
      <c r="R39" s="293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/>
      <c r="AH39" s="445"/>
      <c r="AI39" s="445"/>
      <c r="AJ39" s="445"/>
      <c r="AK39" s="445"/>
      <c r="AL39" s="445"/>
      <c r="AM39" s="445"/>
      <c r="AN39" s="445"/>
    </row>
    <row r="40" spans="1:40" s="119" customFormat="1" ht="22.5" x14ac:dyDescent="0.25">
      <c r="A40" s="38"/>
      <c r="B40" s="60">
        <v>0.01</v>
      </c>
      <c r="C40" s="63" t="s">
        <v>57</v>
      </c>
      <c r="D40" s="34" t="s">
        <v>354</v>
      </c>
      <c r="E40" s="56" t="s">
        <v>26</v>
      </c>
      <c r="F40" s="57" t="s">
        <v>26</v>
      </c>
      <c r="G40" s="61"/>
      <c r="H40" s="409"/>
      <c r="I40" s="272"/>
      <c r="J40" s="282" t="str">
        <f t="shared" si="3"/>
        <v>...%</v>
      </c>
      <c r="K40" s="283" t="e">
        <f t="shared" si="5"/>
        <v>#VALUE!</v>
      </c>
      <c r="L40" s="270" t="e">
        <f t="shared" si="4"/>
        <v>#VALUE!</v>
      </c>
      <c r="M40" s="296"/>
      <c r="N40" s="393">
        <v>0.3</v>
      </c>
      <c r="O40" s="393">
        <v>0.9</v>
      </c>
      <c r="P40" s="393">
        <v>0.55000000000000004</v>
      </c>
      <c r="Q40" s="393">
        <v>0.65</v>
      </c>
      <c r="R40" s="271"/>
      <c r="S40" s="445"/>
      <c r="T40" s="445"/>
      <c r="U40" s="445"/>
      <c r="V40" s="445"/>
      <c r="W40" s="445"/>
      <c r="X40" s="445"/>
      <c r="Y40" s="445"/>
      <c r="Z40" s="445"/>
      <c r="AA40" s="445"/>
      <c r="AB40" s="445"/>
      <c r="AC40" s="445"/>
      <c r="AD40" s="445"/>
      <c r="AE40" s="445"/>
      <c r="AF40" s="445"/>
      <c r="AG40" s="445"/>
      <c r="AH40" s="445"/>
      <c r="AI40" s="445"/>
      <c r="AJ40" s="445"/>
      <c r="AK40" s="445"/>
      <c r="AL40" s="445"/>
      <c r="AM40" s="445"/>
      <c r="AN40" s="445"/>
    </row>
    <row r="41" spans="1:40" s="38" customFormat="1" ht="22.5" x14ac:dyDescent="0.25">
      <c r="B41" s="60">
        <v>0.01</v>
      </c>
      <c r="C41" s="63" t="s">
        <v>58</v>
      </c>
      <c r="D41" s="34" t="s">
        <v>354</v>
      </c>
      <c r="E41" s="56" t="s">
        <v>26</v>
      </c>
      <c r="F41" s="57" t="s">
        <v>26</v>
      </c>
      <c r="G41" s="61"/>
      <c r="H41" s="409"/>
      <c r="I41" s="272"/>
      <c r="J41" s="282" t="str">
        <f t="shared" si="3"/>
        <v>...%</v>
      </c>
      <c r="K41" s="283" t="e">
        <f t="shared" si="5"/>
        <v>#VALUE!</v>
      </c>
      <c r="L41" s="270" t="e">
        <f t="shared" si="4"/>
        <v>#VALUE!</v>
      </c>
      <c r="M41" s="296"/>
      <c r="N41" s="393">
        <v>0.25</v>
      </c>
      <c r="O41" s="393">
        <v>0.9</v>
      </c>
      <c r="P41" s="393">
        <v>0.45</v>
      </c>
      <c r="Q41" s="393">
        <v>0.5</v>
      </c>
      <c r="R41" s="293"/>
      <c r="S41" s="445"/>
      <c r="T41" s="445"/>
      <c r="U41" s="445"/>
      <c r="V41" s="445"/>
      <c r="W41" s="445"/>
      <c r="X41" s="445"/>
      <c r="Y41" s="445"/>
      <c r="Z41" s="445"/>
      <c r="AA41" s="445"/>
      <c r="AB41" s="445"/>
      <c r="AC41" s="445"/>
      <c r="AD41" s="445"/>
      <c r="AE41" s="445"/>
      <c r="AF41" s="445"/>
      <c r="AG41" s="445"/>
      <c r="AH41" s="445"/>
      <c r="AI41" s="445"/>
      <c r="AJ41" s="445"/>
      <c r="AK41" s="445"/>
      <c r="AL41" s="445"/>
      <c r="AM41" s="445"/>
      <c r="AN41" s="445"/>
    </row>
    <row r="42" spans="1:40" s="38" customFormat="1" ht="22.5" x14ac:dyDescent="0.25">
      <c r="B42" s="60">
        <v>0.01</v>
      </c>
      <c r="C42" s="63" t="s">
        <v>60</v>
      </c>
      <c r="D42" s="34" t="s">
        <v>354</v>
      </c>
      <c r="E42" s="56" t="s">
        <v>26</v>
      </c>
      <c r="F42" s="57" t="s">
        <v>26</v>
      </c>
      <c r="G42" s="59"/>
      <c r="H42" s="409"/>
      <c r="I42" s="272"/>
      <c r="J42" s="282" t="str">
        <f t="shared" si="3"/>
        <v>...%</v>
      </c>
      <c r="K42" s="283" t="e">
        <f t="shared" si="5"/>
        <v>#VALUE!</v>
      </c>
      <c r="L42" s="270" t="e">
        <f t="shared" si="4"/>
        <v>#VALUE!</v>
      </c>
      <c r="M42" s="296"/>
      <c r="N42" s="393">
        <v>0.1</v>
      </c>
      <c r="O42" s="393">
        <v>0.1</v>
      </c>
      <c r="P42" s="393">
        <v>0.35</v>
      </c>
      <c r="Q42" s="393">
        <v>0.35</v>
      </c>
      <c r="R42" s="271"/>
      <c r="S42" s="445"/>
      <c r="T42" s="445"/>
      <c r="U42" s="445"/>
      <c r="V42" s="445"/>
      <c r="W42" s="445"/>
      <c r="X42" s="445"/>
      <c r="Y42" s="445"/>
      <c r="Z42" s="445"/>
      <c r="AA42" s="445"/>
      <c r="AB42" s="445"/>
      <c r="AC42" s="445"/>
      <c r="AD42" s="445"/>
      <c r="AE42" s="445"/>
      <c r="AF42" s="445"/>
      <c r="AG42" s="445"/>
      <c r="AH42" s="445"/>
      <c r="AI42" s="445"/>
      <c r="AJ42" s="445"/>
      <c r="AK42" s="445"/>
      <c r="AL42" s="445"/>
      <c r="AM42" s="445"/>
      <c r="AN42" s="445"/>
    </row>
    <row r="43" spans="1:40" s="119" customFormat="1" ht="22.5" x14ac:dyDescent="0.25">
      <c r="A43" s="38"/>
      <c r="B43" s="60">
        <v>0.01</v>
      </c>
      <c r="C43" s="63" t="s">
        <v>61</v>
      </c>
      <c r="D43" s="34" t="s">
        <v>354</v>
      </c>
      <c r="E43" s="56" t="s">
        <v>26</v>
      </c>
      <c r="F43" s="57" t="s">
        <v>26</v>
      </c>
      <c r="G43" s="70"/>
      <c r="H43" s="409"/>
      <c r="I43" s="284"/>
      <c r="J43" s="282" t="str">
        <f t="shared" si="3"/>
        <v>...%</v>
      </c>
      <c r="K43" s="283" t="e">
        <f t="shared" si="5"/>
        <v>#VALUE!</v>
      </c>
      <c r="L43" s="270" t="e">
        <f t="shared" si="4"/>
        <v>#VALUE!</v>
      </c>
      <c r="M43" s="296"/>
      <c r="N43" s="393">
        <v>0.1</v>
      </c>
      <c r="O43" s="393">
        <v>0.1</v>
      </c>
      <c r="P43" s="393">
        <v>0.15</v>
      </c>
      <c r="Q43" s="393">
        <v>0.15</v>
      </c>
      <c r="R43" s="265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45"/>
      <c r="AI43" s="445"/>
      <c r="AJ43" s="445"/>
      <c r="AK43" s="445"/>
      <c r="AL43" s="445"/>
      <c r="AM43" s="445"/>
      <c r="AN43" s="445"/>
    </row>
    <row r="44" spans="1:40" s="38" customFormat="1" ht="22.5" x14ac:dyDescent="0.25">
      <c r="B44" s="60">
        <v>0.01</v>
      </c>
      <c r="C44" s="63" t="s">
        <v>62</v>
      </c>
      <c r="D44" s="34" t="s">
        <v>354</v>
      </c>
      <c r="E44" s="56" t="s">
        <v>26</v>
      </c>
      <c r="F44" s="57" t="s">
        <v>26</v>
      </c>
      <c r="G44" s="70"/>
      <c r="H44" s="409"/>
      <c r="I44" s="251"/>
      <c r="J44" s="282" t="str">
        <f t="shared" si="3"/>
        <v>...%</v>
      </c>
      <c r="K44" s="283" t="e">
        <f t="shared" si="5"/>
        <v>#VALUE!</v>
      </c>
      <c r="L44" s="270" t="e">
        <f t="shared" si="4"/>
        <v>#VALUE!</v>
      </c>
      <c r="M44" s="296"/>
      <c r="N44" s="393">
        <v>0.1</v>
      </c>
      <c r="O44" s="393">
        <v>0.1</v>
      </c>
      <c r="P44" s="393">
        <v>0.23</v>
      </c>
      <c r="Q44" s="393">
        <v>0.23799999999999999</v>
      </c>
      <c r="R44" s="314"/>
      <c r="S44" s="445"/>
      <c r="T44" s="445"/>
      <c r="U44" s="445"/>
      <c r="V44" s="445"/>
      <c r="W44" s="445"/>
      <c r="X44" s="445"/>
      <c r="Y44" s="445"/>
      <c r="Z44" s="445"/>
      <c r="AA44" s="445"/>
      <c r="AB44" s="445"/>
      <c r="AC44" s="445"/>
      <c r="AD44" s="445"/>
      <c r="AE44" s="445"/>
      <c r="AF44" s="445"/>
      <c r="AG44" s="445"/>
      <c r="AH44" s="445"/>
      <c r="AI44" s="445"/>
      <c r="AJ44" s="445"/>
      <c r="AK44" s="445"/>
      <c r="AL44" s="445"/>
      <c r="AM44" s="445"/>
      <c r="AN44" s="445"/>
    </row>
    <row r="45" spans="1:40" s="38" customFormat="1" ht="22.5" x14ac:dyDescent="0.25">
      <c r="B45" s="60">
        <v>0.01</v>
      </c>
      <c r="C45" s="63" t="s">
        <v>64</v>
      </c>
      <c r="D45" s="34" t="s">
        <v>354</v>
      </c>
      <c r="E45" s="56" t="s">
        <v>26</v>
      </c>
      <c r="F45" s="57" t="s">
        <v>26</v>
      </c>
      <c r="G45" s="70"/>
      <c r="H45" s="409"/>
      <c r="I45" s="297"/>
      <c r="J45" s="282" t="str">
        <f t="shared" si="3"/>
        <v>...%</v>
      </c>
      <c r="K45" s="283" t="e">
        <f t="shared" si="5"/>
        <v>#VALUE!</v>
      </c>
      <c r="L45" s="270" t="e">
        <f t="shared" si="4"/>
        <v>#VALUE!</v>
      </c>
      <c r="M45" s="296"/>
      <c r="N45" s="393">
        <v>0.15</v>
      </c>
      <c r="O45" s="393">
        <v>0.1</v>
      </c>
      <c r="P45" s="393">
        <v>0.32</v>
      </c>
      <c r="Q45" s="393">
        <v>0.15</v>
      </c>
      <c r="R45" s="314"/>
      <c r="S45" s="445"/>
      <c r="T45" s="445"/>
      <c r="U45" s="445"/>
      <c r="V45" s="445"/>
      <c r="W45" s="445"/>
      <c r="X45" s="445"/>
      <c r="Y45" s="445"/>
      <c r="Z45" s="445"/>
      <c r="AA45" s="445"/>
      <c r="AB45" s="445"/>
      <c r="AC45" s="445"/>
      <c r="AD45" s="445"/>
      <c r="AE45" s="445"/>
      <c r="AF45" s="445"/>
      <c r="AG45" s="445"/>
      <c r="AH45" s="445"/>
      <c r="AI45" s="445"/>
      <c r="AJ45" s="445"/>
      <c r="AK45" s="445"/>
      <c r="AL45" s="445"/>
      <c r="AM45" s="445"/>
      <c r="AN45" s="445"/>
    </row>
    <row r="46" spans="1:40" s="119" customFormat="1" ht="22.5" x14ac:dyDescent="0.25">
      <c r="A46" s="38"/>
      <c r="B46" s="60">
        <v>0.01</v>
      </c>
      <c r="C46" s="63" t="s">
        <v>66</v>
      </c>
      <c r="D46" s="34" t="s">
        <v>354</v>
      </c>
      <c r="E46" s="56" t="s">
        <v>26</v>
      </c>
      <c r="F46" s="57" t="s">
        <v>26</v>
      </c>
      <c r="G46" s="70"/>
      <c r="H46" s="409"/>
      <c r="I46" s="251"/>
      <c r="J46" s="282" t="str">
        <f t="shared" si="3"/>
        <v>...%</v>
      </c>
      <c r="K46" s="283" t="e">
        <f t="shared" si="5"/>
        <v>#VALUE!</v>
      </c>
      <c r="L46" s="270" t="e">
        <f t="shared" si="4"/>
        <v>#VALUE!</v>
      </c>
      <c r="M46" s="296"/>
      <c r="N46" s="393">
        <v>0.1</v>
      </c>
      <c r="O46" s="393">
        <v>0.1</v>
      </c>
      <c r="P46" s="393">
        <v>0.15</v>
      </c>
      <c r="Q46" s="393">
        <v>0.15</v>
      </c>
      <c r="R46" s="314"/>
      <c r="S46" s="445"/>
      <c r="T46" s="445"/>
      <c r="U46" s="445"/>
      <c r="V46" s="445"/>
      <c r="W46" s="445"/>
      <c r="X46" s="445"/>
      <c r="Y46" s="445"/>
      <c r="Z46" s="445"/>
      <c r="AA46" s="445"/>
      <c r="AB46" s="445"/>
      <c r="AC46" s="445"/>
      <c r="AD46" s="445"/>
      <c r="AE46" s="445"/>
      <c r="AF46" s="445"/>
      <c r="AG46" s="445"/>
      <c r="AH46" s="445"/>
      <c r="AI46" s="445"/>
      <c r="AJ46" s="445"/>
      <c r="AK46" s="445"/>
      <c r="AL46" s="445"/>
      <c r="AM46" s="445"/>
      <c r="AN46" s="445"/>
    </row>
    <row r="47" spans="1:40" s="38" customFormat="1" ht="22.5" x14ac:dyDescent="0.25">
      <c r="B47" s="60">
        <v>0.01</v>
      </c>
      <c r="C47" s="63" t="s">
        <v>67</v>
      </c>
      <c r="D47" s="34" t="s">
        <v>354</v>
      </c>
      <c r="E47" s="56" t="s">
        <v>26</v>
      </c>
      <c r="F47" s="57" t="s">
        <v>26</v>
      </c>
      <c r="G47" s="88"/>
      <c r="H47" s="409"/>
      <c r="I47" s="301"/>
      <c r="J47" s="282" t="str">
        <f t="shared" si="3"/>
        <v>...%</v>
      </c>
      <c r="K47" s="283" t="e">
        <f t="shared" si="5"/>
        <v>#VALUE!</v>
      </c>
      <c r="L47" s="270" t="e">
        <f t="shared" si="4"/>
        <v>#VALUE!</v>
      </c>
      <c r="M47" s="296"/>
      <c r="N47" s="393">
        <v>0.32</v>
      </c>
      <c r="O47" s="393">
        <v>0.1</v>
      </c>
      <c r="P47" s="393">
        <v>0.37</v>
      </c>
      <c r="Q47" s="393">
        <v>0.252</v>
      </c>
      <c r="R47" s="314"/>
      <c r="S47" s="445"/>
      <c r="T47" s="445"/>
      <c r="U47" s="445"/>
      <c r="V47" s="445"/>
      <c r="W47" s="445"/>
      <c r="X47" s="445"/>
      <c r="Y47" s="445"/>
      <c r="Z47" s="445"/>
      <c r="AA47" s="445"/>
      <c r="AB47" s="445"/>
      <c r="AC47" s="445"/>
      <c r="AD47" s="445"/>
      <c r="AE47" s="445"/>
      <c r="AF47" s="445"/>
      <c r="AG47" s="445"/>
      <c r="AH47" s="445"/>
      <c r="AI47" s="445"/>
      <c r="AJ47" s="445"/>
      <c r="AK47" s="445"/>
      <c r="AL47" s="445"/>
      <c r="AM47" s="445"/>
      <c r="AN47" s="445"/>
    </row>
    <row r="48" spans="1:40" s="38" customFormat="1" ht="22.5" x14ac:dyDescent="0.25">
      <c r="B48" s="60">
        <v>0.01</v>
      </c>
      <c r="C48" s="63" t="s">
        <v>69</v>
      </c>
      <c r="D48" s="34" t="s">
        <v>354</v>
      </c>
      <c r="E48" s="56" t="s">
        <v>26</v>
      </c>
      <c r="F48" s="57" t="s">
        <v>26</v>
      </c>
      <c r="G48" s="97"/>
      <c r="H48" s="409"/>
      <c r="I48" s="251"/>
      <c r="J48" s="282" t="str">
        <f t="shared" si="3"/>
        <v>...%</v>
      </c>
      <c r="K48" s="283" t="e">
        <f t="shared" si="5"/>
        <v>#VALUE!</v>
      </c>
      <c r="L48" s="270" t="e">
        <f t="shared" si="4"/>
        <v>#VALUE!</v>
      </c>
      <c r="M48" s="296"/>
      <c r="N48" s="393">
        <v>0.15</v>
      </c>
      <c r="O48" s="393">
        <v>0.1</v>
      </c>
      <c r="P48" s="393">
        <v>0.3</v>
      </c>
      <c r="Q48" s="393">
        <v>0.3</v>
      </c>
      <c r="R48" s="296"/>
      <c r="S48" s="445"/>
      <c r="T48" s="445"/>
      <c r="U48" s="445"/>
      <c r="V48" s="445"/>
      <c r="W48" s="445"/>
      <c r="X48" s="445"/>
      <c r="Y48" s="445"/>
      <c r="Z48" s="445"/>
      <c r="AA48" s="445"/>
      <c r="AB48" s="445"/>
      <c r="AC48" s="445"/>
      <c r="AD48" s="445"/>
      <c r="AE48" s="445"/>
      <c r="AF48" s="445"/>
      <c r="AG48" s="445"/>
      <c r="AH48" s="445"/>
      <c r="AI48" s="445"/>
      <c r="AJ48" s="445"/>
      <c r="AK48" s="445"/>
      <c r="AL48" s="445"/>
      <c r="AM48" s="445"/>
      <c r="AN48" s="445"/>
    </row>
    <row r="49" spans="1:40" s="119" customFormat="1" ht="22.5" x14ac:dyDescent="0.25">
      <c r="A49" s="38"/>
      <c r="B49" s="60">
        <v>0.01</v>
      </c>
      <c r="C49" s="63" t="s">
        <v>71</v>
      </c>
      <c r="D49" s="34" t="s">
        <v>354</v>
      </c>
      <c r="E49" s="56" t="s">
        <v>26</v>
      </c>
      <c r="F49" s="57" t="s">
        <v>26</v>
      </c>
      <c r="G49" s="428"/>
      <c r="H49" s="409"/>
      <c r="I49" s="310"/>
      <c r="J49" s="282" t="str">
        <f t="shared" si="3"/>
        <v>...%</v>
      </c>
      <c r="K49" s="283" t="e">
        <f t="shared" si="5"/>
        <v>#VALUE!</v>
      </c>
      <c r="L49" s="270" t="e">
        <f t="shared" si="4"/>
        <v>#VALUE!</v>
      </c>
      <c r="M49" s="296"/>
      <c r="N49" s="393">
        <v>0.15</v>
      </c>
      <c r="O49" s="393">
        <v>0.1</v>
      </c>
      <c r="P49" s="393">
        <v>0.3</v>
      </c>
      <c r="Q49" s="393">
        <v>0.3</v>
      </c>
      <c r="R49" s="296"/>
      <c r="S49" s="445"/>
      <c r="T49" s="445"/>
      <c r="U49" s="445"/>
      <c r="V49" s="445"/>
      <c r="W49" s="445"/>
      <c r="X49" s="445"/>
      <c r="Y49" s="445"/>
      <c r="Z49" s="445"/>
      <c r="AA49" s="445"/>
      <c r="AB49" s="445"/>
      <c r="AC49" s="445"/>
      <c r="AD49" s="445"/>
      <c r="AE49" s="445"/>
      <c r="AF49" s="445"/>
      <c r="AG49" s="445"/>
      <c r="AH49" s="445"/>
      <c r="AI49" s="445"/>
      <c r="AJ49" s="445"/>
      <c r="AK49" s="445"/>
      <c r="AL49" s="445"/>
      <c r="AM49" s="445"/>
      <c r="AN49" s="445"/>
    </row>
    <row r="50" spans="1:40" s="38" customFormat="1" ht="22.5" x14ac:dyDescent="0.25">
      <c r="B50" s="60">
        <v>0.01</v>
      </c>
      <c r="C50" s="63" t="s">
        <v>72</v>
      </c>
      <c r="D50" s="34" t="s">
        <v>354</v>
      </c>
      <c r="E50" s="56" t="s">
        <v>26</v>
      </c>
      <c r="F50" s="57" t="s">
        <v>26</v>
      </c>
      <c r="G50" s="429"/>
      <c r="H50" s="409"/>
      <c r="I50" s="310"/>
      <c r="J50" s="282" t="str">
        <f t="shared" si="3"/>
        <v>...%</v>
      </c>
      <c r="K50" s="283" t="e">
        <f t="shared" si="5"/>
        <v>#VALUE!</v>
      </c>
      <c r="L50" s="270" t="e">
        <f t="shared" si="4"/>
        <v>#VALUE!</v>
      </c>
      <c r="M50" s="296"/>
      <c r="N50" s="393">
        <v>0.5</v>
      </c>
      <c r="O50" s="393">
        <v>0.7</v>
      </c>
      <c r="P50" s="393">
        <v>0.66</v>
      </c>
      <c r="Q50" s="393">
        <v>0.69</v>
      </c>
      <c r="R50" s="296"/>
      <c r="S50" s="445"/>
      <c r="T50" s="445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445"/>
      <c r="AG50" s="445"/>
      <c r="AH50" s="445"/>
      <c r="AI50" s="445"/>
      <c r="AJ50" s="445"/>
      <c r="AK50" s="445"/>
      <c r="AL50" s="445"/>
      <c r="AM50" s="445"/>
      <c r="AN50" s="445"/>
    </row>
    <row r="51" spans="1:40" s="38" customFormat="1" ht="22.5" x14ac:dyDescent="0.25">
      <c r="B51" s="60">
        <v>0.01</v>
      </c>
      <c r="C51" s="63" t="s">
        <v>73</v>
      </c>
      <c r="D51" s="34" t="s">
        <v>354</v>
      </c>
      <c r="E51" s="56" t="s">
        <v>26</v>
      </c>
      <c r="F51" s="57" t="s">
        <v>26</v>
      </c>
      <c r="G51" s="99"/>
      <c r="H51" s="409"/>
      <c r="I51" s="310"/>
      <c r="J51" s="282" t="str">
        <f t="shared" si="3"/>
        <v>...%</v>
      </c>
      <c r="K51" s="283" t="e">
        <f t="shared" si="5"/>
        <v>#VALUE!</v>
      </c>
      <c r="L51" s="270" t="e">
        <f t="shared" si="4"/>
        <v>#VALUE!</v>
      </c>
      <c r="M51" s="296"/>
      <c r="N51" s="393">
        <v>0.2</v>
      </c>
      <c r="O51" s="393">
        <v>0.1</v>
      </c>
      <c r="P51" s="393">
        <v>0.31</v>
      </c>
      <c r="Q51" s="393">
        <v>0.31819999999999998</v>
      </c>
      <c r="R51" s="296"/>
      <c r="S51" s="445"/>
      <c r="T51" s="445"/>
      <c r="U51" s="445"/>
      <c r="V51" s="445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5"/>
      <c r="AK51" s="445"/>
      <c r="AL51" s="445"/>
      <c r="AM51" s="445"/>
      <c r="AN51" s="445"/>
    </row>
    <row r="52" spans="1:40" s="38" customFormat="1" ht="22.5" x14ac:dyDescent="0.25">
      <c r="B52" s="60">
        <v>0.01</v>
      </c>
      <c r="C52" s="63" t="s">
        <v>74</v>
      </c>
      <c r="D52" s="34" t="s">
        <v>354</v>
      </c>
      <c r="E52" s="56" t="s">
        <v>26</v>
      </c>
      <c r="F52" s="57" t="s">
        <v>26</v>
      </c>
      <c r="G52" s="109"/>
      <c r="H52" s="409"/>
      <c r="I52" s="310"/>
      <c r="J52" s="282" t="str">
        <f t="shared" ref="J52:J62" si="6">F52</f>
        <v>...%</v>
      </c>
      <c r="K52" s="283" t="e">
        <f t="shared" ref="K52:K62" si="7">1-(1*F52)</f>
        <v>#VALUE!</v>
      </c>
      <c r="L52" s="270" t="e">
        <f t="shared" ref="L52:L62" si="8">F52-E52</f>
        <v>#VALUE!</v>
      </c>
      <c r="M52" s="296"/>
      <c r="N52" s="393">
        <v>0.45</v>
      </c>
      <c r="O52" s="393">
        <v>0.5</v>
      </c>
      <c r="P52" s="393">
        <v>0.6</v>
      </c>
      <c r="Q52" s="393">
        <v>0.61599999999999999</v>
      </c>
      <c r="R52" s="296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</row>
    <row r="53" spans="1:40" s="38" customFormat="1" ht="22.5" x14ac:dyDescent="0.25">
      <c r="A53" s="31"/>
      <c r="B53" s="60">
        <v>0.01</v>
      </c>
      <c r="C53" s="63" t="s">
        <v>76</v>
      </c>
      <c r="D53" s="34" t="s">
        <v>354</v>
      </c>
      <c r="E53" s="56" t="s">
        <v>26</v>
      </c>
      <c r="F53" s="57" t="s">
        <v>26</v>
      </c>
      <c r="G53" s="98"/>
      <c r="H53" s="409"/>
      <c r="I53" s="320"/>
      <c r="J53" s="282" t="str">
        <f t="shared" si="6"/>
        <v>...%</v>
      </c>
      <c r="K53" s="283" t="e">
        <f t="shared" si="7"/>
        <v>#VALUE!</v>
      </c>
      <c r="L53" s="270" t="e">
        <f t="shared" si="8"/>
        <v>#VALUE!</v>
      </c>
      <c r="M53" s="296" t="s">
        <v>42</v>
      </c>
      <c r="N53" s="393">
        <v>0.3</v>
      </c>
      <c r="O53" s="393">
        <v>0.5</v>
      </c>
      <c r="P53" s="393">
        <v>0.36</v>
      </c>
      <c r="Q53" s="393">
        <v>0.60799999999999998</v>
      </c>
      <c r="R53" s="296"/>
      <c r="S53" s="445"/>
      <c r="T53" s="445"/>
      <c r="U53" s="445"/>
      <c r="V53" s="445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5"/>
      <c r="AK53" s="445"/>
      <c r="AL53" s="445"/>
      <c r="AM53" s="445"/>
      <c r="AN53" s="445"/>
    </row>
    <row r="54" spans="1:40" s="38" customFormat="1" ht="22.5" x14ac:dyDescent="0.25">
      <c r="B54" s="60">
        <v>0.01</v>
      </c>
      <c r="C54" s="63" t="s">
        <v>78</v>
      </c>
      <c r="D54" s="34" t="s">
        <v>354</v>
      </c>
      <c r="E54" s="56" t="s">
        <v>26</v>
      </c>
      <c r="F54" s="57" t="s">
        <v>26</v>
      </c>
      <c r="G54" s="129"/>
      <c r="H54" s="409"/>
      <c r="I54" s="323"/>
      <c r="J54" s="282" t="str">
        <f t="shared" si="6"/>
        <v>...%</v>
      </c>
      <c r="K54" s="283" t="e">
        <f t="shared" si="7"/>
        <v>#VALUE!</v>
      </c>
      <c r="L54" s="270" t="e">
        <f t="shared" si="8"/>
        <v>#VALUE!</v>
      </c>
      <c r="M54" s="296"/>
      <c r="N54" s="393">
        <v>0.1</v>
      </c>
      <c r="O54" s="393">
        <v>0.64</v>
      </c>
      <c r="P54" s="393">
        <v>0.5</v>
      </c>
      <c r="Q54" s="393">
        <v>0.6</v>
      </c>
      <c r="R54" s="296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  <c r="AJ54" s="445"/>
      <c r="AK54" s="445"/>
      <c r="AL54" s="445"/>
      <c r="AM54" s="445"/>
      <c r="AN54" s="445"/>
    </row>
    <row r="55" spans="1:40" s="38" customFormat="1" ht="22.5" x14ac:dyDescent="0.25">
      <c r="A55" s="430"/>
      <c r="B55" s="60">
        <v>0.01</v>
      </c>
      <c r="C55" s="63" t="s">
        <v>80</v>
      </c>
      <c r="D55" s="34" t="s">
        <v>354</v>
      </c>
      <c r="E55" s="56" t="s">
        <v>26</v>
      </c>
      <c r="F55" s="57" t="s">
        <v>26</v>
      </c>
      <c r="G55" s="130"/>
      <c r="H55" s="409"/>
      <c r="I55" s="323"/>
      <c r="J55" s="282" t="str">
        <f t="shared" si="6"/>
        <v>...%</v>
      </c>
      <c r="K55" s="283" t="e">
        <f t="shared" si="7"/>
        <v>#VALUE!</v>
      </c>
      <c r="L55" s="270" t="e">
        <f t="shared" si="8"/>
        <v>#VALUE!</v>
      </c>
      <c r="M55" s="296"/>
      <c r="N55" s="393">
        <v>0.1</v>
      </c>
      <c r="O55" s="393">
        <v>0.6</v>
      </c>
      <c r="P55" s="393">
        <v>0.6</v>
      </c>
      <c r="Q55" s="393">
        <v>0.63</v>
      </c>
      <c r="R55" s="296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445"/>
      <c r="AF55" s="445"/>
      <c r="AG55" s="445"/>
      <c r="AH55" s="445"/>
      <c r="AI55" s="445"/>
      <c r="AJ55" s="445"/>
      <c r="AK55" s="445"/>
      <c r="AL55" s="445"/>
      <c r="AM55" s="445"/>
      <c r="AN55" s="445"/>
    </row>
    <row r="56" spans="1:40" s="38" customFormat="1" ht="22.5" x14ac:dyDescent="0.25">
      <c r="B56" s="60">
        <v>0.01</v>
      </c>
      <c r="C56" s="63" t="s">
        <v>82</v>
      </c>
      <c r="D56" s="34" t="s">
        <v>354</v>
      </c>
      <c r="E56" s="56" t="s">
        <v>26</v>
      </c>
      <c r="F56" s="57" t="s">
        <v>26</v>
      </c>
      <c r="G56" s="130"/>
      <c r="H56" s="409"/>
      <c r="I56" s="323"/>
      <c r="J56" s="282" t="str">
        <f t="shared" si="6"/>
        <v>...%</v>
      </c>
      <c r="K56" s="283" t="e">
        <f t="shared" si="7"/>
        <v>#VALUE!</v>
      </c>
      <c r="L56" s="270" t="e">
        <f t="shared" si="8"/>
        <v>#VALUE!</v>
      </c>
      <c r="M56" s="296"/>
      <c r="N56" s="393">
        <v>0.35</v>
      </c>
      <c r="O56" s="393">
        <v>0.15</v>
      </c>
      <c r="P56" s="393">
        <v>0.43</v>
      </c>
      <c r="Q56" s="393">
        <v>0.43330000000000002</v>
      </c>
      <c r="R56" s="296"/>
      <c r="S56" s="445"/>
      <c r="T56" s="445"/>
      <c r="U56" s="445"/>
      <c r="V56" s="445"/>
      <c r="W56" s="445"/>
      <c r="X56" s="445"/>
      <c r="Y56" s="445"/>
      <c r="Z56" s="445"/>
      <c r="AA56" s="445"/>
      <c r="AB56" s="445"/>
      <c r="AC56" s="445"/>
      <c r="AD56" s="445"/>
      <c r="AE56" s="445"/>
      <c r="AF56" s="445"/>
      <c r="AG56" s="445"/>
      <c r="AH56" s="445"/>
      <c r="AI56" s="445"/>
      <c r="AJ56" s="445"/>
      <c r="AK56" s="445"/>
      <c r="AL56" s="445"/>
      <c r="AM56" s="445"/>
      <c r="AN56" s="445"/>
    </row>
    <row r="57" spans="1:40" s="38" customFormat="1" ht="22.5" x14ac:dyDescent="0.25">
      <c r="A57" s="31"/>
      <c r="B57" s="60">
        <v>0.24</v>
      </c>
      <c r="C57" s="63" t="s">
        <v>83</v>
      </c>
      <c r="D57" s="34" t="s">
        <v>355</v>
      </c>
      <c r="E57" s="56" t="s">
        <v>26</v>
      </c>
      <c r="F57" s="57" t="s">
        <v>26</v>
      </c>
      <c r="G57" s="131"/>
      <c r="H57" s="409"/>
      <c r="I57" s="330"/>
      <c r="J57" s="282" t="str">
        <f t="shared" si="6"/>
        <v>...%</v>
      </c>
      <c r="K57" s="283" t="e">
        <f t="shared" si="7"/>
        <v>#VALUE!</v>
      </c>
      <c r="L57" s="270" t="e">
        <f t="shared" si="8"/>
        <v>#VALUE!</v>
      </c>
      <c r="M57" s="296"/>
      <c r="N57" s="393">
        <v>0.25</v>
      </c>
      <c r="O57" s="393">
        <v>0.6</v>
      </c>
      <c r="P57" s="393">
        <v>0.42</v>
      </c>
      <c r="Q57" s="393">
        <v>0.37</v>
      </c>
      <c r="R57" s="296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5"/>
      <c r="AJ57" s="445"/>
      <c r="AK57" s="445"/>
      <c r="AL57" s="445"/>
      <c r="AM57" s="445"/>
      <c r="AN57" s="445"/>
    </row>
    <row r="58" spans="1:40" s="38" customFormat="1" ht="22.5" x14ac:dyDescent="0.25">
      <c r="A58" s="31"/>
      <c r="B58" s="60">
        <v>0.26</v>
      </c>
      <c r="C58" s="63" t="s">
        <v>84</v>
      </c>
      <c r="D58" s="34" t="s">
        <v>355</v>
      </c>
      <c r="E58" s="56" t="s">
        <v>26</v>
      </c>
      <c r="F58" s="57" t="s">
        <v>26</v>
      </c>
      <c r="G58" s="131"/>
      <c r="H58" s="409"/>
      <c r="I58" s="330"/>
      <c r="J58" s="282" t="str">
        <f t="shared" si="6"/>
        <v>...%</v>
      </c>
      <c r="K58" s="283" t="e">
        <f t="shared" si="7"/>
        <v>#VALUE!</v>
      </c>
      <c r="L58" s="270" t="e">
        <f t="shared" si="8"/>
        <v>#VALUE!</v>
      </c>
      <c r="M58" s="296"/>
      <c r="N58" s="393">
        <v>0.5</v>
      </c>
      <c r="O58" s="393">
        <v>0.6</v>
      </c>
      <c r="P58" s="393">
        <v>0.54</v>
      </c>
      <c r="Q58" s="393">
        <v>0.6</v>
      </c>
      <c r="R58" s="296"/>
      <c r="S58" s="445"/>
      <c r="T58" s="445"/>
      <c r="U58" s="445"/>
      <c r="V58" s="445"/>
      <c r="W58" s="445"/>
      <c r="X58" s="445"/>
      <c r="Y58" s="445"/>
      <c r="Z58" s="445"/>
      <c r="AA58" s="445"/>
      <c r="AB58" s="445"/>
      <c r="AC58" s="445"/>
      <c r="AD58" s="445"/>
      <c r="AE58" s="445"/>
      <c r="AF58" s="445"/>
      <c r="AG58" s="445"/>
      <c r="AH58" s="445"/>
      <c r="AI58" s="445"/>
      <c r="AJ58" s="445"/>
      <c r="AK58" s="445"/>
      <c r="AL58" s="445"/>
      <c r="AM58" s="445"/>
      <c r="AN58" s="445"/>
    </row>
    <row r="59" spans="1:40" s="38" customFormat="1" ht="22.5" x14ac:dyDescent="0.25">
      <c r="A59" s="31"/>
      <c r="B59" s="60">
        <v>0.26</v>
      </c>
      <c r="C59" s="63" t="s">
        <v>85</v>
      </c>
      <c r="D59" s="34" t="s">
        <v>355</v>
      </c>
      <c r="E59" s="56" t="s">
        <v>26</v>
      </c>
      <c r="F59" s="57" t="s">
        <v>26</v>
      </c>
      <c r="G59" s="131"/>
      <c r="H59" s="409"/>
      <c r="I59" s="330"/>
      <c r="J59" s="282" t="str">
        <f t="shared" si="6"/>
        <v>...%</v>
      </c>
      <c r="K59" s="283" t="e">
        <f t="shared" si="7"/>
        <v>#VALUE!</v>
      </c>
      <c r="L59" s="270" t="e">
        <f t="shared" si="8"/>
        <v>#VALUE!</v>
      </c>
      <c r="M59" s="296"/>
      <c r="N59" s="393">
        <v>0.87</v>
      </c>
      <c r="O59" s="393">
        <v>0.6</v>
      </c>
      <c r="P59" s="393">
        <v>0.8</v>
      </c>
      <c r="Q59" s="393">
        <v>0.85</v>
      </c>
      <c r="R59" s="296"/>
      <c r="S59" s="445"/>
      <c r="T59" s="445"/>
      <c r="U59" s="445"/>
      <c r="V59" s="445"/>
      <c r="W59" s="445"/>
      <c r="X59" s="445"/>
      <c r="Y59" s="445"/>
      <c r="Z59" s="445"/>
      <c r="AA59" s="445"/>
      <c r="AB59" s="445"/>
      <c r="AC59" s="445"/>
      <c r="AD59" s="445"/>
      <c r="AE59" s="445"/>
      <c r="AF59" s="445"/>
      <c r="AG59" s="445"/>
      <c r="AH59" s="445"/>
      <c r="AI59" s="445"/>
      <c r="AJ59" s="445"/>
      <c r="AK59" s="445"/>
      <c r="AL59" s="445"/>
      <c r="AM59" s="445"/>
      <c r="AN59" s="445"/>
    </row>
    <row r="60" spans="1:40" s="38" customFormat="1" ht="22.5" x14ac:dyDescent="0.25">
      <c r="A60" s="31"/>
      <c r="B60" s="60">
        <v>2.06</v>
      </c>
      <c r="C60" s="63" t="s">
        <v>86</v>
      </c>
      <c r="D60" s="34" t="s">
        <v>355</v>
      </c>
      <c r="E60" s="56" t="s">
        <v>26</v>
      </c>
      <c r="F60" s="57" t="s">
        <v>26</v>
      </c>
      <c r="G60" s="61"/>
      <c r="H60" s="409"/>
      <c r="I60" s="330"/>
      <c r="J60" s="282" t="str">
        <f t="shared" si="6"/>
        <v>...%</v>
      </c>
      <c r="K60" s="283" t="e">
        <f t="shared" si="7"/>
        <v>#VALUE!</v>
      </c>
      <c r="L60" s="270" t="e">
        <f t="shared" si="8"/>
        <v>#VALUE!</v>
      </c>
      <c r="M60" s="296"/>
      <c r="N60" s="393">
        <v>0.12</v>
      </c>
      <c r="O60" s="393">
        <v>0.36</v>
      </c>
      <c r="P60" s="393">
        <v>0.15</v>
      </c>
      <c r="Q60" s="393">
        <v>0.15</v>
      </c>
      <c r="R60" s="296"/>
      <c r="S60" s="445"/>
      <c r="T60" s="445"/>
      <c r="U60" s="445"/>
      <c r="V60" s="445"/>
      <c r="W60" s="445"/>
      <c r="X60" s="445"/>
      <c r="Y60" s="445"/>
      <c r="Z60" s="445"/>
      <c r="AA60" s="445"/>
      <c r="AB60" s="445"/>
      <c r="AC60" s="445"/>
      <c r="AD60" s="445"/>
      <c r="AE60" s="445"/>
      <c r="AF60" s="445"/>
      <c r="AG60" s="445"/>
      <c r="AH60" s="445"/>
      <c r="AI60" s="445"/>
      <c r="AJ60" s="445"/>
      <c r="AK60" s="445"/>
      <c r="AL60" s="445"/>
      <c r="AM60" s="445"/>
      <c r="AN60" s="445"/>
    </row>
    <row r="61" spans="1:40" s="38" customFormat="1" ht="22.5" x14ac:dyDescent="0.25">
      <c r="A61" s="31"/>
      <c r="B61" s="60">
        <v>3.85</v>
      </c>
      <c r="C61" s="63" t="s">
        <v>87</v>
      </c>
      <c r="D61" s="34" t="s">
        <v>355</v>
      </c>
      <c r="E61" s="56" t="s">
        <v>26</v>
      </c>
      <c r="F61" s="57" t="s">
        <v>26</v>
      </c>
      <c r="G61" s="61"/>
      <c r="H61" s="409"/>
      <c r="I61" s="330"/>
      <c r="J61" s="282" t="str">
        <f t="shared" si="6"/>
        <v>...%</v>
      </c>
      <c r="K61" s="283" t="e">
        <f t="shared" si="7"/>
        <v>#VALUE!</v>
      </c>
      <c r="L61" s="270" t="e">
        <f t="shared" si="8"/>
        <v>#VALUE!</v>
      </c>
      <c r="M61" s="296"/>
      <c r="N61" s="393">
        <v>0.18</v>
      </c>
      <c r="O61" s="393">
        <v>0.19</v>
      </c>
      <c r="P61" s="393">
        <v>0.21</v>
      </c>
      <c r="Q61" s="393">
        <v>0.21</v>
      </c>
      <c r="R61" s="296"/>
      <c r="S61" s="445"/>
      <c r="T61" s="445"/>
      <c r="U61" s="445"/>
      <c r="V61" s="445"/>
      <c r="W61" s="445"/>
      <c r="X61" s="445"/>
      <c r="Y61" s="445"/>
      <c r="Z61" s="445"/>
      <c r="AA61" s="445"/>
      <c r="AB61" s="445"/>
      <c r="AC61" s="445"/>
      <c r="AD61" s="445"/>
      <c r="AE61" s="445"/>
      <c r="AF61" s="445"/>
      <c r="AG61" s="445"/>
      <c r="AH61" s="445"/>
      <c r="AI61" s="445"/>
      <c r="AJ61" s="445"/>
      <c r="AK61" s="445"/>
      <c r="AL61" s="445"/>
      <c r="AM61" s="445"/>
      <c r="AN61" s="445"/>
    </row>
    <row r="62" spans="1:40" s="38" customFormat="1" ht="22.5" x14ac:dyDescent="0.25">
      <c r="A62" s="31"/>
      <c r="B62" s="60">
        <v>3.46</v>
      </c>
      <c r="C62" s="63" t="s">
        <v>88</v>
      </c>
      <c r="D62" s="34" t="s">
        <v>355</v>
      </c>
      <c r="E62" s="56" t="s">
        <v>26</v>
      </c>
      <c r="F62" s="57" t="s">
        <v>26</v>
      </c>
      <c r="G62" s="61"/>
      <c r="H62" s="409"/>
      <c r="I62" s="330"/>
      <c r="J62" s="282" t="str">
        <f t="shared" si="6"/>
        <v>...%</v>
      </c>
      <c r="K62" s="283" t="e">
        <f t="shared" si="7"/>
        <v>#VALUE!</v>
      </c>
      <c r="L62" s="270" t="e">
        <f t="shared" si="8"/>
        <v>#VALUE!</v>
      </c>
      <c r="M62" s="296"/>
      <c r="N62" s="393">
        <v>0.33560000000000001</v>
      </c>
      <c r="O62" s="393">
        <v>0.1</v>
      </c>
      <c r="P62" s="393">
        <v>0.3856</v>
      </c>
      <c r="Q62" s="393">
        <v>0.3856</v>
      </c>
      <c r="R62" s="296"/>
      <c r="S62" s="445"/>
      <c r="T62" s="445"/>
      <c r="U62" s="445"/>
      <c r="V62" s="445"/>
      <c r="W62" s="445"/>
      <c r="X62" s="445"/>
      <c r="Y62" s="445"/>
      <c r="Z62" s="445"/>
      <c r="AA62" s="445"/>
      <c r="AB62" s="445"/>
      <c r="AC62" s="445"/>
      <c r="AD62" s="445"/>
      <c r="AE62" s="445"/>
      <c r="AF62" s="445"/>
      <c r="AG62" s="445"/>
      <c r="AH62" s="445"/>
      <c r="AI62" s="445"/>
      <c r="AJ62" s="445"/>
      <c r="AK62" s="445"/>
      <c r="AL62" s="445"/>
      <c r="AM62" s="445"/>
      <c r="AN62" s="445"/>
    </row>
    <row r="63" spans="1:40" s="38" customFormat="1" ht="15" customHeight="1" x14ac:dyDescent="0.25">
      <c r="A63" s="31"/>
      <c r="B63" s="193"/>
      <c r="C63" s="103"/>
      <c r="D63" s="132"/>
      <c r="E63" s="133"/>
      <c r="F63" s="134"/>
      <c r="G63" s="131"/>
      <c r="H63" s="409"/>
      <c r="I63" s="330"/>
      <c r="J63" s="330"/>
      <c r="K63" s="330"/>
      <c r="L63" s="330"/>
      <c r="M63" s="330"/>
      <c r="N63" s="331"/>
      <c r="O63" s="331"/>
      <c r="P63" s="331"/>
      <c r="Q63" s="331"/>
      <c r="R63" s="296"/>
      <c r="S63" s="445"/>
      <c r="T63" s="445"/>
      <c r="U63" s="445"/>
      <c r="V63" s="445"/>
      <c r="W63" s="445"/>
      <c r="X63" s="445"/>
      <c r="Y63" s="445"/>
      <c r="Z63" s="445"/>
      <c r="AA63" s="445"/>
      <c r="AB63" s="445"/>
      <c r="AC63" s="445"/>
      <c r="AD63" s="445"/>
      <c r="AE63" s="445"/>
      <c r="AF63" s="445"/>
      <c r="AG63" s="445"/>
      <c r="AH63" s="445"/>
      <c r="AI63" s="445"/>
      <c r="AJ63" s="445"/>
      <c r="AK63" s="445"/>
      <c r="AL63" s="445"/>
      <c r="AM63" s="445"/>
      <c r="AN63" s="445"/>
    </row>
    <row r="64" spans="1:40" s="23" customFormat="1" ht="15" customHeight="1" x14ac:dyDescent="0.25">
      <c r="A64" s="31"/>
      <c r="B64" s="193"/>
      <c r="C64" s="18" t="s">
        <v>281</v>
      </c>
      <c r="D64" s="125"/>
      <c r="E64" s="127"/>
      <c r="F64" s="128"/>
      <c r="G64" s="131"/>
      <c r="H64" s="409"/>
      <c r="I64" s="330"/>
      <c r="J64" s="404"/>
      <c r="K64" s="405"/>
      <c r="L64" s="330"/>
      <c r="M64" s="330"/>
      <c r="N64" s="241" t="s">
        <v>285</v>
      </c>
      <c r="O64" s="483" t="s">
        <v>286</v>
      </c>
      <c r="P64" s="483" t="s">
        <v>287</v>
      </c>
      <c r="Q64" s="483" t="s">
        <v>288</v>
      </c>
      <c r="R64" s="265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</row>
    <row r="65" spans="1:40" s="23" customFormat="1" ht="33.75" x14ac:dyDescent="0.25">
      <c r="B65" s="135" t="s">
        <v>47</v>
      </c>
      <c r="C65" s="114" t="s">
        <v>7</v>
      </c>
      <c r="D65" s="26" t="s">
        <v>8</v>
      </c>
      <c r="E65" s="27" t="s">
        <v>22</v>
      </c>
      <c r="F65" s="54" t="s">
        <v>23</v>
      </c>
      <c r="G65" s="131"/>
      <c r="H65" s="409"/>
      <c r="I65" s="330"/>
      <c r="J65" s="263" t="s">
        <v>11</v>
      </c>
      <c r="K65" s="264" t="s">
        <v>12</v>
      </c>
      <c r="L65" s="330"/>
      <c r="M65" s="330"/>
      <c r="N65" s="266" t="s">
        <v>22</v>
      </c>
      <c r="O65" s="266" t="s">
        <v>22</v>
      </c>
      <c r="P65" s="266" t="s">
        <v>22</v>
      </c>
      <c r="Q65" s="266" t="s">
        <v>22</v>
      </c>
      <c r="R65" s="265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</row>
    <row r="66" spans="1:40" s="38" customFormat="1" ht="22.5" x14ac:dyDescent="0.25">
      <c r="A66" s="31"/>
      <c r="B66" s="60">
        <v>1.61</v>
      </c>
      <c r="C66" s="63" t="s">
        <v>89</v>
      </c>
      <c r="D66" s="34" t="s">
        <v>355</v>
      </c>
      <c r="E66" s="56" t="s">
        <v>26</v>
      </c>
      <c r="F66" s="57" t="s">
        <v>26</v>
      </c>
      <c r="G66" s="131"/>
      <c r="H66" s="409"/>
      <c r="I66" s="330"/>
      <c r="J66" s="282" t="str">
        <f t="shared" ref="J66:J77" si="9">F66</f>
        <v>...%</v>
      </c>
      <c r="K66" s="283" t="e">
        <f t="shared" ref="K66:K77" si="10">1-(1*F66)</f>
        <v>#VALUE!</v>
      </c>
      <c r="L66" s="270" t="e">
        <f t="shared" ref="L66:L71" si="11">F66-E66</f>
        <v>#VALUE!</v>
      </c>
      <c r="M66" s="296"/>
      <c r="N66" s="393">
        <v>0.02</v>
      </c>
      <c r="O66" s="393">
        <v>0.02</v>
      </c>
      <c r="P66" s="393">
        <v>0.02</v>
      </c>
      <c r="Q66" s="393">
        <v>0.02</v>
      </c>
      <c r="R66" s="296"/>
      <c r="S66" s="445"/>
      <c r="T66" s="445"/>
      <c r="U66" s="445"/>
      <c r="V66" s="445"/>
      <c r="W66" s="445"/>
      <c r="X66" s="445"/>
      <c r="Y66" s="445"/>
      <c r="Z66" s="445"/>
      <c r="AA66" s="445"/>
      <c r="AB66" s="445"/>
      <c r="AC66" s="445"/>
      <c r="AD66" s="445"/>
      <c r="AE66" s="445"/>
      <c r="AF66" s="445"/>
      <c r="AG66" s="445"/>
      <c r="AH66" s="445"/>
      <c r="AI66" s="445"/>
      <c r="AJ66" s="445"/>
      <c r="AK66" s="445"/>
      <c r="AL66" s="445"/>
      <c r="AM66" s="445"/>
      <c r="AN66" s="445"/>
    </row>
    <row r="67" spans="1:40" s="38" customFormat="1" ht="22.5" x14ac:dyDescent="0.25">
      <c r="A67" s="430"/>
      <c r="B67" s="60">
        <v>0.35</v>
      </c>
      <c r="C67" s="63" t="s">
        <v>297</v>
      </c>
      <c r="D67" s="34" t="s">
        <v>355</v>
      </c>
      <c r="E67" s="56" t="s">
        <v>26</v>
      </c>
      <c r="F67" s="57" t="s">
        <v>26</v>
      </c>
      <c r="G67" s="131"/>
      <c r="H67" s="409"/>
      <c r="I67" s="330"/>
      <c r="J67" s="282" t="str">
        <f t="shared" si="9"/>
        <v>...%</v>
      </c>
      <c r="K67" s="283" t="e">
        <f t="shared" si="10"/>
        <v>#VALUE!</v>
      </c>
      <c r="L67" s="270" t="e">
        <f t="shared" si="11"/>
        <v>#VALUE!</v>
      </c>
      <c r="M67" s="296"/>
      <c r="N67" s="393">
        <v>0.02</v>
      </c>
      <c r="O67" s="393">
        <v>0.02</v>
      </c>
      <c r="P67" s="393">
        <v>0.02</v>
      </c>
      <c r="Q67" s="393">
        <v>0.02</v>
      </c>
      <c r="R67" s="296"/>
      <c r="S67" s="445"/>
      <c r="T67" s="445"/>
      <c r="U67" s="445"/>
      <c r="V67" s="445"/>
      <c r="W67" s="445"/>
      <c r="X67" s="445"/>
      <c r="Y67" s="445"/>
      <c r="Z67" s="445"/>
      <c r="AA67" s="445"/>
      <c r="AB67" s="445"/>
      <c r="AC67" s="445"/>
      <c r="AD67" s="445"/>
      <c r="AE67" s="445"/>
      <c r="AF67" s="445"/>
      <c r="AG67" s="445"/>
      <c r="AH67" s="445"/>
      <c r="AI67" s="445"/>
      <c r="AJ67" s="445"/>
      <c r="AK67" s="445"/>
      <c r="AL67" s="445"/>
      <c r="AM67" s="445"/>
      <c r="AN67" s="445"/>
    </row>
    <row r="68" spans="1:40" s="38" customFormat="1" ht="22.5" x14ac:dyDescent="0.25">
      <c r="A68" s="31"/>
      <c r="B68" s="60">
        <v>0.26</v>
      </c>
      <c r="C68" s="63" t="s">
        <v>90</v>
      </c>
      <c r="D68" s="34" t="s">
        <v>355</v>
      </c>
      <c r="E68" s="56" t="s">
        <v>26</v>
      </c>
      <c r="F68" s="57" t="s">
        <v>26</v>
      </c>
      <c r="G68" s="131"/>
      <c r="H68" s="409"/>
      <c r="I68" s="330"/>
      <c r="J68" s="282" t="str">
        <f t="shared" si="9"/>
        <v>...%</v>
      </c>
      <c r="K68" s="283" t="e">
        <f t="shared" si="10"/>
        <v>#VALUE!</v>
      </c>
      <c r="L68" s="270" t="e">
        <f t="shared" si="11"/>
        <v>#VALUE!</v>
      </c>
      <c r="M68" s="296"/>
      <c r="N68" s="393">
        <v>0.02</v>
      </c>
      <c r="O68" s="393">
        <v>0.02</v>
      </c>
      <c r="P68" s="393">
        <v>0.02</v>
      </c>
      <c r="Q68" s="393">
        <v>0.02</v>
      </c>
      <c r="R68" s="296"/>
      <c r="S68" s="445"/>
      <c r="T68" s="445"/>
      <c r="U68" s="445"/>
      <c r="V68" s="445"/>
      <c r="W68" s="445"/>
      <c r="X68" s="445"/>
      <c r="Y68" s="445"/>
      <c r="Z68" s="445"/>
      <c r="AA68" s="445"/>
      <c r="AB68" s="445"/>
      <c r="AC68" s="445"/>
      <c r="AD68" s="445"/>
      <c r="AE68" s="445"/>
      <c r="AF68" s="445"/>
      <c r="AG68" s="445"/>
      <c r="AH68" s="445"/>
      <c r="AI68" s="445"/>
      <c r="AJ68" s="445"/>
      <c r="AK68" s="445"/>
      <c r="AL68" s="445"/>
      <c r="AM68" s="445"/>
      <c r="AN68" s="445"/>
    </row>
    <row r="69" spans="1:40" s="38" customFormat="1" ht="22.5" x14ac:dyDescent="0.25">
      <c r="A69" s="136"/>
      <c r="B69" s="60">
        <v>0.36</v>
      </c>
      <c r="C69" s="63" t="s">
        <v>298</v>
      </c>
      <c r="D69" s="34" t="s">
        <v>355</v>
      </c>
      <c r="E69" s="56" t="s">
        <v>26</v>
      </c>
      <c r="F69" s="57" t="s">
        <v>26</v>
      </c>
      <c r="G69" s="131"/>
      <c r="H69" s="409"/>
      <c r="I69" s="330"/>
      <c r="J69" s="282" t="str">
        <f t="shared" si="9"/>
        <v>...%</v>
      </c>
      <c r="K69" s="283" t="e">
        <f t="shared" si="10"/>
        <v>#VALUE!</v>
      </c>
      <c r="L69" s="270" t="e">
        <f t="shared" si="11"/>
        <v>#VALUE!</v>
      </c>
      <c r="M69" s="296"/>
      <c r="N69" s="393">
        <v>0.02</v>
      </c>
      <c r="O69" s="393">
        <v>0.02</v>
      </c>
      <c r="P69" s="393">
        <v>0.02</v>
      </c>
      <c r="Q69" s="393">
        <v>0.02</v>
      </c>
      <c r="R69" s="296"/>
      <c r="S69" s="445"/>
      <c r="T69" s="445"/>
      <c r="U69" s="445"/>
      <c r="V69" s="445"/>
      <c r="W69" s="445"/>
      <c r="X69" s="445"/>
      <c r="Y69" s="445"/>
      <c r="Z69" s="445"/>
      <c r="AA69" s="445"/>
      <c r="AB69" s="445"/>
      <c r="AC69" s="445"/>
      <c r="AD69" s="445"/>
      <c r="AE69" s="445"/>
      <c r="AF69" s="445"/>
      <c r="AG69" s="445"/>
      <c r="AH69" s="445"/>
      <c r="AI69" s="445"/>
      <c r="AJ69" s="445"/>
      <c r="AK69" s="445"/>
      <c r="AL69" s="445"/>
      <c r="AM69" s="445"/>
      <c r="AN69" s="445"/>
    </row>
    <row r="70" spans="1:40" s="38" customFormat="1" ht="22.5" x14ac:dyDescent="0.25">
      <c r="A70" s="136"/>
      <c r="B70" s="60">
        <v>0.36</v>
      </c>
      <c r="C70" s="63" t="s">
        <v>91</v>
      </c>
      <c r="D70" s="34" t="s">
        <v>355</v>
      </c>
      <c r="E70" s="56" t="s">
        <v>26</v>
      </c>
      <c r="F70" s="57" t="s">
        <v>26</v>
      </c>
      <c r="G70" s="131"/>
      <c r="H70" s="409"/>
      <c r="I70" s="330"/>
      <c r="J70" s="282" t="str">
        <f t="shared" si="9"/>
        <v>...%</v>
      </c>
      <c r="K70" s="283" t="e">
        <f t="shared" si="10"/>
        <v>#VALUE!</v>
      </c>
      <c r="L70" s="270" t="e">
        <f t="shared" si="11"/>
        <v>#VALUE!</v>
      </c>
      <c r="M70" s="296"/>
      <c r="N70" s="393">
        <v>0.02</v>
      </c>
      <c r="O70" s="393">
        <v>0.02</v>
      </c>
      <c r="P70" s="393">
        <v>0.02</v>
      </c>
      <c r="Q70" s="393">
        <v>0.02</v>
      </c>
      <c r="R70" s="296"/>
      <c r="S70" s="445"/>
      <c r="T70" s="445"/>
      <c r="U70" s="445"/>
      <c r="V70" s="445"/>
      <c r="W70" s="445"/>
      <c r="X70" s="445"/>
      <c r="Y70" s="445"/>
      <c r="Z70" s="445"/>
      <c r="AA70" s="445"/>
      <c r="AB70" s="445"/>
      <c r="AC70" s="445"/>
      <c r="AD70" s="445"/>
      <c r="AE70" s="445"/>
      <c r="AF70" s="445"/>
      <c r="AG70" s="445"/>
      <c r="AH70" s="445"/>
      <c r="AI70" s="445"/>
      <c r="AJ70" s="445"/>
      <c r="AK70" s="445"/>
      <c r="AL70" s="445"/>
      <c r="AM70" s="445"/>
      <c r="AN70" s="445"/>
    </row>
    <row r="71" spans="1:40" s="38" customFormat="1" ht="22.5" x14ac:dyDescent="0.25">
      <c r="A71" s="136"/>
      <c r="B71" s="60">
        <v>0.36</v>
      </c>
      <c r="C71" s="63" t="s">
        <v>299</v>
      </c>
      <c r="D71" s="34" t="s">
        <v>355</v>
      </c>
      <c r="E71" s="56" t="s">
        <v>26</v>
      </c>
      <c r="F71" s="57" t="s">
        <v>26</v>
      </c>
      <c r="G71" s="131"/>
      <c r="H71" s="409"/>
      <c r="I71" s="330"/>
      <c r="J71" s="282" t="str">
        <f t="shared" si="9"/>
        <v>...%</v>
      </c>
      <c r="K71" s="283" t="e">
        <f t="shared" si="10"/>
        <v>#VALUE!</v>
      </c>
      <c r="L71" s="270" t="e">
        <f t="shared" si="11"/>
        <v>#VALUE!</v>
      </c>
      <c r="M71" s="296"/>
      <c r="N71" s="393">
        <v>0.02</v>
      </c>
      <c r="O71" s="393">
        <v>0.02</v>
      </c>
      <c r="P71" s="393">
        <v>0.02</v>
      </c>
      <c r="Q71" s="393">
        <v>0.02</v>
      </c>
      <c r="R71" s="296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5"/>
      <c r="AH71" s="445"/>
      <c r="AI71" s="445"/>
      <c r="AJ71" s="445"/>
      <c r="AK71" s="445"/>
      <c r="AL71" s="445"/>
      <c r="AM71" s="445"/>
      <c r="AN71" s="445"/>
    </row>
    <row r="72" spans="1:40" s="38" customFormat="1" ht="22.5" x14ac:dyDescent="0.25">
      <c r="A72" s="136"/>
      <c r="B72" s="60">
        <v>0.09</v>
      </c>
      <c r="C72" s="63" t="s">
        <v>300</v>
      </c>
      <c r="D72" s="34" t="s">
        <v>355</v>
      </c>
      <c r="E72" s="56" t="s">
        <v>26</v>
      </c>
      <c r="F72" s="57" t="s">
        <v>26</v>
      </c>
      <c r="G72" s="131"/>
      <c r="H72" s="409"/>
      <c r="I72" s="330"/>
      <c r="J72" s="282" t="str">
        <f t="shared" si="9"/>
        <v>...%</v>
      </c>
      <c r="K72" s="283" t="e">
        <f t="shared" si="10"/>
        <v>#VALUE!</v>
      </c>
      <c r="L72" s="270" t="e">
        <f t="shared" ref="L72:L74" si="12">F72-E72</f>
        <v>#VALUE!</v>
      </c>
      <c r="M72" s="296"/>
      <c r="N72" s="393">
        <v>0.02</v>
      </c>
      <c r="O72" s="393">
        <v>0.02</v>
      </c>
      <c r="P72" s="393">
        <v>0.02</v>
      </c>
      <c r="Q72" s="393">
        <v>0.02</v>
      </c>
      <c r="R72" s="296"/>
      <c r="S72" s="445"/>
      <c r="T72" s="445"/>
      <c r="U72" s="445"/>
      <c r="V72" s="445"/>
      <c r="W72" s="445"/>
      <c r="X72" s="445"/>
      <c r="Y72" s="445"/>
      <c r="Z72" s="445"/>
      <c r="AA72" s="445"/>
      <c r="AB72" s="445"/>
      <c r="AC72" s="445"/>
      <c r="AD72" s="445"/>
      <c r="AE72" s="445"/>
      <c r="AF72" s="445"/>
      <c r="AG72" s="445"/>
      <c r="AH72" s="445"/>
      <c r="AI72" s="445"/>
      <c r="AJ72" s="445"/>
      <c r="AK72" s="445"/>
      <c r="AL72" s="445"/>
      <c r="AM72" s="445"/>
      <c r="AN72" s="445"/>
    </row>
    <row r="73" spans="1:40" s="38" customFormat="1" ht="22.5" x14ac:dyDescent="0.25">
      <c r="A73" s="136"/>
      <c r="B73" s="60">
        <v>0.1</v>
      </c>
      <c r="C73" s="63" t="s">
        <v>301</v>
      </c>
      <c r="D73" s="34" t="s">
        <v>355</v>
      </c>
      <c r="E73" s="56" t="s">
        <v>26</v>
      </c>
      <c r="F73" s="57" t="s">
        <v>26</v>
      </c>
      <c r="G73" s="131"/>
      <c r="H73" s="409"/>
      <c r="I73" s="330"/>
      <c r="J73" s="282" t="str">
        <f t="shared" si="9"/>
        <v>...%</v>
      </c>
      <c r="K73" s="283" t="e">
        <f t="shared" si="10"/>
        <v>#VALUE!</v>
      </c>
      <c r="L73" s="270" t="e">
        <f t="shared" si="12"/>
        <v>#VALUE!</v>
      </c>
      <c r="M73" s="296"/>
      <c r="N73" s="393">
        <v>0.02</v>
      </c>
      <c r="O73" s="393">
        <v>0.02</v>
      </c>
      <c r="P73" s="393">
        <v>0.02</v>
      </c>
      <c r="Q73" s="393">
        <v>0.02</v>
      </c>
      <c r="R73" s="296"/>
      <c r="S73" s="445"/>
      <c r="T73" s="445"/>
      <c r="U73" s="445"/>
      <c r="V73" s="445"/>
      <c r="W73" s="445"/>
      <c r="X73" s="445"/>
      <c r="Y73" s="445"/>
      <c r="Z73" s="445"/>
      <c r="AA73" s="445"/>
      <c r="AB73" s="445"/>
      <c r="AC73" s="445"/>
      <c r="AD73" s="445"/>
      <c r="AE73" s="445"/>
      <c r="AF73" s="445"/>
      <c r="AG73" s="445"/>
      <c r="AH73" s="445"/>
      <c r="AI73" s="445"/>
      <c r="AJ73" s="445"/>
      <c r="AK73" s="445"/>
      <c r="AL73" s="445"/>
      <c r="AM73" s="445"/>
      <c r="AN73" s="445"/>
    </row>
    <row r="74" spans="1:40" s="38" customFormat="1" ht="22.5" x14ac:dyDescent="0.25">
      <c r="A74" s="136"/>
      <c r="B74" s="60">
        <v>7.0000000000000007E-2</v>
      </c>
      <c r="C74" s="63" t="s">
        <v>302</v>
      </c>
      <c r="D74" s="34" t="s">
        <v>355</v>
      </c>
      <c r="E74" s="56" t="s">
        <v>26</v>
      </c>
      <c r="F74" s="57" t="s">
        <v>26</v>
      </c>
      <c r="G74" s="131"/>
      <c r="H74" s="409"/>
      <c r="I74" s="330"/>
      <c r="J74" s="282" t="str">
        <f t="shared" si="9"/>
        <v>...%</v>
      </c>
      <c r="K74" s="283" t="e">
        <f t="shared" si="10"/>
        <v>#VALUE!</v>
      </c>
      <c r="L74" s="270" t="e">
        <f t="shared" si="12"/>
        <v>#VALUE!</v>
      </c>
      <c r="M74" s="296"/>
      <c r="N74" s="393">
        <v>0.02</v>
      </c>
      <c r="O74" s="393">
        <v>0.02</v>
      </c>
      <c r="P74" s="393">
        <v>0.02</v>
      </c>
      <c r="Q74" s="393">
        <v>0.02</v>
      </c>
      <c r="R74" s="296"/>
      <c r="S74" s="445"/>
      <c r="T74" s="445"/>
      <c r="U74" s="445"/>
      <c r="V74" s="445"/>
      <c r="W74" s="445"/>
      <c r="X74" s="445"/>
      <c r="Y74" s="445"/>
      <c r="Z74" s="445"/>
      <c r="AA74" s="445"/>
      <c r="AB74" s="445"/>
      <c r="AC74" s="445"/>
      <c r="AD74" s="445"/>
      <c r="AE74" s="445"/>
      <c r="AF74" s="445"/>
      <c r="AG74" s="445"/>
      <c r="AH74" s="445"/>
      <c r="AI74" s="445"/>
      <c r="AJ74" s="445"/>
      <c r="AK74" s="445"/>
      <c r="AL74" s="445"/>
      <c r="AM74" s="445"/>
      <c r="AN74" s="445"/>
    </row>
    <row r="75" spans="1:40" s="38" customFormat="1" ht="22.5" x14ac:dyDescent="0.25">
      <c r="A75" s="136"/>
      <c r="B75" s="60">
        <v>7.0000000000000007E-2</v>
      </c>
      <c r="C75" s="63" t="s">
        <v>303</v>
      </c>
      <c r="D75" s="34" t="s">
        <v>355</v>
      </c>
      <c r="E75" s="56" t="s">
        <v>26</v>
      </c>
      <c r="F75" s="57" t="s">
        <v>26</v>
      </c>
      <c r="G75" s="131"/>
      <c r="H75" s="409"/>
      <c r="I75" s="330"/>
      <c r="J75" s="282" t="str">
        <f t="shared" si="9"/>
        <v>...%</v>
      </c>
      <c r="K75" s="283" t="e">
        <f t="shared" si="10"/>
        <v>#VALUE!</v>
      </c>
      <c r="L75" s="270" t="e">
        <f t="shared" ref="L75" si="13">F75-E75</f>
        <v>#VALUE!</v>
      </c>
      <c r="M75" s="296"/>
      <c r="N75" s="393">
        <v>0.02</v>
      </c>
      <c r="O75" s="393">
        <v>0.02</v>
      </c>
      <c r="P75" s="393">
        <v>0.02</v>
      </c>
      <c r="Q75" s="393">
        <v>0.02</v>
      </c>
      <c r="R75" s="296"/>
      <c r="S75" s="445"/>
      <c r="T75" s="445"/>
      <c r="U75" s="445"/>
      <c r="V75" s="445"/>
      <c r="W75" s="445"/>
      <c r="X75" s="445"/>
      <c r="Y75" s="445"/>
      <c r="Z75" s="445"/>
      <c r="AA75" s="445"/>
      <c r="AB75" s="445"/>
      <c r="AC75" s="445"/>
      <c r="AD75" s="445"/>
      <c r="AE75" s="445"/>
      <c r="AF75" s="445"/>
      <c r="AG75" s="445"/>
      <c r="AH75" s="445"/>
      <c r="AI75" s="445"/>
      <c r="AJ75" s="445"/>
      <c r="AK75" s="445"/>
      <c r="AL75" s="445"/>
      <c r="AM75" s="445"/>
      <c r="AN75" s="445"/>
    </row>
    <row r="76" spans="1:40" s="38" customFormat="1" ht="22.5" x14ac:dyDescent="0.25">
      <c r="A76" s="136"/>
      <c r="B76" s="60">
        <v>0.06</v>
      </c>
      <c r="C76" s="63" t="s">
        <v>304</v>
      </c>
      <c r="D76" s="34" t="s">
        <v>355</v>
      </c>
      <c r="E76" s="56" t="s">
        <v>26</v>
      </c>
      <c r="F76" s="57" t="s">
        <v>26</v>
      </c>
      <c r="G76" s="131"/>
      <c r="H76" s="409"/>
      <c r="I76" s="330"/>
      <c r="J76" s="282" t="str">
        <f t="shared" si="9"/>
        <v>...%</v>
      </c>
      <c r="K76" s="283" t="e">
        <f t="shared" si="10"/>
        <v>#VALUE!</v>
      </c>
      <c r="L76" s="270" t="e">
        <f t="shared" ref="L76" si="14">F76-E76</f>
        <v>#VALUE!</v>
      </c>
      <c r="M76" s="296"/>
      <c r="N76" s="393">
        <v>0.02</v>
      </c>
      <c r="O76" s="393">
        <v>0.02</v>
      </c>
      <c r="P76" s="393">
        <v>0.02</v>
      </c>
      <c r="Q76" s="393">
        <v>0.02</v>
      </c>
      <c r="R76" s="296"/>
      <c r="S76" s="445"/>
      <c r="T76" s="445"/>
      <c r="U76" s="445"/>
      <c r="V76" s="445"/>
      <c r="W76" s="445"/>
      <c r="X76" s="445"/>
      <c r="Y76" s="445"/>
      <c r="Z76" s="445"/>
      <c r="AA76" s="445"/>
      <c r="AB76" s="445"/>
      <c r="AC76" s="445"/>
      <c r="AD76" s="445"/>
      <c r="AE76" s="445"/>
      <c r="AF76" s="445"/>
      <c r="AG76" s="445"/>
      <c r="AH76" s="445"/>
      <c r="AI76" s="445"/>
      <c r="AJ76" s="445"/>
      <c r="AK76" s="445"/>
      <c r="AL76" s="445"/>
      <c r="AM76" s="445"/>
      <c r="AN76" s="445"/>
    </row>
    <row r="77" spans="1:40" s="38" customFormat="1" ht="33.75" x14ac:dyDescent="0.25">
      <c r="A77" s="31"/>
      <c r="B77" s="60">
        <v>0.01</v>
      </c>
      <c r="C77" s="63" t="s">
        <v>293</v>
      </c>
      <c r="D77" s="34" t="s">
        <v>353</v>
      </c>
      <c r="E77" s="56" t="s">
        <v>26</v>
      </c>
      <c r="F77" s="57" t="s">
        <v>26</v>
      </c>
      <c r="G77" s="131"/>
      <c r="H77" s="409"/>
      <c r="I77" s="330"/>
      <c r="J77" s="282" t="str">
        <f t="shared" si="9"/>
        <v>...%</v>
      </c>
      <c r="K77" s="283" t="e">
        <f t="shared" si="10"/>
        <v>#VALUE!</v>
      </c>
      <c r="L77" s="270" t="e">
        <f>F77-E77</f>
        <v>#VALUE!</v>
      </c>
      <c r="M77" s="296"/>
      <c r="N77" s="393">
        <v>0.02</v>
      </c>
      <c r="O77" s="393">
        <v>0.02</v>
      </c>
      <c r="P77" s="393">
        <v>0.02</v>
      </c>
      <c r="Q77" s="393">
        <v>0.02</v>
      </c>
      <c r="R77" s="296"/>
      <c r="S77" s="445"/>
      <c r="T77" s="445"/>
      <c r="U77" s="445"/>
      <c r="V77" s="445"/>
      <c r="W77" s="445"/>
      <c r="X77" s="445"/>
      <c r="Y77" s="445"/>
      <c r="Z77" s="445"/>
      <c r="AA77" s="445"/>
      <c r="AB77" s="445"/>
      <c r="AC77" s="445"/>
      <c r="AD77" s="445"/>
      <c r="AE77" s="445"/>
      <c r="AF77" s="445"/>
      <c r="AG77" s="445"/>
      <c r="AH77" s="445"/>
      <c r="AI77" s="445"/>
      <c r="AJ77" s="445"/>
      <c r="AK77" s="445"/>
      <c r="AL77" s="445"/>
      <c r="AM77" s="445"/>
      <c r="AN77" s="445"/>
    </row>
    <row r="78" spans="1:40" s="71" customFormat="1" ht="15" customHeight="1" x14ac:dyDescent="0.25">
      <c r="A78" s="64"/>
      <c r="B78" s="65"/>
      <c r="C78" s="66"/>
      <c r="D78" s="67"/>
      <c r="E78" s="68"/>
      <c r="F78" s="69"/>
      <c r="G78" s="131"/>
      <c r="H78" s="409"/>
      <c r="I78" s="330"/>
      <c r="J78" s="330"/>
      <c r="K78" s="330"/>
      <c r="L78" s="330"/>
      <c r="M78" s="330"/>
      <c r="N78" s="289"/>
      <c r="O78" s="289"/>
      <c r="P78" s="289"/>
      <c r="Q78" s="289"/>
      <c r="R78" s="296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</row>
    <row r="79" spans="1:40" s="72" customFormat="1" ht="15" customHeight="1" x14ac:dyDescent="0.25">
      <c r="B79" s="451"/>
      <c r="C79" s="214" t="s">
        <v>33</v>
      </c>
      <c r="D79" s="74"/>
      <c r="E79" s="74"/>
      <c r="F79" s="76"/>
      <c r="G79" s="131"/>
      <c r="H79" s="409"/>
      <c r="I79" s="330"/>
      <c r="J79" s="291"/>
      <c r="K79" s="292"/>
      <c r="L79" s="293"/>
      <c r="M79" s="296"/>
      <c r="N79" s="241" t="s">
        <v>285</v>
      </c>
      <c r="O79" s="483" t="s">
        <v>286</v>
      </c>
      <c r="P79" s="483" t="s">
        <v>287</v>
      </c>
      <c r="Q79" s="483" t="s">
        <v>288</v>
      </c>
      <c r="R79" s="296"/>
    </row>
    <row r="80" spans="1:40" s="23" customFormat="1" ht="33.75" x14ac:dyDescent="0.25">
      <c r="B80" s="78" t="s">
        <v>6</v>
      </c>
      <c r="C80" s="79"/>
      <c r="D80" s="80" t="s">
        <v>34</v>
      </c>
      <c r="E80" s="27" t="s">
        <v>35</v>
      </c>
      <c r="F80" s="81" t="s">
        <v>36</v>
      </c>
      <c r="G80" s="131"/>
      <c r="H80" s="409"/>
      <c r="I80" s="330"/>
      <c r="J80" s="263" t="s">
        <v>11</v>
      </c>
      <c r="K80" s="264" t="s">
        <v>12</v>
      </c>
      <c r="L80" s="265"/>
      <c r="M80" s="296"/>
      <c r="N80" s="266" t="s">
        <v>35</v>
      </c>
      <c r="O80" s="266" t="s">
        <v>35</v>
      </c>
      <c r="P80" s="266" t="s">
        <v>35</v>
      </c>
      <c r="Q80" s="266" t="s">
        <v>35</v>
      </c>
      <c r="R80" s="296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</row>
    <row r="81" spans="1:40" s="38" customFormat="1" ht="15" customHeight="1" x14ac:dyDescent="0.25">
      <c r="A81" s="31"/>
      <c r="B81" s="60">
        <v>0.05</v>
      </c>
      <c r="C81" s="210" t="s">
        <v>92</v>
      </c>
      <c r="D81" s="216"/>
      <c r="E81" s="56" t="s">
        <v>26</v>
      </c>
      <c r="F81" s="57" t="s">
        <v>26</v>
      </c>
      <c r="G81" s="131"/>
      <c r="H81" s="409"/>
      <c r="I81" s="330"/>
      <c r="J81" s="398" t="str">
        <f>F81</f>
        <v>...%</v>
      </c>
      <c r="K81" s="399" t="e">
        <f>1+(1*J81)</f>
        <v>#VALUE!</v>
      </c>
      <c r="L81" s="270" t="e">
        <f>F81-E81</f>
        <v>#VALUE!</v>
      </c>
      <c r="M81" s="296"/>
      <c r="N81" s="393">
        <v>0</v>
      </c>
      <c r="O81" s="393">
        <v>5.0000000000000001E-3</v>
      </c>
      <c r="P81" s="393">
        <v>0</v>
      </c>
      <c r="Q81" s="393">
        <v>0</v>
      </c>
      <c r="R81" s="296"/>
      <c r="S81" s="445"/>
      <c r="T81" s="445"/>
      <c r="U81" s="445"/>
      <c r="V81" s="445"/>
      <c r="W81" s="445"/>
      <c r="X81" s="445"/>
      <c r="Y81" s="445"/>
      <c r="Z81" s="445"/>
      <c r="AA81" s="445"/>
      <c r="AB81" s="445"/>
      <c r="AC81" s="445"/>
      <c r="AD81" s="445"/>
      <c r="AE81" s="445"/>
      <c r="AF81" s="445"/>
      <c r="AG81" s="445"/>
      <c r="AH81" s="445"/>
      <c r="AI81" s="445"/>
      <c r="AJ81" s="445"/>
      <c r="AK81" s="445"/>
      <c r="AL81" s="445"/>
      <c r="AM81" s="445"/>
      <c r="AN81" s="445"/>
    </row>
    <row r="82" spans="1:40" s="71" customFormat="1" ht="15" customHeight="1" x14ac:dyDescent="0.25">
      <c r="A82" s="64"/>
      <c r="B82" s="65"/>
      <c r="C82" s="66"/>
      <c r="D82" s="82"/>
      <c r="E82" s="137"/>
      <c r="F82" s="138"/>
      <c r="G82" s="131"/>
      <c r="H82" s="409"/>
      <c r="I82" s="330"/>
      <c r="J82" s="298"/>
      <c r="K82" s="286"/>
      <c r="L82" s="299"/>
      <c r="M82" s="296"/>
      <c r="N82" s="332"/>
      <c r="O82" s="332"/>
      <c r="P82" s="332"/>
      <c r="Q82" s="332"/>
      <c r="R82" s="296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</row>
    <row r="83" spans="1:40" s="72" customFormat="1" ht="15" customHeight="1" x14ac:dyDescent="0.25">
      <c r="B83" s="65"/>
      <c r="C83" s="214" t="s">
        <v>38</v>
      </c>
      <c r="D83" s="74"/>
      <c r="E83" s="74"/>
      <c r="F83" s="76"/>
      <c r="G83" s="131"/>
      <c r="H83" s="409"/>
      <c r="I83" s="330"/>
      <c r="J83" s="291"/>
      <c r="K83" s="292"/>
      <c r="L83" s="293"/>
      <c r="M83" s="296"/>
      <c r="N83" s="241" t="s">
        <v>285</v>
      </c>
      <c r="O83" s="483" t="s">
        <v>286</v>
      </c>
      <c r="P83" s="483" t="s">
        <v>287</v>
      </c>
      <c r="Q83" s="483" t="s">
        <v>288</v>
      </c>
      <c r="R83" s="296"/>
    </row>
    <row r="84" spans="1:40" s="23" customFormat="1" ht="33.75" x14ac:dyDescent="0.25">
      <c r="B84" s="78" t="s">
        <v>6</v>
      </c>
      <c r="C84" s="79"/>
      <c r="D84" s="217" t="s">
        <v>34</v>
      </c>
      <c r="E84" s="27" t="s">
        <v>35</v>
      </c>
      <c r="F84" s="81" t="s">
        <v>36</v>
      </c>
      <c r="G84" s="131"/>
      <c r="H84" s="409"/>
      <c r="I84" s="330"/>
      <c r="J84" s="263" t="s">
        <v>11</v>
      </c>
      <c r="K84" s="264" t="s">
        <v>12</v>
      </c>
      <c r="L84" s="265"/>
      <c r="M84" s="296"/>
      <c r="N84" s="266" t="s">
        <v>35</v>
      </c>
      <c r="O84" s="266" t="s">
        <v>35</v>
      </c>
      <c r="P84" s="266" t="s">
        <v>35</v>
      </c>
      <c r="Q84" s="266" t="s">
        <v>35</v>
      </c>
      <c r="R84" s="296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</row>
    <row r="85" spans="1:40" s="38" customFormat="1" ht="15" customHeight="1" x14ac:dyDescent="0.25">
      <c r="A85" s="31"/>
      <c r="B85" s="60">
        <v>0.05</v>
      </c>
      <c r="C85" s="210" t="s">
        <v>93</v>
      </c>
      <c r="D85" s="216"/>
      <c r="E85" s="56" t="s">
        <v>26</v>
      </c>
      <c r="F85" s="57" t="s">
        <v>26</v>
      </c>
      <c r="G85" s="131"/>
      <c r="H85" s="409"/>
      <c r="I85" s="330"/>
      <c r="J85" s="398" t="str">
        <f>F85</f>
        <v>...%</v>
      </c>
      <c r="K85" s="399" t="e">
        <f>1+(1*J85)</f>
        <v>#VALUE!</v>
      </c>
      <c r="L85" s="270" t="e">
        <f>F85-E85</f>
        <v>#VALUE!</v>
      </c>
      <c r="M85" s="296"/>
      <c r="N85" s="393">
        <v>0</v>
      </c>
      <c r="O85" s="393">
        <v>5.0000000000000001E-4</v>
      </c>
      <c r="P85" s="393">
        <v>0</v>
      </c>
      <c r="Q85" s="393">
        <v>0</v>
      </c>
      <c r="R85" s="296"/>
      <c r="S85" s="445"/>
      <c r="T85" s="445"/>
      <c r="U85" s="445"/>
      <c r="V85" s="445"/>
      <c r="W85" s="445"/>
      <c r="X85" s="445"/>
      <c r="Y85" s="445"/>
      <c r="Z85" s="4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</row>
    <row r="86" spans="1:40" s="23" customFormat="1" ht="15" customHeight="1" x14ac:dyDescent="0.2">
      <c r="A86" s="30"/>
      <c r="B86" s="92"/>
      <c r="C86" s="93"/>
      <c r="D86" s="94"/>
      <c r="E86" s="95"/>
      <c r="F86" s="96"/>
      <c r="G86" s="131"/>
      <c r="H86" s="409"/>
      <c r="I86" s="330"/>
      <c r="J86" s="333"/>
      <c r="K86" s="303"/>
      <c r="L86" s="304"/>
      <c r="M86" s="296"/>
      <c r="N86" s="309"/>
      <c r="O86" s="309"/>
      <c r="P86" s="309"/>
      <c r="Q86" s="309"/>
      <c r="R86" s="296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</row>
    <row r="87" spans="1:40" s="98" customFormat="1" ht="21.95" customHeight="1" x14ac:dyDescent="0.2">
      <c r="B87" s="506" t="s">
        <v>275</v>
      </c>
      <c r="C87" s="506"/>
      <c r="D87" s="506"/>
      <c r="E87" s="506"/>
      <c r="F87" s="506"/>
      <c r="G87" s="131"/>
      <c r="H87" s="409"/>
      <c r="I87" s="330"/>
      <c r="J87" s="333"/>
      <c r="K87" s="303"/>
      <c r="L87" s="304"/>
      <c r="M87" s="296"/>
      <c r="N87" s="315"/>
      <c r="O87" s="315"/>
      <c r="P87" s="315"/>
      <c r="Q87" s="315"/>
      <c r="R87" s="296"/>
      <c r="S87" s="444"/>
      <c r="T87" s="444"/>
      <c r="U87" s="444"/>
      <c r="V87" s="444"/>
      <c r="W87" s="444"/>
      <c r="X87" s="444"/>
      <c r="Y87" s="444"/>
      <c r="Z87" s="444"/>
      <c r="AA87" s="444"/>
      <c r="AB87" s="444"/>
      <c r="AC87" s="444"/>
      <c r="AD87" s="444"/>
      <c r="AE87" s="444"/>
      <c r="AF87" s="444"/>
      <c r="AG87" s="444"/>
      <c r="AH87" s="444"/>
      <c r="AI87" s="444"/>
      <c r="AJ87" s="444"/>
      <c r="AK87" s="444"/>
      <c r="AL87" s="444"/>
      <c r="AM87" s="444"/>
      <c r="AN87" s="444"/>
    </row>
    <row r="88" spans="1:40" s="98" customFormat="1" ht="44.1" customHeight="1" x14ac:dyDescent="0.2">
      <c r="B88" s="506" t="s">
        <v>94</v>
      </c>
      <c r="C88" s="506"/>
      <c r="D88" s="506"/>
      <c r="E88" s="506"/>
      <c r="F88" s="506"/>
      <c r="G88" s="131"/>
      <c r="H88" s="409"/>
      <c r="I88" s="330"/>
      <c r="J88" s="333"/>
      <c r="K88" s="303"/>
      <c r="L88" s="304"/>
      <c r="M88" s="296"/>
      <c r="N88" s="315"/>
      <c r="O88" s="315"/>
      <c r="P88" s="315"/>
      <c r="Q88" s="315"/>
      <c r="R88" s="296"/>
      <c r="S88" s="444"/>
      <c r="T88" s="444"/>
      <c r="U88" s="444"/>
      <c r="V88" s="444"/>
      <c r="W88" s="444"/>
      <c r="X88" s="444"/>
      <c r="Y88" s="444"/>
      <c r="Z88" s="444"/>
      <c r="AA88" s="444"/>
      <c r="AB88" s="444"/>
      <c r="AC88" s="444"/>
      <c r="AD88" s="444"/>
      <c r="AE88" s="444"/>
      <c r="AF88" s="444"/>
      <c r="AG88" s="444"/>
      <c r="AH88" s="444"/>
      <c r="AI88" s="444"/>
      <c r="AJ88" s="444"/>
      <c r="AK88" s="444"/>
      <c r="AL88" s="444"/>
      <c r="AM88" s="444"/>
      <c r="AN88" s="444"/>
    </row>
    <row r="89" spans="1:40" s="98" customFormat="1" ht="21.95" customHeight="1" x14ac:dyDescent="0.2">
      <c r="B89" s="507" t="s">
        <v>290</v>
      </c>
      <c r="C89" s="507"/>
      <c r="D89" s="507"/>
      <c r="E89" s="507"/>
      <c r="F89" s="507"/>
      <c r="G89" s="131"/>
      <c r="H89" s="409"/>
      <c r="I89" s="330"/>
      <c r="J89" s="333"/>
      <c r="K89" s="303"/>
      <c r="L89" s="304"/>
      <c r="M89" s="334"/>
      <c r="N89" s="335"/>
      <c r="O89" s="335"/>
      <c r="P89" s="326"/>
      <c r="Q89" s="336"/>
      <c r="R89" s="296"/>
      <c r="S89" s="444"/>
      <c r="T89" s="444"/>
      <c r="U89" s="444"/>
      <c r="V89" s="444"/>
      <c r="W89" s="444"/>
      <c r="X89" s="444"/>
      <c r="Y89" s="444"/>
      <c r="Z89" s="444"/>
      <c r="AA89" s="444"/>
      <c r="AB89" s="444"/>
      <c r="AC89" s="444"/>
      <c r="AD89" s="444"/>
      <c r="AE89" s="444"/>
      <c r="AF89" s="444"/>
      <c r="AG89" s="444"/>
      <c r="AH89" s="444"/>
      <c r="AI89" s="444"/>
      <c r="AJ89" s="444"/>
      <c r="AK89" s="444"/>
      <c r="AL89" s="444"/>
      <c r="AM89" s="444"/>
      <c r="AN89" s="444"/>
    </row>
    <row r="90" spans="1:40" s="101" customFormat="1" ht="11.1" customHeight="1" x14ac:dyDescent="0.2">
      <c r="B90" s="504" t="s">
        <v>291</v>
      </c>
      <c r="C90" s="504"/>
      <c r="D90" s="504"/>
      <c r="E90" s="504"/>
      <c r="F90" s="504"/>
      <c r="G90" s="131"/>
      <c r="H90" s="409"/>
      <c r="I90" s="330"/>
      <c r="J90" s="333"/>
      <c r="K90" s="303"/>
      <c r="L90" s="304"/>
      <c r="M90" s="311"/>
      <c r="N90" s="335"/>
      <c r="O90" s="335"/>
      <c r="P90" s="337"/>
      <c r="Q90" s="335"/>
      <c r="R90" s="296"/>
    </row>
    <row r="91" spans="1:40" s="98" customFormat="1" ht="12" customHeight="1" x14ac:dyDescent="0.2">
      <c r="B91" s="139"/>
      <c r="C91" s="103"/>
      <c r="D91" s="105"/>
      <c r="E91" s="106"/>
      <c r="F91" s="105"/>
      <c r="G91" s="131"/>
      <c r="H91" s="409"/>
      <c r="I91" s="330"/>
      <c r="J91" s="333"/>
      <c r="K91" s="303"/>
      <c r="L91" s="304"/>
      <c r="M91" s="338"/>
      <c r="N91" s="339"/>
      <c r="O91" s="339"/>
      <c r="P91" s="339"/>
      <c r="Q91" s="339"/>
      <c r="R91" s="296"/>
      <c r="S91" s="444"/>
      <c r="T91" s="444"/>
      <c r="U91" s="444"/>
      <c r="V91" s="444"/>
      <c r="W91" s="444"/>
      <c r="X91" s="444"/>
      <c r="Y91" s="444"/>
      <c r="Z91" s="444"/>
      <c r="AA91" s="444"/>
      <c r="AB91" s="444"/>
      <c r="AC91" s="444"/>
      <c r="AD91" s="444"/>
      <c r="AE91" s="444"/>
      <c r="AF91" s="444"/>
      <c r="AG91" s="444"/>
      <c r="AH91" s="444"/>
      <c r="AI91" s="444"/>
      <c r="AJ91" s="444"/>
      <c r="AK91" s="444"/>
      <c r="AL91" s="444"/>
      <c r="AM91" s="444"/>
      <c r="AN91" s="444"/>
    </row>
    <row r="92" spans="1:40" s="31" customFormat="1" ht="12" customHeight="1" x14ac:dyDescent="0.25">
      <c r="B92" s="454" t="s">
        <v>45</v>
      </c>
      <c r="C92" s="98"/>
      <c r="D92" s="98"/>
      <c r="E92" s="98"/>
      <c r="F92" s="98"/>
      <c r="G92" s="98"/>
      <c r="H92" s="409"/>
      <c r="I92" s="314"/>
      <c r="J92" s="314"/>
      <c r="K92" s="314"/>
      <c r="L92" s="314"/>
      <c r="M92" s="314"/>
      <c r="N92" s="315"/>
      <c r="O92" s="315"/>
      <c r="P92" s="315"/>
      <c r="Q92" s="315"/>
      <c r="R92" s="296"/>
      <c r="S92" s="445"/>
      <c r="T92" s="445"/>
      <c r="U92" s="445"/>
      <c r="V92" s="445"/>
      <c r="W92" s="445"/>
      <c r="X92" s="445"/>
      <c r="Y92" s="445"/>
      <c r="Z92" s="445"/>
      <c r="AA92" s="445"/>
      <c r="AB92" s="445"/>
      <c r="AC92" s="445"/>
      <c r="AD92" s="445"/>
      <c r="AE92" s="445"/>
      <c r="AF92" s="445"/>
      <c r="AG92" s="445"/>
      <c r="AH92" s="445"/>
      <c r="AI92" s="445"/>
      <c r="AJ92" s="445"/>
      <c r="AK92" s="445"/>
      <c r="AL92" s="445"/>
      <c r="AM92" s="445"/>
      <c r="AN92" s="445"/>
    </row>
    <row r="93" spans="1:40" s="38" customFormat="1" ht="21.95" customHeight="1" x14ac:dyDescent="0.2">
      <c r="A93" s="31"/>
      <c r="B93" s="505" t="s">
        <v>273</v>
      </c>
      <c r="C93" s="505"/>
      <c r="D93" s="505"/>
      <c r="E93" s="505"/>
      <c r="F93" s="505"/>
      <c r="G93" s="131"/>
      <c r="H93" s="409"/>
      <c r="I93" s="330"/>
      <c r="J93" s="333"/>
      <c r="K93" s="303"/>
      <c r="L93" s="304"/>
      <c r="M93" s="340"/>
      <c r="N93" s="326"/>
      <c r="O93" s="341"/>
      <c r="P93" s="342"/>
      <c r="Q93" s="342"/>
      <c r="R93" s="296"/>
      <c r="S93" s="445"/>
      <c r="T93" s="445"/>
      <c r="U93" s="445"/>
      <c r="V93" s="445"/>
      <c r="W93" s="445"/>
      <c r="X93" s="445"/>
      <c r="Y93" s="445"/>
      <c r="Z93" s="445"/>
      <c r="AA93" s="445"/>
      <c r="AB93" s="445"/>
      <c r="AC93" s="445"/>
      <c r="AD93" s="445"/>
      <c r="AE93" s="445"/>
      <c r="AF93" s="445"/>
      <c r="AG93" s="445"/>
      <c r="AH93" s="445"/>
      <c r="AI93" s="445"/>
      <c r="AJ93" s="445"/>
      <c r="AK93" s="445"/>
      <c r="AL93" s="445"/>
      <c r="AM93" s="445"/>
      <c r="AN93" s="445"/>
    </row>
    <row r="94" spans="1:40" s="38" customFormat="1" ht="21.95" customHeight="1" x14ac:dyDescent="0.2">
      <c r="A94" s="31"/>
      <c r="B94" s="505" t="s">
        <v>46</v>
      </c>
      <c r="C94" s="505"/>
      <c r="D94" s="505"/>
      <c r="E94" s="505"/>
      <c r="F94" s="505"/>
      <c r="G94" s="131"/>
      <c r="H94" s="409"/>
      <c r="I94" s="330"/>
      <c r="J94" s="333"/>
      <c r="K94" s="303"/>
      <c r="L94" s="304"/>
      <c r="M94" s="343"/>
      <c r="N94" s="341"/>
      <c r="O94" s="341"/>
      <c r="P94" s="342"/>
      <c r="Q94" s="342"/>
      <c r="R94" s="296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5"/>
      <c r="AK94" s="445"/>
      <c r="AL94" s="445"/>
      <c r="AM94" s="445"/>
      <c r="AN94" s="445"/>
    </row>
    <row r="95" spans="1:40" s="207" customFormat="1" x14ac:dyDescent="0.25">
      <c r="B95" s="452"/>
      <c r="H95" s="409"/>
      <c r="I95" s="243"/>
      <c r="J95" s="243"/>
      <c r="K95" s="243"/>
      <c r="L95" s="243"/>
      <c r="M95" s="243"/>
      <c r="N95" s="244"/>
      <c r="O95" s="244"/>
      <c r="P95" s="244"/>
      <c r="Q95" s="244"/>
      <c r="R95" s="296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4"/>
      <c r="AH95" s="344"/>
      <c r="AI95" s="344"/>
      <c r="AJ95" s="344"/>
      <c r="AK95" s="344"/>
      <c r="AL95" s="344"/>
      <c r="AM95" s="344"/>
      <c r="AN95" s="344"/>
    </row>
    <row r="96" spans="1:40" s="207" customFormat="1" x14ac:dyDescent="0.25">
      <c r="B96" s="452"/>
      <c r="N96" s="242"/>
      <c r="O96" s="242"/>
      <c r="P96" s="242"/>
      <c r="Q96" s="242"/>
      <c r="R96"/>
      <c r="S96" s="344"/>
      <c r="T96" s="344"/>
      <c r="U96" s="344"/>
      <c r="V96" s="344"/>
      <c r="W96" s="344"/>
      <c r="X96" s="344"/>
      <c r="Y96" s="344"/>
      <c r="Z96" s="344"/>
      <c r="AA96" s="344"/>
      <c r="AB96" s="344"/>
      <c r="AC96" s="344"/>
      <c r="AD96" s="344"/>
      <c r="AE96" s="344"/>
      <c r="AF96" s="344"/>
      <c r="AG96" s="344"/>
      <c r="AH96" s="344"/>
      <c r="AI96" s="344"/>
      <c r="AJ96" s="344"/>
      <c r="AK96" s="344"/>
      <c r="AL96" s="344"/>
      <c r="AM96" s="344"/>
      <c r="AN96" s="344"/>
    </row>
    <row r="97" spans="2:40" s="207" customFormat="1" x14ac:dyDescent="0.25">
      <c r="B97" s="452"/>
      <c r="N97" s="242"/>
      <c r="O97" s="242"/>
      <c r="P97" s="242"/>
      <c r="Q97" s="242"/>
      <c r="S97" s="344"/>
      <c r="T97" s="344"/>
      <c r="U97" s="344"/>
      <c r="V97" s="344"/>
      <c r="W97" s="344"/>
      <c r="X97" s="344"/>
      <c r="Y97" s="344"/>
      <c r="Z97" s="344"/>
      <c r="AA97" s="344"/>
      <c r="AB97" s="344"/>
      <c r="AC97" s="344"/>
      <c r="AD97" s="344"/>
      <c r="AE97" s="344"/>
      <c r="AF97" s="344"/>
      <c r="AG97" s="344"/>
      <c r="AH97" s="344"/>
      <c r="AI97" s="344"/>
      <c r="AJ97" s="344"/>
      <c r="AK97" s="344"/>
      <c r="AL97" s="344"/>
      <c r="AM97" s="344"/>
      <c r="AN97" s="344"/>
    </row>
    <row r="98" spans="2:40" s="207" customFormat="1" x14ac:dyDescent="0.25">
      <c r="B98" s="452"/>
      <c r="N98" s="242"/>
      <c r="O98" s="242"/>
      <c r="P98" s="242"/>
      <c r="Q98" s="242"/>
      <c r="S98" s="344"/>
      <c r="T98" s="344"/>
      <c r="U98" s="344"/>
      <c r="V98" s="344"/>
      <c r="W98" s="344"/>
      <c r="X98" s="344"/>
      <c r="Y98" s="344"/>
      <c r="Z98" s="344"/>
      <c r="AA98" s="344"/>
      <c r="AB98" s="344"/>
      <c r="AC98" s="344"/>
      <c r="AD98" s="344"/>
      <c r="AE98" s="344"/>
      <c r="AF98" s="344"/>
      <c r="AG98" s="344"/>
      <c r="AH98" s="344"/>
      <c r="AI98" s="344"/>
      <c r="AJ98" s="344"/>
      <c r="AK98" s="344"/>
      <c r="AL98" s="344"/>
      <c r="AM98" s="344"/>
      <c r="AN98" s="344"/>
    </row>
    <row r="99" spans="2:40" s="207" customFormat="1" x14ac:dyDescent="0.25">
      <c r="B99" s="452"/>
      <c r="N99" s="242"/>
      <c r="O99" s="242"/>
      <c r="P99" s="242"/>
      <c r="Q99" s="242"/>
      <c r="S99" s="344"/>
      <c r="T99" s="344"/>
      <c r="U99" s="344"/>
      <c r="V99" s="344"/>
      <c r="W99" s="344"/>
      <c r="X99" s="344"/>
      <c r="Y99" s="344"/>
      <c r="Z99" s="344"/>
      <c r="AA99" s="344"/>
      <c r="AB99" s="344"/>
      <c r="AC99" s="344"/>
      <c r="AD99" s="344"/>
      <c r="AE99" s="344"/>
      <c r="AF99" s="344"/>
      <c r="AG99" s="344"/>
      <c r="AH99" s="344"/>
      <c r="AI99" s="344"/>
      <c r="AJ99" s="344"/>
      <c r="AK99" s="344"/>
      <c r="AL99" s="344"/>
      <c r="AM99" s="344"/>
      <c r="AN99" s="344"/>
    </row>
    <row r="100" spans="2:40" s="207" customFormat="1" x14ac:dyDescent="0.25">
      <c r="B100" s="452"/>
      <c r="N100" s="242"/>
      <c r="O100" s="242"/>
      <c r="P100" s="242"/>
      <c r="Q100" s="242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4"/>
      <c r="AH100" s="344"/>
      <c r="AI100" s="344"/>
      <c r="AJ100" s="344"/>
      <c r="AK100" s="344"/>
      <c r="AL100" s="344"/>
      <c r="AM100" s="344"/>
      <c r="AN100" s="344"/>
    </row>
    <row r="101" spans="2:40" s="207" customFormat="1" x14ac:dyDescent="0.25">
      <c r="B101" s="452"/>
      <c r="N101" s="242"/>
      <c r="O101" s="242"/>
      <c r="P101" s="242"/>
      <c r="Q101" s="242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  <c r="AD101" s="344"/>
      <c r="AE101" s="344"/>
      <c r="AF101" s="344"/>
      <c r="AG101" s="344"/>
      <c r="AH101" s="344"/>
      <c r="AI101" s="344"/>
      <c r="AJ101" s="344"/>
      <c r="AK101" s="344"/>
      <c r="AL101" s="344"/>
      <c r="AM101" s="344"/>
      <c r="AN101" s="344"/>
    </row>
    <row r="102" spans="2:40" s="207" customFormat="1" x14ac:dyDescent="0.25">
      <c r="B102" s="452"/>
      <c r="N102" s="242"/>
      <c r="O102" s="242"/>
      <c r="P102" s="242"/>
      <c r="Q102" s="242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  <c r="AC102" s="344"/>
      <c r="AD102" s="344"/>
      <c r="AE102" s="344"/>
      <c r="AF102" s="344"/>
      <c r="AG102" s="344"/>
      <c r="AH102" s="344"/>
      <c r="AI102" s="344"/>
      <c r="AJ102" s="344"/>
      <c r="AK102" s="344"/>
      <c r="AL102" s="344"/>
      <c r="AM102" s="344"/>
      <c r="AN102" s="344"/>
    </row>
    <row r="103" spans="2:40" s="207" customFormat="1" x14ac:dyDescent="0.25">
      <c r="B103" s="452"/>
      <c r="N103" s="242"/>
      <c r="O103" s="242"/>
      <c r="P103" s="242"/>
      <c r="Q103" s="242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4"/>
      <c r="AI103" s="344"/>
      <c r="AJ103" s="344"/>
      <c r="AK103" s="344"/>
      <c r="AL103" s="344"/>
      <c r="AM103" s="344"/>
      <c r="AN103" s="344"/>
    </row>
    <row r="104" spans="2:40" s="207" customFormat="1" x14ac:dyDescent="0.25">
      <c r="B104" s="452"/>
      <c r="N104" s="242"/>
      <c r="O104" s="242"/>
      <c r="P104" s="242"/>
      <c r="Q104" s="242"/>
      <c r="S104" s="344"/>
      <c r="T104" s="344"/>
      <c r="U104" s="344"/>
      <c r="V104" s="344"/>
      <c r="W104" s="344"/>
      <c r="X104" s="344"/>
      <c r="Y104" s="344"/>
      <c r="Z104" s="344"/>
      <c r="AA104" s="344"/>
      <c r="AB104" s="344"/>
      <c r="AC104" s="344"/>
      <c r="AD104" s="344"/>
      <c r="AE104" s="344"/>
      <c r="AF104" s="344"/>
      <c r="AG104" s="344"/>
      <c r="AH104" s="344"/>
      <c r="AI104" s="344"/>
      <c r="AJ104" s="344"/>
      <c r="AK104" s="344"/>
      <c r="AL104" s="344"/>
      <c r="AM104" s="344"/>
      <c r="AN104" s="344"/>
    </row>
    <row r="105" spans="2:40" s="207" customFormat="1" x14ac:dyDescent="0.25">
      <c r="B105" s="452"/>
      <c r="N105" s="242"/>
      <c r="O105" s="242"/>
      <c r="P105" s="242"/>
      <c r="Q105" s="242"/>
      <c r="S105" s="344"/>
      <c r="T105" s="344"/>
      <c r="U105" s="344"/>
      <c r="V105" s="344"/>
      <c r="W105" s="344"/>
      <c r="X105" s="344"/>
      <c r="Y105" s="344"/>
      <c r="Z105" s="344"/>
      <c r="AA105" s="344"/>
      <c r="AB105" s="344"/>
      <c r="AC105" s="344"/>
      <c r="AD105" s="344"/>
      <c r="AE105" s="344"/>
      <c r="AF105" s="344"/>
      <c r="AG105" s="344"/>
      <c r="AH105" s="344"/>
      <c r="AI105" s="344"/>
      <c r="AJ105" s="344"/>
      <c r="AK105" s="344"/>
      <c r="AL105" s="344"/>
      <c r="AM105" s="344"/>
      <c r="AN105" s="344"/>
    </row>
    <row r="106" spans="2:40" s="207" customFormat="1" x14ac:dyDescent="0.25">
      <c r="B106" s="452"/>
      <c r="N106" s="242"/>
      <c r="O106" s="242"/>
      <c r="P106" s="242"/>
      <c r="Q106" s="242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4"/>
      <c r="AC106" s="344"/>
      <c r="AD106" s="344"/>
      <c r="AE106" s="344"/>
      <c r="AF106" s="344"/>
      <c r="AG106" s="344"/>
      <c r="AH106" s="344"/>
      <c r="AI106" s="344"/>
      <c r="AJ106" s="344"/>
      <c r="AK106" s="344"/>
      <c r="AL106" s="344"/>
      <c r="AM106" s="344"/>
      <c r="AN106" s="344"/>
    </row>
    <row r="107" spans="2:40" s="207" customFormat="1" x14ac:dyDescent="0.25">
      <c r="B107" s="452"/>
      <c r="N107" s="242"/>
      <c r="O107" s="242"/>
      <c r="P107" s="242"/>
      <c r="Q107" s="242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</row>
    <row r="108" spans="2:40" s="207" customFormat="1" x14ac:dyDescent="0.25">
      <c r="B108" s="452"/>
      <c r="N108" s="242"/>
      <c r="O108" s="242"/>
      <c r="P108" s="242"/>
      <c r="Q108" s="242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4"/>
      <c r="AC108" s="344"/>
      <c r="AD108" s="344"/>
      <c r="AE108" s="344"/>
      <c r="AF108" s="344"/>
      <c r="AG108" s="344"/>
      <c r="AH108" s="344"/>
      <c r="AI108" s="344"/>
      <c r="AJ108" s="344"/>
      <c r="AK108" s="344"/>
      <c r="AL108" s="344"/>
      <c r="AM108" s="344"/>
      <c r="AN108" s="344"/>
    </row>
    <row r="109" spans="2:40" s="207" customFormat="1" x14ac:dyDescent="0.25">
      <c r="B109" s="452"/>
      <c r="N109" s="242"/>
      <c r="O109" s="242"/>
      <c r="P109" s="242"/>
      <c r="Q109" s="242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</row>
    <row r="110" spans="2:40" s="207" customFormat="1" x14ac:dyDescent="0.25">
      <c r="B110" s="452"/>
      <c r="N110" s="242"/>
      <c r="O110" s="242"/>
      <c r="P110" s="242"/>
      <c r="Q110" s="242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4"/>
      <c r="AC110" s="344"/>
      <c r="AD110" s="344"/>
      <c r="AE110" s="344"/>
      <c r="AF110" s="344"/>
      <c r="AG110" s="344"/>
      <c r="AH110" s="344"/>
      <c r="AI110" s="344"/>
      <c r="AJ110" s="344"/>
      <c r="AK110" s="344"/>
      <c r="AL110" s="344"/>
      <c r="AM110" s="344"/>
      <c r="AN110" s="344"/>
    </row>
    <row r="111" spans="2:40" s="207" customFormat="1" x14ac:dyDescent="0.25">
      <c r="B111" s="452"/>
      <c r="N111" s="242"/>
      <c r="O111" s="242"/>
      <c r="P111" s="242"/>
      <c r="Q111" s="242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44"/>
      <c r="AG111" s="344"/>
      <c r="AH111" s="344"/>
      <c r="AI111" s="344"/>
      <c r="AJ111" s="344"/>
      <c r="AK111" s="344"/>
      <c r="AL111" s="344"/>
      <c r="AM111" s="344"/>
      <c r="AN111" s="344"/>
    </row>
    <row r="112" spans="2:40" s="207" customFormat="1" x14ac:dyDescent="0.25">
      <c r="B112" s="452"/>
      <c r="N112" s="242"/>
      <c r="O112" s="242"/>
      <c r="P112" s="242"/>
      <c r="Q112" s="242"/>
      <c r="S112" s="344"/>
      <c r="T112" s="344"/>
      <c r="U112" s="344"/>
      <c r="V112" s="344"/>
      <c r="W112" s="344"/>
      <c r="X112" s="344"/>
      <c r="Y112" s="344"/>
      <c r="Z112" s="344"/>
      <c r="AA112" s="344"/>
      <c r="AB112" s="344"/>
      <c r="AC112" s="344"/>
      <c r="AD112" s="344"/>
      <c r="AE112" s="344"/>
      <c r="AF112" s="344"/>
      <c r="AG112" s="344"/>
      <c r="AH112" s="344"/>
      <c r="AI112" s="344"/>
      <c r="AJ112" s="344"/>
      <c r="AK112" s="344"/>
      <c r="AL112" s="344"/>
      <c r="AM112" s="344"/>
      <c r="AN112" s="344"/>
    </row>
    <row r="113" spans="2:40" s="207" customFormat="1" x14ac:dyDescent="0.25">
      <c r="B113" s="452"/>
      <c r="N113" s="242"/>
      <c r="O113" s="242"/>
      <c r="P113" s="242"/>
      <c r="Q113" s="242"/>
      <c r="S113" s="344"/>
      <c r="T113" s="344"/>
      <c r="U113" s="344"/>
      <c r="V113" s="344"/>
      <c r="W113" s="344"/>
      <c r="X113" s="344"/>
      <c r="Y113" s="344"/>
      <c r="Z113" s="344"/>
      <c r="AA113" s="344"/>
      <c r="AB113" s="344"/>
      <c r="AC113" s="344"/>
      <c r="AD113" s="344"/>
      <c r="AE113" s="344"/>
      <c r="AF113" s="344"/>
      <c r="AG113" s="344"/>
      <c r="AH113" s="344"/>
      <c r="AI113" s="344"/>
      <c r="AJ113" s="344"/>
      <c r="AK113" s="344"/>
      <c r="AL113" s="344"/>
      <c r="AM113" s="344"/>
      <c r="AN113" s="344"/>
    </row>
    <row r="114" spans="2:40" s="207" customFormat="1" x14ac:dyDescent="0.25">
      <c r="B114" s="452"/>
      <c r="N114" s="242"/>
      <c r="O114" s="242"/>
      <c r="P114" s="242"/>
      <c r="Q114" s="242"/>
      <c r="S114" s="344"/>
      <c r="T114" s="344"/>
      <c r="U114" s="344"/>
      <c r="V114" s="344"/>
      <c r="W114" s="344"/>
      <c r="X114" s="344"/>
      <c r="Y114" s="344"/>
      <c r="Z114" s="344"/>
      <c r="AA114" s="344"/>
      <c r="AB114" s="344"/>
      <c r="AC114" s="344"/>
      <c r="AD114" s="344"/>
      <c r="AE114" s="344"/>
      <c r="AF114" s="344"/>
      <c r="AG114" s="344"/>
      <c r="AH114" s="344"/>
      <c r="AI114" s="344"/>
      <c r="AJ114" s="344"/>
      <c r="AK114" s="344"/>
      <c r="AL114" s="344"/>
      <c r="AM114" s="344"/>
      <c r="AN114" s="344"/>
    </row>
    <row r="115" spans="2:40" s="207" customFormat="1" x14ac:dyDescent="0.25">
      <c r="B115" s="452"/>
      <c r="N115" s="242"/>
      <c r="O115" s="242"/>
      <c r="P115" s="242"/>
      <c r="Q115" s="242"/>
      <c r="S115" s="344"/>
      <c r="T115" s="344"/>
      <c r="U115" s="344"/>
      <c r="V115" s="344"/>
      <c r="W115" s="344"/>
      <c r="X115" s="344"/>
      <c r="Y115" s="344"/>
      <c r="Z115" s="344"/>
      <c r="AA115" s="344"/>
      <c r="AB115" s="344"/>
      <c r="AC115" s="344"/>
      <c r="AD115" s="344"/>
      <c r="AE115" s="344"/>
      <c r="AF115" s="344"/>
      <c r="AG115" s="344"/>
      <c r="AH115" s="344"/>
      <c r="AI115" s="344"/>
      <c r="AJ115" s="344"/>
      <c r="AK115" s="344"/>
      <c r="AL115" s="344"/>
      <c r="AM115" s="344"/>
      <c r="AN115" s="344"/>
    </row>
    <row r="116" spans="2:40" s="207" customFormat="1" x14ac:dyDescent="0.25">
      <c r="B116" s="452"/>
      <c r="N116" s="242"/>
      <c r="O116" s="242"/>
      <c r="P116" s="242"/>
      <c r="Q116" s="242"/>
      <c r="S116" s="344"/>
      <c r="T116" s="344"/>
      <c r="U116" s="344"/>
      <c r="V116" s="344"/>
      <c r="W116" s="344"/>
      <c r="X116" s="344"/>
      <c r="Y116" s="344"/>
      <c r="Z116" s="344"/>
      <c r="AA116" s="344"/>
      <c r="AB116" s="344"/>
      <c r="AC116" s="344"/>
      <c r="AD116" s="344"/>
      <c r="AE116" s="344"/>
      <c r="AF116" s="344"/>
      <c r="AG116" s="344"/>
      <c r="AH116" s="344"/>
      <c r="AI116" s="344"/>
      <c r="AJ116" s="344"/>
      <c r="AK116" s="344"/>
      <c r="AL116" s="344"/>
      <c r="AM116" s="344"/>
      <c r="AN116" s="344"/>
    </row>
    <row r="117" spans="2:40" s="207" customFormat="1" x14ac:dyDescent="0.25">
      <c r="B117" s="452"/>
      <c r="N117" s="242"/>
      <c r="O117" s="242"/>
      <c r="P117" s="242"/>
      <c r="Q117" s="242"/>
      <c r="S117" s="344"/>
      <c r="T117" s="344"/>
      <c r="U117" s="344"/>
      <c r="V117" s="344"/>
      <c r="W117" s="344"/>
      <c r="X117" s="344"/>
      <c r="Y117" s="344"/>
      <c r="Z117" s="344"/>
      <c r="AA117" s="344"/>
      <c r="AB117" s="344"/>
      <c r="AC117" s="344"/>
      <c r="AD117" s="344"/>
      <c r="AE117" s="344"/>
      <c r="AF117" s="344"/>
      <c r="AG117" s="344"/>
      <c r="AH117" s="344"/>
      <c r="AI117" s="344"/>
      <c r="AJ117" s="344"/>
      <c r="AK117" s="344"/>
      <c r="AL117" s="344"/>
      <c r="AM117" s="344"/>
      <c r="AN117" s="344"/>
    </row>
    <row r="118" spans="2:40" s="207" customFormat="1" x14ac:dyDescent="0.25">
      <c r="B118" s="452"/>
      <c r="N118" s="242"/>
      <c r="O118" s="242"/>
      <c r="P118" s="242"/>
      <c r="Q118" s="242"/>
      <c r="S118" s="344"/>
      <c r="T118" s="344"/>
      <c r="U118" s="344"/>
      <c r="V118" s="344"/>
      <c r="W118" s="344"/>
      <c r="X118" s="344"/>
      <c r="Y118" s="344"/>
      <c r="Z118" s="344"/>
      <c r="AA118" s="344"/>
      <c r="AB118" s="344"/>
      <c r="AC118" s="344"/>
      <c r="AD118" s="344"/>
      <c r="AE118" s="344"/>
      <c r="AF118" s="344"/>
      <c r="AG118" s="344"/>
      <c r="AH118" s="344"/>
      <c r="AI118" s="344"/>
      <c r="AJ118" s="344"/>
      <c r="AK118" s="344"/>
      <c r="AL118" s="344"/>
      <c r="AM118" s="344"/>
      <c r="AN118" s="344"/>
    </row>
    <row r="119" spans="2:40" s="207" customFormat="1" x14ac:dyDescent="0.25">
      <c r="B119" s="452"/>
      <c r="N119" s="242"/>
      <c r="O119" s="242"/>
      <c r="P119" s="242"/>
      <c r="Q119" s="242"/>
      <c r="S119" s="344"/>
      <c r="T119" s="344"/>
      <c r="U119" s="344"/>
      <c r="V119" s="344"/>
      <c r="W119" s="344"/>
      <c r="X119" s="344"/>
      <c r="Y119" s="344"/>
      <c r="Z119" s="344"/>
      <c r="AA119" s="344"/>
      <c r="AB119" s="344"/>
      <c r="AC119" s="344"/>
      <c r="AD119" s="344"/>
      <c r="AE119" s="344"/>
      <c r="AF119" s="344"/>
      <c r="AG119" s="344"/>
      <c r="AH119" s="344"/>
      <c r="AI119" s="344"/>
      <c r="AJ119" s="344"/>
      <c r="AK119" s="344"/>
      <c r="AL119" s="344"/>
      <c r="AM119" s="344"/>
      <c r="AN119" s="344"/>
    </row>
    <row r="120" spans="2:40" s="207" customFormat="1" x14ac:dyDescent="0.25">
      <c r="B120" s="452"/>
      <c r="N120" s="242"/>
      <c r="O120" s="242"/>
      <c r="P120" s="242"/>
      <c r="Q120" s="242"/>
      <c r="S120" s="344"/>
      <c r="T120" s="344"/>
      <c r="U120" s="344"/>
      <c r="V120" s="344"/>
      <c r="W120" s="344"/>
      <c r="X120" s="344"/>
      <c r="Y120" s="344"/>
      <c r="Z120" s="344"/>
      <c r="AA120" s="344"/>
      <c r="AB120" s="344"/>
      <c r="AC120" s="344"/>
      <c r="AD120" s="344"/>
      <c r="AE120" s="344"/>
      <c r="AF120" s="344"/>
      <c r="AG120" s="344"/>
      <c r="AH120" s="344"/>
      <c r="AI120" s="344"/>
      <c r="AJ120" s="344"/>
      <c r="AK120" s="344"/>
      <c r="AL120" s="344"/>
      <c r="AM120" s="344"/>
      <c r="AN120" s="344"/>
    </row>
    <row r="121" spans="2:40" s="207" customFormat="1" x14ac:dyDescent="0.25">
      <c r="B121" s="452"/>
      <c r="N121" s="242"/>
      <c r="O121" s="242"/>
      <c r="P121" s="242"/>
      <c r="Q121" s="242"/>
      <c r="S121" s="344"/>
      <c r="T121" s="344"/>
      <c r="U121" s="344"/>
      <c r="V121" s="344"/>
      <c r="W121" s="344"/>
      <c r="X121" s="344"/>
      <c r="Y121" s="344"/>
      <c r="Z121" s="344"/>
      <c r="AA121" s="344"/>
      <c r="AB121" s="344"/>
      <c r="AC121" s="344"/>
      <c r="AD121" s="344"/>
      <c r="AE121" s="344"/>
      <c r="AF121" s="344"/>
      <c r="AG121" s="344"/>
      <c r="AH121" s="344"/>
      <c r="AI121" s="344"/>
      <c r="AJ121" s="344"/>
      <c r="AK121" s="344"/>
      <c r="AL121" s="344"/>
      <c r="AM121" s="344"/>
      <c r="AN121" s="344"/>
    </row>
    <row r="122" spans="2:40" s="207" customFormat="1" x14ac:dyDescent="0.25">
      <c r="B122" s="452"/>
      <c r="N122" s="242"/>
      <c r="O122" s="242"/>
      <c r="P122" s="242"/>
      <c r="Q122" s="242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</row>
    <row r="123" spans="2:40" s="207" customFormat="1" x14ac:dyDescent="0.25">
      <c r="B123" s="452"/>
      <c r="N123" s="242"/>
      <c r="O123" s="242"/>
      <c r="P123" s="242"/>
      <c r="Q123" s="242"/>
      <c r="S123" s="344"/>
      <c r="T123" s="344"/>
      <c r="U123" s="344"/>
      <c r="V123" s="344"/>
      <c r="W123" s="344"/>
      <c r="X123" s="344"/>
      <c r="Y123" s="344"/>
      <c r="Z123" s="344"/>
      <c r="AA123" s="344"/>
      <c r="AB123" s="344"/>
      <c r="AC123" s="344"/>
      <c r="AD123" s="344"/>
      <c r="AE123" s="344"/>
      <c r="AF123" s="344"/>
      <c r="AG123" s="344"/>
      <c r="AH123" s="344"/>
      <c r="AI123" s="344"/>
      <c r="AJ123" s="344"/>
      <c r="AK123" s="344"/>
      <c r="AL123" s="344"/>
      <c r="AM123" s="344"/>
      <c r="AN123" s="344"/>
    </row>
    <row r="124" spans="2:40" s="207" customFormat="1" x14ac:dyDescent="0.25">
      <c r="B124" s="452"/>
      <c r="N124" s="242"/>
      <c r="O124" s="242"/>
      <c r="P124" s="242"/>
      <c r="Q124" s="242"/>
      <c r="S124" s="344"/>
      <c r="T124" s="344"/>
      <c r="U124" s="344"/>
      <c r="V124" s="344"/>
      <c r="W124" s="344"/>
      <c r="X124" s="344"/>
      <c r="Y124" s="344"/>
      <c r="Z124" s="344"/>
      <c r="AA124" s="344"/>
      <c r="AB124" s="344"/>
      <c r="AC124" s="344"/>
      <c r="AD124" s="344"/>
      <c r="AE124" s="344"/>
      <c r="AF124" s="344"/>
      <c r="AG124" s="344"/>
      <c r="AH124" s="344"/>
      <c r="AI124" s="344"/>
      <c r="AJ124" s="344"/>
      <c r="AK124" s="344"/>
      <c r="AL124" s="344"/>
      <c r="AM124" s="344"/>
      <c r="AN124" s="344"/>
    </row>
    <row r="125" spans="2:40" s="207" customFormat="1" x14ac:dyDescent="0.25">
      <c r="B125" s="452"/>
      <c r="N125" s="242"/>
      <c r="O125" s="242"/>
      <c r="P125" s="242"/>
      <c r="Q125" s="242"/>
      <c r="S125" s="344"/>
      <c r="T125" s="344"/>
      <c r="U125" s="344"/>
      <c r="V125" s="344"/>
      <c r="W125" s="344"/>
      <c r="X125" s="344"/>
      <c r="Y125" s="344"/>
      <c r="Z125" s="344"/>
      <c r="AA125" s="344"/>
      <c r="AB125" s="344"/>
      <c r="AC125" s="344"/>
      <c r="AD125" s="344"/>
      <c r="AE125" s="344"/>
      <c r="AF125" s="344"/>
      <c r="AG125" s="344"/>
      <c r="AH125" s="344"/>
      <c r="AI125" s="344"/>
      <c r="AJ125" s="344"/>
      <c r="AK125" s="344"/>
      <c r="AL125" s="344"/>
      <c r="AM125" s="344"/>
      <c r="AN125" s="344"/>
    </row>
    <row r="126" spans="2:40" s="207" customFormat="1" x14ac:dyDescent="0.25">
      <c r="B126" s="452"/>
      <c r="N126" s="242"/>
      <c r="O126" s="242"/>
      <c r="P126" s="242"/>
      <c r="Q126" s="242"/>
      <c r="S126" s="344"/>
      <c r="T126" s="344"/>
      <c r="U126" s="344"/>
      <c r="V126" s="344"/>
      <c r="W126" s="344"/>
      <c r="X126" s="344"/>
      <c r="Y126" s="344"/>
      <c r="Z126" s="344"/>
      <c r="AA126" s="344"/>
      <c r="AB126" s="344"/>
      <c r="AC126" s="344"/>
      <c r="AD126" s="344"/>
      <c r="AE126" s="344"/>
      <c r="AF126" s="344"/>
      <c r="AG126" s="344"/>
      <c r="AH126" s="344"/>
      <c r="AI126" s="344"/>
      <c r="AJ126" s="344"/>
      <c r="AK126" s="344"/>
      <c r="AL126" s="344"/>
      <c r="AM126" s="344"/>
      <c r="AN126" s="344"/>
    </row>
    <row r="127" spans="2:40" s="207" customFormat="1" x14ac:dyDescent="0.25">
      <c r="B127" s="452"/>
      <c r="N127" s="242"/>
      <c r="O127" s="242"/>
      <c r="P127" s="242"/>
      <c r="Q127" s="242"/>
      <c r="S127" s="344"/>
      <c r="T127" s="344"/>
      <c r="U127" s="344"/>
      <c r="V127" s="344"/>
      <c r="W127" s="344"/>
      <c r="X127" s="344"/>
      <c r="Y127" s="344"/>
      <c r="Z127" s="344"/>
      <c r="AA127" s="344"/>
      <c r="AB127" s="344"/>
      <c r="AC127" s="344"/>
      <c r="AD127" s="344"/>
      <c r="AE127" s="344"/>
      <c r="AF127" s="344"/>
      <c r="AG127" s="344"/>
      <c r="AH127" s="344"/>
      <c r="AI127" s="344"/>
      <c r="AJ127" s="344"/>
      <c r="AK127" s="344"/>
      <c r="AL127" s="344"/>
      <c r="AM127" s="344"/>
      <c r="AN127" s="344"/>
    </row>
    <row r="128" spans="2:40" s="207" customFormat="1" x14ac:dyDescent="0.25">
      <c r="B128" s="452"/>
      <c r="N128" s="242"/>
      <c r="O128" s="242"/>
      <c r="P128" s="242"/>
      <c r="Q128" s="242"/>
      <c r="S128" s="344"/>
      <c r="T128" s="344"/>
      <c r="U128" s="344"/>
      <c r="V128" s="344"/>
      <c r="W128" s="344"/>
      <c r="X128" s="344"/>
      <c r="Y128" s="344"/>
      <c r="Z128" s="344"/>
      <c r="AA128" s="344"/>
      <c r="AB128" s="344"/>
      <c r="AC128" s="344"/>
      <c r="AD128" s="344"/>
      <c r="AE128" s="344"/>
      <c r="AF128" s="344"/>
      <c r="AG128" s="344"/>
      <c r="AH128" s="344"/>
      <c r="AI128" s="344"/>
      <c r="AJ128" s="344"/>
      <c r="AK128" s="344"/>
      <c r="AL128" s="344"/>
      <c r="AM128" s="344"/>
      <c r="AN128" s="344"/>
    </row>
    <row r="129" spans="2:40" s="207" customFormat="1" x14ac:dyDescent="0.25">
      <c r="B129" s="452"/>
      <c r="N129" s="242"/>
      <c r="O129" s="242"/>
      <c r="P129" s="242"/>
      <c r="Q129" s="242"/>
      <c r="S129" s="344"/>
      <c r="T129" s="344"/>
      <c r="U129" s="344"/>
      <c r="V129" s="344"/>
      <c r="W129" s="344"/>
      <c r="X129" s="344"/>
      <c r="Y129" s="344"/>
      <c r="Z129" s="344"/>
      <c r="AA129" s="344"/>
      <c r="AB129" s="344"/>
      <c r="AC129" s="344"/>
      <c r="AD129" s="344"/>
      <c r="AE129" s="344"/>
      <c r="AF129" s="344"/>
      <c r="AG129" s="344"/>
      <c r="AH129" s="344"/>
      <c r="AI129" s="344"/>
      <c r="AJ129" s="344"/>
      <c r="AK129" s="344"/>
      <c r="AL129" s="344"/>
      <c r="AM129" s="344"/>
      <c r="AN129" s="344"/>
    </row>
    <row r="130" spans="2:40" s="207" customFormat="1" x14ac:dyDescent="0.25">
      <c r="B130" s="452"/>
      <c r="N130" s="242"/>
      <c r="O130" s="242"/>
      <c r="P130" s="242"/>
      <c r="Q130" s="242"/>
      <c r="S130" s="344"/>
      <c r="T130" s="344"/>
      <c r="U130" s="344"/>
      <c r="V130" s="344"/>
      <c r="W130" s="344"/>
      <c r="X130" s="344"/>
      <c r="Y130" s="344"/>
      <c r="Z130" s="344"/>
      <c r="AA130" s="344"/>
      <c r="AB130" s="344"/>
      <c r="AC130" s="344"/>
      <c r="AD130" s="344"/>
      <c r="AE130" s="344"/>
      <c r="AF130" s="344"/>
      <c r="AG130" s="344"/>
      <c r="AH130" s="344"/>
      <c r="AI130" s="344"/>
      <c r="AJ130" s="344"/>
      <c r="AK130" s="344"/>
      <c r="AL130" s="344"/>
      <c r="AM130" s="344"/>
      <c r="AN130" s="344"/>
    </row>
    <row r="131" spans="2:40" s="207" customFormat="1" x14ac:dyDescent="0.25">
      <c r="B131" s="452"/>
      <c r="N131" s="242"/>
      <c r="O131" s="242"/>
      <c r="P131" s="242"/>
      <c r="Q131" s="242"/>
      <c r="S131" s="344"/>
      <c r="T131" s="344"/>
      <c r="U131" s="344"/>
      <c r="V131" s="344"/>
      <c r="W131" s="344"/>
      <c r="X131" s="344"/>
      <c r="Y131" s="344"/>
      <c r="Z131" s="344"/>
      <c r="AA131" s="344"/>
      <c r="AB131" s="344"/>
      <c r="AC131" s="344"/>
      <c r="AD131" s="344"/>
      <c r="AE131" s="344"/>
      <c r="AF131" s="344"/>
      <c r="AG131" s="344"/>
      <c r="AH131" s="344"/>
      <c r="AI131" s="344"/>
      <c r="AJ131" s="344"/>
      <c r="AK131" s="344"/>
      <c r="AL131" s="344"/>
      <c r="AM131" s="344"/>
      <c r="AN131" s="344"/>
    </row>
    <row r="132" spans="2:40" s="207" customFormat="1" x14ac:dyDescent="0.25">
      <c r="B132" s="452"/>
      <c r="N132" s="242"/>
      <c r="O132" s="242"/>
      <c r="P132" s="242"/>
      <c r="Q132" s="242"/>
      <c r="S132" s="344"/>
      <c r="T132" s="344"/>
      <c r="U132" s="344"/>
      <c r="V132" s="344"/>
      <c r="W132" s="344"/>
      <c r="X132" s="344"/>
      <c r="Y132" s="344"/>
      <c r="Z132" s="344"/>
      <c r="AA132" s="344"/>
      <c r="AB132" s="344"/>
      <c r="AC132" s="344"/>
      <c r="AD132" s="344"/>
      <c r="AE132" s="344"/>
      <c r="AF132" s="344"/>
      <c r="AG132" s="344"/>
      <c r="AH132" s="344"/>
      <c r="AI132" s="344"/>
      <c r="AJ132" s="344"/>
      <c r="AK132" s="344"/>
      <c r="AL132" s="344"/>
      <c r="AM132" s="344"/>
      <c r="AN132" s="344"/>
    </row>
    <row r="133" spans="2:40" s="207" customFormat="1" x14ac:dyDescent="0.25">
      <c r="B133" s="452"/>
      <c r="N133" s="242"/>
      <c r="O133" s="242"/>
      <c r="P133" s="242"/>
      <c r="Q133" s="242"/>
      <c r="S133" s="344"/>
      <c r="T133" s="344"/>
      <c r="U133" s="344"/>
      <c r="V133" s="344"/>
      <c r="W133" s="344"/>
      <c r="X133" s="344"/>
      <c r="Y133" s="344"/>
      <c r="Z133" s="344"/>
      <c r="AA133" s="344"/>
      <c r="AB133" s="344"/>
      <c r="AC133" s="344"/>
      <c r="AD133" s="344"/>
      <c r="AE133" s="344"/>
      <c r="AF133" s="344"/>
      <c r="AG133" s="344"/>
      <c r="AH133" s="344"/>
      <c r="AI133" s="344"/>
      <c r="AJ133" s="344"/>
      <c r="AK133" s="344"/>
      <c r="AL133" s="344"/>
      <c r="AM133" s="344"/>
      <c r="AN133" s="344"/>
    </row>
    <row r="134" spans="2:40" s="207" customFormat="1" x14ac:dyDescent="0.25">
      <c r="B134" s="452"/>
      <c r="N134" s="242"/>
      <c r="O134" s="242"/>
      <c r="P134" s="242"/>
      <c r="Q134" s="242"/>
      <c r="S134" s="344"/>
      <c r="T134" s="344"/>
      <c r="U134" s="344"/>
      <c r="V134" s="344"/>
      <c r="W134" s="344"/>
      <c r="X134" s="344"/>
      <c r="Y134" s="344"/>
      <c r="Z134" s="344"/>
      <c r="AA134" s="344"/>
      <c r="AB134" s="344"/>
      <c r="AC134" s="344"/>
      <c r="AD134" s="344"/>
      <c r="AE134" s="344"/>
      <c r="AF134" s="344"/>
      <c r="AG134" s="344"/>
      <c r="AH134" s="344"/>
      <c r="AI134" s="344"/>
      <c r="AJ134" s="344"/>
      <c r="AK134" s="344"/>
      <c r="AL134" s="344"/>
      <c r="AM134" s="344"/>
      <c r="AN134" s="344"/>
    </row>
    <row r="135" spans="2:40" s="207" customFormat="1" x14ac:dyDescent="0.25">
      <c r="B135" s="452"/>
      <c r="N135" s="242"/>
      <c r="O135" s="242"/>
      <c r="P135" s="242"/>
      <c r="Q135" s="242"/>
      <c r="S135" s="344"/>
      <c r="T135" s="344"/>
      <c r="U135" s="344"/>
      <c r="V135" s="344"/>
      <c r="W135" s="344"/>
      <c r="X135" s="344"/>
      <c r="Y135" s="344"/>
      <c r="Z135" s="344"/>
      <c r="AA135" s="344"/>
      <c r="AB135" s="344"/>
      <c r="AC135" s="344"/>
      <c r="AD135" s="344"/>
      <c r="AE135" s="344"/>
      <c r="AF135" s="344"/>
      <c r="AG135" s="344"/>
      <c r="AH135" s="344"/>
      <c r="AI135" s="344"/>
      <c r="AJ135" s="344"/>
      <c r="AK135" s="344"/>
      <c r="AL135" s="344"/>
      <c r="AM135" s="344"/>
      <c r="AN135" s="344"/>
    </row>
    <row r="136" spans="2:40" s="207" customFormat="1" x14ac:dyDescent="0.25">
      <c r="B136" s="452"/>
      <c r="N136" s="242"/>
      <c r="O136" s="242"/>
      <c r="P136" s="242"/>
      <c r="Q136" s="242"/>
      <c r="S136" s="344"/>
      <c r="T136" s="344"/>
      <c r="U136" s="344"/>
      <c r="V136" s="344"/>
      <c r="W136" s="344"/>
      <c r="X136" s="344"/>
      <c r="Y136" s="344"/>
      <c r="Z136" s="344"/>
      <c r="AA136" s="344"/>
      <c r="AB136" s="344"/>
      <c r="AC136" s="344"/>
      <c r="AD136" s="344"/>
      <c r="AE136" s="344"/>
      <c r="AF136" s="344"/>
      <c r="AG136" s="344"/>
      <c r="AH136" s="344"/>
      <c r="AI136" s="344"/>
      <c r="AJ136" s="344"/>
      <c r="AK136" s="344"/>
      <c r="AL136" s="344"/>
      <c r="AM136" s="344"/>
      <c r="AN136" s="344"/>
    </row>
    <row r="137" spans="2:40" s="207" customFormat="1" x14ac:dyDescent="0.25">
      <c r="B137" s="452"/>
      <c r="N137" s="242"/>
      <c r="O137" s="242"/>
      <c r="P137" s="242"/>
      <c r="Q137" s="242"/>
      <c r="S137" s="344"/>
      <c r="T137" s="344"/>
      <c r="U137" s="344"/>
      <c r="V137" s="344"/>
      <c r="W137" s="344"/>
      <c r="X137" s="344"/>
      <c r="Y137" s="344"/>
      <c r="Z137" s="344"/>
      <c r="AA137" s="344"/>
      <c r="AB137" s="344"/>
      <c r="AC137" s="344"/>
      <c r="AD137" s="344"/>
      <c r="AE137" s="344"/>
      <c r="AF137" s="344"/>
      <c r="AG137" s="344"/>
      <c r="AH137" s="344"/>
      <c r="AI137" s="344"/>
      <c r="AJ137" s="344"/>
      <c r="AK137" s="344"/>
      <c r="AL137" s="344"/>
      <c r="AM137" s="344"/>
      <c r="AN137" s="344"/>
    </row>
    <row r="138" spans="2:40" s="207" customFormat="1" x14ac:dyDescent="0.25">
      <c r="B138" s="452"/>
      <c r="N138" s="242"/>
      <c r="O138" s="242"/>
      <c r="P138" s="242"/>
      <c r="Q138" s="242"/>
      <c r="S138" s="344"/>
      <c r="T138" s="344"/>
      <c r="U138" s="344"/>
      <c r="V138" s="344"/>
      <c r="W138" s="344"/>
      <c r="X138" s="344"/>
      <c r="Y138" s="344"/>
      <c r="Z138" s="344"/>
      <c r="AA138" s="344"/>
      <c r="AB138" s="344"/>
      <c r="AC138" s="344"/>
      <c r="AD138" s="344"/>
      <c r="AE138" s="344"/>
      <c r="AF138" s="344"/>
      <c r="AG138" s="344"/>
      <c r="AH138" s="344"/>
      <c r="AI138" s="344"/>
      <c r="AJ138" s="344"/>
      <c r="AK138" s="344"/>
      <c r="AL138" s="344"/>
      <c r="AM138" s="344"/>
      <c r="AN138" s="344"/>
    </row>
    <row r="139" spans="2:40" s="207" customFormat="1" x14ac:dyDescent="0.25">
      <c r="B139" s="452"/>
      <c r="N139" s="242"/>
      <c r="O139" s="242"/>
      <c r="P139" s="242"/>
      <c r="Q139" s="242"/>
      <c r="S139" s="344"/>
      <c r="T139" s="344"/>
      <c r="U139" s="344"/>
      <c r="V139" s="344"/>
      <c r="W139" s="344"/>
      <c r="X139" s="344"/>
      <c r="Y139" s="344"/>
      <c r="Z139" s="344"/>
      <c r="AA139" s="344"/>
      <c r="AB139" s="344"/>
      <c r="AC139" s="344"/>
      <c r="AD139" s="344"/>
      <c r="AE139" s="344"/>
      <c r="AF139" s="344"/>
      <c r="AG139" s="344"/>
      <c r="AH139" s="344"/>
      <c r="AI139" s="344"/>
      <c r="AJ139" s="344"/>
      <c r="AK139" s="344"/>
      <c r="AL139" s="344"/>
      <c r="AM139" s="344"/>
      <c r="AN139" s="344"/>
    </row>
    <row r="140" spans="2:40" s="207" customFormat="1" x14ac:dyDescent="0.25">
      <c r="B140" s="452"/>
      <c r="N140" s="242"/>
      <c r="O140" s="242"/>
      <c r="P140" s="242"/>
      <c r="Q140" s="242"/>
      <c r="S140" s="344"/>
      <c r="T140" s="344"/>
      <c r="U140" s="344"/>
      <c r="V140" s="344"/>
      <c r="W140" s="344"/>
      <c r="X140" s="344"/>
      <c r="Y140" s="344"/>
      <c r="Z140" s="344"/>
      <c r="AA140" s="344"/>
      <c r="AB140" s="344"/>
      <c r="AC140" s="344"/>
      <c r="AD140" s="344"/>
      <c r="AE140" s="344"/>
      <c r="AF140" s="344"/>
      <c r="AG140" s="344"/>
      <c r="AH140" s="344"/>
      <c r="AI140" s="344"/>
      <c r="AJ140" s="344"/>
      <c r="AK140" s="344"/>
      <c r="AL140" s="344"/>
      <c r="AM140" s="344"/>
      <c r="AN140" s="344"/>
    </row>
    <row r="141" spans="2:40" s="207" customFormat="1" x14ac:dyDescent="0.25">
      <c r="B141" s="452"/>
      <c r="N141" s="242"/>
      <c r="O141" s="242"/>
      <c r="P141" s="242"/>
      <c r="Q141" s="242"/>
      <c r="S141" s="344"/>
      <c r="T141" s="344"/>
      <c r="U141" s="344"/>
      <c r="V141" s="344"/>
      <c r="W141" s="344"/>
      <c r="X141" s="344"/>
      <c r="Y141" s="344"/>
      <c r="Z141" s="344"/>
      <c r="AA141" s="344"/>
      <c r="AB141" s="344"/>
      <c r="AC141" s="344"/>
      <c r="AD141" s="344"/>
      <c r="AE141" s="344"/>
      <c r="AF141" s="344"/>
      <c r="AG141" s="344"/>
      <c r="AH141" s="344"/>
      <c r="AI141" s="344"/>
      <c r="AJ141" s="344"/>
      <c r="AK141" s="344"/>
      <c r="AL141" s="344"/>
      <c r="AM141" s="344"/>
      <c r="AN141" s="344"/>
    </row>
    <row r="142" spans="2:40" s="207" customFormat="1" x14ac:dyDescent="0.25">
      <c r="B142" s="452"/>
      <c r="N142" s="242"/>
      <c r="O142" s="242"/>
      <c r="P142" s="242"/>
      <c r="Q142" s="242"/>
      <c r="S142" s="344"/>
      <c r="T142" s="344"/>
      <c r="U142" s="344"/>
      <c r="V142" s="344"/>
      <c r="W142" s="344"/>
      <c r="X142" s="344"/>
      <c r="Y142" s="344"/>
      <c r="Z142" s="344"/>
      <c r="AA142" s="344"/>
      <c r="AB142" s="344"/>
      <c r="AC142" s="344"/>
      <c r="AD142" s="344"/>
      <c r="AE142" s="344"/>
      <c r="AF142" s="344"/>
      <c r="AG142" s="344"/>
      <c r="AH142" s="344"/>
      <c r="AI142" s="344"/>
      <c r="AJ142" s="344"/>
      <c r="AK142" s="344"/>
      <c r="AL142" s="344"/>
      <c r="AM142" s="344"/>
      <c r="AN142" s="344"/>
    </row>
    <row r="143" spans="2:40" s="207" customFormat="1" x14ac:dyDescent="0.25">
      <c r="B143" s="452"/>
      <c r="N143" s="242"/>
      <c r="O143" s="242"/>
      <c r="P143" s="242"/>
      <c r="Q143" s="242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</row>
    <row r="144" spans="2:40" s="207" customFormat="1" x14ac:dyDescent="0.25">
      <c r="B144" s="452"/>
      <c r="N144" s="242"/>
      <c r="O144" s="242"/>
      <c r="P144" s="242"/>
      <c r="Q144" s="242"/>
      <c r="S144" s="344"/>
      <c r="T144" s="344"/>
      <c r="U144" s="344"/>
      <c r="V144" s="344"/>
      <c r="W144" s="344"/>
      <c r="X144" s="344"/>
      <c r="Y144" s="344"/>
      <c r="Z144" s="344"/>
      <c r="AA144" s="344"/>
      <c r="AB144" s="344"/>
      <c r="AC144" s="344"/>
      <c r="AD144" s="344"/>
      <c r="AE144" s="344"/>
      <c r="AF144" s="344"/>
      <c r="AG144" s="344"/>
      <c r="AH144" s="344"/>
      <c r="AI144" s="344"/>
      <c r="AJ144" s="344"/>
      <c r="AK144" s="344"/>
      <c r="AL144" s="344"/>
      <c r="AM144" s="344"/>
      <c r="AN144" s="344"/>
    </row>
    <row r="145" spans="2:40" s="207" customFormat="1" x14ac:dyDescent="0.25">
      <c r="B145" s="452"/>
      <c r="N145" s="242"/>
      <c r="O145" s="242"/>
      <c r="P145" s="242"/>
      <c r="Q145" s="242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</row>
    <row r="146" spans="2:40" s="207" customFormat="1" x14ac:dyDescent="0.25">
      <c r="B146" s="452"/>
      <c r="N146" s="242"/>
      <c r="O146" s="242"/>
      <c r="P146" s="242"/>
      <c r="Q146" s="242"/>
      <c r="S146" s="344"/>
      <c r="T146" s="344"/>
      <c r="U146" s="344"/>
      <c r="V146" s="344"/>
      <c r="W146" s="344"/>
      <c r="X146" s="344"/>
      <c r="Y146" s="344"/>
      <c r="Z146" s="344"/>
      <c r="AA146" s="344"/>
      <c r="AB146" s="344"/>
      <c r="AC146" s="344"/>
      <c r="AD146" s="344"/>
      <c r="AE146" s="344"/>
      <c r="AF146" s="344"/>
      <c r="AG146" s="344"/>
      <c r="AH146" s="344"/>
      <c r="AI146" s="344"/>
      <c r="AJ146" s="344"/>
      <c r="AK146" s="344"/>
      <c r="AL146" s="344"/>
      <c r="AM146" s="344"/>
      <c r="AN146" s="344"/>
    </row>
    <row r="147" spans="2:40" s="207" customFormat="1" x14ac:dyDescent="0.25">
      <c r="B147" s="452"/>
      <c r="N147" s="242"/>
      <c r="O147" s="242"/>
      <c r="P147" s="242"/>
      <c r="Q147" s="242"/>
      <c r="S147" s="344"/>
      <c r="T147" s="344"/>
      <c r="U147" s="344"/>
      <c r="V147" s="344"/>
      <c r="W147" s="344"/>
      <c r="X147" s="344"/>
      <c r="Y147" s="344"/>
      <c r="Z147" s="344"/>
      <c r="AA147" s="344"/>
      <c r="AB147" s="344"/>
      <c r="AC147" s="344"/>
      <c r="AD147" s="344"/>
      <c r="AE147" s="344"/>
      <c r="AF147" s="344"/>
      <c r="AG147" s="344"/>
      <c r="AH147" s="344"/>
      <c r="AI147" s="344"/>
      <c r="AJ147" s="344"/>
      <c r="AK147" s="344"/>
      <c r="AL147" s="344"/>
      <c r="AM147" s="344"/>
      <c r="AN147" s="344"/>
    </row>
    <row r="148" spans="2:40" s="207" customFormat="1" x14ac:dyDescent="0.25">
      <c r="B148" s="452"/>
      <c r="N148" s="242"/>
      <c r="O148" s="242"/>
      <c r="P148" s="242"/>
      <c r="Q148" s="242"/>
      <c r="S148" s="344"/>
      <c r="T148" s="344"/>
      <c r="U148" s="344"/>
      <c r="V148" s="344"/>
      <c r="W148" s="344"/>
      <c r="X148" s="344"/>
      <c r="Y148" s="344"/>
      <c r="Z148" s="344"/>
      <c r="AA148" s="344"/>
      <c r="AB148" s="344"/>
      <c r="AC148" s="344"/>
      <c r="AD148" s="344"/>
      <c r="AE148" s="344"/>
      <c r="AF148" s="344"/>
      <c r="AG148" s="344"/>
      <c r="AH148" s="344"/>
      <c r="AI148" s="344"/>
      <c r="AJ148" s="344"/>
      <c r="AK148" s="344"/>
      <c r="AL148" s="344"/>
      <c r="AM148" s="344"/>
      <c r="AN148" s="344"/>
    </row>
    <row r="149" spans="2:40" s="207" customFormat="1" x14ac:dyDescent="0.25">
      <c r="B149" s="452"/>
      <c r="N149" s="242"/>
      <c r="O149" s="242"/>
      <c r="P149" s="242"/>
      <c r="Q149" s="242"/>
      <c r="S149" s="344"/>
      <c r="T149" s="344"/>
      <c r="U149" s="344"/>
      <c r="V149" s="344"/>
      <c r="W149" s="344"/>
      <c r="X149" s="344"/>
      <c r="Y149" s="344"/>
      <c r="Z149" s="344"/>
      <c r="AA149" s="344"/>
      <c r="AB149" s="344"/>
      <c r="AC149" s="344"/>
      <c r="AD149" s="344"/>
      <c r="AE149" s="344"/>
      <c r="AF149" s="344"/>
      <c r="AG149" s="344"/>
      <c r="AH149" s="344"/>
      <c r="AI149" s="344"/>
      <c r="AJ149" s="344"/>
      <c r="AK149" s="344"/>
      <c r="AL149" s="344"/>
      <c r="AM149" s="344"/>
      <c r="AN149" s="344"/>
    </row>
    <row r="150" spans="2:40" s="207" customFormat="1" x14ac:dyDescent="0.25">
      <c r="B150" s="452"/>
      <c r="N150" s="242"/>
      <c r="O150" s="242"/>
      <c r="P150" s="242"/>
      <c r="Q150" s="242"/>
      <c r="S150" s="344"/>
      <c r="T150" s="344"/>
      <c r="U150" s="344"/>
      <c r="V150" s="344"/>
      <c r="W150" s="344"/>
      <c r="X150" s="344"/>
      <c r="Y150" s="344"/>
      <c r="Z150" s="344"/>
      <c r="AA150" s="344"/>
      <c r="AB150" s="344"/>
      <c r="AC150" s="344"/>
      <c r="AD150" s="344"/>
      <c r="AE150" s="344"/>
      <c r="AF150" s="344"/>
      <c r="AG150" s="344"/>
      <c r="AH150" s="344"/>
      <c r="AI150" s="344"/>
      <c r="AJ150" s="344"/>
      <c r="AK150" s="344"/>
      <c r="AL150" s="344"/>
      <c r="AM150" s="344"/>
      <c r="AN150" s="344"/>
    </row>
    <row r="151" spans="2:40" s="207" customFormat="1" x14ac:dyDescent="0.25">
      <c r="B151" s="452"/>
      <c r="N151" s="242"/>
      <c r="O151" s="242"/>
      <c r="P151" s="242"/>
      <c r="Q151" s="242"/>
      <c r="S151" s="344"/>
      <c r="T151" s="344"/>
      <c r="U151" s="344"/>
      <c r="V151" s="344"/>
      <c r="W151" s="344"/>
      <c r="X151" s="344"/>
      <c r="Y151" s="344"/>
      <c r="Z151" s="344"/>
      <c r="AA151" s="344"/>
      <c r="AB151" s="344"/>
      <c r="AC151" s="344"/>
      <c r="AD151" s="344"/>
      <c r="AE151" s="344"/>
      <c r="AF151" s="344"/>
      <c r="AG151" s="344"/>
      <c r="AH151" s="344"/>
      <c r="AI151" s="344"/>
      <c r="AJ151" s="344"/>
      <c r="AK151" s="344"/>
      <c r="AL151" s="344"/>
      <c r="AM151" s="344"/>
      <c r="AN151" s="344"/>
    </row>
    <row r="152" spans="2:40" s="207" customFormat="1" x14ac:dyDescent="0.25">
      <c r="B152" s="452"/>
      <c r="N152" s="242"/>
      <c r="O152" s="242"/>
      <c r="P152" s="242"/>
      <c r="Q152" s="242"/>
      <c r="S152" s="344"/>
      <c r="T152" s="344"/>
      <c r="U152" s="344"/>
      <c r="V152" s="344"/>
      <c r="W152" s="344"/>
      <c r="X152" s="344"/>
      <c r="Y152" s="344"/>
      <c r="Z152" s="344"/>
      <c r="AA152" s="344"/>
      <c r="AB152" s="344"/>
      <c r="AC152" s="344"/>
      <c r="AD152" s="344"/>
      <c r="AE152" s="344"/>
      <c r="AF152" s="344"/>
      <c r="AG152" s="344"/>
      <c r="AH152" s="344"/>
      <c r="AI152" s="344"/>
      <c r="AJ152" s="344"/>
      <c r="AK152" s="344"/>
      <c r="AL152" s="344"/>
      <c r="AM152" s="344"/>
      <c r="AN152" s="344"/>
    </row>
    <row r="153" spans="2:40" s="207" customFormat="1" x14ac:dyDescent="0.25">
      <c r="B153" s="452"/>
      <c r="N153" s="242"/>
      <c r="O153" s="242"/>
      <c r="P153" s="242"/>
      <c r="Q153" s="242"/>
      <c r="S153" s="344"/>
      <c r="T153" s="344"/>
      <c r="U153" s="344"/>
      <c r="V153" s="344"/>
      <c r="W153" s="344"/>
      <c r="X153" s="344"/>
      <c r="Y153" s="344"/>
      <c r="Z153" s="344"/>
      <c r="AA153" s="344"/>
      <c r="AB153" s="344"/>
      <c r="AC153" s="344"/>
      <c r="AD153" s="344"/>
      <c r="AE153" s="344"/>
      <c r="AF153" s="344"/>
      <c r="AG153" s="344"/>
      <c r="AH153" s="344"/>
      <c r="AI153" s="344"/>
      <c r="AJ153" s="344"/>
      <c r="AK153" s="344"/>
      <c r="AL153" s="344"/>
      <c r="AM153" s="344"/>
      <c r="AN153" s="344"/>
    </row>
    <row r="154" spans="2:40" s="207" customFormat="1" x14ac:dyDescent="0.25">
      <c r="B154" s="452"/>
      <c r="N154" s="242"/>
      <c r="O154" s="242"/>
      <c r="P154" s="242"/>
      <c r="Q154" s="242"/>
      <c r="S154" s="344"/>
      <c r="T154" s="344"/>
      <c r="U154" s="344"/>
      <c r="V154" s="344"/>
      <c r="W154" s="344"/>
      <c r="X154" s="344"/>
      <c r="Y154" s="344"/>
      <c r="Z154" s="344"/>
      <c r="AA154" s="344"/>
      <c r="AB154" s="344"/>
      <c r="AC154" s="344"/>
      <c r="AD154" s="344"/>
      <c r="AE154" s="344"/>
      <c r="AF154" s="344"/>
      <c r="AG154" s="344"/>
      <c r="AH154" s="344"/>
      <c r="AI154" s="344"/>
      <c r="AJ154" s="344"/>
      <c r="AK154" s="344"/>
      <c r="AL154" s="344"/>
      <c r="AM154" s="344"/>
      <c r="AN154" s="344"/>
    </row>
    <row r="155" spans="2:40" s="207" customFormat="1" x14ac:dyDescent="0.25">
      <c r="B155" s="452"/>
      <c r="N155" s="242"/>
      <c r="O155" s="242"/>
      <c r="P155" s="242"/>
      <c r="Q155" s="242"/>
      <c r="S155" s="344"/>
      <c r="T155" s="344"/>
      <c r="U155" s="344"/>
      <c r="V155" s="344"/>
      <c r="W155" s="344"/>
      <c r="X155" s="344"/>
      <c r="Y155" s="344"/>
      <c r="Z155" s="344"/>
      <c r="AA155" s="344"/>
      <c r="AB155" s="344"/>
      <c r="AC155" s="344"/>
      <c r="AD155" s="344"/>
      <c r="AE155" s="344"/>
      <c r="AF155" s="344"/>
      <c r="AG155" s="344"/>
      <c r="AH155" s="344"/>
      <c r="AI155" s="344"/>
      <c r="AJ155" s="344"/>
      <c r="AK155" s="344"/>
      <c r="AL155" s="344"/>
      <c r="AM155" s="344"/>
      <c r="AN155" s="344"/>
    </row>
    <row r="156" spans="2:40" s="207" customFormat="1" x14ac:dyDescent="0.25">
      <c r="B156" s="452"/>
      <c r="N156" s="242"/>
      <c r="O156" s="242"/>
      <c r="P156" s="242"/>
      <c r="Q156" s="242"/>
      <c r="S156" s="344"/>
      <c r="T156" s="344"/>
      <c r="U156" s="344"/>
      <c r="V156" s="344"/>
      <c r="W156" s="344"/>
      <c r="X156" s="344"/>
      <c r="Y156" s="344"/>
      <c r="Z156" s="344"/>
      <c r="AA156" s="344"/>
      <c r="AB156" s="344"/>
      <c r="AC156" s="344"/>
      <c r="AD156" s="344"/>
      <c r="AE156" s="344"/>
      <c r="AF156" s="344"/>
      <c r="AG156" s="344"/>
      <c r="AH156" s="344"/>
      <c r="AI156" s="344"/>
      <c r="AJ156" s="344"/>
      <c r="AK156" s="344"/>
      <c r="AL156" s="344"/>
      <c r="AM156" s="344"/>
      <c r="AN156" s="344"/>
    </row>
    <row r="157" spans="2:40" s="207" customFormat="1" x14ac:dyDescent="0.25">
      <c r="B157" s="452"/>
      <c r="N157" s="242"/>
      <c r="O157" s="242"/>
      <c r="P157" s="242"/>
      <c r="Q157" s="242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4"/>
      <c r="AC157" s="344"/>
      <c r="AD157" s="344"/>
      <c r="AE157" s="344"/>
      <c r="AF157" s="344"/>
      <c r="AG157" s="344"/>
      <c r="AH157" s="344"/>
      <c r="AI157" s="344"/>
      <c r="AJ157" s="344"/>
      <c r="AK157" s="344"/>
      <c r="AL157" s="344"/>
      <c r="AM157" s="344"/>
      <c r="AN157" s="344"/>
    </row>
    <row r="158" spans="2:40" s="207" customFormat="1" x14ac:dyDescent="0.25">
      <c r="B158" s="452"/>
      <c r="N158" s="242"/>
      <c r="O158" s="242"/>
      <c r="P158" s="242"/>
      <c r="Q158" s="242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4"/>
      <c r="AC158" s="344"/>
      <c r="AD158" s="344"/>
      <c r="AE158" s="344"/>
      <c r="AF158" s="344"/>
      <c r="AG158" s="344"/>
      <c r="AH158" s="344"/>
      <c r="AI158" s="344"/>
      <c r="AJ158" s="344"/>
      <c r="AK158" s="344"/>
      <c r="AL158" s="344"/>
      <c r="AM158" s="344"/>
      <c r="AN158" s="344"/>
    </row>
    <row r="159" spans="2:40" s="207" customFormat="1" x14ac:dyDescent="0.25">
      <c r="B159" s="452"/>
      <c r="N159" s="242"/>
      <c r="O159" s="242"/>
      <c r="P159" s="242"/>
      <c r="Q159" s="242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4"/>
      <c r="AC159" s="344"/>
      <c r="AD159" s="344"/>
      <c r="AE159" s="344"/>
      <c r="AF159" s="344"/>
      <c r="AG159" s="344"/>
      <c r="AH159" s="344"/>
      <c r="AI159" s="344"/>
      <c r="AJ159" s="344"/>
      <c r="AK159" s="344"/>
      <c r="AL159" s="344"/>
      <c r="AM159" s="344"/>
      <c r="AN159" s="344"/>
    </row>
    <row r="160" spans="2:40" s="207" customFormat="1" x14ac:dyDescent="0.25">
      <c r="B160" s="452"/>
      <c r="N160" s="242"/>
      <c r="O160" s="242"/>
      <c r="P160" s="242"/>
      <c r="Q160" s="242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4"/>
      <c r="AC160" s="344"/>
      <c r="AD160" s="344"/>
      <c r="AE160" s="344"/>
      <c r="AF160" s="344"/>
      <c r="AG160" s="344"/>
      <c r="AH160" s="344"/>
      <c r="AI160" s="344"/>
      <c r="AJ160" s="344"/>
      <c r="AK160" s="344"/>
      <c r="AL160" s="344"/>
      <c r="AM160" s="344"/>
      <c r="AN160" s="344"/>
    </row>
    <row r="161" spans="2:40" s="207" customFormat="1" x14ac:dyDescent="0.25">
      <c r="B161" s="452"/>
      <c r="N161" s="242"/>
      <c r="O161" s="242"/>
      <c r="P161" s="242"/>
      <c r="Q161" s="242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4"/>
      <c r="AC161" s="344"/>
      <c r="AD161" s="344"/>
      <c r="AE161" s="344"/>
      <c r="AF161" s="344"/>
      <c r="AG161" s="344"/>
      <c r="AH161" s="344"/>
      <c r="AI161" s="344"/>
      <c r="AJ161" s="344"/>
      <c r="AK161" s="344"/>
      <c r="AL161" s="344"/>
      <c r="AM161" s="344"/>
      <c r="AN161" s="344"/>
    </row>
    <row r="162" spans="2:40" s="207" customFormat="1" x14ac:dyDescent="0.25">
      <c r="B162" s="452"/>
      <c r="N162" s="242"/>
      <c r="O162" s="242"/>
      <c r="P162" s="242"/>
      <c r="Q162" s="242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4"/>
      <c r="AC162" s="344"/>
      <c r="AD162" s="344"/>
      <c r="AE162" s="344"/>
      <c r="AF162" s="344"/>
      <c r="AG162" s="344"/>
      <c r="AH162" s="344"/>
      <c r="AI162" s="344"/>
      <c r="AJ162" s="344"/>
      <c r="AK162" s="344"/>
      <c r="AL162" s="344"/>
      <c r="AM162" s="344"/>
      <c r="AN162" s="344"/>
    </row>
    <row r="163" spans="2:40" s="207" customFormat="1" x14ac:dyDescent="0.25">
      <c r="B163" s="452"/>
      <c r="N163" s="242"/>
      <c r="O163" s="242"/>
      <c r="P163" s="242"/>
      <c r="Q163" s="242"/>
      <c r="S163" s="344"/>
      <c r="T163" s="344"/>
      <c r="U163" s="344"/>
      <c r="V163" s="344"/>
      <c r="W163" s="344"/>
      <c r="X163" s="344"/>
      <c r="Y163" s="344"/>
      <c r="Z163" s="344"/>
      <c r="AA163" s="344"/>
      <c r="AB163" s="344"/>
      <c r="AC163" s="344"/>
      <c r="AD163" s="344"/>
      <c r="AE163" s="344"/>
      <c r="AF163" s="344"/>
      <c r="AG163" s="344"/>
      <c r="AH163" s="344"/>
      <c r="AI163" s="344"/>
      <c r="AJ163" s="344"/>
      <c r="AK163" s="344"/>
      <c r="AL163" s="344"/>
      <c r="AM163" s="344"/>
      <c r="AN163" s="344"/>
    </row>
    <row r="164" spans="2:40" s="207" customFormat="1" x14ac:dyDescent="0.25">
      <c r="B164" s="452"/>
      <c r="N164" s="242"/>
      <c r="O164" s="242"/>
      <c r="P164" s="242"/>
      <c r="Q164" s="242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4"/>
      <c r="AC164" s="344"/>
      <c r="AD164" s="344"/>
      <c r="AE164" s="344"/>
      <c r="AF164" s="344"/>
      <c r="AG164" s="344"/>
      <c r="AH164" s="344"/>
      <c r="AI164" s="344"/>
      <c r="AJ164" s="344"/>
      <c r="AK164" s="344"/>
      <c r="AL164" s="344"/>
      <c r="AM164" s="344"/>
      <c r="AN164" s="344"/>
    </row>
  </sheetData>
  <protectedRanges>
    <protectedRange sqref="I19:I21 J81:J82 J85 I47:I53 G60:G62 G40 I38:I42 G43 G49 G31:G34" name="Interval3_1_2"/>
    <protectedRange sqref="I23 I16 I8:J8 I9:I13 J9:J30" name="Interval3_1_1_1"/>
    <protectedRange sqref="G46 G37" name="Interval3_1_2_1"/>
    <protectedRange sqref="I14:I15" name="Interval3_1_1_1_1"/>
    <protectedRange sqref="G44 G35" name="Interval3_1_3"/>
  </protectedRanges>
  <sortState xmlns:xlrd2="http://schemas.microsoft.com/office/spreadsheetml/2017/richdata2" ref="A34:AT69">
    <sortCondition ref="A34:A69"/>
    <sortCondition descending="1" ref="D34:D69"/>
  </sortState>
  <mergeCells count="6">
    <mergeCell ref="B93:F93"/>
    <mergeCell ref="B94:F94"/>
    <mergeCell ref="B87:F87"/>
    <mergeCell ref="B88:F88"/>
    <mergeCell ref="B89:F89"/>
    <mergeCell ref="B90:F90"/>
  </mergeCells>
  <conditionalFormatting sqref="L8">
    <cfRule type="cellIs" dxfId="136" priority="65" operator="greaterThan">
      <formula>0</formula>
    </cfRule>
  </conditionalFormatting>
  <conditionalFormatting sqref="L34:L62">
    <cfRule type="cellIs" dxfId="135" priority="63" operator="lessThan">
      <formula>0</formula>
    </cfRule>
  </conditionalFormatting>
  <conditionalFormatting sqref="L66 L68">
    <cfRule type="cellIs" dxfId="134" priority="59" operator="lessThan">
      <formula>0</formula>
    </cfRule>
  </conditionalFormatting>
  <conditionalFormatting sqref="L77">
    <cfRule type="cellIs" dxfId="133" priority="55" operator="lessThan">
      <formula>0</formula>
    </cfRule>
  </conditionalFormatting>
  <conditionalFormatting sqref="L9:L30">
    <cfRule type="cellIs" dxfId="132" priority="25" operator="greaterThan">
      <formula>0</formula>
    </cfRule>
  </conditionalFormatting>
  <conditionalFormatting sqref="L67">
    <cfRule type="cellIs" dxfId="131" priority="21" operator="lessThan">
      <formula>0</formula>
    </cfRule>
  </conditionalFormatting>
  <conditionalFormatting sqref="L69">
    <cfRule type="cellIs" dxfId="130" priority="15" operator="lessThan">
      <formula>0</formula>
    </cfRule>
  </conditionalFormatting>
  <conditionalFormatting sqref="L71">
    <cfRule type="cellIs" dxfId="129" priority="13" operator="lessThan">
      <formula>0</formula>
    </cfRule>
  </conditionalFormatting>
  <conditionalFormatting sqref="L70">
    <cfRule type="cellIs" dxfId="128" priority="11" operator="lessThan">
      <formula>0</formula>
    </cfRule>
  </conditionalFormatting>
  <conditionalFormatting sqref="L72:L74">
    <cfRule type="cellIs" dxfId="127" priority="9" operator="lessThan">
      <formula>0</formula>
    </cfRule>
  </conditionalFormatting>
  <conditionalFormatting sqref="L75">
    <cfRule type="cellIs" dxfId="126" priority="7" operator="lessThan">
      <formula>0</formula>
    </cfRule>
  </conditionalFormatting>
  <conditionalFormatting sqref="L76">
    <cfRule type="cellIs" dxfId="125" priority="5" operator="lessThan">
      <formula>0</formula>
    </cfRule>
  </conditionalFormatting>
  <conditionalFormatting sqref="L81">
    <cfRule type="cellIs" dxfId="124" priority="3" operator="greaterThan">
      <formula>0</formula>
    </cfRule>
  </conditionalFormatting>
  <conditionalFormatting sqref="L85">
    <cfRule type="cellIs" dxfId="123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&amp;R&amp;F; &amp;A; &amp;P de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A1:AO71"/>
  <sheetViews>
    <sheetView zoomScaleNormal="100" workbookViewId="0">
      <selection activeCell="C2" sqref="C2"/>
    </sheetView>
  </sheetViews>
  <sheetFormatPr defaultRowHeight="15" x14ac:dyDescent="0.25"/>
  <cols>
    <col min="2" max="2" width="4.5703125" style="452" customWidth="1"/>
    <col min="3" max="3" width="14.5703125" customWidth="1"/>
    <col min="4" max="4" width="27.5703125" customWidth="1"/>
    <col min="5" max="6" width="8.5703125" customWidth="1"/>
    <col min="7" max="7" width="8.5703125" style="207" customWidth="1"/>
    <col min="8" max="9" width="8.5703125" customWidth="1"/>
    <col min="10" max="12" width="8.7109375" customWidth="1"/>
    <col min="13" max="13" width="3.5703125" customWidth="1"/>
    <col min="14" max="17" width="8.5703125" style="242" customWidth="1"/>
    <col min="18" max="18" width="8.5703125" customWidth="1"/>
    <col min="19" max="41" width="8.7109375" style="344"/>
  </cols>
  <sheetData>
    <row r="1" spans="1:41" s="207" customFormat="1" x14ac:dyDescent="0.25">
      <c r="B1" s="452"/>
      <c r="H1" s="406"/>
      <c r="I1" s="243"/>
      <c r="J1" s="246"/>
      <c r="K1" s="247"/>
      <c r="L1" s="248"/>
      <c r="M1" s="280"/>
      <c r="N1" s="487"/>
      <c r="O1" s="487"/>
      <c r="P1" s="487"/>
      <c r="Q1" s="487"/>
      <c r="R1" s="243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</row>
    <row r="2" spans="1:41" s="45" customFormat="1" x14ac:dyDescent="0.25">
      <c r="B2" s="450"/>
      <c r="C2" s="514" t="s">
        <v>373</v>
      </c>
      <c r="D2" s="140"/>
      <c r="E2" s="110"/>
      <c r="F2" s="11"/>
      <c r="G2" s="2"/>
      <c r="H2" s="406"/>
      <c r="I2" s="250"/>
      <c r="J2" s="246"/>
      <c r="K2" s="247"/>
      <c r="L2" s="248"/>
      <c r="M2" s="280"/>
      <c r="N2" s="487"/>
      <c r="O2" s="487"/>
      <c r="P2" s="487"/>
      <c r="Q2" s="487"/>
      <c r="R2" s="250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s="45" customFormat="1" x14ac:dyDescent="0.25">
      <c r="B3" s="450"/>
      <c r="C3" s="4" t="s">
        <v>0</v>
      </c>
      <c r="D3" s="141"/>
      <c r="E3" s="5"/>
      <c r="F3" s="6"/>
      <c r="G3" s="7"/>
      <c r="H3" s="407"/>
      <c r="I3" s="250"/>
      <c r="J3" s="252"/>
      <c r="K3" s="253"/>
      <c r="L3" s="254"/>
      <c r="M3" s="346"/>
      <c r="N3" s="488"/>
      <c r="O3" s="488"/>
      <c r="P3" s="488"/>
      <c r="Q3" s="488"/>
      <c r="R3" s="250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</row>
    <row r="4" spans="1:41" s="45" customFormat="1" x14ac:dyDescent="0.25">
      <c r="B4" s="450"/>
      <c r="C4" s="8" t="s">
        <v>4</v>
      </c>
      <c r="D4" s="9"/>
      <c r="E4" s="10">
        <f>SUM(B8:B44)</f>
        <v>13</v>
      </c>
      <c r="F4" s="11" t="s">
        <v>2</v>
      </c>
      <c r="G4" s="12"/>
      <c r="H4" s="406"/>
      <c r="I4" s="250"/>
      <c r="J4" s="255"/>
      <c r="K4" s="256"/>
      <c r="L4" s="257"/>
      <c r="M4" s="328"/>
      <c r="N4" s="489"/>
      <c r="O4" s="489"/>
      <c r="P4" s="489"/>
      <c r="Q4" s="489"/>
      <c r="R4" s="250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</row>
    <row r="5" spans="1:41" s="45" customFormat="1" x14ac:dyDescent="0.25">
      <c r="B5" s="450"/>
      <c r="D5" s="142"/>
      <c r="E5" s="143"/>
      <c r="F5" s="144"/>
      <c r="G5" s="12"/>
      <c r="H5" s="408"/>
      <c r="I5" s="250"/>
      <c r="J5" s="255"/>
      <c r="K5" s="256"/>
      <c r="L5" s="257"/>
      <c r="M5" s="347"/>
      <c r="N5" s="490"/>
      <c r="O5" s="490"/>
      <c r="P5" s="490"/>
      <c r="Q5" s="490"/>
      <c r="R5" s="250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</row>
    <row r="6" spans="1:41" s="45" customFormat="1" ht="16.5" x14ac:dyDescent="0.25">
      <c r="A6" s="47"/>
      <c r="B6" s="453"/>
      <c r="C6" s="18" t="s">
        <v>21</v>
      </c>
      <c r="D6" s="389"/>
      <c r="E6" s="500"/>
      <c r="F6" s="172"/>
      <c r="G6" s="22"/>
      <c r="H6" s="409"/>
      <c r="I6" s="250"/>
      <c r="J6" s="394"/>
      <c r="K6" s="395"/>
      <c r="L6" s="261"/>
      <c r="M6" s="280"/>
      <c r="N6" s="241" t="s">
        <v>285</v>
      </c>
      <c r="O6" s="241" t="s">
        <v>286</v>
      </c>
      <c r="P6" s="241" t="s">
        <v>287</v>
      </c>
      <c r="Q6" s="241" t="s">
        <v>288</v>
      </c>
      <c r="R6" s="250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s="23" customFormat="1" ht="33.75" x14ac:dyDescent="0.25">
      <c r="A7" s="1"/>
      <c r="B7" s="24" t="s">
        <v>6</v>
      </c>
      <c r="C7" s="25" t="s">
        <v>7</v>
      </c>
      <c r="D7" s="26" t="s">
        <v>8</v>
      </c>
      <c r="E7" s="27" t="s">
        <v>22</v>
      </c>
      <c r="F7" s="54" t="s">
        <v>23</v>
      </c>
      <c r="G7" s="29"/>
      <c r="H7" s="410"/>
      <c r="I7" s="265"/>
      <c r="J7" s="263" t="s">
        <v>11</v>
      </c>
      <c r="K7" s="264" t="s">
        <v>12</v>
      </c>
      <c r="L7" s="261"/>
      <c r="M7" s="265"/>
      <c r="N7" s="266" t="s">
        <v>22</v>
      </c>
      <c r="O7" s="266" t="s">
        <v>22</v>
      </c>
      <c r="P7" s="266" t="s">
        <v>22</v>
      </c>
      <c r="Q7" s="266" t="s">
        <v>22</v>
      </c>
      <c r="R7" s="265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</row>
    <row r="8" spans="1:41" s="151" customFormat="1" ht="33.75" x14ac:dyDescent="0.25">
      <c r="A8" s="58"/>
      <c r="B8" s="60">
        <v>1.21</v>
      </c>
      <c r="C8" s="148" t="s">
        <v>95</v>
      </c>
      <c r="D8" s="152" t="s">
        <v>367</v>
      </c>
      <c r="E8" s="150" t="s">
        <v>97</v>
      </c>
      <c r="F8" s="57" t="s">
        <v>97</v>
      </c>
      <c r="G8" s="37"/>
      <c r="H8" s="411"/>
      <c r="I8" s="271"/>
      <c r="J8" s="282" t="str">
        <f t="shared" ref="J8:J30" si="0">F8</f>
        <v>... %</v>
      </c>
      <c r="K8" s="283" t="e">
        <f t="shared" ref="K8:K30" si="1">1-(1*J8)</f>
        <v>#VALUE!</v>
      </c>
      <c r="L8" s="270" t="e">
        <f t="shared" ref="L8:L18" si="2">F8-E8</f>
        <v>#VALUE!</v>
      </c>
      <c r="M8" s="348"/>
      <c r="N8" s="491">
        <v>0.45</v>
      </c>
      <c r="O8" s="491">
        <v>0.48</v>
      </c>
      <c r="P8" s="491">
        <v>0.5</v>
      </c>
      <c r="Q8" s="491">
        <v>0.59150000000000003</v>
      </c>
      <c r="R8" s="271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</row>
    <row r="9" spans="1:41" s="151" customFormat="1" ht="33.75" x14ac:dyDescent="0.25">
      <c r="A9" s="58"/>
      <c r="B9" s="60">
        <v>0.14000000000000001</v>
      </c>
      <c r="C9" s="148" t="s">
        <v>99</v>
      </c>
      <c r="D9" s="152" t="s">
        <v>367</v>
      </c>
      <c r="E9" s="150" t="s">
        <v>97</v>
      </c>
      <c r="F9" s="57" t="s">
        <v>97</v>
      </c>
      <c r="G9" s="37"/>
      <c r="H9" s="411"/>
      <c r="I9" s="271"/>
      <c r="J9" s="282" t="str">
        <f t="shared" si="0"/>
        <v>... %</v>
      </c>
      <c r="K9" s="283" t="e">
        <f t="shared" si="1"/>
        <v>#VALUE!</v>
      </c>
      <c r="L9" s="270" t="e">
        <f t="shared" si="2"/>
        <v>#VALUE!</v>
      </c>
      <c r="M9" s="348"/>
      <c r="N9" s="491">
        <v>0.95</v>
      </c>
      <c r="O9" s="491">
        <v>0.85</v>
      </c>
      <c r="P9" s="491">
        <v>0.8</v>
      </c>
      <c r="Q9" s="491">
        <v>0.81</v>
      </c>
      <c r="R9" s="271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</row>
    <row r="10" spans="1:41" s="151" customFormat="1" ht="33.75" x14ac:dyDescent="0.25">
      <c r="A10" s="58"/>
      <c r="B10" s="60">
        <v>0.06</v>
      </c>
      <c r="C10" s="148" t="s">
        <v>101</v>
      </c>
      <c r="D10" s="152" t="s">
        <v>367</v>
      </c>
      <c r="E10" s="150" t="s">
        <v>97</v>
      </c>
      <c r="F10" s="57" t="s">
        <v>97</v>
      </c>
      <c r="G10" s="37"/>
      <c r="H10" s="411"/>
      <c r="I10" s="271"/>
      <c r="J10" s="282" t="str">
        <f t="shared" si="0"/>
        <v>... %</v>
      </c>
      <c r="K10" s="283" t="e">
        <f t="shared" si="1"/>
        <v>#VALUE!</v>
      </c>
      <c r="L10" s="270" t="e">
        <f t="shared" si="2"/>
        <v>#VALUE!</v>
      </c>
      <c r="M10" s="348"/>
      <c r="N10" s="491">
        <v>0.95</v>
      </c>
      <c r="O10" s="491">
        <v>0.85</v>
      </c>
      <c r="P10" s="491">
        <v>0.8</v>
      </c>
      <c r="Q10" s="491">
        <v>0.81</v>
      </c>
      <c r="R10" s="271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</row>
    <row r="11" spans="1:41" s="151" customFormat="1" ht="33.75" x14ac:dyDescent="0.25">
      <c r="A11" s="58"/>
      <c r="B11" s="60">
        <v>0.06</v>
      </c>
      <c r="C11" s="148" t="s">
        <v>102</v>
      </c>
      <c r="D11" s="152" t="s">
        <v>367</v>
      </c>
      <c r="E11" s="150" t="s">
        <v>97</v>
      </c>
      <c r="F11" s="57" t="s">
        <v>97</v>
      </c>
      <c r="G11" s="37"/>
      <c r="H11" s="414"/>
      <c r="I11" s="271"/>
      <c r="J11" s="282" t="str">
        <f t="shared" si="0"/>
        <v>... %</v>
      </c>
      <c r="K11" s="283" t="e">
        <f t="shared" si="1"/>
        <v>#VALUE!</v>
      </c>
      <c r="L11" s="270" t="e">
        <f t="shared" si="2"/>
        <v>#VALUE!</v>
      </c>
      <c r="M11" s="348"/>
      <c r="N11" s="491">
        <v>0.95</v>
      </c>
      <c r="O11" s="491">
        <v>0.85</v>
      </c>
      <c r="P11" s="491">
        <v>0.8</v>
      </c>
      <c r="Q11" s="491">
        <v>0.81</v>
      </c>
      <c r="R11" s="271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</row>
    <row r="12" spans="1:41" s="151" customFormat="1" ht="33.75" x14ac:dyDescent="0.25">
      <c r="A12" s="58"/>
      <c r="B12" s="60">
        <v>3.69</v>
      </c>
      <c r="C12" s="148" t="s">
        <v>103</v>
      </c>
      <c r="D12" s="152" t="s">
        <v>367</v>
      </c>
      <c r="E12" s="150" t="s">
        <v>97</v>
      </c>
      <c r="F12" s="57" t="s">
        <v>97</v>
      </c>
      <c r="G12" s="37"/>
      <c r="H12" s="411"/>
      <c r="I12" s="280"/>
      <c r="J12" s="282" t="str">
        <f t="shared" si="0"/>
        <v>... %</v>
      </c>
      <c r="K12" s="283" t="e">
        <f t="shared" si="1"/>
        <v>#VALUE!</v>
      </c>
      <c r="L12" s="270" t="e">
        <f t="shared" si="2"/>
        <v>#VALUE!</v>
      </c>
      <c r="M12" s="348"/>
      <c r="N12" s="491">
        <v>0.45</v>
      </c>
      <c r="O12" s="491">
        <v>0.52700000000000002</v>
      </c>
      <c r="P12" s="491">
        <v>0.6</v>
      </c>
      <c r="Q12" s="491">
        <v>0.62370000000000003</v>
      </c>
      <c r="R12" s="280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</row>
    <row r="13" spans="1:41" s="151" customFormat="1" ht="33.75" x14ac:dyDescent="0.25">
      <c r="A13" s="58"/>
      <c r="B13" s="60">
        <v>0.43</v>
      </c>
      <c r="C13" s="148" t="s">
        <v>106</v>
      </c>
      <c r="D13" s="152" t="s">
        <v>367</v>
      </c>
      <c r="E13" s="150" t="s">
        <v>97</v>
      </c>
      <c r="F13" s="57" t="s">
        <v>97</v>
      </c>
      <c r="G13" s="37"/>
      <c r="H13" s="413"/>
      <c r="I13" s="271"/>
      <c r="J13" s="282" t="str">
        <f t="shared" si="0"/>
        <v>... %</v>
      </c>
      <c r="K13" s="283" t="e">
        <f t="shared" si="1"/>
        <v>#VALUE!</v>
      </c>
      <c r="L13" s="270" t="e">
        <f t="shared" si="2"/>
        <v>#VALUE!</v>
      </c>
      <c r="M13" s="348"/>
      <c r="N13" s="491">
        <v>0.8</v>
      </c>
      <c r="O13" s="491">
        <v>0.53</v>
      </c>
      <c r="P13" s="491">
        <v>0.6</v>
      </c>
      <c r="Q13" s="491">
        <v>0.62370000000000003</v>
      </c>
      <c r="R13" s="271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</row>
    <row r="14" spans="1:41" s="151" customFormat="1" ht="33.75" x14ac:dyDescent="0.25">
      <c r="A14" s="58"/>
      <c r="B14" s="60">
        <v>0.97</v>
      </c>
      <c r="C14" s="148" t="s">
        <v>109</v>
      </c>
      <c r="D14" s="152" t="s">
        <v>367</v>
      </c>
      <c r="E14" s="150" t="s">
        <v>97</v>
      </c>
      <c r="F14" s="57" t="s">
        <v>97</v>
      </c>
      <c r="G14" s="37"/>
      <c r="H14" s="410"/>
      <c r="I14" s="271"/>
      <c r="J14" s="282" t="str">
        <f t="shared" si="0"/>
        <v>... %</v>
      </c>
      <c r="K14" s="283" t="e">
        <f t="shared" si="1"/>
        <v>#VALUE!</v>
      </c>
      <c r="L14" s="270" t="e">
        <f t="shared" si="2"/>
        <v>#VALUE!</v>
      </c>
      <c r="M14" s="348"/>
      <c r="N14" s="491">
        <v>0.67</v>
      </c>
      <c r="O14" s="491">
        <v>0.65</v>
      </c>
      <c r="P14" s="491">
        <v>0.65</v>
      </c>
      <c r="Q14" s="491">
        <v>0.66049999999999998</v>
      </c>
      <c r="R14" s="271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</row>
    <row r="15" spans="1:41" s="151" customFormat="1" ht="33.75" x14ac:dyDescent="0.25">
      <c r="A15" s="58"/>
      <c r="B15" s="60">
        <v>0.82</v>
      </c>
      <c r="C15" s="148" t="s">
        <v>111</v>
      </c>
      <c r="D15" s="152" t="s">
        <v>367</v>
      </c>
      <c r="E15" s="150" t="s">
        <v>97</v>
      </c>
      <c r="F15" s="57" t="s">
        <v>97</v>
      </c>
      <c r="G15" s="37"/>
      <c r="H15" s="413"/>
      <c r="I15" s="271"/>
      <c r="J15" s="282" t="str">
        <f t="shared" si="0"/>
        <v>... %</v>
      </c>
      <c r="K15" s="283" t="e">
        <f t="shared" si="1"/>
        <v>#VALUE!</v>
      </c>
      <c r="L15" s="270" t="e">
        <f t="shared" si="2"/>
        <v>#VALUE!</v>
      </c>
      <c r="M15" s="348"/>
      <c r="N15" s="491">
        <v>0.67</v>
      </c>
      <c r="O15" s="491">
        <v>0.65</v>
      </c>
      <c r="P15" s="491">
        <v>0.65</v>
      </c>
      <c r="Q15" s="491">
        <v>0.66049999999999998</v>
      </c>
      <c r="R15" s="271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</row>
    <row r="16" spans="1:41" s="151" customFormat="1" ht="33.75" x14ac:dyDescent="0.25">
      <c r="A16" s="58"/>
      <c r="B16" s="60">
        <v>1.01</v>
      </c>
      <c r="C16" s="148" t="s">
        <v>116</v>
      </c>
      <c r="D16" s="152" t="s">
        <v>367</v>
      </c>
      <c r="E16" s="150" t="s">
        <v>97</v>
      </c>
      <c r="F16" s="57" t="s">
        <v>97</v>
      </c>
      <c r="G16" s="37"/>
      <c r="H16" s="413"/>
      <c r="I16" s="271"/>
      <c r="J16" s="282" t="str">
        <f t="shared" si="0"/>
        <v>... %</v>
      </c>
      <c r="K16" s="283" t="e">
        <f t="shared" si="1"/>
        <v>#VALUE!</v>
      </c>
      <c r="L16" s="270" t="e">
        <f t="shared" si="2"/>
        <v>#VALUE!</v>
      </c>
      <c r="M16" s="348"/>
      <c r="N16" s="491">
        <v>0.6</v>
      </c>
      <c r="O16" s="491">
        <v>0.65</v>
      </c>
      <c r="P16" s="491">
        <v>0.7</v>
      </c>
      <c r="Q16" s="491">
        <v>0.71499999999999997</v>
      </c>
      <c r="R16" s="271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</row>
    <row r="17" spans="1:41" s="151" customFormat="1" ht="33.75" x14ac:dyDescent="0.25">
      <c r="A17" s="58"/>
      <c r="B17" s="60">
        <v>0.26</v>
      </c>
      <c r="C17" s="148" t="s">
        <v>117</v>
      </c>
      <c r="D17" s="152" t="s">
        <v>367</v>
      </c>
      <c r="E17" s="150" t="s">
        <v>97</v>
      </c>
      <c r="F17" s="57" t="s">
        <v>97</v>
      </c>
      <c r="G17" s="37"/>
      <c r="H17" s="413"/>
      <c r="I17" s="271"/>
      <c r="J17" s="282" t="str">
        <f t="shared" si="0"/>
        <v>... %</v>
      </c>
      <c r="K17" s="283" t="e">
        <f t="shared" si="1"/>
        <v>#VALUE!</v>
      </c>
      <c r="L17" s="270" t="e">
        <f t="shared" si="2"/>
        <v>#VALUE!</v>
      </c>
      <c r="M17" s="348"/>
      <c r="N17" s="491">
        <v>0.78</v>
      </c>
      <c r="O17" s="491">
        <v>0.65</v>
      </c>
      <c r="P17" s="491">
        <v>0.8</v>
      </c>
      <c r="Q17" s="491">
        <v>0.71499999999999997</v>
      </c>
      <c r="R17" s="271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</row>
    <row r="18" spans="1:41" s="151" customFormat="1" ht="33.75" x14ac:dyDescent="0.25">
      <c r="A18" s="58"/>
      <c r="B18" s="60">
        <v>0.7</v>
      </c>
      <c r="C18" s="148" t="s">
        <v>121</v>
      </c>
      <c r="D18" s="152" t="s">
        <v>367</v>
      </c>
      <c r="E18" s="150" t="s">
        <v>97</v>
      </c>
      <c r="F18" s="57" t="s">
        <v>97</v>
      </c>
      <c r="G18" s="37"/>
      <c r="H18" s="413"/>
      <c r="I18" s="271"/>
      <c r="J18" s="282" t="str">
        <f t="shared" si="0"/>
        <v>... %</v>
      </c>
      <c r="K18" s="283" t="e">
        <f t="shared" si="1"/>
        <v>#VALUE!</v>
      </c>
      <c r="L18" s="270" t="e">
        <f t="shared" si="2"/>
        <v>#VALUE!</v>
      </c>
      <c r="M18" s="348"/>
      <c r="N18" s="491">
        <v>0.6</v>
      </c>
      <c r="O18" s="491">
        <v>0.65</v>
      </c>
      <c r="P18" s="491">
        <v>0.7</v>
      </c>
      <c r="Q18" s="491">
        <v>0.71499999999999997</v>
      </c>
      <c r="R18" s="271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</row>
    <row r="19" spans="1:41" s="151" customFormat="1" ht="33.75" x14ac:dyDescent="0.25">
      <c r="A19" s="58"/>
      <c r="B19" s="60">
        <v>0.25</v>
      </c>
      <c r="C19" s="148" t="s">
        <v>124</v>
      </c>
      <c r="D19" s="152" t="s">
        <v>367</v>
      </c>
      <c r="E19" s="150" t="s">
        <v>97</v>
      </c>
      <c r="F19" s="57" t="s">
        <v>97</v>
      </c>
      <c r="G19" s="37"/>
      <c r="H19" s="413"/>
      <c r="I19" s="265"/>
      <c r="J19" s="282" t="str">
        <f t="shared" si="0"/>
        <v>... %</v>
      </c>
      <c r="K19" s="283" t="e">
        <f t="shared" si="1"/>
        <v>#VALUE!</v>
      </c>
      <c r="L19" s="270" t="e">
        <f t="shared" ref="L19:L30" si="3">F19-E19</f>
        <v>#VALUE!</v>
      </c>
      <c r="M19" s="348"/>
      <c r="N19" s="491">
        <v>0.85</v>
      </c>
      <c r="O19" s="491">
        <v>0.65</v>
      </c>
      <c r="P19" s="491">
        <v>0.7</v>
      </c>
      <c r="Q19" s="491">
        <v>0.72929999999999995</v>
      </c>
      <c r="R19" s="265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</row>
    <row r="20" spans="1:41" s="151" customFormat="1" ht="33.75" x14ac:dyDescent="0.25">
      <c r="A20" s="58"/>
      <c r="B20" s="60">
        <v>0.22</v>
      </c>
      <c r="C20" s="148" t="s">
        <v>126</v>
      </c>
      <c r="D20" s="152" t="s">
        <v>367</v>
      </c>
      <c r="E20" s="150" t="s">
        <v>97</v>
      </c>
      <c r="F20" s="57" t="s">
        <v>97</v>
      </c>
      <c r="G20" s="37"/>
      <c r="H20" s="413"/>
      <c r="I20" s="271"/>
      <c r="J20" s="282" t="str">
        <f t="shared" si="0"/>
        <v>... %</v>
      </c>
      <c r="K20" s="283" t="e">
        <f t="shared" si="1"/>
        <v>#VALUE!</v>
      </c>
      <c r="L20" s="270" t="e">
        <f t="shared" si="3"/>
        <v>#VALUE!</v>
      </c>
      <c r="M20" s="348"/>
      <c r="N20" s="491">
        <v>0.95</v>
      </c>
      <c r="O20" s="491">
        <v>0.7</v>
      </c>
      <c r="P20" s="491">
        <v>0.76</v>
      </c>
      <c r="Q20" s="491">
        <v>0.78149999999999997</v>
      </c>
      <c r="R20" s="271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</row>
    <row r="21" spans="1:41" s="151" customFormat="1" ht="33.75" x14ac:dyDescent="0.25">
      <c r="A21" s="58"/>
      <c r="B21" s="60">
        <v>0.46</v>
      </c>
      <c r="C21" s="148" t="s">
        <v>129</v>
      </c>
      <c r="D21" s="152" t="s">
        <v>367</v>
      </c>
      <c r="E21" s="150" t="s">
        <v>97</v>
      </c>
      <c r="F21" s="57" t="s">
        <v>97</v>
      </c>
      <c r="G21" s="37"/>
      <c r="H21" s="412"/>
      <c r="I21" s="294"/>
      <c r="J21" s="282" t="str">
        <f t="shared" si="0"/>
        <v>... %</v>
      </c>
      <c r="K21" s="283" t="e">
        <f t="shared" si="1"/>
        <v>#VALUE!</v>
      </c>
      <c r="L21" s="270" t="e">
        <f t="shared" si="3"/>
        <v>#VALUE!</v>
      </c>
      <c r="M21" s="348"/>
      <c r="N21" s="491">
        <v>0.78</v>
      </c>
      <c r="O21" s="491">
        <v>0.7</v>
      </c>
      <c r="P21" s="491">
        <v>0.74</v>
      </c>
      <c r="Q21" s="491">
        <v>0.71499999999999997</v>
      </c>
      <c r="R21" s="294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</row>
    <row r="22" spans="1:41" s="151" customFormat="1" ht="33.75" x14ac:dyDescent="0.25">
      <c r="A22" s="58"/>
      <c r="B22" s="60">
        <v>0.78</v>
      </c>
      <c r="C22" s="148" t="s">
        <v>132</v>
      </c>
      <c r="D22" s="152" t="s">
        <v>367</v>
      </c>
      <c r="E22" s="150" t="s">
        <v>97</v>
      </c>
      <c r="F22" s="57" t="s">
        <v>97</v>
      </c>
      <c r="G22" s="37"/>
      <c r="H22" s="413"/>
      <c r="I22" s="293"/>
      <c r="J22" s="282" t="str">
        <f t="shared" si="0"/>
        <v>... %</v>
      </c>
      <c r="K22" s="283" t="e">
        <f t="shared" si="1"/>
        <v>#VALUE!</v>
      </c>
      <c r="L22" s="270" t="e">
        <f t="shared" si="3"/>
        <v>#VALUE!</v>
      </c>
      <c r="M22" s="348"/>
      <c r="N22" s="491">
        <v>0.65</v>
      </c>
      <c r="O22" s="491">
        <v>0.75</v>
      </c>
      <c r="P22" s="491">
        <v>0.74</v>
      </c>
      <c r="Q22" s="491">
        <v>0.71499999999999997</v>
      </c>
      <c r="R22" s="293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</row>
    <row r="23" spans="1:41" s="151" customFormat="1" ht="33.75" x14ac:dyDescent="0.2">
      <c r="A23" s="58"/>
      <c r="B23" s="60">
        <v>7.0000000000000007E-2</v>
      </c>
      <c r="C23" s="148" t="s">
        <v>135</v>
      </c>
      <c r="D23" s="152" t="s">
        <v>367</v>
      </c>
      <c r="E23" s="150" t="s">
        <v>97</v>
      </c>
      <c r="F23" s="57" t="s">
        <v>97</v>
      </c>
      <c r="G23" s="37"/>
      <c r="H23" s="413"/>
      <c r="I23" s="304"/>
      <c r="J23" s="282" t="str">
        <f t="shared" si="0"/>
        <v>... %</v>
      </c>
      <c r="K23" s="283" t="e">
        <f t="shared" si="1"/>
        <v>#VALUE!</v>
      </c>
      <c r="L23" s="270" t="e">
        <f t="shared" si="3"/>
        <v>#VALUE!</v>
      </c>
      <c r="M23" s="348"/>
      <c r="N23" s="491">
        <v>0.95</v>
      </c>
      <c r="O23" s="491">
        <v>0.6</v>
      </c>
      <c r="P23" s="491">
        <v>0.85</v>
      </c>
      <c r="Q23" s="491">
        <v>0.753</v>
      </c>
      <c r="R23" s="304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</row>
    <row r="24" spans="1:41" s="151" customFormat="1" ht="33.75" x14ac:dyDescent="0.25">
      <c r="A24" s="58"/>
      <c r="B24" s="60">
        <v>0.24</v>
      </c>
      <c r="C24" s="148" t="s">
        <v>138</v>
      </c>
      <c r="D24" s="152" t="s">
        <v>367</v>
      </c>
      <c r="E24" s="150" t="s">
        <v>97</v>
      </c>
      <c r="F24" s="57" t="s">
        <v>97</v>
      </c>
      <c r="G24" s="37"/>
      <c r="H24" s="421"/>
      <c r="I24" s="314"/>
      <c r="J24" s="282" t="str">
        <f t="shared" si="0"/>
        <v>... %</v>
      </c>
      <c r="K24" s="283" t="e">
        <f t="shared" si="1"/>
        <v>#VALUE!</v>
      </c>
      <c r="L24" s="270" t="e">
        <f t="shared" si="3"/>
        <v>#VALUE!</v>
      </c>
      <c r="M24" s="348"/>
      <c r="N24" s="491">
        <v>0.93</v>
      </c>
      <c r="O24" s="491">
        <v>0.83</v>
      </c>
      <c r="P24" s="491">
        <v>0.85</v>
      </c>
      <c r="Q24" s="491">
        <v>0.85599999999999998</v>
      </c>
      <c r="R24" s="314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</row>
    <row r="25" spans="1:41" s="151" customFormat="1" ht="33.75" x14ac:dyDescent="0.25">
      <c r="A25" s="58"/>
      <c r="B25" s="60">
        <v>0.49</v>
      </c>
      <c r="C25" s="148" t="s">
        <v>141</v>
      </c>
      <c r="D25" s="152" t="s">
        <v>367</v>
      </c>
      <c r="E25" s="150" t="s">
        <v>97</v>
      </c>
      <c r="F25" s="57" t="s">
        <v>97</v>
      </c>
      <c r="G25" s="37"/>
      <c r="H25" s="407"/>
      <c r="I25" s="314"/>
      <c r="J25" s="282" t="str">
        <f t="shared" si="0"/>
        <v>... %</v>
      </c>
      <c r="K25" s="283" t="e">
        <f t="shared" si="1"/>
        <v>#VALUE!</v>
      </c>
      <c r="L25" s="270" t="e">
        <f t="shared" si="3"/>
        <v>#VALUE!</v>
      </c>
      <c r="M25" s="348"/>
      <c r="N25" s="491">
        <v>0.75</v>
      </c>
      <c r="O25" s="491">
        <v>0.83</v>
      </c>
      <c r="P25" s="491">
        <v>0.85</v>
      </c>
      <c r="Q25" s="491">
        <v>0.85599999999999998</v>
      </c>
      <c r="R25" s="314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</row>
    <row r="26" spans="1:41" s="151" customFormat="1" ht="33.75" x14ac:dyDescent="0.25">
      <c r="A26" s="58"/>
      <c r="B26" s="60">
        <v>0.15</v>
      </c>
      <c r="C26" s="148" t="s">
        <v>144</v>
      </c>
      <c r="D26" s="152" t="s">
        <v>367</v>
      </c>
      <c r="E26" s="150" t="s">
        <v>97</v>
      </c>
      <c r="F26" s="57" t="s">
        <v>97</v>
      </c>
      <c r="G26" s="37"/>
      <c r="H26" s="422"/>
      <c r="I26" s="314"/>
      <c r="J26" s="282" t="str">
        <f t="shared" si="0"/>
        <v>... %</v>
      </c>
      <c r="K26" s="283" t="e">
        <f t="shared" si="1"/>
        <v>#VALUE!</v>
      </c>
      <c r="L26" s="270" t="e">
        <f t="shared" si="3"/>
        <v>#VALUE!</v>
      </c>
      <c r="M26" s="348"/>
      <c r="N26" s="491">
        <v>0.95</v>
      </c>
      <c r="O26" s="491">
        <v>0.83</v>
      </c>
      <c r="P26" s="491">
        <v>0.8</v>
      </c>
      <c r="Q26" s="491">
        <v>0.85599999999999998</v>
      </c>
      <c r="R26" s="314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</row>
    <row r="27" spans="1:41" s="151" customFormat="1" ht="33.75" x14ac:dyDescent="0.25">
      <c r="A27" s="58"/>
      <c r="B27" s="60">
        <v>0.18</v>
      </c>
      <c r="C27" s="148" t="s">
        <v>145</v>
      </c>
      <c r="D27" s="152" t="s">
        <v>367</v>
      </c>
      <c r="E27" s="150" t="s">
        <v>97</v>
      </c>
      <c r="F27" s="57" t="s">
        <v>97</v>
      </c>
      <c r="G27" s="37"/>
      <c r="H27" s="423"/>
      <c r="I27" s="296"/>
      <c r="J27" s="282" t="str">
        <f t="shared" si="0"/>
        <v>... %</v>
      </c>
      <c r="K27" s="283" t="e">
        <f t="shared" si="1"/>
        <v>#VALUE!</v>
      </c>
      <c r="L27" s="270" t="e">
        <f t="shared" si="3"/>
        <v>#VALUE!</v>
      </c>
      <c r="M27" s="348"/>
      <c r="N27" s="491">
        <v>0.5</v>
      </c>
      <c r="O27" s="491">
        <v>0.6</v>
      </c>
      <c r="P27" s="491">
        <v>0.65</v>
      </c>
      <c r="Q27" s="491">
        <v>0.629</v>
      </c>
      <c r="R27" s="29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</row>
    <row r="28" spans="1:41" s="151" customFormat="1" ht="33.75" x14ac:dyDescent="0.25">
      <c r="A28" s="58"/>
      <c r="B28" s="60">
        <v>0.12</v>
      </c>
      <c r="C28" s="148" t="s">
        <v>148</v>
      </c>
      <c r="D28" s="152" t="s">
        <v>367</v>
      </c>
      <c r="E28" s="150" t="s">
        <v>97</v>
      </c>
      <c r="F28" s="57" t="s">
        <v>97</v>
      </c>
      <c r="G28" s="37"/>
      <c r="H28" s="407"/>
      <c r="I28" s="296"/>
      <c r="J28" s="282" t="str">
        <f t="shared" si="0"/>
        <v>... %</v>
      </c>
      <c r="K28" s="283" t="e">
        <f t="shared" si="1"/>
        <v>#VALUE!</v>
      </c>
      <c r="L28" s="270" t="e">
        <f t="shared" si="3"/>
        <v>#VALUE!</v>
      </c>
      <c r="M28" s="348"/>
      <c r="N28" s="491">
        <v>0.98</v>
      </c>
      <c r="O28" s="491">
        <v>0.55000000000000004</v>
      </c>
      <c r="P28" s="491">
        <v>0.85</v>
      </c>
      <c r="Q28" s="491">
        <v>0.90300000000000002</v>
      </c>
      <c r="R28" s="29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</row>
    <row r="29" spans="1:41" s="151" customFormat="1" ht="33.75" x14ac:dyDescent="0.25">
      <c r="A29" s="58"/>
      <c r="B29" s="60">
        <v>0.11</v>
      </c>
      <c r="C29" s="148" t="s">
        <v>149</v>
      </c>
      <c r="D29" s="152" t="s">
        <v>367</v>
      </c>
      <c r="E29" s="150" t="s">
        <v>97</v>
      </c>
      <c r="F29" s="57" t="s">
        <v>97</v>
      </c>
      <c r="G29" s="37"/>
      <c r="H29" s="416"/>
      <c r="I29" s="296"/>
      <c r="J29" s="282" t="str">
        <f t="shared" si="0"/>
        <v>... %</v>
      </c>
      <c r="K29" s="283" t="e">
        <f t="shared" si="1"/>
        <v>#VALUE!</v>
      </c>
      <c r="L29" s="270" t="e">
        <f t="shared" si="3"/>
        <v>#VALUE!</v>
      </c>
      <c r="M29" s="348"/>
      <c r="N29" s="491">
        <v>0.1</v>
      </c>
      <c r="O29" s="491">
        <v>0.45</v>
      </c>
      <c r="P29" s="491">
        <v>0.5</v>
      </c>
      <c r="Q29" s="491">
        <v>0.17</v>
      </c>
      <c r="R29" s="29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</row>
    <row r="30" spans="1:41" s="151" customFormat="1" ht="33.75" x14ac:dyDescent="0.25">
      <c r="A30" s="58"/>
      <c r="B30" s="60">
        <v>0.1</v>
      </c>
      <c r="C30" s="148" t="s">
        <v>153</v>
      </c>
      <c r="D30" s="152" t="s">
        <v>367</v>
      </c>
      <c r="E30" s="150" t="s">
        <v>97</v>
      </c>
      <c r="F30" s="57" t="s">
        <v>97</v>
      </c>
      <c r="G30" s="37"/>
      <c r="H30" s="416"/>
      <c r="I30" s="296"/>
      <c r="J30" s="282" t="str">
        <f t="shared" si="0"/>
        <v>... %</v>
      </c>
      <c r="K30" s="283" t="e">
        <f t="shared" si="1"/>
        <v>#VALUE!</v>
      </c>
      <c r="L30" s="270" t="e">
        <f t="shared" si="3"/>
        <v>#VALUE!</v>
      </c>
      <c r="M30" s="348"/>
      <c r="N30" s="491">
        <v>0.9</v>
      </c>
      <c r="O30" s="491">
        <v>0.8</v>
      </c>
      <c r="P30" s="491">
        <v>0.6</v>
      </c>
      <c r="Q30" s="491">
        <v>0.85699999999999998</v>
      </c>
      <c r="R30" s="29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</row>
    <row r="31" spans="1:41" s="159" customFormat="1" x14ac:dyDescent="0.25">
      <c r="A31" s="72"/>
      <c r="B31" s="451"/>
      <c r="C31" s="155"/>
      <c r="D31" s="156"/>
      <c r="E31" s="157"/>
      <c r="F31" s="158"/>
      <c r="G31" s="98"/>
      <c r="H31" s="417"/>
      <c r="I31" s="296"/>
      <c r="J31" s="321"/>
      <c r="K31" s="312"/>
      <c r="L31" s="322"/>
      <c r="M31" s="349"/>
      <c r="N31" s="331"/>
      <c r="O31" s="331"/>
      <c r="P31" s="331"/>
      <c r="Q31" s="331"/>
      <c r="R31" s="296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</row>
    <row r="32" spans="1:41" s="45" customFormat="1" ht="16.5" x14ac:dyDescent="0.25">
      <c r="A32" s="47"/>
      <c r="B32" s="453"/>
      <c r="C32" s="18" t="s">
        <v>281</v>
      </c>
      <c r="D32" s="146"/>
      <c r="E32" s="147"/>
      <c r="F32" s="172"/>
      <c r="G32" s="129"/>
      <c r="H32" s="418"/>
      <c r="I32" s="296"/>
      <c r="J32" s="394"/>
      <c r="K32" s="395"/>
      <c r="L32" s="279"/>
      <c r="M32" s="280"/>
      <c r="N32" s="241" t="s">
        <v>285</v>
      </c>
      <c r="O32" s="241" t="s">
        <v>286</v>
      </c>
      <c r="P32" s="241" t="s">
        <v>287</v>
      </c>
      <c r="Q32" s="241" t="s">
        <v>288</v>
      </c>
      <c r="R32" s="296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</row>
    <row r="33" spans="1:41" s="23" customFormat="1" ht="33.75" x14ac:dyDescent="0.25">
      <c r="A33" s="1"/>
      <c r="B33" s="24" t="s">
        <v>6</v>
      </c>
      <c r="C33" s="25" t="s">
        <v>7</v>
      </c>
      <c r="D33" s="26" t="s">
        <v>8</v>
      </c>
      <c r="E33" s="27" t="s">
        <v>22</v>
      </c>
      <c r="F33" s="54" t="s">
        <v>23</v>
      </c>
      <c r="G33" s="130"/>
      <c r="H33" s="418"/>
      <c r="I33" s="296"/>
      <c r="J33" s="263" t="s">
        <v>11</v>
      </c>
      <c r="K33" s="264" t="s">
        <v>12</v>
      </c>
      <c r="L33" s="281"/>
      <c r="M33" s="265"/>
      <c r="N33" s="266" t="s">
        <v>22</v>
      </c>
      <c r="O33" s="266" t="s">
        <v>22</v>
      </c>
      <c r="P33" s="266" t="s">
        <v>22</v>
      </c>
      <c r="Q33" s="266" t="s">
        <v>22</v>
      </c>
      <c r="R33" s="296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</row>
    <row r="34" spans="1:41" s="151" customFormat="1" ht="33.75" x14ac:dyDescent="0.25">
      <c r="A34" s="58"/>
      <c r="B34" s="60">
        <v>0.37</v>
      </c>
      <c r="C34" s="148" t="s">
        <v>155</v>
      </c>
      <c r="D34" s="152" t="s">
        <v>367</v>
      </c>
      <c r="E34" s="150" t="s">
        <v>97</v>
      </c>
      <c r="F34" s="57" t="s">
        <v>97</v>
      </c>
      <c r="G34" s="131"/>
      <c r="H34" s="418"/>
      <c r="I34" s="296"/>
      <c r="J34" s="282" t="str">
        <f>F34</f>
        <v>... %</v>
      </c>
      <c r="K34" s="283" t="e">
        <f>1-(1*J34)</f>
        <v>#VALUE!</v>
      </c>
      <c r="L34" s="270" t="e">
        <f t="shared" ref="L34:L35" si="4">F34-E34</f>
        <v>#VALUE!</v>
      </c>
      <c r="M34" s="348"/>
      <c r="N34" s="491">
        <v>0.02</v>
      </c>
      <c r="O34" s="491">
        <v>0.01</v>
      </c>
      <c r="P34" s="491">
        <v>0.02</v>
      </c>
      <c r="Q34" s="491">
        <v>0.02</v>
      </c>
      <c r="R34" s="29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</row>
    <row r="35" spans="1:41" s="154" customFormat="1" ht="45" x14ac:dyDescent="0.25">
      <c r="A35" s="38"/>
      <c r="B35" s="60">
        <v>0.01</v>
      </c>
      <c r="C35" s="63" t="s">
        <v>156</v>
      </c>
      <c r="D35" s="34" t="s">
        <v>368</v>
      </c>
      <c r="E35" s="150" t="s">
        <v>97</v>
      </c>
      <c r="F35" s="57" t="s">
        <v>97</v>
      </c>
      <c r="G35" s="131"/>
      <c r="H35" s="418"/>
      <c r="I35" s="296"/>
      <c r="J35" s="282" t="str">
        <f>F35</f>
        <v>... %</v>
      </c>
      <c r="K35" s="283" t="e">
        <f>1-(1*J35)</f>
        <v>#VALUE!</v>
      </c>
      <c r="L35" s="270" t="e">
        <f t="shared" si="4"/>
        <v>#VALUE!</v>
      </c>
      <c r="M35" s="271"/>
      <c r="N35" s="491">
        <v>0.02</v>
      </c>
      <c r="O35" s="491">
        <v>0.01</v>
      </c>
      <c r="P35" s="491">
        <v>0.02</v>
      </c>
      <c r="Q35" s="491">
        <v>0.02</v>
      </c>
      <c r="R35" s="296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</row>
    <row r="36" spans="1:41" s="45" customFormat="1" x14ac:dyDescent="0.25">
      <c r="A36" s="47"/>
      <c r="B36" s="160"/>
      <c r="C36" s="14"/>
      <c r="D36" s="161"/>
      <c r="E36" s="162"/>
      <c r="F36" s="163"/>
      <c r="G36" s="131"/>
      <c r="H36" s="418"/>
      <c r="I36" s="296"/>
      <c r="J36" s="330"/>
      <c r="K36" s="330"/>
      <c r="L36" s="330"/>
      <c r="M36" s="350"/>
      <c r="N36" s="289"/>
      <c r="O36" s="289"/>
      <c r="P36" s="289"/>
      <c r="Q36" s="289"/>
      <c r="R36" s="296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</row>
    <row r="37" spans="1:41" s="72" customFormat="1" ht="16.5" x14ac:dyDescent="0.25">
      <c r="B37" s="451"/>
      <c r="C37" s="214" t="s">
        <v>33</v>
      </c>
      <c r="D37" s="74"/>
      <c r="E37" s="74"/>
      <c r="F37" s="76"/>
      <c r="G37" s="131"/>
      <c r="H37" s="418"/>
      <c r="I37" s="296"/>
      <c r="J37" s="291"/>
      <c r="K37" s="292"/>
      <c r="L37" s="293"/>
      <c r="M37" s="350"/>
      <c r="N37" s="241" t="s">
        <v>285</v>
      </c>
      <c r="O37" s="241" t="s">
        <v>286</v>
      </c>
      <c r="P37" s="241" t="s">
        <v>287</v>
      </c>
      <c r="Q37" s="241" t="s">
        <v>288</v>
      </c>
      <c r="R37" s="296"/>
    </row>
    <row r="38" spans="1:41" s="23" customFormat="1" ht="33.75" x14ac:dyDescent="0.25">
      <c r="B38" s="78" t="s">
        <v>6</v>
      </c>
      <c r="C38" s="79"/>
      <c r="D38" s="80" t="s">
        <v>34</v>
      </c>
      <c r="E38" s="27" t="s">
        <v>35</v>
      </c>
      <c r="F38" s="81" t="s">
        <v>36</v>
      </c>
      <c r="G38" s="131"/>
      <c r="H38" s="418"/>
      <c r="I38" s="296"/>
      <c r="J38" s="263" t="s">
        <v>11</v>
      </c>
      <c r="K38" s="264" t="s">
        <v>12</v>
      </c>
      <c r="L38" s="265"/>
      <c r="M38" s="351"/>
      <c r="N38" s="266" t="s">
        <v>35</v>
      </c>
      <c r="O38" s="266" t="s">
        <v>35</v>
      </c>
      <c r="P38" s="266" t="s">
        <v>35</v>
      </c>
      <c r="Q38" s="266" t="s">
        <v>35</v>
      </c>
      <c r="R38" s="296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</row>
    <row r="39" spans="1:41" s="38" customFormat="1" x14ac:dyDescent="0.25">
      <c r="A39" s="31"/>
      <c r="B39" s="60">
        <v>0.05</v>
      </c>
      <c r="C39" s="210" t="s">
        <v>157</v>
      </c>
      <c r="D39" s="216"/>
      <c r="E39" s="56" t="s">
        <v>97</v>
      </c>
      <c r="F39" s="57" t="s">
        <v>97</v>
      </c>
      <c r="G39" s="131"/>
      <c r="H39" s="418"/>
      <c r="I39" s="296"/>
      <c r="J39" s="398" t="str">
        <f>F39</f>
        <v>... %</v>
      </c>
      <c r="K39" s="399" t="e">
        <f>1+(1*J39)</f>
        <v>#VALUE!</v>
      </c>
      <c r="L39" s="270" t="e">
        <f>F39-E39</f>
        <v>#VALUE!</v>
      </c>
      <c r="M39" s="351"/>
      <c r="N39" s="393">
        <v>0</v>
      </c>
      <c r="O39" s="393">
        <v>5.0000000000000001E-3</v>
      </c>
      <c r="P39" s="393">
        <v>0</v>
      </c>
      <c r="Q39" s="393">
        <v>0</v>
      </c>
      <c r="R39" s="296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/>
      <c r="AH39" s="445"/>
      <c r="AI39" s="445"/>
      <c r="AJ39" s="445"/>
      <c r="AK39" s="445"/>
      <c r="AL39" s="445"/>
      <c r="AM39" s="445"/>
      <c r="AN39" s="445"/>
      <c r="AO39" s="445"/>
    </row>
    <row r="40" spans="1:41" s="45" customFormat="1" x14ac:dyDescent="0.25">
      <c r="A40" s="47"/>
      <c r="B40" s="160"/>
      <c r="C40" s="66"/>
      <c r="D40" s="82"/>
      <c r="E40" s="163"/>
      <c r="F40" s="77"/>
      <c r="G40" s="131"/>
      <c r="H40" s="418"/>
      <c r="I40" s="296"/>
      <c r="J40" s="298"/>
      <c r="K40" s="286"/>
      <c r="L40" s="299"/>
      <c r="M40" s="350"/>
      <c r="N40" s="300"/>
      <c r="O40" s="300"/>
      <c r="P40" s="300"/>
      <c r="Q40" s="300"/>
      <c r="R40" s="296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</row>
    <row r="41" spans="1:41" s="72" customFormat="1" ht="16.5" x14ac:dyDescent="0.25">
      <c r="B41" s="160"/>
      <c r="C41" s="214" t="s">
        <v>38</v>
      </c>
      <c r="D41" s="74"/>
      <c r="E41" s="83"/>
      <c r="F41" s="76"/>
      <c r="G41" s="131"/>
      <c r="H41" s="418"/>
      <c r="I41" s="296"/>
      <c r="J41" s="291"/>
      <c r="K41" s="292"/>
      <c r="L41" s="293"/>
      <c r="M41" s="350"/>
      <c r="N41" s="241" t="s">
        <v>285</v>
      </c>
      <c r="O41" s="241" t="s">
        <v>286</v>
      </c>
      <c r="P41" s="241" t="s">
        <v>287</v>
      </c>
      <c r="Q41" s="241" t="s">
        <v>288</v>
      </c>
      <c r="R41" s="296"/>
    </row>
    <row r="42" spans="1:41" s="23" customFormat="1" ht="33.75" x14ac:dyDescent="0.25">
      <c r="B42" s="78" t="s">
        <v>6</v>
      </c>
      <c r="C42" s="84"/>
      <c r="D42" s="80" t="s">
        <v>34</v>
      </c>
      <c r="E42" s="27" t="s">
        <v>35</v>
      </c>
      <c r="F42" s="81" t="s">
        <v>36</v>
      </c>
      <c r="G42" s="131"/>
      <c r="H42" s="418"/>
      <c r="I42" s="296"/>
      <c r="J42" s="263" t="s">
        <v>11</v>
      </c>
      <c r="K42" s="264" t="s">
        <v>12</v>
      </c>
      <c r="L42" s="265"/>
      <c r="M42" s="351"/>
      <c r="N42" s="266" t="s">
        <v>35</v>
      </c>
      <c r="O42" s="266" t="s">
        <v>35</v>
      </c>
      <c r="P42" s="266" t="s">
        <v>35</v>
      </c>
      <c r="Q42" s="266" t="s">
        <v>35</v>
      </c>
      <c r="R42" s="296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</row>
    <row r="43" spans="1:41" s="38" customFormat="1" x14ac:dyDescent="0.25">
      <c r="A43" s="31"/>
      <c r="B43" s="60">
        <v>0.05</v>
      </c>
      <c r="C43" s="210" t="s">
        <v>158</v>
      </c>
      <c r="D43" s="219"/>
      <c r="E43" s="56" t="s">
        <v>97</v>
      </c>
      <c r="F43" s="57" t="s">
        <v>97</v>
      </c>
      <c r="G43" s="131"/>
      <c r="H43" s="418"/>
      <c r="I43" s="296"/>
      <c r="J43" s="398" t="str">
        <f>F43</f>
        <v>... %</v>
      </c>
      <c r="K43" s="399" t="e">
        <f>1+(1*J43)</f>
        <v>#VALUE!</v>
      </c>
      <c r="L43" s="270" t="e">
        <f>F43-E43</f>
        <v>#VALUE!</v>
      </c>
      <c r="M43" s="351"/>
      <c r="N43" s="393">
        <v>0</v>
      </c>
      <c r="O43" s="393">
        <v>5.0000000000000001E-4</v>
      </c>
      <c r="P43" s="393">
        <v>0</v>
      </c>
      <c r="Q43" s="393">
        <v>0</v>
      </c>
      <c r="R43" s="296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45"/>
      <c r="AI43" s="445"/>
      <c r="AJ43" s="445"/>
      <c r="AK43" s="445"/>
      <c r="AL43" s="445"/>
      <c r="AM43" s="445"/>
      <c r="AN43" s="445"/>
      <c r="AO43" s="445"/>
    </row>
    <row r="44" spans="1:41" s="23" customFormat="1" x14ac:dyDescent="0.2">
      <c r="A44" s="30"/>
      <c r="B44" s="92"/>
      <c r="C44" s="93"/>
      <c r="D44" s="94"/>
      <c r="E44" s="95"/>
      <c r="F44" s="96"/>
      <c r="G44" s="131"/>
      <c r="H44" s="418"/>
      <c r="I44" s="296"/>
      <c r="J44" s="352"/>
      <c r="K44" s="353"/>
      <c r="L44" s="354"/>
      <c r="M44" s="355"/>
      <c r="N44" s="309"/>
      <c r="O44" s="309"/>
      <c r="P44" s="309"/>
      <c r="Q44" s="309"/>
      <c r="R44" s="296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</row>
    <row r="45" spans="1:41" s="98" customFormat="1" ht="21.95" customHeight="1" x14ac:dyDescent="0.25">
      <c r="B45" s="502" t="s">
        <v>274</v>
      </c>
      <c r="C45" s="502"/>
      <c r="D45" s="502"/>
      <c r="E45" s="502"/>
      <c r="F45" s="502"/>
      <c r="G45" s="131"/>
      <c r="H45" s="418"/>
      <c r="I45" s="296"/>
      <c r="J45" s="314"/>
      <c r="K45" s="314"/>
      <c r="L45" s="314"/>
      <c r="M45" s="334"/>
      <c r="N45" s="492"/>
      <c r="O45" s="493"/>
      <c r="P45" s="342"/>
      <c r="Q45" s="315"/>
      <c r="R45" s="296"/>
      <c r="S45" s="444"/>
      <c r="T45" s="444"/>
      <c r="U45" s="444"/>
      <c r="V45" s="444"/>
      <c r="W45" s="444"/>
      <c r="X45" s="444"/>
      <c r="Y45" s="444"/>
      <c r="Z45" s="444"/>
      <c r="AA45" s="444"/>
      <c r="AB45" s="444"/>
      <c r="AC45" s="444"/>
      <c r="AD45" s="444"/>
      <c r="AE45" s="444"/>
      <c r="AF45" s="444"/>
      <c r="AG45" s="444"/>
      <c r="AH45" s="444"/>
      <c r="AI45" s="444"/>
      <c r="AJ45" s="444"/>
      <c r="AK45" s="444"/>
      <c r="AL45" s="444"/>
      <c r="AM45" s="444"/>
      <c r="AN45" s="444"/>
      <c r="AO45" s="444"/>
    </row>
    <row r="46" spans="1:41" s="98" customFormat="1" ht="43.5" customHeight="1" x14ac:dyDescent="0.2">
      <c r="B46" s="502" t="s">
        <v>94</v>
      </c>
      <c r="C46" s="502"/>
      <c r="D46" s="502"/>
      <c r="E46" s="502"/>
      <c r="F46" s="502"/>
      <c r="G46" s="131"/>
      <c r="H46" s="418"/>
      <c r="I46" s="296"/>
      <c r="J46" s="352"/>
      <c r="K46" s="353"/>
      <c r="L46" s="354"/>
      <c r="M46" s="334"/>
      <c r="N46" s="492"/>
      <c r="O46" s="493"/>
      <c r="P46" s="342"/>
      <c r="Q46" s="315"/>
      <c r="R46" s="296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4"/>
      <c r="AH46" s="444"/>
      <c r="AI46" s="444"/>
      <c r="AJ46" s="444"/>
      <c r="AK46" s="444"/>
      <c r="AL46" s="444"/>
      <c r="AM46" s="444"/>
      <c r="AN46" s="444"/>
      <c r="AO46" s="444"/>
    </row>
    <row r="47" spans="1:41" s="101" customFormat="1" x14ac:dyDescent="0.2">
      <c r="B47" s="504" t="s">
        <v>291</v>
      </c>
      <c r="C47" s="504"/>
      <c r="D47" s="504"/>
      <c r="E47" s="504"/>
      <c r="F47" s="504"/>
      <c r="G47" s="131"/>
      <c r="H47" s="418"/>
      <c r="I47" s="296"/>
      <c r="J47" s="352"/>
      <c r="K47" s="353"/>
      <c r="L47" s="354"/>
      <c r="M47" s="356"/>
      <c r="N47" s="492"/>
      <c r="O47" s="493"/>
      <c r="P47" s="342"/>
      <c r="Q47" s="315"/>
      <c r="R47" s="296"/>
    </row>
    <row r="48" spans="1:41" s="98" customFormat="1" x14ac:dyDescent="0.2">
      <c r="B48" s="104"/>
      <c r="C48" s="99"/>
      <c r="D48" s="99"/>
      <c r="E48" s="107"/>
      <c r="F48" s="108"/>
      <c r="G48" s="131"/>
      <c r="H48" s="418"/>
      <c r="I48" s="296"/>
      <c r="J48" s="352"/>
      <c r="K48" s="353"/>
      <c r="L48" s="354"/>
      <c r="M48" s="334"/>
      <c r="N48" s="319"/>
      <c r="O48" s="319"/>
      <c r="P48" s="319"/>
      <c r="Q48" s="319"/>
      <c r="R48" s="296"/>
      <c r="S48" s="444"/>
      <c r="T48" s="444"/>
      <c r="U48" s="444"/>
      <c r="V48" s="444"/>
      <c r="W48" s="444"/>
      <c r="X48" s="444"/>
      <c r="Y48" s="444"/>
      <c r="Z48" s="444"/>
      <c r="AA48" s="444"/>
      <c r="AB48" s="444"/>
      <c r="AC48" s="444"/>
      <c r="AD48" s="444"/>
      <c r="AE48" s="444"/>
      <c r="AF48" s="444"/>
      <c r="AG48" s="444"/>
      <c r="AH48" s="444"/>
      <c r="AI48" s="444"/>
      <c r="AJ48" s="444"/>
      <c r="AK48" s="444"/>
      <c r="AL48" s="444"/>
      <c r="AM48" s="444"/>
      <c r="AN48" s="444"/>
      <c r="AO48" s="444"/>
    </row>
    <row r="49" spans="1:41" s="31" customFormat="1" x14ac:dyDescent="0.2">
      <c r="B49" s="454" t="s">
        <v>45</v>
      </c>
      <c r="C49" s="98"/>
      <c r="D49" s="98"/>
      <c r="E49" s="98"/>
      <c r="F49" s="98"/>
      <c r="G49" s="131"/>
      <c r="H49" s="418"/>
      <c r="I49" s="296"/>
      <c r="J49" s="352"/>
      <c r="K49" s="353"/>
      <c r="L49" s="354"/>
      <c r="M49" s="357"/>
      <c r="N49" s="315"/>
      <c r="O49" s="315"/>
      <c r="P49" s="315"/>
      <c r="Q49" s="315"/>
      <c r="R49" s="296"/>
      <c r="S49" s="445"/>
      <c r="T49" s="445"/>
      <c r="U49" s="445"/>
      <c r="V49" s="445"/>
      <c r="W49" s="445"/>
      <c r="X49" s="445"/>
      <c r="Y49" s="445"/>
      <c r="Z49" s="445"/>
      <c r="AA49" s="445"/>
      <c r="AB49" s="445"/>
      <c r="AC49" s="445"/>
      <c r="AD49" s="445"/>
      <c r="AE49" s="445"/>
      <c r="AF49" s="445"/>
      <c r="AG49" s="445"/>
      <c r="AH49" s="445"/>
      <c r="AI49" s="445"/>
      <c r="AJ49" s="445"/>
      <c r="AK49" s="445"/>
      <c r="AL49" s="445"/>
      <c r="AM49" s="445"/>
      <c r="AN49" s="445"/>
      <c r="AO49" s="445"/>
    </row>
    <row r="50" spans="1:41" s="39" customFormat="1" ht="21.95" customHeight="1" x14ac:dyDescent="0.2">
      <c r="A50" s="31"/>
      <c r="B50" s="503" t="s">
        <v>273</v>
      </c>
      <c r="C50" s="503"/>
      <c r="D50" s="503"/>
      <c r="E50" s="503"/>
      <c r="F50" s="503"/>
      <c r="G50" s="131"/>
      <c r="H50" s="418"/>
      <c r="I50" s="296"/>
      <c r="J50" s="352"/>
      <c r="K50" s="353"/>
      <c r="L50" s="354"/>
      <c r="M50" s="358"/>
      <c r="N50" s="492"/>
      <c r="O50" s="493"/>
      <c r="P50" s="342"/>
      <c r="Q50" s="315"/>
      <c r="R50" s="296"/>
      <c r="S50" s="445"/>
      <c r="T50" s="445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445"/>
      <c r="AG50" s="445"/>
      <c r="AH50" s="445"/>
      <c r="AI50" s="445"/>
      <c r="AJ50" s="445"/>
      <c r="AK50" s="445"/>
      <c r="AL50" s="445"/>
      <c r="AM50" s="445"/>
      <c r="AN50" s="445"/>
      <c r="AO50" s="445"/>
    </row>
    <row r="51" spans="1:41" s="39" customFormat="1" ht="21.95" customHeight="1" x14ac:dyDescent="0.2">
      <c r="A51" s="31"/>
      <c r="B51" s="503" t="s">
        <v>46</v>
      </c>
      <c r="C51" s="503"/>
      <c r="D51" s="503"/>
      <c r="E51" s="503"/>
      <c r="F51" s="503"/>
      <c r="G51" s="131"/>
      <c r="H51" s="418"/>
      <c r="I51" s="296"/>
      <c r="J51" s="352"/>
      <c r="K51" s="353"/>
      <c r="L51" s="354"/>
      <c r="M51" s="358"/>
      <c r="N51" s="492"/>
      <c r="O51" s="493"/>
      <c r="P51" s="342"/>
      <c r="Q51" s="315"/>
      <c r="R51" s="296"/>
      <c r="S51" s="445"/>
      <c r="T51" s="445"/>
      <c r="U51" s="445"/>
      <c r="V51" s="445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5"/>
      <c r="AK51" s="445"/>
      <c r="AL51" s="445"/>
      <c r="AM51" s="445"/>
      <c r="AN51" s="445"/>
      <c r="AO51" s="445"/>
    </row>
    <row r="52" spans="1:41" s="207" customFormat="1" x14ac:dyDescent="0.25">
      <c r="B52" s="452"/>
      <c r="H52" s="418"/>
      <c r="I52" s="304"/>
      <c r="J52" s="243"/>
      <c r="K52" s="243"/>
      <c r="L52" s="243"/>
      <c r="M52" s="243"/>
      <c r="N52" s="244"/>
      <c r="O52" s="244"/>
      <c r="P52" s="244"/>
      <c r="Q52" s="244"/>
      <c r="R52" s="30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</row>
    <row r="53" spans="1:41" s="207" customFormat="1" x14ac:dyDescent="0.25">
      <c r="B53" s="452"/>
      <c r="N53" s="387"/>
      <c r="O53" s="387"/>
      <c r="P53" s="387"/>
      <c r="Q53" s="387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4"/>
    </row>
    <row r="54" spans="1:41" s="207" customFormat="1" x14ac:dyDescent="0.25">
      <c r="B54" s="452"/>
      <c r="N54" s="387"/>
      <c r="O54" s="387"/>
      <c r="P54" s="387"/>
      <c r="Q54" s="387"/>
      <c r="T54" s="344"/>
      <c r="U54" s="344"/>
      <c r="V54" s="344"/>
      <c r="W54" s="344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</row>
    <row r="55" spans="1:41" s="207" customFormat="1" x14ac:dyDescent="0.25">
      <c r="B55" s="452"/>
      <c r="N55" s="387"/>
      <c r="O55" s="387"/>
      <c r="P55" s="387"/>
      <c r="Q55" s="387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</row>
    <row r="56" spans="1:41" s="207" customFormat="1" x14ac:dyDescent="0.25">
      <c r="B56" s="452"/>
      <c r="N56" s="387"/>
      <c r="O56" s="387"/>
      <c r="P56" s="387"/>
      <c r="Q56" s="387"/>
      <c r="T56" s="344"/>
      <c r="U56" s="344"/>
      <c r="V56" s="344"/>
      <c r="W56" s="344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4"/>
    </row>
    <row r="57" spans="1:41" s="207" customFormat="1" x14ac:dyDescent="0.25">
      <c r="B57" s="452"/>
      <c r="N57" s="387"/>
      <c r="O57" s="387"/>
      <c r="P57" s="387"/>
      <c r="Q57" s="387"/>
      <c r="T57" s="344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4"/>
    </row>
    <row r="58" spans="1:41" s="207" customFormat="1" x14ac:dyDescent="0.25">
      <c r="B58" s="452"/>
      <c r="N58" s="387"/>
      <c r="O58" s="387"/>
      <c r="P58" s="387"/>
      <c r="Q58" s="387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</row>
    <row r="59" spans="1:41" s="207" customFormat="1" x14ac:dyDescent="0.25">
      <c r="B59" s="452"/>
      <c r="N59" s="387"/>
      <c r="O59" s="387"/>
      <c r="P59" s="387"/>
      <c r="Q59" s="387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</row>
    <row r="60" spans="1:41" s="207" customFormat="1" x14ac:dyDescent="0.25">
      <c r="B60" s="452"/>
      <c r="N60" s="387"/>
      <c r="O60" s="387"/>
      <c r="P60" s="387"/>
      <c r="Q60" s="387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4"/>
    </row>
    <row r="61" spans="1:41" s="207" customFormat="1" x14ac:dyDescent="0.25">
      <c r="B61" s="452"/>
      <c r="N61" s="387"/>
      <c r="O61" s="387"/>
      <c r="P61" s="387"/>
      <c r="Q61" s="387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</row>
    <row r="62" spans="1:41" s="207" customFormat="1" x14ac:dyDescent="0.25">
      <c r="B62" s="452"/>
      <c r="N62" s="387"/>
      <c r="O62" s="387"/>
      <c r="P62" s="387"/>
      <c r="Q62" s="387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4"/>
    </row>
    <row r="63" spans="1:41" s="207" customFormat="1" x14ac:dyDescent="0.25">
      <c r="B63" s="452"/>
      <c r="N63" s="387"/>
      <c r="O63" s="387"/>
      <c r="P63" s="387"/>
      <c r="Q63" s="387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</row>
    <row r="64" spans="1:41" s="207" customFormat="1" x14ac:dyDescent="0.25">
      <c r="B64" s="452"/>
      <c r="N64" s="387"/>
      <c r="O64" s="387"/>
      <c r="P64" s="387"/>
      <c r="Q64" s="387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4"/>
    </row>
    <row r="65" spans="2:41" s="207" customFormat="1" x14ac:dyDescent="0.25">
      <c r="B65" s="452"/>
      <c r="I65"/>
      <c r="N65" s="242"/>
      <c r="O65" s="242"/>
      <c r="P65" s="242"/>
      <c r="Q65" s="242"/>
      <c r="R65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</row>
    <row r="66" spans="2:41" s="207" customFormat="1" x14ac:dyDescent="0.25">
      <c r="B66" s="452"/>
      <c r="I66"/>
      <c r="N66" s="242"/>
      <c r="O66" s="242"/>
      <c r="P66" s="242"/>
      <c r="Q66" s="242"/>
      <c r="R66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</row>
    <row r="67" spans="2:41" s="207" customFormat="1" x14ac:dyDescent="0.25">
      <c r="B67" s="452"/>
      <c r="I67"/>
      <c r="N67" s="242"/>
      <c r="O67" s="242"/>
      <c r="P67" s="242"/>
      <c r="Q67" s="242"/>
      <c r="R67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</row>
    <row r="68" spans="2:41" s="207" customFormat="1" x14ac:dyDescent="0.25">
      <c r="B68" s="452"/>
      <c r="I68"/>
      <c r="N68" s="242"/>
      <c r="O68" s="242"/>
      <c r="P68" s="242"/>
      <c r="Q68" s="242"/>
      <c r="R68"/>
      <c r="S68" s="344"/>
      <c r="T68" s="344"/>
      <c r="U68" s="344"/>
      <c r="V68" s="344"/>
      <c r="W68" s="344"/>
      <c r="X68" s="344"/>
      <c r="Y68" s="344"/>
      <c r="Z68" s="344"/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</row>
    <row r="69" spans="2:41" s="207" customFormat="1" x14ac:dyDescent="0.25">
      <c r="B69" s="452"/>
      <c r="I69"/>
      <c r="N69" s="242"/>
      <c r="O69" s="242"/>
      <c r="P69" s="242"/>
      <c r="Q69" s="242"/>
      <c r="R69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</row>
    <row r="70" spans="2:41" s="207" customFormat="1" x14ac:dyDescent="0.25">
      <c r="B70" s="452"/>
      <c r="I70"/>
      <c r="N70" s="242"/>
      <c r="O70" s="242"/>
      <c r="P70" s="242"/>
      <c r="Q70" s="242"/>
      <c r="R70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</row>
    <row r="71" spans="2:41" s="207" customFormat="1" x14ac:dyDescent="0.25">
      <c r="B71" s="452"/>
      <c r="I71"/>
      <c r="N71" s="242"/>
      <c r="O71" s="242"/>
      <c r="P71" s="242"/>
      <c r="Q71" s="242"/>
      <c r="R71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</row>
  </sheetData>
  <protectedRanges>
    <protectedRange sqref="M48:M49" name="Interval3_1"/>
    <protectedRange sqref="J39:J40 H24:H31 J31 J43 H12" name="Interval3_1_3"/>
    <protectedRange sqref="H11 H8:H9" name="Interval3_1_1_1"/>
    <protectedRange sqref="H10" name="Interval3_1_1_1_1"/>
  </protectedRanges>
  <mergeCells count="5">
    <mergeCell ref="B50:F50"/>
    <mergeCell ref="B51:F51"/>
    <mergeCell ref="B45:F45"/>
    <mergeCell ref="B46:F46"/>
    <mergeCell ref="B47:F47"/>
  </mergeCells>
  <conditionalFormatting sqref="L8 L34:L35">
    <cfRule type="cellIs" dxfId="122" priority="133" operator="lessThan">
      <formula>0</formula>
    </cfRule>
  </conditionalFormatting>
  <conditionalFormatting sqref="L10">
    <cfRule type="cellIs" dxfId="121" priority="129" operator="lessThan">
      <formula>0</formula>
    </cfRule>
  </conditionalFormatting>
  <conditionalFormatting sqref="L11">
    <cfRule type="cellIs" dxfId="120" priority="127" operator="lessThan">
      <formula>0</formula>
    </cfRule>
  </conditionalFormatting>
  <conditionalFormatting sqref="L9">
    <cfRule type="cellIs" dxfId="119" priority="131" operator="lessThan">
      <formula>0</formula>
    </cfRule>
  </conditionalFormatting>
  <conditionalFormatting sqref="L12">
    <cfRule type="cellIs" dxfId="118" priority="25" operator="lessThan">
      <formula>0</formula>
    </cfRule>
  </conditionalFormatting>
  <conditionalFormatting sqref="L13">
    <cfRule type="cellIs" dxfId="117" priority="24" operator="lessThan">
      <formula>0</formula>
    </cfRule>
  </conditionalFormatting>
  <conditionalFormatting sqref="L14">
    <cfRule type="cellIs" dxfId="116" priority="23" operator="lessThan">
      <formula>0</formula>
    </cfRule>
  </conditionalFormatting>
  <conditionalFormatting sqref="L15">
    <cfRule type="cellIs" dxfId="115" priority="22" operator="lessThan">
      <formula>0</formula>
    </cfRule>
  </conditionalFormatting>
  <conditionalFormatting sqref="L16">
    <cfRule type="cellIs" dxfId="114" priority="21" operator="lessThan">
      <formula>0</formula>
    </cfRule>
  </conditionalFormatting>
  <conditionalFormatting sqref="L17">
    <cfRule type="cellIs" dxfId="113" priority="20" operator="lessThan">
      <formula>0</formula>
    </cfRule>
  </conditionalFormatting>
  <conditionalFormatting sqref="L18">
    <cfRule type="cellIs" dxfId="112" priority="19" operator="lessThan">
      <formula>0</formula>
    </cfRule>
  </conditionalFormatting>
  <conditionalFormatting sqref="L19">
    <cfRule type="cellIs" dxfId="111" priority="18" operator="lessThan">
      <formula>0</formula>
    </cfRule>
  </conditionalFormatting>
  <conditionalFormatting sqref="L20">
    <cfRule type="cellIs" dxfId="110" priority="17" operator="lessThan">
      <formula>0</formula>
    </cfRule>
  </conditionalFormatting>
  <conditionalFormatting sqref="L21">
    <cfRule type="cellIs" dxfId="109" priority="16" operator="lessThan">
      <formula>0</formula>
    </cfRule>
  </conditionalFormatting>
  <conditionalFormatting sqref="L22">
    <cfRule type="cellIs" dxfId="108" priority="15" operator="lessThan">
      <formula>0</formula>
    </cfRule>
  </conditionalFormatting>
  <conditionalFormatting sqref="L23">
    <cfRule type="cellIs" dxfId="107" priority="14" operator="lessThan">
      <formula>0</formula>
    </cfRule>
  </conditionalFormatting>
  <conditionalFormatting sqref="L24">
    <cfRule type="cellIs" dxfId="106" priority="13" operator="lessThan">
      <formula>0</formula>
    </cfRule>
  </conditionalFormatting>
  <conditionalFormatting sqref="L25">
    <cfRule type="cellIs" dxfId="105" priority="12" operator="lessThan">
      <formula>0</formula>
    </cfRule>
  </conditionalFormatting>
  <conditionalFormatting sqref="L26">
    <cfRule type="cellIs" dxfId="104" priority="11" operator="lessThan">
      <formula>0</formula>
    </cfRule>
  </conditionalFormatting>
  <conditionalFormatting sqref="L27">
    <cfRule type="cellIs" dxfId="103" priority="10" operator="lessThan">
      <formula>0</formula>
    </cfRule>
  </conditionalFormatting>
  <conditionalFormatting sqref="L28">
    <cfRule type="cellIs" dxfId="102" priority="9" operator="lessThan">
      <formula>0</formula>
    </cfRule>
  </conditionalFormatting>
  <conditionalFormatting sqref="L29">
    <cfRule type="cellIs" dxfId="101" priority="8" operator="lessThan">
      <formula>0</formula>
    </cfRule>
  </conditionalFormatting>
  <conditionalFormatting sqref="L30">
    <cfRule type="cellIs" dxfId="100" priority="7" operator="lessThan">
      <formula>0</formula>
    </cfRule>
  </conditionalFormatting>
  <conditionalFormatting sqref="L39">
    <cfRule type="cellIs" dxfId="99" priority="2" operator="greaterThan">
      <formula>0</formula>
    </cfRule>
  </conditionalFormatting>
  <conditionalFormatting sqref="L43">
    <cfRule type="cellIs" dxfId="98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&amp;R&amp;F; &amp;A; &amp;P de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3:F69"/>
  <sheetViews>
    <sheetView topLeftCell="A61" workbookViewId="0">
      <selection activeCell="C3" sqref="C3:F69"/>
    </sheetView>
  </sheetViews>
  <sheetFormatPr defaultRowHeight="15" x14ac:dyDescent="0.25"/>
  <cols>
    <col min="3" max="4" width="23.5703125" customWidth="1"/>
    <col min="5" max="6" width="10.85546875" customWidth="1"/>
  </cols>
  <sheetData>
    <row r="3" spans="3:6" ht="22.5" x14ac:dyDescent="0.25">
      <c r="C3" s="25" t="s">
        <v>7</v>
      </c>
      <c r="D3" s="26" t="s">
        <v>8</v>
      </c>
      <c r="E3" s="53" t="s">
        <v>279</v>
      </c>
      <c r="F3" s="53" t="s">
        <v>296</v>
      </c>
    </row>
    <row r="4" spans="3:6" ht="22.5" x14ac:dyDescent="0.25">
      <c r="C4" s="148" t="s">
        <v>95</v>
      </c>
      <c r="D4" s="116" t="s">
        <v>96</v>
      </c>
      <c r="E4" s="149">
        <v>884</v>
      </c>
      <c r="F4" s="390" t="s">
        <v>280</v>
      </c>
    </row>
    <row r="5" spans="3:6" ht="22.5" x14ac:dyDescent="0.25">
      <c r="C5" s="148" t="s">
        <v>95</v>
      </c>
      <c r="D5" s="116" t="s">
        <v>98</v>
      </c>
      <c r="E5" s="149">
        <v>420</v>
      </c>
      <c r="F5" s="390" t="s">
        <v>280</v>
      </c>
    </row>
    <row r="6" spans="3:6" x14ac:dyDescent="0.25">
      <c r="C6" s="148"/>
      <c r="D6" s="152"/>
      <c r="E6" s="153"/>
      <c r="F6" s="153"/>
    </row>
    <row r="7" spans="3:6" ht="22.5" x14ac:dyDescent="0.25">
      <c r="C7" s="148" t="s">
        <v>99</v>
      </c>
      <c r="D7" s="116" t="s">
        <v>100</v>
      </c>
      <c r="E7" s="149">
        <v>276</v>
      </c>
      <c r="F7" s="390" t="s">
        <v>280</v>
      </c>
    </row>
    <row r="8" spans="3:6" x14ac:dyDescent="0.25">
      <c r="C8" s="148"/>
      <c r="D8" s="152"/>
      <c r="E8" s="153"/>
      <c r="F8" s="153"/>
    </row>
    <row r="9" spans="3:6" ht="22.5" x14ac:dyDescent="0.25">
      <c r="C9" s="148" t="s">
        <v>101</v>
      </c>
      <c r="D9" s="116" t="s">
        <v>100</v>
      </c>
      <c r="E9" s="149">
        <v>104</v>
      </c>
      <c r="F9" s="390" t="s">
        <v>280</v>
      </c>
    </row>
    <row r="10" spans="3:6" x14ac:dyDescent="0.25">
      <c r="C10" s="148"/>
      <c r="D10" s="152"/>
      <c r="E10" s="153"/>
      <c r="F10" s="153"/>
    </row>
    <row r="11" spans="3:6" ht="22.5" x14ac:dyDescent="0.25">
      <c r="C11" s="148" t="s">
        <v>102</v>
      </c>
      <c r="D11" s="116" t="s">
        <v>100</v>
      </c>
      <c r="E11" s="149">
        <v>120</v>
      </c>
      <c r="F11" s="390" t="s">
        <v>280</v>
      </c>
    </row>
    <row r="12" spans="3:6" x14ac:dyDescent="0.25">
      <c r="C12" s="148"/>
      <c r="D12" s="152"/>
      <c r="E12" s="153"/>
      <c r="F12" s="153"/>
    </row>
    <row r="13" spans="3:6" ht="45" x14ac:dyDescent="0.25">
      <c r="C13" s="148" t="s">
        <v>103</v>
      </c>
      <c r="D13" s="116" t="s">
        <v>104</v>
      </c>
      <c r="E13" s="149">
        <v>2200</v>
      </c>
      <c r="F13" s="390" t="s">
        <v>280</v>
      </c>
    </row>
    <row r="14" spans="3:6" ht="45" x14ac:dyDescent="0.25">
      <c r="C14" s="148" t="s">
        <v>103</v>
      </c>
      <c r="D14" s="116" t="s">
        <v>105</v>
      </c>
      <c r="E14" s="149">
        <v>1475</v>
      </c>
      <c r="F14" s="390" t="s">
        <v>280</v>
      </c>
    </row>
    <row r="15" spans="3:6" x14ac:dyDescent="0.25">
      <c r="C15" s="148"/>
      <c r="D15" s="152"/>
      <c r="E15" s="153"/>
      <c r="F15" s="153"/>
    </row>
    <row r="16" spans="3:6" ht="22.5" x14ac:dyDescent="0.25">
      <c r="C16" s="148" t="s">
        <v>106</v>
      </c>
      <c r="D16" s="116" t="s">
        <v>107</v>
      </c>
      <c r="E16" s="149">
        <v>485</v>
      </c>
      <c r="F16" s="390" t="s">
        <v>280</v>
      </c>
    </row>
    <row r="17" spans="3:6" ht="33.75" x14ac:dyDescent="0.25">
      <c r="C17" s="148" t="s">
        <v>106</v>
      </c>
      <c r="D17" s="116" t="s">
        <v>108</v>
      </c>
      <c r="E17" s="149">
        <v>270</v>
      </c>
      <c r="F17" s="390" t="s">
        <v>280</v>
      </c>
    </row>
    <row r="18" spans="3:6" x14ac:dyDescent="0.25">
      <c r="C18" s="148"/>
      <c r="D18" s="152"/>
      <c r="E18" s="153"/>
      <c r="F18" s="153"/>
    </row>
    <row r="19" spans="3:6" ht="33.75" x14ac:dyDescent="0.25">
      <c r="C19" s="148" t="s">
        <v>109</v>
      </c>
      <c r="D19" s="116" t="s">
        <v>110</v>
      </c>
      <c r="E19" s="149">
        <v>570</v>
      </c>
      <c r="F19" s="390" t="s">
        <v>280</v>
      </c>
    </row>
    <row r="20" spans="3:6" ht="33.75" x14ac:dyDescent="0.25">
      <c r="C20" s="148" t="s">
        <v>109</v>
      </c>
      <c r="D20" s="116" t="s">
        <v>108</v>
      </c>
      <c r="E20" s="149">
        <v>325</v>
      </c>
      <c r="F20" s="390" t="s">
        <v>280</v>
      </c>
    </row>
    <row r="21" spans="3:6" x14ac:dyDescent="0.25">
      <c r="C21" s="148"/>
      <c r="D21" s="152"/>
      <c r="E21" s="153"/>
      <c r="F21" s="153"/>
    </row>
    <row r="22" spans="3:6" ht="22.5" x14ac:dyDescent="0.25">
      <c r="C22" s="148" t="s">
        <v>111</v>
      </c>
      <c r="D22" s="116" t="s">
        <v>112</v>
      </c>
      <c r="E22" s="149">
        <f>444</f>
        <v>444</v>
      </c>
      <c r="F22" s="390" t="s">
        <v>280</v>
      </c>
    </row>
    <row r="23" spans="3:6" ht="33.75" x14ac:dyDescent="0.25">
      <c r="C23" s="148" t="s">
        <v>111</v>
      </c>
      <c r="D23" s="116" t="s">
        <v>108</v>
      </c>
      <c r="E23" s="149">
        <v>287</v>
      </c>
      <c r="F23" s="390" t="s">
        <v>280</v>
      </c>
    </row>
    <row r="24" spans="3:6" x14ac:dyDescent="0.25">
      <c r="C24" s="148"/>
      <c r="D24" s="152"/>
      <c r="E24" s="153"/>
      <c r="F24" s="153"/>
    </row>
    <row r="25" spans="3:6" ht="22.5" x14ac:dyDescent="0.25">
      <c r="C25" s="148" t="s">
        <v>113</v>
      </c>
      <c r="D25" s="116" t="s">
        <v>114</v>
      </c>
      <c r="E25" s="149">
        <v>1320</v>
      </c>
      <c r="F25" s="390" t="s">
        <v>280</v>
      </c>
    </row>
    <row r="26" spans="3:6" ht="22.5" x14ac:dyDescent="0.25">
      <c r="C26" s="148" t="s">
        <v>113</v>
      </c>
      <c r="D26" s="116" t="s">
        <v>115</v>
      </c>
      <c r="E26" s="149">
        <v>440</v>
      </c>
      <c r="F26" s="390" t="s">
        <v>280</v>
      </c>
    </row>
    <row r="27" spans="3:6" x14ac:dyDescent="0.25">
      <c r="C27" s="148"/>
      <c r="D27" s="152"/>
      <c r="E27" s="153"/>
      <c r="F27" s="153"/>
    </row>
    <row r="28" spans="3:6" ht="22.5" x14ac:dyDescent="0.25">
      <c r="C28" s="148" t="s">
        <v>117</v>
      </c>
      <c r="D28" s="116" t="s">
        <v>118</v>
      </c>
      <c r="E28" s="149">
        <v>349</v>
      </c>
      <c r="F28" s="390" t="s">
        <v>280</v>
      </c>
    </row>
    <row r="29" spans="3:6" ht="33.75" x14ac:dyDescent="0.25">
      <c r="C29" s="148" t="s">
        <v>117</v>
      </c>
      <c r="D29" s="116" t="s">
        <v>108</v>
      </c>
      <c r="E29" s="149">
        <v>229</v>
      </c>
      <c r="F29" s="390" t="s">
        <v>280</v>
      </c>
    </row>
    <row r="30" spans="3:6" x14ac:dyDescent="0.25">
      <c r="C30" s="148"/>
      <c r="D30" s="152"/>
      <c r="E30" s="153"/>
      <c r="F30" s="153"/>
    </row>
    <row r="31" spans="3:6" ht="22.5" x14ac:dyDescent="0.25">
      <c r="C31" s="148" t="s">
        <v>119</v>
      </c>
      <c r="D31" s="116" t="s">
        <v>112</v>
      </c>
      <c r="E31" s="149">
        <v>743</v>
      </c>
      <c r="F31" s="390" t="s">
        <v>280</v>
      </c>
    </row>
    <row r="32" spans="3:6" ht="22.5" x14ac:dyDescent="0.25">
      <c r="C32" s="148" t="s">
        <v>119</v>
      </c>
      <c r="D32" s="116" t="s">
        <v>120</v>
      </c>
      <c r="E32" s="149">
        <v>572</v>
      </c>
      <c r="F32" s="390" t="s">
        <v>280</v>
      </c>
    </row>
    <row r="33" spans="3:6" x14ac:dyDescent="0.25">
      <c r="C33" s="148"/>
      <c r="D33" s="152"/>
      <c r="E33" s="153"/>
      <c r="F33" s="153"/>
    </row>
    <row r="34" spans="3:6" ht="22.5" x14ac:dyDescent="0.25">
      <c r="C34" s="148" t="s">
        <v>122</v>
      </c>
      <c r="D34" s="116" t="s">
        <v>112</v>
      </c>
      <c r="E34" s="149">
        <v>273</v>
      </c>
      <c r="F34" s="390" t="s">
        <v>280</v>
      </c>
    </row>
    <row r="35" spans="3:6" ht="22.5" x14ac:dyDescent="0.25">
      <c r="C35" s="148" t="s">
        <v>122</v>
      </c>
      <c r="D35" s="116" t="s">
        <v>123</v>
      </c>
      <c r="E35" s="149">
        <v>273</v>
      </c>
      <c r="F35" s="390" t="s">
        <v>280</v>
      </c>
    </row>
    <row r="36" spans="3:6" x14ac:dyDescent="0.25">
      <c r="C36" s="148"/>
      <c r="D36" s="152"/>
      <c r="E36" s="153"/>
      <c r="F36" s="153"/>
    </row>
    <row r="37" spans="3:6" ht="22.5" x14ac:dyDescent="0.25">
      <c r="C37" s="148" t="s">
        <v>125</v>
      </c>
      <c r="D37" s="116" t="s">
        <v>107</v>
      </c>
      <c r="E37" s="149">
        <f>228+33+26+29+40</f>
        <v>356</v>
      </c>
      <c r="F37" s="390" t="s">
        <v>280</v>
      </c>
    </row>
    <row r="38" spans="3:6" ht="22.5" x14ac:dyDescent="0.25">
      <c r="C38" s="148" t="s">
        <v>125</v>
      </c>
      <c r="D38" s="116" t="s">
        <v>120</v>
      </c>
      <c r="E38" s="149">
        <f>163+30+24+23+36</f>
        <v>276</v>
      </c>
      <c r="F38" s="390" t="s">
        <v>280</v>
      </c>
    </row>
    <row r="39" spans="3:6" x14ac:dyDescent="0.25">
      <c r="C39" s="148"/>
      <c r="D39" s="152"/>
      <c r="E39" s="153"/>
      <c r="F39" s="153"/>
    </row>
    <row r="40" spans="3:6" ht="22.5" x14ac:dyDescent="0.25">
      <c r="C40" s="148" t="s">
        <v>127</v>
      </c>
      <c r="D40" s="116" t="s">
        <v>107</v>
      </c>
      <c r="E40" s="149">
        <v>632</v>
      </c>
      <c r="F40" s="390" t="s">
        <v>280</v>
      </c>
    </row>
    <row r="41" spans="3:6" ht="22.5" x14ac:dyDescent="0.25">
      <c r="C41" s="148" t="s">
        <v>127</v>
      </c>
      <c r="D41" s="116" t="s">
        <v>128</v>
      </c>
      <c r="E41" s="149">
        <v>454</v>
      </c>
      <c r="F41" s="390" t="s">
        <v>280</v>
      </c>
    </row>
    <row r="42" spans="3:6" x14ac:dyDescent="0.25">
      <c r="C42" s="148"/>
      <c r="D42" s="152"/>
      <c r="E42" s="153"/>
      <c r="F42" s="153"/>
    </row>
    <row r="43" spans="3:6" ht="22.5" x14ac:dyDescent="0.25">
      <c r="C43" s="148" t="s">
        <v>130</v>
      </c>
      <c r="D43" s="116" t="s">
        <v>107</v>
      </c>
      <c r="E43" s="149">
        <v>1000</v>
      </c>
      <c r="F43" s="390" t="s">
        <v>280</v>
      </c>
    </row>
    <row r="44" spans="3:6" ht="22.5" x14ac:dyDescent="0.25">
      <c r="C44" s="148" t="s">
        <v>130</v>
      </c>
      <c r="D44" s="116" t="s">
        <v>131</v>
      </c>
      <c r="E44" s="149">
        <v>719</v>
      </c>
      <c r="F44" s="390" t="s">
        <v>280</v>
      </c>
    </row>
    <row r="45" spans="3:6" x14ac:dyDescent="0.25">
      <c r="C45" s="148"/>
      <c r="D45" s="152"/>
      <c r="E45" s="153"/>
      <c r="F45" s="153"/>
    </row>
    <row r="46" spans="3:6" ht="22.5" x14ac:dyDescent="0.25">
      <c r="C46" s="148" t="s">
        <v>133</v>
      </c>
      <c r="D46" s="116" t="s">
        <v>96</v>
      </c>
      <c r="E46" s="149">
        <f>70+13+13</f>
        <v>96</v>
      </c>
      <c r="F46" s="390" t="s">
        <v>280</v>
      </c>
    </row>
    <row r="47" spans="3:6" ht="22.5" x14ac:dyDescent="0.25">
      <c r="C47" s="148" t="s">
        <v>133</v>
      </c>
      <c r="D47" s="116" t="s">
        <v>134</v>
      </c>
      <c r="E47" s="149">
        <f>64+12+12</f>
        <v>88</v>
      </c>
      <c r="F47" s="390" t="s">
        <v>280</v>
      </c>
    </row>
    <row r="48" spans="3:6" x14ac:dyDescent="0.25">
      <c r="C48" s="148"/>
      <c r="D48" s="152"/>
      <c r="E48" s="153"/>
      <c r="F48" s="153"/>
    </row>
    <row r="49" spans="3:6" ht="22.5" x14ac:dyDescent="0.25">
      <c r="C49" s="148" t="s">
        <v>136</v>
      </c>
      <c r="D49" s="116" t="s">
        <v>112</v>
      </c>
      <c r="E49" s="149">
        <f>436+70+88+54</f>
        <v>648</v>
      </c>
      <c r="F49" s="390" t="s">
        <v>280</v>
      </c>
    </row>
    <row r="50" spans="3:6" ht="22.5" x14ac:dyDescent="0.25">
      <c r="C50" s="148" t="s">
        <v>136</v>
      </c>
      <c r="D50" s="116" t="s">
        <v>137</v>
      </c>
      <c r="E50" s="149">
        <f>324+42+52+36</f>
        <v>454</v>
      </c>
      <c r="F50" s="390" t="s">
        <v>280</v>
      </c>
    </row>
    <row r="51" spans="3:6" x14ac:dyDescent="0.25">
      <c r="C51" s="148"/>
      <c r="D51" s="152"/>
      <c r="E51" s="153"/>
      <c r="F51" s="153"/>
    </row>
    <row r="52" spans="3:6" ht="33.75" x14ac:dyDescent="0.25">
      <c r="C52" s="148" t="s">
        <v>139</v>
      </c>
      <c r="D52" s="116" t="s">
        <v>140</v>
      </c>
      <c r="E52" s="149">
        <v>2446</v>
      </c>
      <c r="F52" s="390" t="s">
        <v>280</v>
      </c>
    </row>
    <row r="53" spans="3:6" x14ac:dyDescent="0.25">
      <c r="C53" s="148"/>
      <c r="D53" s="152"/>
      <c r="E53" s="153"/>
      <c r="F53" s="153"/>
    </row>
    <row r="54" spans="3:6" ht="22.5" x14ac:dyDescent="0.25">
      <c r="C54" s="148" t="s">
        <v>142</v>
      </c>
      <c r="D54" s="116" t="s">
        <v>143</v>
      </c>
      <c r="E54" s="149">
        <f>200+44+66+32</f>
        <v>342</v>
      </c>
      <c r="F54" s="390" t="s">
        <v>280</v>
      </c>
    </row>
    <row r="55" spans="3:6" ht="33.75" x14ac:dyDescent="0.25">
      <c r="C55" s="148" t="s">
        <v>142</v>
      </c>
      <c r="D55" s="116" t="s">
        <v>108</v>
      </c>
      <c r="E55" s="149">
        <f>148+36+48+26</f>
        <v>258</v>
      </c>
      <c r="F55" s="390" t="s">
        <v>280</v>
      </c>
    </row>
    <row r="56" spans="3:6" x14ac:dyDescent="0.25">
      <c r="C56" s="148"/>
      <c r="D56" s="152"/>
      <c r="E56" s="153"/>
      <c r="F56" s="153"/>
    </row>
    <row r="57" spans="3:6" ht="22.5" x14ac:dyDescent="0.25">
      <c r="C57" s="148" t="s">
        <v>145</v>
      </c>
      <c r="D57" s="116" t="s">
        <v>100</v>
      </c>
      <c r="E57" s="149">
        <v>275</v>
      </c>
      <c r="F57" s="390" t="s">
        <v>280</v>
      </c>
    </row>
    <row r="58" spans="3:6" x14ac:dyDescent="0.25">
      <c r="C58" s="148"/>
      <c r="D58" s="152"/>
      <c r="E58" s="153"/>
      <c r="F58" s="153"/>
    </row>
    <row r="59" spans="3:6" ht="22.5" x14ac:dyDescent="0.25">
      <c r="C59" s="148" t="s">
        <v>146</v>
      </c>
      <c r="D59" s="116" t="s">
        <v>112</v>
      </c>
      <c r="E59" s="149">
        <v>225</v>
      </c>
      <c r="F59" s="390" t="s">
        <v>280</v>
      </c>
    </row>
    <row r="60" spans="3:6" ht="22.5" x14ac:dyDescent="0.25">
      <c r="C60" s="148" t="s">
        <v>146</v>
      </c>
      <c r="D60" s="116" t="s">
        <v>147</v>
      </c>
      <c r="E60" s="149">
        <v>185</v>
      </c>
      <c r="F60" s="390" t="s">
        <v>280</v>
      </c>
    </row>
    <row r="61" spans="3:6" x14ac:dyDescent="0.25">
      <c r="C61" s="148"/>
      <c r="D61" s="152"/>
      <c r="E61" s="153"/>
      <c r="F61" s="153"/>
    </row>
    <row r="62" spans="3:6" ht="22.5" x14ac:dyDescent="0.25">
      <c r="C62" s="148" t="s">
        <v>149</v>
      </c>
      <c r="D62" s="116" t="s">
        <v>150</v>
      </c>
      <c r="E62" s="149">
        <v>95.78</v>
      </c>
      <c r="F62" s="390" t="s">
        <v>280</v>
      </c>
    </row>
    <row r="63" spans="3:6" x14ac:dyDescent="0.25">
      <c r="C63" s="148"/>
      <c r="D63" s="152"/>
      <c r="E63" s="153"/>
      <c r="F63" s="153"/>
    </row>
    <row r="64" spans="3:6" ht="22.5" x14ac:dyDescent="0.25">
      <c r="C64" s="148" t="s">
        <v>151</v>
      </c>
      <c r="D64" s="116" t="s">
        <v>96</v>
      </c>
      <c r="E64" s="149">
        <v>185</v>
      </c>
      <c r="F64" s="390" t="s">
        <v>280</v>
      </c>
    </row>
    <row r="65" spans="3:6" ht="22.5" x14ac:dyDescent="0.25">
      <c r="C65" s="148" t="s">
        <v>151</v>
      </c>
      <c r="D65" s="116" t="s">
        <v>152</v>
      </c>
      <c r="E65" s="149">
        <v>216</v>
      </c>
      <c r="F65" s="390" t="s">
        <v>280</v>
      </c>
    </row>
    <row r="66" spans="3:6" x14ac:dyDescent="0.25">
      <c r="C66" s="148"/>
      <c r="D66" s="152"/>
      <c r="E66" s="153"/>
      <c r="F66" s="153"/>
    </row>
    <row r="67" spans="3:6" x14ac:dyDescent="0.25">
      <c r="C67" s="148"/>
      <c r="D67" s="152"/>
      <c r="E67" s="153"/>
      <c r="F67" s="153"/>
    </row>
    <row r="68" spans="3:6" ht="22.5" x14ac:dyDescent="0.25">
      <c r="C68" s="148" t="s">
        <v>154</v>
      </c>
      <c r="D68" s="116" t="s">
        <v>100</v>
      </c>
      <c r="E68" s="149">
        <v>91</v>
      </c>
      <c r="F68" s="390" t="s">
        <v>280</v>
      </c>
    </row>
    <row r="69" spans="3:6" x14ac:dyDescent="0.25">
      <c r="C69" s="148"/>
      <c r="D69" s="152"/>
      <c r="E69" s="153"/>
      <c r="F69" s="15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J114"/>
  <sheetViews>
    <sheetView zoomScaleNormal="100" workbookViewId="0">
      <selection activeCell="C2" sqref="C2"/>
    </sheetView>
  </sheetViews>
  <sheetFormatPr defaultRowHeight="15" x14ac:dyDescent="0.25"/>
  <cols>
    <col min="2" max="2" width="4.5703125" style="452" customWidth="1"/>
    <col min="3" max="3" width="19.85546875" customWidth="1"/>
    <col min="4" max="4" width="26.42578125" customWidth="1"/>
    <col min="5" max="9" width="8.5703125" customWidth="1"/>
    <col min="10" max="12" width="8.7109375" customWidth="1"/>
    <col min="13" max="13" width="3.5703125" customWidth="1"/>
    <col min="14" max="17" width="8.5703125" style="242" customWidth="1"/>
    <col min="18" max="18" width="8.7109375" customWidth="1"/>
    <col min="19" max="270" width="8.7109375" style="344"/>
  </cols>
  <sheetData>
    <row r="1" spans="1:270" s="207" customFormat="1" x14ac:dyDescent="0.25">
      <c r="B1" s="452"/>
      <c r="H1" s="406"/>
      <c r="I1" s="243"/>
      <c r="J1" s="243"/>
      <c r="K1" s="243"/>
      <c r="L1" s="243"/>
      <c r="M1" s="243"/>
      <c r="N1" s="244"/>
      <c r="O1" s="244"/>
      <c r="P1" s="244"/>
      <c r="Q1" s="244"/>
      <c r="R1" s="243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4"/>
      <c r="BH1" s="344"/>
      <c r="BI1" s="344"/>
      <c r="BJ1" s="344"/>
      <c r="BK1" s="344"/>
      <c r="BL1" s="344"/>
      <c r="BM1" s="344"/>
      <c r="BN1" s="344"/>
      <c r="BO1" s="344"/>
      <c r="BP1" s="344"/>
      <c r="BQ1" s="344"/>
      <c r="BR1" s="344"/>
      <c r="BS1" s="344"/>
      <c r="BT1" s="344"/>
      <c r="BU1" s="344"/>
      <c r="BV1" s="344"/>
      <c r="BW1" s="344"/>
      <c r="BX1" s="344"/>
      <c r="BY1" s="344"/>
      <c r="BZ1" s="344"/>
      <c r="CA1" s="344"/>
      <c r="CB1" s="344"/>
      <c r="CC1" s="344"/>
      <c r="CD1" s="344"/>
      <c r="CE1" s="344"/>
      <c r="CF1" s="344"/>
      <c r="CG1" s="344"/>
      <c r="CH1" s="344"/>
      <c r="CI1" s="344"/>
      <c r="CJ1" s="344"/>
      <c r="CK1" s="344"/>
      <c r="CL1" s="344"/>
      <c r="CM1" s="344"/>
      <c r="CN1" s="344"/>
      <c r="CO1" s="344"/>
      <c r="CP1" s="344"/>
      <c r="CQ1" s="344"/>
      <c r="CR1" s="344"/>
      <c r="CS1" s="344"/>
      <c r="CT1" s="344"/>
      <c r="CU1" s="344"/>
      <c r="CV1" s="344"/>
      <c r="CW1" s="344"/>
      <c r="CX1" s="344"/>
      <c r="CY1" s="344"/>
      <c r="CZ1" s="344"/>
      <c r="DA1" s="344"/>
      <c r="DB1" s="344"/>
      <c r="DC1" s="344"/>
      <c r="DD1" s="344"/>
      <c r="DE1" s="344"/>
      <c r="DF1" s="344"/>
      <c r="DG1" s="344"/>
      <c r="DH1" s="344"/>
      <c r="DI1" s="344"/>
      <c r="DJ1" s="344"/>
      <c r="DK1" s="344"/>
      <c r="DL1" s="344"/>
      <c r="DM1" s="344"/>
      <c r="DN1" s="344"/>
      <c r="DO1" s="344"/>
      <c r="DP1" s="344"/>
      <c r="DQ1" s="344"/>
      <c r="DR1" s="344"/>
      <c r="DS1" s="344"/>
      <c r="DT1" s="344"/>
      <c r="DU1" s="344"/>
      <c r="DV1" s="344"/>
      <c r="DW1" s="344"/>
      <c r="DX1" s="344"/>
      <c r="DY1" s="344"/>
      <c r="DZ1" s="344"/>
      <c r="EA1" s="344"/>
      <c r="EB1" s="344"/>
      <c r="EC1" s="344"/>
      <c r="ED1" s="344"/>
      <c r="EE1" s="344"/>
      <c r="EF1" s="344"/>
      <c r="EG1" s="344"/>
      <c r="EH1" s="344"/>
      <c r="EI1" s="344"/>
      <c r="EJ1" s="344"/>
      <c r="EK1" s="344"/>
      <c r="EL1" s="344"/>
      <c r="EM1" s="344"/>
      <c r="EN1" s="344"/>
      <c r="EO1" s="344"/>
      <c r="EP1" s="344"/>
      <c r="EQ1" s="344"/>
      <c r="ER1" s="344"/>
      <c r="ES1" s="344"/>
      <c r="ET1" s="344"/>
      <c r="EU1" s="344"/>
      <c r="EV1" s="344"/>
      <c r="EW1" s="344"/>
      <c r="EX1" s="344"/>
      <c r="EY1" s="344"/>
      <c r="EZ1" s="344"/>
      <c r="FA1" s="344"/>
      <c r="FB1" s="344"/>
      <c r="FC1" s="344"/>
      <c r="FD1" s="344"/>
      <c r="FE1" s="344"/>
      <c r="FF1" s="344"/>
      <c r="FG1" s="344"/>
      <c r="FH1" s="344"/>
      <c r="FI1" s="344"/>
      <c r="FJ1" s="344"/>
      <c r="FK1" s="344"/>
      <c r="FL1" s="344"/>
      <c r="FM1" s="344"/>
      <c r="FN1" s="344"/>
      <c r="FO1" s="344"/>
      <c r="FP1" s="344"/>
      <c r="FQ1" s="344"/>
      <c r="FR1" s="344"/>
      <c r="FS1" s="344"/>
      <c r="FT1" s="344"/>
      <c r="FU1" s="344"/>
      <c r="FV1" s="344"/>
      <c r="FW1" s="344"/>
      <c r="FX1" s="344"/>
      <c r="FY1" s="344"/>
      <c r="FZ1" s="344"/>
      <c r="GA1" s="344"/>
      <c r="GB1" s="344"/>
      <c r="GC1" s="344"/>
      <c r="GD1" s="344"/>
      <c r="GE1" s="344"/>
      <c r="GF1" s="344"/>
      <c r="GG1" s="344"/>
      <c r="GH1" s="344"/>
      <c r="GI1" s="344"/>
      <c r="GJ1" s="344"/>
      <c r="GK1" s="344"/>
      <c r="GL1" s="344"/>
      <c r="GM1" s="344"/>
      <c r="GN1" s="344"/>
      <c r="GO1" s="344"/>
      <c r="GP1" s="344"/>
      <c r="GQ1" s="344"/>
      <c r="GR1" s="344"/>
      <c r="GS1" s="344"/>
      <c r="GT1" s="344"/>
      <c r="GU1" s="344"/>
      <c r="GV1" s="344"/>
      <c r="GW1" s="344"/>
      <c r="GX1" s="344"/>
      <c r="GY1" s="344"/>
      <c r="GZ1" s="344"/>
      <c r="HA1" s="344"/>
      <c r="HB1" s="344"/>
      <c r="HC1" s="344"/>
      <c r="HD1" s="344"/>
      <c r="HE1" s="344"/>
      <c r="HF1" s="344"/>
      <c r="HG1" s="344"/>
      <c r="HH1" s="344"/>
      <c r="HI1" s="344"/>
      <c r="HJ1" s="344"/>
      <c r="HK1" s="344"/>
      <c r="HL1" s="344"/>
      <c r="HM1" s="344"/>
      <c r="HN1" s="344"/>
      <c r="HO1" s="344"/>
      <c r="HP1" s="344"/>
      <c r="HQ1" s="344"/>
      <c r="HR1" s="344"/>
      <c r="HS1" s="344"/>
      <c r="HT1" s="344"/>
      <c r="HU1" s="344"/>
      <c r="HV1" s="344"/>
      <c r="HW1" s="344"/>
      <c r="HX1" s="344"/>
      <c r="HY1" s="344"/>
      <c r="HZ1" s="344"/>
      <c r="IA1" s="344"/>
      <c r="IB1" s="344"/>
      <c r="IC1" s="344"/>
      <c r="ID1" s="344"/>
      <c r="IE1" s="344"/>
      <c r="IF1" s="344"/>
      <c r="IG1" s="344"/>
      <c r="IH1" s="344"/>
      <c r="II1" s="344"/>
      <c r="IJ1" s="344"/>
      <c r="IK1" s="344"/>
      <c r="IL1" s="344"/>
      <c r="IM1" s="344"/>
      <c r="IN1" s="344"/>
      <c r="IO1" s="344"/>
      <c r="IP1" s="344"/>
      <c r="IQ1" s="344"/>
      <c r="IR1" s="344"/>
      <c r="IS1" s="344"/>
      <c r="IT1" s="344"/>
      <c r="IU1" s="344"/>
      <c r="IV1" s="344"/>
      <c r="IW1" s="344"/>
      <c r="IX1" s="344"/>
      <c r="IY1" s="344"/>
      <c r="IZ1" s="344"/>
      <c r="JA1" s="344"/>
      <c r="JB1" s="344"/>
      <c r="JC1" s="344"/>
      <c r="JD1" s="344"/>
      <c r="JE1" s="344"/>
      <c r="JF1" s="344"/>
      <c r="JG1" s="344"/>
      <c r="JH1" s="344"/>
      <c r="JI1" s="344"/>
      <c r="JJ1" s="344"/>
    </row>
    <row r="2" spans="1:270" s="45" customFormat="1" ht="15" customHeight="1" x14ac:dyDescent="0.25">
      <c r="B2" s="455"/>
      <c r="C2" s="514" t="s">
        <v>373</v>
      </c>
      <c r="D2" s="110"/>
      <c r="E2" s="110"/>
      <c r="F2" s="11"/>
      <c r="G2" s="2"/>
      <c r="H2" s="406"/>
      <c r="I2" s="245"/>
      <c r="J2" s="246"/>
      <c r="K2" s="247"/>
      <c r="L2" s="248"/>
      <c r="M2" s="280"/>
      <c r="N2" s="280"/>
      <c r="O2" s="280"/>
      <c r="P2" s="280"/>
      <c r="Q2" s="280"/>
      <c r="R2" s="250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</row>
    <row r="3" spans="1:270" s="45" customFormat="1" ht="15" customHeight="1" x14ac:dyDescent="0.25">
      <c r="B3" s="455"/>
      <c r="C3" s="4" t="s">
        <v>0</v>
      </c>
      <c r="D3" s="165"/>
      <c r="E3" s="5"/>
      <c r="F3" s="6"/>
      <c r="G3" s="7"/>
      <c r="H3" s="407"/>
      <c r="I3" s="251"/>
      <c r="J3" s="252"/>
      <c r="K3" s="253"/>
      <c r="L3" s="254"/>
      <c r="M3" s="359"/>
      <c r="N3" s="359"/>
      <c r="O3" s="359"/>
      <c r="P3" s="359"/>
      <c r="Q3" s="359"/>
      <c r="R3" s="250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</row>
    <row r="4" spans="1:270" s="45" customFormat="1" ht="15" customHeight="1" x14ac:dyDescent="0.25">
      <c r="B4" s="455"/>
      <c r="C4" s="8" t="s">
        <v>5</v>
      </c>
      <c r="D4" s="166"/>
      <c r="E4" s="10">
        <f>SUM(B8:B47)</f>
        <v>14.999999999999996</v>
      </c>
      <c r="F4" s="11" t="s">
        <v>2</v>
      </c>
      <c r="G4" s="12"/>
      <c r="H4" s="406"/>
      <c r="I4" s="245"/>
      <c r="J4" s="255"/>
      <c r="K4" s="256"/>
      <c r="L4" s="257"/>
      <c r="M4" s="359"/>
      <c r="N4" s="359"/>
      <c r="O4" s="359"/>
      <c r="P4" s="359"/>
      <c r="Q4" s="359"/>
      <c r="R4" s="250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</row>
    <row r="5" spans="1:270" s="45" customFormat="1" ht="15" customHeight="1" x14ac:dyDescent="0.25">
      <c r="B5" s="456"/>
      <c r="C5" s="168"/>
      <c r="D5" s="167"/>
      <c r="E5" s="167"/>
      <c r="F5" s="169"/>
      <c r="G5" s="12"/>
      <c r="H5" s="408"/>
      <c r="I5" s="258"/>
      <c r="J5" s="255"/>
      <c r="K5" s="256"/>
      <c r="L5" s="257"/>
      <c r="M5" s="359"/>
      <c r="N5" s="359"/>
      <c r="O5" s="359"/>
      <c r="P5" s="359"/>
      <c r="Q5" s="359"/>
      <c r="R5" s="250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</row>
    <row r="6" spans="1:270" s="45" customFormat="1" ht="15" customHeight="1" x14ac:dyDescent="0.25">
      <c r="B6" s="455"/>
      <c r="C6" s="18" t="s">
        <v>277</v>
      </c>
      <c r="D6" s="170"/>
      <c r="E6" s="170"/>
      <c r="F6" s="171"/>
      <c r="G6" s="22"/>
      <c r="H6" s="409"/>
      <c r="I6" s="260"/>
      <c r="J6" s="394"/>
      <c r="K6" s="395"/>
      <c r="L6" s="261"/>
      <c r="M6" s="360"/>
      <c r="N6" s="241" t="s">
        <v>285</v>
      </c>
      <c r="O6" s="241" t="s">
        <v>286</v>
      </c>
      <c r="P6" s="241" t="s">
        <v>287</v>
      </c>
      <c r="Q6" s="241" t="s">
        <v>288</v>
      </c>
      <c r="R6" s="250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</row>
    <row r="7" spans="1:270" s="23" customFormat="1" ht="48" customHeight="1" x14ac:dyDescent="0.25">
      <c r="B7" s="24" t="s">
        <v>6</v>
      </c>
      <c r="C7" s="25" t="s">
        <v>159</v>
      </c>
      <c r="D7" s="26" t="s">
        <v>8</v>
      </c>
      <c r="E7" s="27" t="s">
        <v>9</v>
      </c>
      <c r="F7" s="28" t="s">
        <v>10</v>
      </c>
      <c r="G7" s="29"/>
      <c r="H7" s="410"/>
      <c r="I7" s="262"/>
      <c r="J7" s="263" t="s">
        <v>11</v>
      </c>
      <c r="K7" s="264" t="s">
        <v>12</v>
      </c>
      <c r="L7" s="261"/>
      <c r="M7" s="265"/>
      <c r="N7" s="266" t="s">
        <v>9</v>
      </c>
      <c r="O7" s="266" t="s">
        <v>9</v>
      </c>
      <c r="P7" s="266" t="s">
        <v>9</v>
      </c>
      <c r="Q7" s="266" t="s">
        <v>9</v>
      </c>
      <c r="R7" s="265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  <c r="IW7" s="30"/>
      <c r="IX7" s="30"/>
      <c r="IY7" s="30"/>
      <c r="IZ7" s="30"/>
      <c r="JA7" s="30"/>
      <c r="JB7" s="30"/>
      <c r="JC7" s="30"/>
      <c r="JD7" s="30"/>
      <c r="JE7" s="30"/>
      <c r="JF7" s="30"/>
      <c r="JG7" s="30"/>
      <c r="JH7" s="30"/>
      <c r="JI7" s="30"/>
      <c r="JJ7" s="30"/>
    </row>
    <row r="8" spans="1:270" s="38" customFormat="1" ht="12.95" customHeight="1" x14ac:dyDescent="0.25">
      <c r="A8" s="31"/>
      <c r="B8" s="60">
        <v>1.21</v>
      </c>
      <c r="C8" s="63" t="s">
        <v>160</v>
      </c>
      <c r="D8" s="34" t="s">
        <v>161</v>
      </c>
      <c r="E8" s="35" t="s">
        <v>15</v>
      </c>
      <c r="F8" s="118" t="s">
        <v>15</v>
      </c>
      <c r="G8" s="37"/>
      <c r="H8" s="411"/>
      <c r="I8" s="267"/>
      <c r="J8" s="268" t="str">
        <f>F8</f>
        <v>... €</v>
      </c>
      <c r="K8" s="269" t="str">
        <f>J8</f>
        <v>... €</v>
      </c>
      <c r="L8" s="270" t="e">
        <f>F8-E8</f>
        <v>#VALUE!</v>
      </c>
      <c r="M8" s="296"/>
      <c r="N8" s="391">
        <v>34</v>
      </c>
      <c r="O8" s="391">
        <v>125</v>
      </c>
      <c r="P8" s="391">
        <v>28</v>
      </c>
      <c r="Q8" s="391">
        <v>26.1</v>
      </c>
      <c r="R8" s="271"/>
      <c r="S8" s="445"/>
      <c r="T8" s="445"/>
      <c r="U8" s="445"/>
      <c r="V8" s="445"/>
      <c r="W8" s="445"/>
      <c r="X8" s="445"/>
      <c r="Y8" s="445"/>
      <c r="Z8" s="445"/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V8" s="445"/>
      <c r="DW8" s="445"/>
      <c r="DX8" s="445"/>
      <c r="DY8" s="445"/>
      <c r="DZ8" s="445"/>
      <c r="EA8" s="445"/>
      <c r="EB8" s="445"/>
      <c r="EC8" s="445"/>
      <c r="ED8" s="445"/>
      <c r="EE8" s="445"/>
      <c r="EF8" s="445"/>
      <c r="EG8" s="445"/>
      <c r="EH8" s="445"/>
      <c r="EI8" s="445"/>
      <c r="EJ8" s="445"/>
      <c r="EK8" s="445"/>
      <c r="EL8" s="445"/>
      <c r="EM8" s="445"/>
      <c r="EN8" s="445"/>
      <c r="EO8" s="445"/>
      <c r="EP8" s="445"/>
      <c r="EQ8" s="445"/>
      <c r="ER8" s="445"/>
      <c r="ES8" s="445"/>
      <c r="ET8" s="445"/>
      <c r="EU8" s="445"/>
      <c r="EV8" s="445"/>
      <c r="EW8" s="445"/>
      <c r="EX8" s="445"/>
      <c r="EY8" s="445"/>
      <c r="EZ8" s="445"/>
      <c r="FA8" s="445"/>
      <c r="FB8" s="445"/>
      <c r="FC8" s="445"/>
      <c r="FD8" s="445"/>
      <c r="FE8" s="445"/>
      <c r="FF8" s="445"/>
      <c r="FG8" s="445"/>
      <c r="FH8" s="445"/>
      <c r="FI8" s="445"/>
      <c r="FJ8" s="445"/>
      <c r="FK8" s="445"/>
      <c r="FL8" s="445"/>
      <c r="FM8" s="445"/>
      <c r="FN8" s="445"/>
      <c r="FO8" s="445"/>
      <c r="FP8" s="445"/>
      <c r="FQ8" s="445"/>
      <c r="FR8" s="445"/>
      <c r="FS8" s="445"/>
      <c r="FT8" s="445"/>
      <c r="FU8" s="445"/>
      <c r="FV8" s="445"/>
      <c r="FW8" s="445"/>
      <c r="FX8" s="445"/>
      <c r="FY8" s="445"/>
      <c r="FZ8" s="445"/>
      <c r="GA8" s="445"/>
      <c r="GB8" s="445"/>
      <c r="GC8" s="445"/>
      <c r="GD8" s="445"/>
      <c r="GE8" s="445"/>
      <c r="GF8" s="445"/>
      <c r="GG8" s="445"/>
      <c r="GH8" s="445"/>
      <c r="GI8" s="445"/>
      <c r="GJ8" s="445"/>
      <c r="GK8" s="445"/>
      <c r="GL8" s="445"/>
      <c r="GM8" s="445"/>
      <c r="GN8" s="445"/>
      <c r="GO8" s="445"/>
      <c r="GP8" s="445"/>
      <c r="GQ8" s="445"/>
      <c r="GR8" s="445"/>
      <c r="GS8" s="445"/>
      <c r="GT8" s="445"/>
      <c r="GU8" s="445"/>
      <c r="GV8" s="445"/>
      <c r="GW8" s="445"/>
      <c r="GX8" s="445"/>
      <c r="GY8" s="445"/>
      <c r="GZ8" s="445"/>
      <c r="HA8" s="445"/>
      <c r="HB8" s="445"/>
      <c r="HC8" s="445"/>
      <c r="HD8" s="445"/>
      <c r="HE8" s="445"/>
      <c r="HF8" s="445"/>
      <c r="HG8" s="445"/>
      <c r="HH8" s="445"/>
      <c r="HI8" s="445"/>
      <c r="HJ8" s="445"/>
      <c r="HK8" s="445"/>
      <c r="HL8" s="445"/>
      <c r="HM8" s="445"/>
      <c r="HN8" s="445"/>
      <c r="HO8" s="445"/>
      <c r="HP8" s="445"/>
      <c r="HQ8" s="445"/>
      <c r="HR8" s="445"/>
      <c r="HS8" s="445"/>
      <c r="HT8" s="445"/>
      <c r="HU8" s="445"/>
      <c r="HV8" s="445"/>
      <c r="HW8" s="445"/>
      <c r="HX8" s="445"/>
      <c r="HY8" s="445"/>
      <c r="HZ8" s="445"/>
      <c r="IA8" s="445"/>
      <c r="IB8" s="445"/>
      <c r="IC8" s="445"/>
      <c r="ID8" s="445"/>
      <c r="IE8" s="445"/>
      <c r="IF8" s="445"/>
      <c r="IG8" s="445"/>
      <c r="IH8" s="445"/>
      <c r="II8" s="445"/>
      <c r="IJ8" s="445"/>
      <c r="IK8" s="445"/>
      <c r="IL8" s="445"/>
      <c r="IM8" s="445"/>
      <c r="IN8" s="445"/>
      <c r="IO8" s="445"/>
      <c r="IP8" s="445"/>
      <c r="IQ8" s="445"/>
      <c r="IR8" s="445"/>
      <c r="IS8" s="445"/>
      <c r="IT8" s="445"/>
      <c r="IU8" s="445"/>
      <c r="IV8" s="445"/>
      <c r="IW8" s="445"/>
      <c r="IX8" s="445"/>
      <c r="IY8" s="445"/>
      <c r="IZ8" s="445"/>
      <c r="JA8" s="445"/>
      <c r="JB8" s="445"/>
      <c r="JC8" s="445"/>
      <c r="JD8" s="445"/>
      <c r="JE8" s="445"/>
      <c r="JF8" s="445"/>
      <c r="JG8" s="445"/>
      <c r="JH8" s="445"/>
      <c r="JI8" s="445"/>
      <c r="JJ8" s="445"/>
    </row>
    <row r="9" spans="1:270" s="38" customFormat="1" ht="12.95" customHeight="1" x14ac:dyDescent="0.25">
      <c r="A9" s="446"/>
      <c r="B9" s="60">
        <v>1.1200000000000001</v>
      </c>
      <c r="C9" s="63" t="s">
        <v>162</v>
      </c>
      <c r="D9" s="34" t="s">
        <v>161</v>
      </c>
      <c r="E9" s="35" t="s">
        <v>15</v>
      </c>
      <c r="F9" s="118" t="s">
        <v>15</v>
      </c>
      <c r="G9" s="37"/>
      <c r="H9" s="411"/>
      <c r="I9" s="267"/>
      <c r="J9" s="268" t="str">
        <f>F9</f>
        <v>... €</v>
      </c>
      <c r="K9" s="269" t="str">
        <f>J9</f>
        <v>... €</v>
      </c>
      <c r="L9" s="270" t="e">
        <f>F9-E9</f>
        <v>#VALUE!</v>
      </c>
      <c r="M9" s="296"/>
      <c r="N9" s="391">
        <v>34.5</v>
      </c>
      <c r="O9" s="391">
        <v>140</v>
      </c>
      <c r="P9" s="391">
        <v>30</v>
      </c>
      <c r="Q9" s="391">
        <v>31</v>
      </c>
      <c r="R9" s="271"/>
      <c r="S9" s="445"/>
      <c r="T9" s="445"/>
      <c r="U9" s="445"/>
      <c r="V9" s="445"/>
      <c r="W9" s="445"/>
      <c r="X9" s="445"/>
      <c r="Y9" s="445"/>
      <c r="Z9" s="445"/>
      <c r="AA9" s="445"/>
      <c r="AB9" s="445"/>
      <c r="AC9" s="445"/>
      <c r="AD9" s="445"/>
      <c r="AE9" s="445"/>
      <c r="AF9" s="445"/>
      <c r="AG9" s="445"/>
      <c r="AH9" s="445"/>
      <c r="AI9" s="445"/>
      <c r="AJ9" s="445"/>
      <c r="AK9" s="445"/>
      <c r="AL9" s="445"/>
      <c r="AM9" s="445"/>
      <c r="AN9" s="445"/>
      <c r="AO9" s="445"/>
      <c r="AP9" s="445"/>
      <c r="AQ9" s="445"/>
      <c r="AR9" s="445"/>
      <c r="AS9" s="445"/>
      <c r="AT9" s="445"/>
      <c r="AU9" s="445"/>
      <c r="AV9" s="445"/>
      <c r="AW9" s="445"/>
      <c r="AX9" s="445"/>
      <c r="AY9" s="445"/>
      <c r="AZ9" s="445"/>
      <c r="BA9" s="445"/>
      <c r="BB9" s="445"/>
      <c r="BC9" s="445"/>
      <c r="BD9" s="445"/>
      <c r="BE9" s="445"/>
      <c r="BF9" s="445"/>
      <c r="BG9" s="445"/>
      <c r="BH9" s="445"/>
      <c r="BI9" s="445"/>
      <c r="BJ9" s="445"/>
      <c r="BK9" s="445"/>
      <c r="BL9" s="445"/>
      <c r="BM9" s="445"/>
      <c r="BN9" s="445"/>
      <c r="BO9" s="445"/>
      <c r="BP9" s="445"/>
      <c r="BQ9" s="445"/>
      <c r="BR9" s="445"/>
      <c r="BS9" s="445"/>
      <c r="BT9" s="445"/>
      <c r="BU9" s="445"/>
      <c r="BV9" s="445"/>
      <c r="BW9" s="445"/>
      <c r="BX9" s="445"/>
      <c r="BY9" s="445"/>
      <c r="BZ9" s="445"/>
      <c r="CA9" s="445"/>
      <c r="CB9" s="445"/>
      <c r="CC9" s="445"/>
      <c r="CD9" s="445"/>
      <c r="CE9" s="445"/>
      <c r="CF9" s="445"/>
      <c r="CG9" s="445"/>
      <c r="CH9" s="445"/>
      <c r="CI9" s="445"/>
      <c r="CJ9" s="445"/>
      <c r="CK9" s="445"/>
      <c r="CL9" s="445"/>
      <c r="CM9" s="445"/>
      <c r="CN9" s="445"/>
      <c r="CO9" s="445"/>
      <c r="CP9" s="445"/>
      <c r="CQ9" s="445"/>
      <c r="CR9" s="445"/>
      <c r="CS9" s="445"/>
      <c r="CT9" s="445"/>
      <c r="CU9" s="445"/>
      <c r="CV9" s="445"/>
      <c r="CW9" s="445"/>
      <c r="CX9" s="445"/>
      <c r="CY9" s="445"/>
      <c r="CZ9" s="445"/>
      <c r="DA9" s="445"/>
      <c r="DB9" s="445"/>
      <c r="DC9" s="445"/>
      <c r="DD9" s="445"/>
      <c r="DE9" s="445"/>
      <c r="DF9" s="445"/>
      <c r="DG9" s="445"/>
      <c r="DH9" s="445"/>
      <c r="DI9" s="445"/>
      <c r="DJ9" s="445"/>
      <c r="DK9" s="445"/>
      <c r="DL9" s="445"/>
      <c r="DM9" s="445"/>
      <c r="DN9" s="445"/>
      <c r="DO9" s="445"/>
      <c r="DP9" s="445"/>
      <c r="DQ9" s="445"/>
      <c r="DR9" s="445"/>
      <c r="DS9" s="445"/>
      <c r="DT9" s="445"/>
      <c r="DU9" s="445"/>
      <c r="DV9" s="445"/>
      <c r="DW9" s="445"/>
      <c r="DX9" s="445"/>
      <c r="DY9" s="445"/>
      <c r="DZ9" s="445"/>
      <c r="EA9" s="445"/>
      <c r="EB9" s="445"/>
      <c r="EC9" s="445"/>
      <c r="ED9" s="445"/>
      <c r="EE9" s="445"/>
      <c r="EF9" s="445"/>
      <c r="EG9" s="445"/>
      <c r="EH9" s="445"/>
      <c r="EI9" s="445"/>
      <c r="EJ9" s="445"/>
      <c r="EK9" s="445"/>
      <c r="EL9" s="445"/>
      <c r="EM9" s="445"/>
      <c r="EN9" s="445"/>
      <c r="EO9" s="445"/>
      <c r="EP9" s="445"/>
      <c r="EQ9" s="445"/>
      <c r="ER9" s="445"/>
      <c r="ES9" s="445"/>
      <c r="ET9" s="445"/>
      <c r="EU9" s="445"/>
      <c r="EV9" s="445"/>
      <c r="EW9" s="445"/>
      <c r="EX9" s="445"/>
      <c r="EY9" s="445"/>
      <c r="EZ9" s="445"/>
      <c r="FA9" s="445"/>
      <c r="FB9" s="445"/>
      <c r="FC9" s="445"/>
      <c r="FD9" s="445"/>
      <c r="FE9" s="445"/>
      <c r="FF9" s="445"/>
      <c r="FG9" s="445"/>
      <c r="FH9" s="445"/>
      <c r="FI9" s="445"/>
      <c r="FJ9" s="445"/>
      <c r="FK9" s="445"/>
      <c r="FL9" s="445"/>
      <c r="FM9" s="445"/>
      <c r="FN9" s="445"/>
      <c r="FO9" s="445"/>
      <c r="FP9" s="445"/>
      <c r="FQ9" s="445"/>
      <c r="FR9" s="445"/>
      <c r="FS9" s="445"/>
      <c r="FT9" s="445"/>
      <c r="FU9" s="445"/>
      <c r="FV9" s="445"/>
      <c r="FW9" s="445"/>
      <c r="FX9" s="445"/>
      <c r="FY9" s="445"/>
      <c r="FZ9" s="445"/>
      <c r="GA9" s="445"/>
      <c r="GB9" s="445"/>
      <c r="GC9" s="445"/>
      <c r="GD9" s="445"/>
      <c r="GE9" s="445"/>
      <c r="GF9" s="445"/>
      <c r="GG9" s="445"/>
      <c r="GH9" s="445"/>
      <c r="GI9" s="445"/>
      <c r="GJ9" s="445"/>
      <c r="GK9" s="445"/>
      <c r="GL9" s="445"/>
      <c r="GM9" s="445"/>
      <c r="GN9" s="445"/>
      <c r="GO9" s="445"/>
      <c r="GP9" s="445"/>
      <c r="GQ9" s="445"/>
      <c r="GR9" s="445"/>
      <c r="GS9" s="445"/>
      <c r="GT9" s="445"/>
      <c r="GU9" s="445"/>
      <c r="GV9" s="445"/>
      <c r="GW9" s="445"/>
      <c r="GX9" s="445"/>
      <c r="GY9" s="445"/>
      <c r="GZ9" s="445"/>
      <c r="HA9" s="445"/>
      <c r="HB9" s="445"/>
      <c r="HC9" s="445"/>
      <c r="HD9" s="445"/>
      <c r="HE9" s="445"/>
      <c r="HF9" s="445"/>
      <c r="HG9" s="445"/>
      <c r="HH9" s="445"/>
      <c r="HI9" s="445"/>
      <c r="HJ9" s="445"/>
      <c r="HK9" s="445"/>
      <c r="HL9" s="445"/>
      <c r="HM9" s="445"/>
      <c r="HN9" s="445"/>
      <c r="HO9" s="445"/>
      <c r="HP9" s="445"/>
      <c r="HQ9" s="445"/>
      <c r="HR9" s="445"/>
      <c r="HS9" s="445"/>
      <c r="HT9" s="445"/>
      <c r="HU9" s="445"/>
      <c r="HV9" s="445"/>
      <c r="HW9" s="445"/>
      <c r="HX9" s="445"/>
      <c r="HY9" s="445"/>
      <c r="HZ9" s="445"/>
      <c r="IA9" s="445"/>
      <c r="IB9" s="445"/>
      <c r="IC9" s="445"/>
      <c r="ID9" s="445"/>
      <c r="IE9" s="445"/>
      <c r="IF9" s="445"/>
      <c r="IG9" s="445"/>
      <c r="IH9" s="445"/>
      <c r="II9" s="445"/>
      <c r="IJ9" s="445"/>
      <c r="IK9" s="445"/>
      <c r="IL9" s="445"/>
      <c r="IM9" s="445"/>
      <c r="IN9" s="445"/>
      <c r="IO9" s="445"/>
      <c r="IP9" s="445"/>
      <c r="IQ9" s="445"/>
      <c r="IR9" s="445"/>
      <c r="IS9" s="445"/>
      <c r="IT9" s="445"/>
      <c r="IU9" s="445"/>
      <c r="IV9" s="445"/>
      <c r="IW9" s="445"/>
      <c r="IX9" s="445"/>
      <c r="IY9" s="445"/>
      <c r="IZ9" s="445"/>
      <c r="JA9" s="445"/>
      <c r="JB9" s="445"/>
      <c r="JC9" s="445"/>
      <c r="JD9" s="445"/>
      <c r="JE9" s="445"/>
      <c r="JF9" s="445"/>
      <c r="JG9" s="445"/>
      <c r="JH9" s="445"/>
      <c r="JI9" s="445"/>
      <c r="JJ9" s="445"/>
    </row>
    <row r="10" spans="1:270" s="45" customFormat="1" ht="15" customHeight="1" x14ac:dyDescent="0.25">
      <c r="B10" s="455"/>
      <c r="D10" s="142"/>
      <c r="E10" s="143"/>
      <c r="F10" s="144"/>
      <c r="G10" s="37"/>
      <c r="H10" s="411"/>
      <c r="I10" s="267"/>
      <c r="J10" s="267"/>
      <c r="K10" s="267"/>
      <c r="L10" s="267"/>
      <c r="M10" s="280"/>
      <c r="N10" s="361"/>
      <c r="O10" s="361"/>
      <c r="P10" s="361"/>
      <c r="Q10" s="361"/>
      <c r="R10" s="271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  <c r="IW10" s="47"/>
      <c r="IX10" s="47"/>
      <c r="IY10" s="47"/>
      <c r="IZ10" s="47"/>
      <c r="JA10" s="47"/>
      <c r="JB10" s="47"/>
      <c r="JC10" s="47"/>
      <c r="JD10" s="47"/>
      <c r="JE10" s="47"/>
      <c r="JF10" s="47"/>
      <c r="JG10" s="47"/>
      <c r="JH10" s="47"/>
      <c r="JI10" s="47"/>
      <c r="JJ10" s="47"/>
    </row>
    <row r="11" spans="1:270" s="45" customFormat="1" ht="15" customHeight="1" x14ac:dyDescent="0.25">
      <c r="A11" s="47"/>
      <c r="B11" s="457"/>
      <c r="C11" s="145" t="s">
        <v>21</v>
      </c>
      <c r="D11" s="146"/>
      <c r="E11" s="147"/>
      <c r="F11" s="147"/>
      <c r="G11" s="37"/>
      <c r="H11" s="411"/>
      <c r="I11" s="267"/>
      <c r="J11" s="394"/>
      <c r="K11" s="395"/>
      <c r="L11" s="267"/>
      <c r="M11" s="280"/>
      <c r="N11" s="241" t="s">
        <v>285</v>
      </c>
      <c r="O11" s="241" t="s">
        <v>286</v>
      </c>
      <c r="P11" s="241" t="s">
        <v>287</v>
      </c>
      <c r="Q11" s="241" t="s">
        <v>288</v>
      </c>
      <c r="R11" s="271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  <c r="IX11" s="47"/>
      <c r="IY11" s="47"/>
      <c r="IZ11" s="47"/>
      <c r="JA11" s="47"/>
      <c r="JB11" s="47"/>
      <c r="JC11" s="47"/>
      <c r="JD11" s="47"/>
      <c r="JE11" s="47"/>
      <c r="JF11" s="47"/>
      <c r="JG11" s="47"/>
      <c r="JH11" s="47"/>
      <c r="JI11" s="47"/>
      <c r="JJ11" s="47"/>
    </row>
    <row r="12" spans="1:270" s="23" customFormat="1" ht="54.6" customHeight="1" x14ac:dyDescent="0.25">
      <c r="B12" s="24" t="s">
        <v>6</v>
      </c>
      <c r="C12" s="25" t="s">
        <v>159</v>
      </c>
      <c r="D12" s="26" t="s">
        <v>8</v>
      </c>
      <c r="E12" s="27" t="s">
        <v>22</v>
      </c>
      <c r="F12" s="54" t="s">
        <v>23</v>
      </c>
      <c r="G12" s="37"/>
      <c r="H12" s="411"/>
      <c r="I12" s="267"/>
      <c r="J12" s="263" t="s">
        <v>11</v>
      </c>
      <c r="K12" s="264" t="s">
        <v>12</v>
      </c>
      <c r="L12" s="267"/>
      <c r="M12" s="265"/>
      <c r="N12" s="266" t="s">
        <v>22</v>
      </c>
      <c r="O12" s="266" t="s">
        <v>22</v>
      </c>
      <c r="P12" s="266" t="s">
        <v>22</v>
      </c>
      <c r="Q12" s="266" t="s">
        <v>22</v>
      </c>
      <c r="R12" s="27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</row>
    <row r="13" spans="1:270" s="119" customFormat="1" ht="22.5" x14ac:dyDescent="0.25">
      <c r="A13" s="31"/>
      <c r="B13" s="60">
        <v>0.98</v>
      </c>
      <c r="C13" s="63" t="s">
        <v>163</v>
      </c>
      <c r="D13" s="152" t="s">
        <v>337</v>
      </c>
      <c r="E13" s="56" t="s">
        <v>26</v>
      </c>
      <c r="F13" s="57" t="s">
        <v>26</v>
      </c>
      <c r="G13" s="37"/>
      <c r="H13" s="411"/>
      <c r="I13" s="267"/>
      <c r="J13" s="282" t="str">
        <f t="shared" ref="J13:J35" si="0">F13</f>
        <v>...%</v>
      </c>
      <c r="K13" s="283" t="e">
        <f t="shared" ref="K13:K35" si="1">1-(1*J13)</f>
        <v>#VALUE!</v>
      </c>
      <c r="L13" s="270" t="e">
        <f t="shared" ref="L13:L15" si="2">F13-E13</f>
        <v>#VALUE!</v>
      </c>
      <c r="M13" s="296"/>
      <c r="N13" s="393">
        <v>0.45500000000000002</v>
      </c>
      <c r="O13" s="393">
        <v>0.6</v>
      </c>
      <c r="P13" s="393">
        <v>0.45</v>
      </c>
      <c r="Q13" s="393">
        <v>0.48</v>
      </c>
      <c r="R13" s="271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  <c r="BB13" s="445"/>
      <c r="BC13" s="445"/>
      <c r="BD13" s="445"/>
      <c r="BE13" s="445"/>
      <c r="BF13" s="445"/>
      <c r="BG13" s="445"/>
      <c r="BH13" s="445"/>
      <c r="BI13" s="445"/>
      <c r="BJ13" s="445"/>
      <c r="BK13" s="445"/>
      <c r="BL13" s="445"/>
      <c r="BM13" s="445"/>
      <c r="BN13" s="445"/>
      <c r="BO13" s="445"/>
      <c r="BP13" s="445"/>
      <c r="BQ13" s="445"/>
      <c r="BR13" s="445"/>
      <c r="BS13" s="445"/>
      <c r="BT13" s="445"/>
      <c r="BU13" s="445"/>
      <c r="BV13" s="445"/>
      <c r="BW13" s="445"/>
      <c r="BX13" s="445"/>
      <c r="BY13" s="445"/>
      <c r="BZ13" s="445"/>
      <c r="CA13" s="445"/>
      <c r="CB13" s="445"/>
      <c r="CC13" s="445"/>
      <c r="CD13" s="445"/>
      <c r="CE13" s="445"/>
      <c r="CF13" s="445"/>
      <c r="CG13" s="445"/>
      <c r="CH13" s="445"/>
      <c r="CI13" s="445"/>
      <c r="CJ13" s="445"/>
      <c r="CK13" s="445"/>
      <c r="CL13" s="445"/>
      <c r="CM13" s="445"/>
      <c r="CN13" s="445"/>
      <c r="CO13" s="445"/>
      <c r="CP13" s="445"/>
      <c r="CQ13" s="445"/>
      <c r="CR13" s="445"/>
      <c r="CS13" s="445"/>
      <c r="CT13" s="445"/>
      <c r="CU13" s="445"/>
      <c r="CV13" s="445"/>
      <c r="CW13" s="445"/>
      <c r="CX13" s="445"/>
      <c r="CY13" s="445"/>
      <c r="CZ13" s="445"/>
      <c r="DA13" s="445"/>
      <c r="DB13" s="445"/>
      <c r="DC13" s="445"/>
      <c r="DD13" s="445"/>
      <c r="DE13" s="445"/>
      <c r="DF13" s="445"/>
      <c r="DG13" s="445"/>
      <c r="DH13" s="445"/>
      <c r="DI13" s="445"/>
      <c r="DJ13" s="445"/>
      <c r="DK13" s="445"/>
      <c r="DL13" s="445"/>
      <c r="DM13" s="445"/>
      <c r="DN13" s="445"/>
      <c r="DO13" s="445"/>
      <c r="DP13" s="445"/>
      <c r="DQ13" s="445"/>
      <c r="DR13" s="445"/>
      <c r="DS13" s="445"/>
      <c r="DT13" s="445"/>
      <c r="DU13" s="445"/>
      <c r="DV13" s="445"/>
      <c r="DW13" s="445"/>
      <c r="DX13" s="445"/>
      <c r="DY13" s="445"/>
      <c r="DZ13" s="445"/>
      <c r="EA13" s="445"/>
      <c r="EB13" s="445"/>
      <c r="EC13" s="445"/>
      <c r="ED13" s="445"/>
      <c r="EE13" s="445"/>
      <c r="EF13" s="445"/>
      <c r="EG13" s="445"/>
      <c r="EH13" s="445"/>
      <c r="EI13" s="445"/>
      <c r="EJ13" s="445"/>
      <c r="EK13" s="445"/>
      <c r="EL13" s="445"/>
      <c r="EM13" s="445"/>
      <c r="EN13" s="445"/>
      <c r="EO13" s="445"/>
      <c r="EP13" s="445"/>
      <c r="EQ13" s="445"/>
      <c r="ER13" s="445"/>
      <c r="ES13" s="445"/>
      <c r="ET13" s="445"/>
      <c r="EU13" s="445"/>
      <c r="EV13" s="445"/>
      <c r="EW13" s="445"/>
      <c r="EX13" s="445"/>
      <c r="EY13" s="445"/>
      <c r="EZ13" s="445"/>
      <c r="FA13" s="445"/>
      <c r="FB13" s="445"/>
      <c r="FC13" s="445"/>
      <c r="FD13" s="445"/>
      <c r="FE13" s="445"/>
      <c r="FF13" s="445"/>
      <c r="FG13" s="445"/>
      <c r="FH13" s="445"/>
      <c r="FI13" s="445"/>
      <c r="FJ13" s="445"/>
      <c r="FK13" s="445"/>
      <c r="FL13" s="445"/>
      <c r="FM13" s="445"/>
      <c r="FN13" s="445"/>
      <c r="FO13" s="445"/>
      <c r="FP13" s="445"/>
      <c r="FQ13" s="445"/>
      <c r="FR13" s="445"/>
      <c r="FS13" s="445"/>
      <c r="FT13" s="445"/>
      <c r="FU13" s="445"/>
      <c r="FV13" s="445"/>
      <c r="FW13" s="445"/>
      <c r="FX13" s="445"/>
      <c r="FY13" s="445"/>
      <c r="FZ13" s="445"/>
      <c r="GA13" s="445"/>
      <c r="GB13" s="445"/>
      <c r="GC13" s="445"/>
      <c r="GD13" s="445"/>
      <c r="GE13" s="445"/>
      <c r="GF13" s="445"/>
      <c r="GG13" s="445"/>
      <c r="GH13" s="445"/>
      <c r="GI13" s="445"/>
      <c r="GJ13" s="445"/>
      <c r="GK13" s="445"/>
      <c r="GL13" s="445"/>
      <c r="GM13" s="445"/>
      <c r="GN13" s="445"/>
      <c r="GO13" s="445"/>
      <c r="GP13" s="445"/>
      <c r="GQ13" s="445"/>
      <c r="GR13" s="445"/>
      <c r="GS13" s="445"/>
      <c r="GT13" s="445"/>
      <c r="GU13" s="445"/>
      <c r="GV13" s="445"/>
      <c r="GW13" s="445"/>
      <c r="GX13" s="445"/>
      <c r="GY13" s="445"/>
      <c r="GZ13" s="445"/>
      <c r="HA13" s="445"/>
      <c r="HB13" s="445"/>
      <c r="HC13" s="445"/>
      <c r="HD13" s="445"/>
      <c r="HE13" s="445"/>
      <c r="HF13" s="445"/>
      <c r="HG13" s="445"/>
      <c r="HH13" s="445"/>
      <c r="HI13" s="445"/>
      <c r="HJ13" s="445"/>
      <c r="HK13" s="445"/>
      <c r="HL13" s="445"/>
      <c r="HM13" s="445"/>
      <c r="HN13" s="445"/>
      <c r="HO13" s="445"/>
      <c r="HP13" s="445"/>
      <c r="HQ13" s="445"/>
      <c r="HR13" s="445"/>
      <c r="HS13" s="445"/>
      <c r="HT13" s="445"/>
      <c r="HU13" s="445"/>
      <c r="HV13" s="445"/>
      <c r="HW13" s="445"/>
      <c r="HX13" s="445"/>
      <c r="HY13" s="445"/>
      <c r="HZ13" s="445"/>
      <c r="IA13" s="445"/>
      <c r="IB13" s="445"/>
      <c r="IC13" s="445"/>
      <c r="ID13" s="445"/>
      <c r="IE13" s="445"/>
      <c r="IF13" s="445"/>
      <c r="IG13" s="445"/>
      <c r="IH13" s="445"/>
      <c r="II13" s="445"/>
      <c r="IJ13" s="445"/>
      <c r="IK13" s="445"/>
      <c r="IL13" s="445"/>
      <c r="IM13" s="445"/>
      <c r="IN13" s="445"/>
      <c r="IO13" s="445"/>
      <c r="IP13" s="445"/>
      <c r="IQ13" s="445"/>
      <c r="IR13" s="445"/>
      <c r="IS13" s="445"/>
      <c r="IT13" s="445"/>
      <c r="IU13" s="445"/>
      <c r="IV13" s="445"/>
      <c r="IW13" s="445"/>
      <c r="IX13" s="445"/>
      <c r="IY13" s="445"/>
      <c r="IZ13" s="445"/>
      <c r="JA13" s="445"/>
      <c r="JB13" s="445"/>
      <c r="JC13" s="445"/>
      <c r="JD13" s="445"/>
      <c r="JE13" s="445"/>
      <c r="JF13" s="445"/>
      <c r="JG13" s="445"/>
      <c r="JH13" s="445"/>
      <c r="JI13" s="445"/>
      <c r="JJ13" s="445"/>
    </row>
    <row r="14" spans="1:270" s="119" customFormat="1" ht="22.5" x14ac:dyDescent="0.25">
      <c r="A14" s="31"/>
      <c r="B14" s="60">
        <v>0.42</v>
      </c>
      <c r="C14" s="63" t="s">
        <v>164</v>
      </c>
      <c r="D14" s="152" t="s">
        <v>337</v>
      </c>
      <c r="E14" s="56" t="s">
        <v>26</v>
      </c>
      <c r="F14" s="57" t="s">
        <v>26</v>
      </c>
      <c r="G14" s="37"/>
      <c r="H14" s="414"/>
      <c r="I14" s="273"/>
      <c r="J14" s="282" t="str">
        <f t="shared" si="0"/>
        <v>...%</v>
      </c>
      <c r="K14" s="283" t="e">
        <f t="shared" si="1"/>
        <v>#VALUE!</v>
      </c>
      <c r="L14" s="270" t="e">
        <f t="shared" si="2"/>
        <v>#VALUE!</v>
      </c>
      <c r="M14" s="296"/>
      <c r="N14" s="393">
        <v>0.74</v>
      </c>
      <c r="O14" s="393">
        <v>0.8</v>
      </c>
      <c r="P14" s="393">
        <v>0.7</v>
      </c>
      <c r="Q14" s="393">
        <v>0.753</v>
      </c>
      <c r="R14" s="271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  <c r="BB14" s="445"/>
      <c r="BC14" s="445"/>
      <c r="BD14" s="445"/>
      <c r="BE14" s="445"/>
      <c r="BF14" s="445"/>
      <c r="BG14" s="445"/>
      <c r="BH14" s="445"/>
      <c r="BI14" s="445"/>
      <c r="BJ14" s="445"/>
      <c r="BK14" s="445"/>
      <c r="BL14" s="445"/>
      <c r="BM14" s="445"/>
      <c r="BN14" s="445"/>
      <c r="BO14" s="445"/>
      <c r="BP14" s="445"/>
      <c r="BQ14" s="445"/>
      <c r="BR14" s="445"/>
      <c r="BS14" s="445"/>
      <c r="BT14" s="445"/>
      <c r="BU14" s="445"/>
      <c r="BV14" s="445"/>
      <c r="BW14" s="445"/>
      <c r="BX14" s="445"/>
      <c r="BY14" s="445"/>
      <c r="BZ14" s="445"/>
      <c r="CA14" s="445"/>
      <c r="CB14" s="445"/>
      <c r="CC14" s="445"/>
      <c r="CD14" s="445"/>
      <c r="CE14" s="445"/>
      <c r="CF14" s="445"/>
      <c r="CG14" s="445"/>
      <c r="CH14" s="445"/>
      <c r="CI14" s="445"/>
      <c r="CJ14" s="445"/>
      <c r="CK14" s="445"/>
      <c r="CL14" s="445"/>
      <c r="CM14" s="445"/>
      <c r="CN14" s="445"/>
      <c r="CO14" s="445"/>
      <c r="CP14" s="445"/>
      <c r="CQ14" s="445"/>
      <c r="CR14" s="445"/>
      <c r="CS14" s="445"/>
      <c r="CT14" s="445"/>
      <c r="CU14" s="445"/>
      <c r="CV14" s="445"/>
      <c r="CW14" s="445"/>
      <c r="CX14" s="445"/>
      <c r="CY14" s="445"/>
      <c r="CZ14" s="445"/>
      <c r="DA14" s="445"/>
      <c r="DB14" s="445"/>
      <c r="DC14" s="445"/>
      <c r="DD14" s="445"/>
      <c r="DE14" s="445"/>
      <c r="DF14" s="445"/>
      <c r="DG14" s="445"/>
      <c r="DH14" s="445"/>
      <c r="DI14" s="445"/>
      <c r="DJ14" s="445"/>
      <c r="DK14" s="445"/>
      <c r="DL14" s="445"/>
      <c r="DM14" s="445"/>
      <c r="DN14" s="445"/>
      <c r="DO14" s="445"/>
      <c r="DP14" s="445"/>
      <c r="DQ14" s="445"/>
      <c r="DR14" s="445"/>
      <c r="DS14" s="445"/>
      <c r="DT14" s="445"/>
      <c r="DU14" s="445"/>
      <c r="DV14" s="445"/>
      <c r="DW14" s="445"/>
      <c r="DX14" s="445"/>
      <c r="DY14" s="445"/>
      <c r="DZ14" s="445"/>
      <c r="EA14" s="445"/>
      <c r="EB14" s="445"/>
      <c r="EC14" s="445"/>
      <c r="ED14" s="445"/>
      <c r="EE14" s="445"/>
      <c r="EF14" s="445"/>
      <c r="EG14" s="445"/>
      <c r="EH14" s="445"/>
      <c r="EI14" s="445"/>
      <c r="EJ14" s="445"/>
      <c r="EK14" s="445"/>
      <c r="EL14" s="445"/>
      <c r="EM14" s="445"/>
      <c r="EN14" s="445"/>
      <c r="EO14" s="445"/>
      <c r="EP14" s="445"/>
      <c r="EQ14" s="445"/>
      <c r="ER14" s="445"/>
      <c r="ES14" s="445"/>
      <c r="ET14" s="445"/>
      <c r="EU14" s="445"/>
      <c r="EV14" s="445"/>
      <c r="EW14" s="445"/>
      <c r="EX14" s="445"/>
      <c r="EY14" s="445"/>
      <c r="EZ14" s="445"/>
      <c r="FA14" s="445"/>
      <c r="FB14" s="445"/>
      <c r="FC14" s="445"/>
      <c r="FD14" s="445"/>
      <c r="FE14" s="445"/>
      <c r="FF14" s="445"/>
      <c r="FG14" s="445"/>
      <c r="FH14" s="445"/>
      <c r="FI14" s="445"/>
      <c r="FJ14" s="445"/>
      <c r="FK14" s="445"/>
      <c r="FL14" s="445"/>
      <c r="FM14" s="445"/>
      <c r="FN14" s="445"/>
      <c r="FO14" s="445"/>
      <c r="FP14" s="445"/>
      <c r="FQ14" s="445"/>
      <c r="FR14" s="445"/>
      <c r="FS14" s="445"/>
      <c r="FT14" s="445"/>
      <c r="FU14" s="445"/>
      <c r="FV14" s="445"/>
      <c r="FW14" s="445"/>
      <c r="FX14" s="445"/>
      <c r="FY14" s="445"/>
      <c r="FZ14" s="445"/>
      <c r="GA14" s="445"/>
      <c r="GB14" s="445"/>
      <c r="GC14" s="445"/>
      <c r="GD14" s="445"/>
      <c r="GE14" s="445"/>
      <c r="GF14" s="445"/>
      <c r="GG14" s="445"/>
      <c r="GH14" s="445"/>
      <c r="GI14" s="445"/>
      <c r="GJ14" s="445"/>
      <c r="GK14" s="445"/>
      <c r="GL14" s="445"/>
      <c r="GM14" s="445"/>
      <c r="GN14" s="445"/>
      <c r="GO14" s="445"/>
      <c r="GP14" s="445"/>
      <c r="GQ14" s="445"/>
      <c r="GR14" s="445"/>
      <c r="GS14" s="445"/>
      <c r="GT14" s="445"/>
      <c r="GU14" s="445"/>
      <c r="GV14" s="445"/>
      <c r="GW14" s="445"/>
      <c r="GX14" s="445"/>
      <c r="GY14" s="445"/>
      <c r="GZ14" s="445"/>
      <c r="HA14" s="445"/>
      <c r="HB14" s="445"/>
      <c r="HC14" s="445"/>
      <c r="HD14" s="445"/>
      <c r="HE14" s="445"/>
      <c r="HF14" s="445"/>
      <c r="HG14" s="445"/>
      <c r="HH14" s="445"/>
      <c r="HI14" s="445"/>
      <c r="HJ14" s="445"/>
      <c r="HK14" s="445"/>
      <c r="HL14" s="445"/>
      <c r="HM14" s="445"/>
      <c r="HN14" s="445"/>
      <c r="HO14" s="445"/>
      <c r="HP14" s="445"/>
      <c r="HQ14" s="445"/>
      <c r="HR14" s="445"/>
      <c r="HS14" s="445"/>
      <c r="HT14" s="445"/>
      <c r="HU14" s="445"/>
      <c r="HV14" s="445"/>
      <c r="HW14" s="445"/>
      <c r="HX14" s="445"/>
      <c r="HY14" s="445"/>
      <c r="HZ14" s="445"/>
      <c r="IA14" s="445"/>
      <c r="IB14" s="445"/>
      <c r="IC14" s="445"/>
      <c r="ID14" s="445"/>
      <c r="IE14" s="445"/>
      <c r="IF14" s="445"/>
      <c r="IG14" s="445"/>
      <c r="IH14" s="445"/>
      <c r="II14" s="445"/>
      <c r="IJ14" s="445"/>
      <c r="IK14" s="445"/>
      <c r="IL14" s="445"/>
      <c r="IM14" s="445"/>
      <c r="IN14" s="445"/>
      <c r="IO14" s="445"/>
      <c r="IP14" s="445"/>
      <c r="IQ14" s="445"/>
      <c r="IR14" s="445"/>
      <c r="IS14" s="445"/>
      <c r="IT14" s="445"/>
      <c r="IU14" s="445"/>
      <c r="IV14" s="445"/>
      <c r="IW14" s="445"/>
      <c r="IX14" s="445"/>
      <c r="IY14" s="445"/>
      <c r="IZ14" s="445"/>
      <c r="JA14" s="445"/>
      <c r="JB14" s="445"/>
      <c r="JC14" s="445"/>
      <c r="JD14" s="445"/>
      <c r="JE14" s="445"/>
      <c r="JF14" s="445"/>
      <c r="JG14" s="445"/>
      <c r="JH14" s="445"/>
      <c r="JI14" s="445"/>
      <c r="JJ14" s="445"/>
    </row>
    <row r="15" spans="1:270" s="119" customFormat="1" ht="22.5" x14ac:dyDescent="0.2">
      <c r="A15" s="31"/>
      <c r="B15" s="60">
        <v>0.33</v>
      </c>
      <c r="C15" s="63" t="s">
        <v>165</v>
      </c>
      <c r="D15" s="152" t="s">
        <v>337</v>
      </c>
      <c r="E15" s="56" t="s">
        <v>26</v>
      </c>
      <c r="F15" s="57" t="s">
        <v>26</v>
      </c>
      <c r="G15" s="37"/>
      <c r="H15" s="410"/>
      <c r="I15" s="262"/>
      <c r="J15" s="282" t="str">
        <f t="shared" si="0"/>
        <v>...%</v>
      </c>
      <c r="K15" s="283" t="e">
        <f t="shared" si="1"/>
        <v>#VALUE!</v>
      </c>
      <c r="L15" s="270" t="e">
        <f t="shared" si="2"/>
        <v>#VALUE!</v>
      </c>
      <c r="M15" s="296"/>
      <c r="N15" s="393">
        <v>0.4</v>
      </c>
      <c r="O15" s="393">
        <v>0.35</v>
      </c>
      <c r="P15" s="393">
        <v>0.45</v>
      </c>
      <c r="Q15" s="393">
        <v>0.41860000000000003</v>
      </c>
      <c r="R15" s="276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445"/>
      <c r="AL15" s="445"/>
      <c r="AM15" s="445"/>
      <c r="AN15" s="445"/>
      <c r="AO15" s="445"/>
      <c r="AP15" s="445"/>
      <c r="AQ15" s="445"/>
      <c r="AR15" s="445"/>
      <c r="AS15" s="445"/>
      <c r="AT15" s="445"/>
      <c r="AU15" s="445"/>
      <c r="AV15" s="445"/>
      <c r="AW15" s="445"/>
      <c r="AX15" s="445"/>
      <c r="AY15" s="445"/>
      <c r="AZ15" s="445"/>
      <c r="BA15" s="445"/>
      <c r="BB15" s="445"/>
      <c r="BC15" s="445"/>
      <c r="BD15" s="445"/>
      <c r="BE15" s="445"/>
      <c r="BF15" s="445"/>
      <c r="BG15" s="445"/>
      <c r="BH15" s="445"/>
      <c r="BI15" s="445"/>
      <c r="BJ15" s="445"/>
      <c r="BK15" s="445"/>
      <c r="BL15" s="445"/>
      <c r="BM15" s="445"/>
      <c r="BN15" s="445"/>
      <c r="BO15" s="445"/>
      <c r="BP15" s="445"/>
      <c r="BQ15" s="445"/>
      <c r="BR15" s="445"/>
      <c r="BS15" s="445"/>
      <c r="BT15" s="445"/>
      <c r="BU15" s="445"/>
      <c r="BV15" s="445"/>
      <c r="BW15" s="445"/>
      <c r="BX15" s="445"/>
      <c r="BY15" s="445"/>
      <c r="BZ15" s="445"/>
      <c r="CA15" s="445"/>
      <c r="CB15" s="445"/>
      <c r="CC15" s="445"/>
      <c r="CD15" s="445"/>
      <c r="CE15" s="445"/>
      <c r="CF15" s="445"/>
      <c r="CG15" s="445"/>
      <c r="CH15" s="445"/>
      <c r="CI15" s="445"/>
      <c r="CJ15" s="445"/>
      <c r="CK15" s="445"/>
      <c r="CL15" s="445"/>
      <c r="CM15" s="445"/>
      <c r="CN15" s="445"/>
      <c r="CO15" s="445"/>
      <c r="CP15" s="445"/>
      <c r="CQ15" s="445"/>
      <c r="CR15" s="445"/>
      <c r="CS15" s="445"/>
      <c r="CT15" s="445"/>
      <c r="CU15" s="445"/>
      <c r="CV15" s="445"/>
      <c r="CW15" s="445"/>
      <c r="CX15" s="445"/>
      <c r="CY15" s="445"/>
      <c r="CZ15" s="445"/>
      <c r="DA15" s="445"/>
      <c r="DB15" s="445"/>
      <c r="DC15" s="445"/>
      <c r="DD15" s="445"/>
      <c r="DE15" s="445"/>
      <c r="DF15" s="445"/>
      <c r="DG15" s="445"/>
      <c r="DH15" s="445"/>
      <c r="DI15" s="445"/>
      <c r="DJ15" s="445"/>
      <c r="DK15" s="445"/>
      <c r="DL15" s="445"/>
      <c r="DM15" s="445"/>
      <c r="DN15" s="445"/>
      <c r="DO15" s="445"/>
      <c r="DP15" s="445"/>
      <c r="DQ15" s="445"/>
      <c r="DR15" s="445"/>
      <c r="DS15" s="445"/>
      <c r="DT15" s="445"/>
      <c r="DU15" s="445"/>
      <c r="DV15" s="445"/>
      <c r="DW15" s="445"/>
      <c r="DX15" s="445"/>
      <c r="DY15" s="445"/>
      <c r="DZ15" s="445"/>
      <c r="EA15" s="445"/>
      <c r="EB15" s="445"/>
      <c r="EC15" s="445"/>
      <c r="ED15" s="445"/>
      <c r="EE15" s="445"/>
      <c r="EF15" s="445"/>
      <c r="EG15" s="445"/>
      <c r="EH15" s="445"/>
      <c r="EI15" s="445"/>
      <c r="EJ15" s="445"/>
      <c r="EK15" s="445"/>
      <c r="EL15" s="445"/>
      <c r="EM15" s="445"/>
      <c r="EN15" s="445"/>
      <c r="EO15" s="445"/>
      <c r="EP15" s="445"/>
      <c r="EQ15" s="445"/>
      <c r="ER15" s="445"/>
      <c r="ES15" s="445"/>
      <c r="ET15" s="445"/>
      <c r="EU15" s="445"/>
      <c r="EV15" s="445"/>
      <c r="EW15" s="445"/>
      <c r="EX15" s="445"/>
      <c r="EY15" s="445"/>
      <c r="EZ15" s="445"/>
      <c r="FA15" s="445"/>
      <c r="FB15" s="445"/>
      <c r="FC15" s="445"/>
      <c r="FD15" s="445"/>
      <c r="FE15" s="445"/>
      <c r="FF15" s="445"/>
      <c r="FG15" s="445"/>
      <c r="FH15" s="445"/>
      <c r="FI15" s="445"/>
      <c r="FJ15" s="445"/>
      <c r="FK15" s="445"/>
      <c r="FL15" s="445"/>
      <c r="FM15" s="445"/>
      <c r="FN15" s="445"/>
      <c r="FO15" s="445"/>
      <c r="FP15" s="445"/>
      <c r="FQ15" s="445"/>
      <c r="FR15" s="445"/>
      <c r="FS15" s="445"/>
      <c r="FT15" s="445"/>
      <c r="FU15" s="445"/>
      <c r="FV15" s="445"/>
      <c r="FW15" s="445"/>
      <c r="FX15" s="445"/>
      <c r="FY15" s="445"/>
      <c r="FZ15" s="445"/>
      <c r="GA15" s="445"/>
      <c r="GB15" s="445"/>
      <c r="GC15" s="445"/>
      <c r="GD15" s="445"/>
      <c r="GE15" s="445"/>
      <c r="GF15" s="445"/>
      <c r="GG15" s="445"/>
      <c r="GH15" s="445"/>
      <c r="GI15" s="445"/>
      <c r="GJ15" s="445"/>
      <c r="GK15" s="445"/>
      <c r="GL15" s="445"/>
      <c r="GM15" s="445"/>
      <c r="GN15" s="445"/>
      <c r="GO15" s="445"/>
      <c r="GP15" s="445"/>
      <c r="GQ15" s="445"/>
      <c r="GR15" s="445"/>
      <c r="GS15" s="445"/>
      <c r="GT15" s="445"/>
      <c r="GU15" s="445"/>
      <c r="GV15" s="445"/>
      <c r="GW15" s="445"/>
      <c r="GX15" s="445"/>
      <c r="GY15" s="445"/>
      <c r="GZ15" s="445"/>
      <c r="HA15" s="445"/>
      <c r="HB15" s="445"/>
      <c r="HC15" s="445"/>
      <c r="HD15" s="445"/>
      <c r="HE15" s="445"/>
      <c r="HF15" s="445"/>
      <c r="HG15" s="445"/>
      <c r="HH15" s="445"/>
      <c r="HI15" s="445"/>
      <c r="HJ15" s="445"/>
      <c r="HK15" s="445"/>
      <c r="HL15" s="445"/>
      <c r="HM15" s="445"/>
      <c r="HN15" s="445"/>
      <c r="HO15" s="445"/>
      <c r="HP15" s="445"/>
      <c r="HQ15" s="445"/>
      <c r="HR15" s="445"/>
      <c r="HS15" s="445"/>
      <c r="HT15" s="445"/>
      <c r="HU15" s="445"/>
      <c r="HV15" s="445"/>
      <c r="HW15" s="445"/>
      <c r="HX15" s="445"/>
      <c r="HY15" s="445"/>
      <c r="HZ15" s="445"/>
      <c r="IA15" s="445"/>
      <c r="IB15" s="445"/>
      <c r="IC15" s="445"/>
      <c r="ID15" s="445"/>
      <c r="IE15" s="445"/>
      <c r="IF15" s="445"/>
      <c r="IG15" s="445"/>
      <c r="IH15" s="445"/>
      <c r="II15" s="445"/>
      <c r="IJ15" s="445"/>
      <c r="IK15" s="445"/>
      <c r="IL15" s="445"/>
      <c r="IM15" s="445"/>
      <c r="IN15" s="445"/>
      <c r="IO15" s="445"/>
      <c r="IP15" s="445"/>
      <c r="IQ15" s="445"/>
      <c r="IR15" s="445"/>
      <c r="IS15" s="445"/>
      <c r="IT15" s="445"/>
      <c r="IU15" s="445"/>
      <c r="IV15" s="445"/>
      <c r="IW15" s="445"/>
      <c r="IX15" s="445"/>
      <c r="IY15" s="445"/>
      <c r="IZ15" s="445"/>
      <c r="JA15" s="445"/>
      <c r="JB15" s="445"/>
      <c r="JC15" s="445"/>
      <c r="JD15" s="445"/>
      <c r="JE15" s="445"/>
      <c r="JF15" s="445"/>
      <c r="JG15" s="445"/>
      <c r="JH15" s="445"/>
      <c r="JI15" s="445"/>
      <c r="JJ15" s="445"/>
    </row>
    <row r="16" spans="1:270" s="119" customFormat="1" ht="22.5" x14ac:dyDescent="0.25">
      <c r="A16" s="31"/>
      <c r="B16" s="60">
        <v>3.42</v>
      </c>
      <c r="C16" s="63" t="s">
        <v>166</v>
      </c>
      <c r="D16" s="152" t="s">
        <v>337</v>
      </c>
      <c r="E16" s="56" t="s">
        <v>26</v>
      </c>
      <c r="F16" s="57" t="s">
        <v>26</v>
      </c>
      <c r="G16" s="37"/>
      <c r="H16" s="411"/>
      <c r="I16" s="267"/>
      <c r="J16" s="282" t="str">
        <f t="shared" si="0"/>
        <v>...%</v>
      </c>
      <c r="K16" s="283" t="e">
        <f t="shared" si="1"/>
        <v>#VALUE!</v>
      </c>
      <c r="L16" s="270" t="e">
        <f t="shared" ref="L16:L35" si="3">F16-E16</f>
        <v>#VALUE!</v>
      </c>
      <c r="M16" s="296"/>
      <c r="N16" s="393">
        <v>0.78</v>
      </c>
      <c r="O16" s="393">
        <v>0.7</v>
      </c>
      <c r="P16" s="393">
        <v>0.73</v>
      </c>
      <c r="Q16" s="393">
        <v>0.7</v>
      </c>
      <c r="R16" s="271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45"/>
      <c r="AJ16" s="445"/>
      <c r="AK16" s="445"/>
      <c r="AL16" s="445"/>
      <c r="AM16" s="445"/>
      <c r="AN16" s="445"/>
      <c r="AO16" s="445"/>
      <c r="AP16" s="445"/>
      <c r="AQ16" s="445"/>
      <c r="AR16" s="445"/>
      <c r="AS16" s="445"/>
      <c r="AT16" s="445"/>
      <c r="AU16" s="445"/>
      <c r="AV16" s="445"/>
      <c r="AW16" s="445"/>
      <c r="AX16" s="445"/>
      <c r="AY16" s="445"/>
      <c r="AZ16" s="445"/>
      <c r="BA16" s="445"/>
      <c r="BB16" s="445"/>
      <c r="BC16" s="445"/>
      <c r="BD16" s="445"/>
      <c r="BE16" s="445"/>
      <c r="BF16" s="445"/>
      <c r="BG16" s="445"/>
      <c r="BH16" s="445"/>
      <c r="BI16" s="445"/>
      <c r="BJ16" s="445"/>
      <c r="BK16" s="445"/>
      <c r="BL16" s="445"/>
      <c r="BM16" s="445"/>
      <c r="BN16" s="445"/>
      <c r="BO16" s="445"/>
      <c r="BP16" s="445"/>
      <c r="BQ16" s="445"/>
      <c r="BR16" s="445"/>
      <c r="BS16" s="445"/>
      <c r="BT16" s="445"/>
      <c r="BU16" s="445"/>
      <c r="BV16" s="445"/>
      <c r="BW16" s="445"/>
      <c r="BX16" s="445"/>
      <c r="BY16" s="445"/>
      <c r="BZ16" s="445"/>
      <c r="CA16" s="445"/>
      <c r="CB16" s="445"/>
      <c r="CC16" s="445"/>
      <c r="CD16" s="445"/>
      <c r="CE16" s="445"/>
      <c r="CF16" s="445"/>
      <c r="CG16" s="445"/>
      <c r="CH16" s="445"/>
      <c r="CI16" s="445"/>
      <c r="CJ16" s="445"/>
      <c r="CK16" s="445"/>
      <c r="CL16" s="445"/>
      <c r="CM16" s="445"/>
      <c r="CN16" s="445"/>
      <c r="CO16" s="445"/>
      <c r="CP16" s="445"/>
      <c r="CQ16" s="445"/>
      <c r="CR16" s="445"/>
      <c r="CS16" s="445"/>
      <c r="CT16" s="445"/>
      <c r="CU16" s="445"/>
      <c r="CV16" s="445"/>
      <c r="CW16" s="445"/>
      <c r="CX16" s="445"/>
      <c r="CY16" s="445"/>
      <c r="CZ16" s="445"/>
      <c r="DA16" s="445"/>
      <c r="DB16" s="445"/>
      <c r="DC16" s="445"/>
      <c r="DD16" s="445"/>
      <c r="DE16" s="445"/>
      <c r="DF16" s="445"/>
      <c r="DG16" s="445"/>
      <c r="DH16" s="445"/>
      <c r="DI16" s="445"/>
      <c r="DJ16" s="445"/>
      <c r="DK16" s="445"/>
      <c r="DL16" s="445"/>
      <c r="DM16" s="445"/>
      <c r="DN16" s="445"/>
      <c r="DO16" s="445"/>
      <c r="DP16" s="445"/>
      <c r="DQ16" s="445"/>
      <c r="DR16" s="445"/>
      <c r="DS16" s="445"/>
      <c r="DT16" s="445"/>
      <c r="DU16" s="445"/>
      <c r="DV16" s="445"/>
      <c r="DW16" s="445"/>
      <c r="DX16" s="445"/>
      <c r="DY16" s="445"/>
      <c r="DZ16" s="445"/>
      <c r="EA16" s="445"/>
      <c r="EB16" s="445"/>
      <c r="EC16" s="445"/>
      <c r="ED16" s="445"/>
      <c r="EE16" s="445"/>
      <c r="EF16" s="445"/>
      <c r="EG16" s="445"/>
      <c r="EH16" s="445"/>
      <c r="EI16" s="445"/>
      <c r="EJ16" s="445"/>
      <c r="EK16" s="445"/>
      <c r="EL16" s="445"/>
      <c r="EM16" s="445"/>
      <c r="EN16" s="445"/>
      <c r="EO16" s="445"/>
      <c r="EP16" s="445"/>
      <c r="EQ16" s="445"/>
      <c r="ER16" s="445"/>
      <c r="ES16" s="445"/>
      <c r="ET16" s="445"/>
      <c r="EU16" s="445"/>
      <c r="EV16" s="445"/>
      <c r="EW16" s="445"/>
      <c r="EX16" s="445"/>
      <c r="EY16" s="445"/>
      <c r="EZ16" s="445"/>
      <c r="FA16" s="445"/>
      <c r="FB16" s="445"/>
      <c r="FC16" s="445"/>
      <c r="FD16" s="445"/>
      <c r="FE16" s="445"/>
      <c r="FF16" s="445"/>
      <c r="FG16" s="445"/>
      <c r="FH16" s="445"/>
      <c r="FI16" s="445"/>
      <c r="FJ16" s="445"/>
      <c r="FK16" s="445"/>
      <c r="FL16" s="445"/>
      <c r="FM16" s="445"/>
      <c r="FN16" s="445"/>
      <c r="FO16" s="445"/>
      <c r="FP16" s="445"/>
      <c r="FQ16" s="445"/>
      <c r="FR16" s="445"/>
      <c r="FS16" s="445"/>
      <c r="FT16" s="445"/>
      <c r="FU16" s="445"/>
      <c r="FV16" s="445"/>
      <c r="FW16" s="445"/>
      <c r="FX16" s="445"/>
      <c r="FY16" s="445"/>
      <c r="FZ16" s="445"/>
      <c r="GA16" s="445"/>
      <c r="GB16" s="445"/>
      <c r="GC16" s="445"/>
      <c r="GD16" s="445"/>
      <c r="GE16" s="445"/>
      <c r="GF16" s="445"/>
      <c r="GG16" s="445"/>
      <c r="GH16" s="445"/>
      <c r="GI16" s="445"/>
      <c r="GJ16" s="445"/>
      <c r="GK16" s="445"/>
      <c r="GL16" s="445"/>
      <c r="GM16" s="445"/>
      <c r="GN16" s="445"/>
      <c r="GO16" s="445"/>
      <c r="GP16" s="445"/>
      <c r="GQ16" s="445"/>
      <c r="GR16" s="445"/>
      <c r="GS16" s="445"/>
      <c r="GT16" s="445"/>
      <c r="GU16" s="445"/>
      <c r="GV16" s="445"/>
      <c r="GW16" s="445"/>
      <c r="GX16" s="445"/>
      <c r="GY16" s="445"/>
      <c r="GZ16" s="445"/>
      <c r="HA16" s="445"/>
      <c r="HB16" s="445"/>
      <c r="HC16" s="445"/>
      <c r="HD16" s="445"/>
      <c r="HE16" s="445"/>
      <c r="HF16" s="445"/>
      <c r="HG16" s="445"/>
      <c r="HH16" s="445"/>
      <c r="HI16" s="445"/>
      <c r="HJ16" s="445"/>
      <c r="HK16" s="445"/>
      <c r="HL16" s="445"/>
      <c r="HM16" s="445"/>
      <c r="HN16" s="445"/>
      <c r="HO16" s="445"/>
      <c r="HP16" s="445"/>
      <c r="HQ16" s="445"/>
      <c r="HR16" s="445"/>
      <c r="HS16" s="445"/>
      <c r="HT16" s="445"/>
      <c r="HU16" s="445"/>
      <c r="HV16" s="445"/>
      <c r="HW16" s="445"/>
      <c r="HX16" s="445"/>
      <c r="HY16" s="445"/>
      <c r="HZ16" s="445"/>
      <c r="IA16" s="445"/>
      <c r="IB16" s="445"/>
      <c r="IC16" s="445"/>
      <c r="ID16" s="445"/>
      <c r="IE16" s="445"/>
      <c r="IF16" s="445"/>
      <c r="IG16" s="445"/>
      <c r="IH16" s="445"/>
      <c r="II16" s="445"/>
      <c r="IJ16" s="445"/>
      <c r="IK16" s="445"/>
      <c r="IL16" s="445"/>
      <c r="IM16" s="445"/>
      <c r="IN16" s="445"/>
      <c r="IO16" s="445"/>
      <c r="IP16" s="445"/>
      <c r="IQ16" s="445"/>
      <c r="IR16" s="445"/>
      <c r="IS16" s="445"/>
      <c r="IT16" s="445"/>
      <c r="IU16" s="445"/>
      <c r="IV16" s="445"/>
      <c r="IW16" s="445"/>
      <c r="IX16" s="445"/>
      <c r="IY16" s="445"/>
      <c r="IZ16" s="445"/>
      <c r="JA16" s="445"/>
      <c r="JB16" s="445"/>
      <c r="JC16" s="445"/>
      <c r="JD16" s="445"/>
      <c r="JE16" s="445"/>
      <c r="JF16" s="445"/>
      <c r="JG16" s="445"/>
      <c r="JH16" s="445"/>
      <c r="JI16" s="445"/>
      <c r="JJ16" s="445"/>
    </row>
    <row r="17" spans="1:270" s="119" customFormat="1" ht="22.5" x14ac:dyDescent="0.25">
      <c r="A17" s="31"/>
      <c r="B17" s="60">
        <v>0.86</v>
      </c>
      <c r="C17" s="63" t="s">
        <v>167</v>
      </c>
      <c r="D17" s="152" t="s">
        <v>337</v>
      </c>
      <c r="E17" s="56" t="s">
        <v>26</v>
      </c>
      <c r="F17" s="57" t="s">
        <v>26</v>
      </c>
      <c r="G17" s="37"/>
      <c r="H17" s="414"/>
      <c r="I17" s="273"/>
      <c r="J17" s="282" t="str">
        <f t="shared" si="0"/>
        <v>...%</v>
      </c>
      <c r="K17" s="283" t="e">
        <f t="shared" si="1"/>
        <v>#VALUE!</v>
      </c>
      <c r="L17" s="270" t="e">
        <f t="shared" si="3"/>
        <v>#VALUE!</v>
      </c>
      <c r="M17" s="296"/>
      <c r="N17" s="393">
        <v>0.45500000000000002</v>
      </c>
      <c r="O17" s="393">
        <v>0.3</v>
      </c>
      <c r="P17" s="393">
        <v>0.45</v>
      </c>
      <c r="Q17" s="393">
        <v>0.48</v>
      </c>
      <c r="R17" s="271"/>
      <c r="S17" s="445"/>
      <c r="T17" s="445"/>
      <c r="U17" s="445"/>
      <c r="V17" s="445"/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5"/>
      <c r="AK17" s="445"/>
      <c r="AL17" s="445"/>
      <c r="AM17" s="445"/>
      <c r="AN17" s="445"/>
      <c r="AO17" s="445"/>
      <c r="AP17" s="445"/>
      <c r="AQ17" s="445"/>
      <c r="AR17" s="445"/>
      <c r="AS17" s="445"/>
      <c r="AT17" s="445"/>
      <c r="AU17" s="445"/>
      <c r="AV17" s="445"/>
      <c r="AW17" s="445"/>
      <c r="AX17" s="445"/>
      <c r="AY17" s="445"/>
      <c r="AZ17" s="445"/>
      <c r="BA17" s="445"/>
      <c r="BB17" s="445"/>
      <c r="BC17" s="445"/>
      <c r="BD17" s="445"/>
      <c r="BE17" s="445"/>
      <c r="BF17" s="445"/>
      <c r="BG17" s="445"/>
      <c r="BH17" s="445"/>
      <c r="BI17" s="445"/>
      <c r="BJ17" s="445"/>
      <c r="BK17" s="445"/>
      <c r="BL17" s="445"/>
      <c r="BM17" s="445"/>
      <c r="BN17" s="445"/>
      <c r="BO17" s="445"/>
      <c r="BP17" s="445"/>
      <c r="BQ17" s="445"/>
      <c r="BR17" s="445"/>
      <c r="BS17" s="445"/>
      <c r="BT17" s="445"/>
      <c r="BU17" s="445"/>
      <c r="BV17" s="445"/>
      <c r="BW17" s="445"/>
      <c r="BX17" s="445"/>
      <c r="BY17" s="445"/>
      <c r="BZ17" s="445"/>
      <c r="CA17" s="445"/>
      <c r="CB17" s="445"/>
      <c r="CC17" s="445"/>
      <c r="CD17" s="445"/>
      <c r="CE17" s="445"/>
      <c r="CF17" s="445"/>
      <c r="CG17" s="445"/>
      <c r="CH17" s="445"/>
      <c r="CI17" s="445"/>
      <c r="CJ17" s="445"/>
      <c r="CK17" s="445"/>
      <c r="CL17" s="445"/>
      <c r="CM17" s="445"/>
      <c r="CN17" s="445"/>
      <c r="CO17" s="445"/>
      <c r="CP17" s="445"/>
      <c r="CQ17" s="445"/>
      <c r="CR17" s="445"/>
      <c r="CS17" s="445"/>
      <c r="CT17" s="445"/>
      <c r="CU17" s="445"/>
      <c r="CV17" s="445"/>
      <c r="CW17" s="445"/>
      <c r="CX17" s="445"/>
      <c r="CY17" s="445"/>
      <c r="CZ17" s="445"/>
      <c r="DA17" s="445"/>
      <c r="DB17" s="445"/>
      <c r="DC17" s="445"/>
      <c r="DD17" s="445"/>
      <c r="DE17" s="445"/>
      <c r="DF17" s="445"/>
      <c r="DG17" s="445"/>
      <c r="DH17" s="445"/>
      <c r="DI17" s="445"/>
      <c r="DJ17" s="445"/>
      <c r="DK17" s="445"/>
      <c r="DL17" s="445"/>
      <c r="DM17" s="445"/>
      <c r="DN17" s="445"/>
      <c r="DO17" s="445"/>
      <c r="DP17" s="445"/>
      <c r="DQ17" s="445"/>
      <c r="DR17" s="445"/>
      <c r="DS17" s="445"/>
      <c r="DT17" s="445"/>
      <c r="DU17" s="445"/>
      <c r="DV17" s="445"/>
      <c r="DW17" s="445"/>
      <c r="DX17" s="445"/>
      <c r="DY17" s="445"/>
      <c r="DZ17" s="445"/>
      <c r="EA17" s="445"/>
      <c r="EB17" s="445"/>
      <c r="EC17" s="445"/>
      <c r="ED17" s="445"/>
      <c r="EE17" s="445"/>
      <c r="EF17" s="445"/>
      <c r="EG17" s="445"/>
      <c r="EH17" s="445"/>
      <c r="EI17" s="445"/>
      <c r="EJ17" s="445"/>
      <c r="EK17" s="445"/>
      <c r="EL17" s="445"/>
      <c r="EM17" s="445"/>
      <c r="EN17" s="445"/>
      <c r="EO17" s="445"/>
      <c r="EP17" s="445"/>
      <c r="EQ17" s="445"/>
      <c r="ER17" s="445"/>
      <c r="ES17" s="445"/>
      <c r="ET17" s="445"/>
      <c r="EU17" s="445"/>
      <c r="EV17" s="445"/>
      <c r="EW17" s="445"/>
      <c r="EX17" s="445"/>
      <c r="EY17" s="445"/>
      <c r="EZ17" s="445"/>
      <c r="FA17" s="445"/>
      <c r="FB17" s="445"/>
      <c r="FC17" s="445"/>
      <c r="FD17" s="445"/>
      <c r="FE17" s="445"/>
      <c r="FF17" s="445"/>
      <c r="FG17" s="445"/>
      <c r="FH17" s="445"/>
      <c r="FI17" s="445"/>
      <c r="FJ17" s="445"/>
      <c r="FK17" s="445"/>
      <c r="FL17" s="445"/>
      <c r="FM17" s="445"/>
      <c r="FN17" s="445"/>
      <c r="FO17" s="445"/>
      <c r="FP17" s="445"/>
      <c r="FQ17" s="445"/>
      <c r="FR17" s="445"/>
      <c r="FS17" s="445"/>
      <c r="FT17" s="445"/>
      <c r="FU17" s="445"/>
      <c r="FV17" s="445"/>
      <c r="FW17" s="445"/>
      <c r="FX17" s="445"/>
      <c r="FY17" s="445"/>
      <c r="FZ17" s="445"/>
      <c r="GA17" s="445"/>
      <c r="GB17" s="445"/>
      <c r="GC17" s="445"/>
      <c r="GD17" s="445"/>
      <c r="GE17" s="445"/>
      <c r="GF17" s="445"/>
      <c r="GG17" s="445"/>
      <c r="GH17" s="445"/>
      <c r="GI17" s="445"/>
      <c r="GJ17" s="445"/>
      <c r="GK17" s="445"/>
      <c r="GL17" s="445"/>
      <c r="GM17" s="445"/>
      <c r="GN17" s="445"/>
      <c r="GO17" s="445"/>
      <c r="GP17" s="445"/>
      <c r="GQ17" s="445"/>
      <c r="GR17" s="445"/>
      <c r="GS17" s="445"/>
      <c r="GT17" s="445"/>
      <c r="GU17" s="445"/>
      <c r="GV17" s="445"/>
      <c r="GW17" s="445"/>
      <c r="GX17" s="445"/>
      <c r="GY17" s="445"/>
      <c r="GZ17" s="445"/>
      <c r="HA17" s="445"/>
      <c r="HB17" s="445"/>
      <c r="HC17" s="445"/>
      <c r="HD17" s="445"/>
      <c r="HE17" s="445"/>
      <c r="HF17" s="445"/>
      <c r="HG17" s="445"/>
      <c r="HH17" s="445"/>
      <c r="HI17" s="445"/>
      <c r="HJ17" s="445"/>
      <c r="HK17" s="445"/>
      <c r="HL17" s="445"/>
      <c r="HM17" s="445"/>
      <c r="HN17" s="445"/>
      <c r="HO17" s="445"/>
      <c r="HP17" s="445"/>
      <c r="HQ17" s="445"/>
      <c r="HR17" s="445"/>
      <c r="HS17" s="445"/>
      <c r="HT17" s="445"/>
      <c r="HU17" s="445"/>
      <c r="HV17" s="445"/>
      <c r="HW17" s="445"/>
      <c r="HX17" s="445"/>
      <c r="HY17" s="445"/>
      <c r="HZ17" s="445"/>
      <c r="IA17" s="445"/>
      <c r="IB17" s="445"/>
      <c r="IC17" s="445"/>
      <c r="ID17" s="445"/>
      <c r="IE17" s="445"/>
      <c r="IF17" s="445"/>
      <c r="IG17" s="445"/>
      <c r="IH17" s="445"/>
      <c r="II17" s="445"/>
      <c r="IJ17" s="445"/>
      <c r="IK17" s="445"/>
      <c r="IL17" s="445"/>
      <c r="IM17" s="445"/>
      <c r="IN17" s="445"/>
      <c r="IO17" s="445"/>
      <c r="IP17" s="445"/>
      <c r="IQ17" s="445"/>
      <c r="IR17" s="445"/>
      <c r="IS17" s="445"/>
      <c r="IT17" s="445"/>
      <c r="IU17" s="445"/>
      <c r="IV17" s="445"/>
      <c r="IW17" s="445"/>
      <c r="IX17" s="445"/>
      <c r="IY17" s="445"/>
      <c r="IZ17" s="445"/>
      <c r="JA17" s="445"/>
      <c r="JB17" s="445"/>
      <c r="JC17" s="445"/>
      <c r="JD17" s="445"/>
      <c r="JE17" s="445"/>
      <c r="JF17" s="445"/>
      <c r="JG17" s="445"/>
      <c r="JH17" s="445"/>
      <c r="JI17" s="445"/>
      <c r="JJ17" s="445"/>
    </row>
    <row r="18" spans="1:270" s="154" customFormat="1" ht="22.5" x14ac:dyDescent="0.25">
      <c r="A18" s="31"/>
      <c r="B18" s="60">
        <v>0.01</v>
      </c>
      <c r="C18" s="63" t="s">
        <v>168</v>
      </c>
      <c r="D18" s="152" t="s">
        <v>337</v>
      </c>
      <c r="E18" s="56" t="s">
        <v>26</v>
      </c>
      <c r="F18" s="57" t="s">
        <v>26</v>
      </c>
      <c r="G18" s="52"/>
      <c r="H18" s="412"/>
      <c r="I18" s="278"/>
      <c r="J18" s="282" t="str">
        <f t="shared" si="0"/>
        <v>...%</v>
      </c>
      <c r="K18" s="283" t="e">
        <f t="shared" si="1"/>
        <v>#VALUE!</v>
      </c>
      <c r="L18" s="270" t="e">
        <f t="shared" si="3"/>
        <v>#VALUE!</v>
      </c>
      <c r="M18" s="296"/>
      <c r="N18" s="393">
        <v>0.65</v>
      </c>
      <c r="O18" s="393">
        <v>0.5</v>
      </c>
      <c r="P18" s="393">
        <v>0.6</v>
      </c>
      <c r="Q18" s="393">
        <v>0.73</v>
      </c>
      <c r="R18" s="271"/>
      <c r="S18" s="445"/>
      <c r="T18" s="445"/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5"/>
      <c r="AL18" s="445"/>
      <c r="AM18" s="445"/>
      <c r="AN18" s="445"/>
      <c r="AO18" s="445"/>
      <c r="AP18" s="445"/>
      <c r="AQ18" s="445"/>
      <c r="AR18" s="445"/>
      <c r="AS18" s="445"/>
      <c r="AT18" s="445"/>
      <c r="AU18" s="445"/>
      <c r="AV18" s="445"/>
      <c r="AW18" s="445"/>
      <c r="AX18" s="445"/>
      <c r="AY18" s="445"/>
      <c r="AZ18" s="445"/>
      <c r="BA18" s="445"/>
      <c r="BB18" s="445"/>
      <c r="BC18" s="445"/>
      <c r="BD18" s="445"/>
      <c r="BE18" s="445"/>
      <c r="BF18" s="445"/>
      <c r="BG18" s="445"/>
      <c r="BH18" s="445"/>
      <c r="BI18" s="445"/>
      <c r="BJ18" s="445"/>
      <c r="BK18" s="445"/>
      <c r="BL18" s="445"/>
      <c r="BM18" s="445"/>
      <c r="BN18" s="445"/>
      <c r="BO18" s="445"/>
      <c r="BP18" s="445"/>
      <c r="BQ18" s="445"/>
      <c r="BR18" s="445"/>
      <c r="BS18" s="445"/>
      <c r="BT18" s="445"/>
      <c r="BU18" s="445"/>
      <c r="BV18" s="445"/>
      <c r="BW18" s="445"/>
      <c r="BX18" s="445"/>
      <c r="BY18" s="445"/>
      <c r="BZ18" s="445"/>
      <c r="CA18" s="445"/>
      <c r="CB18" s="445"/>
      <c r="CC18" s="445"/>
      <c r="CD18" s="445"/>
      <c r="CE18" s="445"/>
      <c r="CF18" s="445"/>
      <c r="CG18" s="445"/>
      <c r="CH18" s="445"/>
      <c r="CI18" s="445"/>
      <c r="CJ18" s="445"/>
      <c r="CK18" s="445"/>
      <c r="CL18" s="445"/>
      <c r="CM18" s="445"/>
      <c r="CN18" s="445"/>
      <c r="CO18" s="445"/>
      <c r="CP18" s="445"/>
      <c r="CQ18" s="445"/>
      <c r="CR18" s="445"/>
      <c r="CS18" s="445"/>
      <c r="CT18" s="445"/>
      <c r="CU18" s="445"/>
      <c r="CV18" s="445"/>
      <c r="CW18" s="445"/>
      <c r="CX18" s="445"/>
      <c r="CY18" s="445"/>
      <c r="CZ18" s="445"/>
      <c r="DA18" s="445"/>
      <c r="DB18" s="445"/>
      <c r="DC18" s="445"/>
      <c r="DD18" s="445"/>
      <c r="DE18" s="445"/>
      <c r="DF18" s="445"/>
      <c r="DG18" s="445"/>
      <c r="DH18" s="445"/>
      <c r="DI18" s="445"/>
      <c r="DJ18" s="445"/>
      <c r="DK18" s="445"/>
      <c r="DL18" s="445"/>
      <c r="DM18" s="445"/>
      <c r="DN18" s="445"/>
      <c r="DO18" s="445"/>
      <c r="DP18" s="445"/>
      <c r="DQ18" s="445"/>
      <c r="DR18" s="445"/>
      <c r="DS18" s="445"/>
      <c r="DT18" s="445"/>
      <c r="DU18" s="445"/>
      <c r="DV18" s="445"/>
      <c r="DW18" s="445"/>
      <c r="DX18" s="445"/>
      <c r="DY18" s="445"/>
      <c r="DZ18" s="445"/>
      <c r="EA18" s="445"/>
      <c r="EB18" s="445"/>
      <c r="EC18" s="445"/>
      <c r="ED18" s="445"/>
      <c r="EE18" s="445"/>
      <c r="EF18" s="445"/>
      <c r="EG18" s="445"/>
      <c r="EH18" s="445"/>
      <c r="EI18" s="445"/>
      <c r="EJ18" s="445"/>
      <c r="EK18" s="445"/>
      <c r="EL18" s="445"/>
      <c r="EM18" s="445"/>
      <c r="EN18" s="445"/>
      <c r="EO18" s="445"/>
      <c r="EP18" s="445"/>
      <c r="EQ18" s="445"/>
      <c r="ER18" s="445"/>
      <c r="ES18" s="445"/>
      <c r="ET18" s="445"/>
      <c r="EU18" s="445"/>
      <c r="EV18" s="445"/>
      <c r="EW18" s="445"/>
      <c r="EX18" s="445"/>
      <c r="EY18" s="445"/>
      <c r="EZ18" s="445"/>
      <c r="FA18" s="445"/>
      <c r="FB18" s="445"/>
      <c r="FC18" s="445"/>
      <c r="FD18" s="445"/>
      <c r="FE18" s="445"/>
      <c r="FF18" s="445"/>
      <c r="FG18" s="445"/>
      <c r="FH18" s="445"/>
      <c r="FI18" s="445"/>
      <c r="FJ18" s="445"/>
      <c r="FK18" s="445"/>
      <c r="FL18" s="445"/>
      <c r="FM18" s="445"/>
      <c r="FN18" s="445"/>
      <c r="FO18" s="445"/>
      <c r="FP18" s="445"/>
      <c r="FQ18" s="445"/>
      <c r="FR18" s="445"/>
      <c r="FS18" s="445"/>
      <c r="FT18" s="445"/>
      <c r="FU18" s="445"/>
      <c r="FV18" s="445"/>
      <c r="FW18" s="445"/>
      <c r="FX18" s="445"/>
      <c r="FY18" s="445"/>
      <c r="FZ18" s="445"/>
      <c r="GA18" s="445"/>
      <c r="GB18" s="445"/>
      <c r="GC18" s="445"/>
      <c r="GD18" s="445"/>
      <c r="GE18" s="445"/>
      <c r="GF18" s="445"/>
      <c r="GG18" s="445"/>
      <c r="GH18" s="445"/>
      <c r="GI18" s="445"/>
      <c r="GJ18" s="445"/>
      <c r="GK18" s="445"/>
      <c r="GL18" s="445"/>
      <c r="GM18" s="445"/>
      <c r="GN18" s="445"/>
      <c r="GO18" s="445"/>
      <c r="GP18" s="445"/>
      <c r="GQ18" s="445"/>
      <c r="GR18" s="445"/>
      <c r="GS18" s="445"/>
      <c r="GT18" s="445"/>
      <c r="GU18" s="445"/>
      <c r="GV18" s="445"/>
      <c r="GW18" s="445"/>
      <c r="GX18" s="445"/>
      <c r="GY18" s="445"/>
      <c r="GZ18" s="445"/>
      <c r="HA18" s="445"/>
      <c r="HB18" s="445"/>
      <c r="HC18" s="445"/>
      <c r="HD18" s="445"/>
      <c r="HE18" s="445"/>
      <c r="HF18" s="445"/>
      <c r="HG18" s="445"/>
      <c r="HH18" s="445"/>
      <c r="HI18" s="445"/>
      <c r="HJ18" s="445"/>
      <c r="HK18" s="445"/>
      <c r="HL18" s="445"/>
      <c r="HM18" s="445"/>
      <c r="HN18" s="445"/>
      <c r="HO18" s="445"/>
      <c r="HP18" s="445"/>
      <c r="HQ18" s="445"/>
      <c r="HR18" s="445"/>
      <c r="HS18" s="445"/>
      <c r="HT18" s="445"/>
      <c r="HU18" s="445"/>
      <c r="HV18" s="445"/>
      <c r="HW18" s="445"/>
      <c r="HX18" s="445"/>
      <c r="HY18" s="445"/>
      <c r="HZ18" s="445"/>
      <c r="IA18" s="445"/>
      <c r="IB18" s="445"/>
      <c r="IC18" s="445"/>
      <c r="ID18" s="445"/>
      <c r="IE18" s="445"/>
      <c r="IF18" s="445"/>
      <c r="IG18" s="445"/>
      <c r="IH18" s="445"/>
      <c r="II18" s="445"/>
      <c r="IJ18" s="445"/>
      <c r="IK18" s="445"/>
      <c r="IL18" s="445"/>
      <c r="IM18" s="445"/>
      <c r="IN18" s="445"/>
      <c r="IO18" s="445"/>
      <c r="IP18" s="445"/>
      <c r="IQ18" s="445"/>
      <c r="IR18" s="445"/>
      <c r="IS18" s="445"/>
      <c r="IT18" s="445"/>
      <c r="IU18" s="445"/>
      <c r="IV18" s="445"/>
      <c r="IW18" s="445"/>
      <c r="IX18" s="445"/>
      <c r="IY18" s="445"/>
      <c r="IZ18" s="445"/>
      <c r="JA18" s="445"/>
      <c r="JB18" s="445"/>
      <c r="JC18" s="445"/>
      <c r="JD18" s="445"/>
      <c r="JE18" s="445"/>
      <c r="JF18" s="445"/>
      <c r="JG18" s="445"/>
      <c r="JH18" s="445"/>
      <c r="JI18" s="445"/>
      <c r="JJ18" s="445"/>
    </row>
    <row r="19" spans="1:270" s="154" customFormat="1" ht="22.5" x14ac:dyDescent="0.25">
      <c r="A19" s="31"/>
      <c r="B19" s="60">
        <v>0.01</v>
      </c>
      <c r="C19" s="63" t="s">
        <v>169</v>
      </c>
      <c r="D19" s="152" t="s">
        <v>337</v>
      </c>
      <c r="E19" s="56" t="s">
        <v>26</v>
      </c>
      <c r="F19" s="57" t="s">
        <v>26</v>
      </c>
      <c r="G19" s="55"/>
      <c r="H19" s="410"/>
      <c r="I19" s="262"/>
      <c r="J19" s="282" t="str">
        <f t="shared" si="0"/>
        <v>...%</v>
      </c>
      <c r="K19" s="283" t="e">
        <f t="shared" si="1"/>
        <v>#VALUE!</v>
      </c>
      <c r="L19" s="270" t="e">
        <f t="shared" si="3"/>
        <v>#VALUE!</v>
      </c>
      <c r="M19" s="296"/>
      <c r="N19" s="393">
        <v>0.65</v>
      </c>
      <c r="O19" s="393">
        <v>0.5</v>
      </c>
      <c r="P19" s="393">
        <v>0.65</v>
      </c>
      <c r="Q19" s="393">
        <v>0.753</v>
      </c>
      <c r="R19" s="271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445"/>
      <c r="AO19" s="445"/>
      <c r="AP19" s="445"/>
      <c r="AQ19" s="445"/>
      <c r="AR19" s="445"/>
      <c r="AS19" s="445"/>
      <c r="AT19" s="445"/>
      <c r="AU19" s="445"/>
      <c r="AV19" s="445"/>
      <c r="AW19" s="445"/>
      <c r="AX19" s="445"/>
      <c r="AY19" s="445"/>
      <c r="AZ19" s="445"/>
      <c r="BA19" s="445"/>
      <c r="BB19" s="445"/>
      <c r="BC19" s="445"/>
      <c r="BD19" s="445"/>
      <c r="BE19" s="445"/>
      <c r="BF19" s="445"/>
      <c r="BG19" s="445"/>
      <c r="BH19" s="445"/>
      <c r="BI19" s="445"/>
      <c r="BJ19" s="445"/>
      <c r="BK19" s="445"/>
      <c r="BL19" s="445"/>
      <c r="BM19" s="445"/>
      <c r="BN19" s="445"/>
      <c r="BO19" s="445"/>
      <c r="BP19" s="445"/>
      <c r="BQ19" s="445"/>
      <c r="BR19" s="445"/>
      <c r="BS19" s="445"/>
      <c r="BT19" s="445"/>
      <c r="BU19" s="445"/>
      <c r="BV19" s="445"/>
      <c r="BW19" s="445"/>
      <c r="BX19" s="445"/>
      <c r="BY19" s="445"/>
      <c r="BZ19" s="445"/>
      <c r="CA19" s="445"/>
      <c r="CB19" s="445"/>
      <c r="CC19" s="445"/>
      <c r="CD19" s="445"/>
      <c r="CE19" s="445"/>
      <c r="CF19" s="445"/>
      <c r="CG19" s="445"/>
      <c r="CH19" s="445"/>
      <c r="CI19" s="445"/>
      <c r="CJ19" s="445"/>
      <c r="CK19" s="445"/>
      <c r="CL19" s="445"/>
      <c r="CM19" s="445"/>
      <c r="CN19" s="445"/>
      <c r="CO19" s="445"/>
      <c r="CP19" s="445"/>
      <c r="CQ19" s="445"/>
      <c r="CR19" s="445"/>
      <c r="CS19" s="445"/>
      <c r="CT19" s="445"/>
      <c r="CU19" s="445"/>
      <c r="CV19" s="445"/>
      <c r="CW19" s="445"/>
      <c r="CX19" s="445"/>
      <c r="CY19" s="445"/>
      <c r="CZ19" s="445"/>
      <c r="DA19" s="445"/>
      <c r="DB19" s="445"/>
      <c r="DC19" s="445"/>
      <c r="DD19" s="445"/>
      <c r="DE19" s="445"/>
      <c r="DF19" s="445"/>
      <c r="DG19" s="445"/>
      <c r="DH19" s="445"/>
      <c r="DI19" s="445"/>
      <c r="DJ19" s="445"/>
      <c r="DK19" s="445"/>
      <c r="DL19" s="445"/>
      <c r="DM19" s="445"/>
      <c r="DN19" s="445"/>
      <c r="DO19" s="445"/>
      <c r="DP19" s="445"/>
      <c r="DQ19" s="445"/>
      <c r="DR19" s="445"/>
      <c r="DS19" s="445"/>
      <c r="DT19" s="445"/>
      <c r="DU19" s="445"/>
      <c r="DV19" s="445"/>
      <c r="DW19" s="445"/>
      <c r="DX19" s="445"/>
      <c r="DY19" s="445"/>
      <c r="DZ19" s="445"/>
      <c r="EA19" s="445"/>
      <c r="EB19" s="445"/>
      <c r="EC19" s="445"/>
      <c r="ED19" s="445"/>
      <c r="EE19" s="445"/>
      <c r="EF19" s="445"/>
      <c r="EG19" s="445"/>
      <c r="EH19" s="445"/>
      <c r="EI19" s="445"/>
      <c r="EJ19" s="445"/>
      <c r="EK19" s="445"/>
      <c r="EL19" s="445"/>
      <c r="EM19" s="445"/>
      <c r="EN19" s="445"/>
      <c r="EO19" s="445"/>
      <c r="EP19" s="445"/>
      <c r="EQ19" s="445"/>
      <c r="ER19" s="445"/>
      <c r="ES19" s="445"/>
      <c r="ET19" s="445"/>
      <c r="EU19" s="445"/>
      <c r="EV19" s="445"/>
      <c r="EW19" s="445"/>
      <c r="EX19" s="445"/>
      <c r="EY19" s="445"/>
      <c r="EZ19" s="445"/>
      <c r="FA19" s="445"/>
      <c r="FB19" s="445"/>
      <c r="FC19" s="445"/>
      <c r="FD19" s="445"/>
      <c r="FE19" s="445"/>
      <c r="FF19" s="445"/>
      <c r="FG19" s="445"/>
      <c r="FH19" s="445"/>
      <c r="FI19" s="445"/>
      <c r="FJ19" s="445"/>
      <c r="FK19" s="445"/>
      <c r="FL19" s="445"/>
      <c r="FM19" s="445"/>
      <c r="FN19" s="445"/>
      <c r="FO19" s="445"/>
      <c r="FP19" s="445"/>
      <c r="FQ19" s="445"/>
      <c r="FR19" s="445"/>
      <c r="FS19" s="445"/>
      <c r="FT19" s="445"/>
      <c r="FU19" s="445"/>
      <c r="FV19" s="445"/>
      <c r="FW19" s="445"/>
      <c r="FX19" s="445"/>
      <c r="FY19" s="445"/>
      <c r="FZ19" s="445"/>
      <c r="GA19" s="445"/>
      <c r="GB19" s="445"/>
      <c r="GC19" s="445"/>
      <c r="GD19" s="445"/>
      <c r="GE19" s="445"/>
      <c r="GF19" s="445"/>
      <c r="GG19" s="445"/>
      <c r="GH19" s="445"/>
      <c r="GI19" s="445"/>
      <c r="GJ19" s="445"/>
      <c r="GK19" s="445"/>
      <c r="GL19" s="445"/>
      <c r="GM19" s="445"/>
      <c r="GN19" s="445"/>
      <c r="GO19" s="445"/>
      <c r="GP19" s="445"/>
      <c r="GQ19" s="445"/>
      <c r="GR19" s="445"/>
      <c r="GS19" s="445"/>
      <c r="GT19" s="445"/>
      <c r="GU19" s="445"/>
      <c r="GV19" s="445"/>
      <c r="GW19" s="445"/>
      <c r="GX19" s="445"/>
      <c r="GY19" s="445"/>
      <c r="GZ19" s="445"/>
      <c r="HA19" s="445"/>
      <c r="HB19" s="445"/>
      <c r="HC19" s="445"/>
      <c r="HD19" s="445"/>
      <c r="HE19" s="445"/>
      <c r="HF19" s="445"/>
      <c r="HG19" s="445"/>
      <c r="HH19" s="445"/>
      <c r="HI19" s="445"/>
      <c r="HJ19" s="445"/>
      <c r="HK19" s="445"/>
      <c r="HL19" s="445"/>
      <c r="HM19" s="445"/>
      <c r="HN19" s="445"/>
      <c r="HO19" s="445"/>
      <c r="HP19" s="445"/>
      <c r="HQ19" s="445"/>
      <c r="HR19" s="445"/>
      <c r="HS19" s="445"/>
      <c r="HT19" s="445"/>
      <c r="HU19" s="445"/>
      <c r="HV19" s="445"/>
      <c r="HW19" s="445"/>
      <c r="HX19" s="445"/>
      <c r="HY19" s="445"/>
      <c r="HZ19" s="445"/>
      <c r="IA19" s="445"/>
      <c r="IB19" s="445"/>
      <c r="IC19" s="445"/>
      <c r="ID19" s="445"/>
      <c r="IE19" s="445"/>
      <c r="IF19" s="445"/>
      <c r="IG19" s="445"/>
      <c r="IH19" s="445"/>
      <c r="II19" s="445"/>
      <c r="IJ19" s="445"/>
      <c r="IK19" s="445"/>
      <c r="IL19" s="445"/>
      <c r="IM19" s="445"/>
      <c r="IN19" s="445"/>
      <c r="IO19" s="445"/>
      <c r="IP19" s="445"/>
      <c r="IQ19" s="445"/>
      <c r="IR19" s="445"/>
      <c r="IS19" s="445"/>
      <c r="IT19" s="445"/>
      <c r="IU19" s="445"/>
      <c r="IV19" s="445"/>
      <c r="IW19" s="445"/>
      <c r="IX19" s="445"/>
      <c r="IY19" s="445"/>
      <c r="IZ19" s="445"/>
      <c r="JA19" s="445"/>
      <c r="JB19" s="445"/>
      <c r="JC19" s="445"/>
      <c r="JD19" s="445"/>
      <c r="JE19" s="445"/>
      <c r="JF19" s="445"/>
      <c r="JG19" s="445"/>
      <c r="JH19" s="445"/>
      <c r="JI19" s="445"/>
      <c r="JJ19" s="445"/>
    </row>
    <row r="20" spans="1:270" s="119" customFormat="1" ht="22.5" x14ac:dyDescent="0.25">
      <c r="A20" s="31"/>
      <c r="B20" s="60">
        <v>0.17</v>
      </c>
      <c r="C20" s="63" t="s">
        <v>170</v>
      </c>
      <c r="D20" s="152" t="s">
        <v>337</v>
      </c>
      <c r="E20" s="56" t="s">
        <v>26</v>
      </c>
      <c r="F20" s="57" t="s">
        <v>26</v>
      </c>
      <c r="G20" s="59"/>
      <c r="H20" s="413"/>
      <c r="I20" s="272"/>
      <c r="J20" s="282" t="str">
        <f t="shared" si="0"/>
        <v>...%</v>
      </c>
      <c r="K20" s="283" t="e">
        <f t="shared" si="1"/>
        <v>#VALUE!</v>
      </c>
      <c r="L20" s="270" t="e">
        <f t="shared" si="3"/>
        <v>#VALUE!</v>
      </c>
      <c r="M20" s="296"/>
      <c r="N20" s="393">
        <v>0.9</v>
      </c>
      <c r="O20" s="393">
        <v>0.8</v>
      </c>
      <c r="P20" s="393">
        <v>0.8</v>
      </c>
      <c r="Q20" s="393">
        <v>0.76500000000000001</v>
      </c>
      <c r="R20" s="271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  <c r="BJ20" s="445"/>
      <c r="BK20" s="445"/>
      <c r="BL20" s="445"/>
      <c r="BM20" s="445"/>
      <c r="BN20" s="445"/>
      <c r="BO20" s="445"/>
      <c r="BP20" s="445"/>
      <c r="BQ20" s="445"/>
      <c r="BR20" s="445"/>
      <c r="BS20" s="445"/>
      <c r="BT20" s="445"/>
      <c r="BU20" s="445"/>
      <c r="BV20" s="445"/>
      <c r="BW20" s="445"/>
      <c r="BX20" s="445"/>
      <c r="BY20" s="445"/>
      <c r="BZ20" s="445"/>
      <c r="CA20" s="445"/>
      <c r="CB20" s="445"/>
      <c r="CC20" s="445"/>
      <c r="CD20" s="445"/>
      <c r="CE20" s="445"/>
      <c r="CF20" s="445"/>
      <c r="CG20" s="445"/>
      <c r="CH20" s="445"/>
      <c r="CI20" s="445"/>
      <c r="CJ20" s="445"/>
      <c r="CK20" s="445"/>
      <c r="CL20" s="445"/>
      <c r="CM20" s="445"/>
      <c r="CN20" s="445"/>
      <c r="CO20" s="445"/>
      <c r="CP20" s="445"/>
      <c r="CQ20" s="445"/>
      <c r="CR20" s="445"/>
      <c r="CS20" s="445"/>
      <c r="CT20" s="445"/>
      <c r="CU20" s="445"/>
      <c r="CV20" s="445"/>
      <c r="CW20" s="445"/>
      <c r="CX20" s="445"/>
      <c r="CY20" s="445"/>
      <c r="CZ20" s="445"/>
      <c r="DA20" s="445"/>
      <c r="DB20" s="445"/>
      <c r="DC20" s="445"/>
      <c r="DD20" s="445"/>
      <c r="DE20" s="445"/>
      <c r="DF20" s="445"/>
      <c r="DG20" s="445"/>
      <c r="DH20" s="445"/>
      <c r="DI20" s="445"/>
      <c r="DJ20" s="445"/>
      <c r="DK20" s="445"/>
      <c r="DL20" s="445"/>
      <c r="DM20" s="445"/>
      <c r="DN20" s="445"/>
      <c r="DO20" s="445"/>
      <c r="DP20" s="445"/>
      <c r="DQ20" s="445"/>
      <c r="DR20" s="445"/>
      <c r="DS20" s="445"/>
      <c r="DT20" s="445"/>
      <c r="DU20" s="445"/>
      <c r="DV20" s="445"/>
      <c r="DW20" s="445"/>
      <c r="DX20" s="445"/>
      <c r="DY20" s="445"/>
      <c r="DZ20" s="445"/>
      <c r="EA20" s="445"/>
      <c r="EB20" s="445"/>
      <c r="EC20" s="445"/>
      <c r="ED20" s="445"/>
      <c r="EE20" s="445"/>
      <c r="EF20" s="445"/>
      <c r="EG20" s="445"/>
      <c r="EH20" s="445"/>
      <c r="EI20" s="445"/>
      <c r="EJ20" s="445"/>
      <c r="EK20" s="445"/>
      <c r="EL20" s="445"/>
      <c r="EM20" s="445"/>
      <c r="EN20" s="445"/>
      <c r="EO20" s="445"/>
      <c r="EP20" s="445"/>
      <c r="EQ20" s="445"/>
      <c r="ER20" s="445"/>
      <c r="ES20" s="445"/>
      <c r="ET20" s="445"/>
      <c r="EU20" s="445"/>
      <c r="EV20" s="445"/>
      <c r="EW20" s="445"/>
      <c r="EX20" s="445"/>
      <c r="EY20" s="445"/>
      <c r="EZ20" s="445"/>
      <c r="FA20" s="445"/>
      <c r="FB20" s="445"/>
      <c r="FC20" s="445"/>
      <c r="FD20" s="445"/>
      <c r="FE20" s="445"/>
      <c r="FF20" s="445"/>
      <c r="FG20" s="445"/>
      <c r="FH20" s="445"/>
      <c r="FI20" s="445"/>
      <c r="FJ20" s="445"/>
      <c r="FK20" s="445"/>
      <c r="FL20" s="445"/>
      <c r="FM20" s="445"/>
      <c r="FN20" s="445"/>
      <c r="FO20" s="445"/>
      <c r="FP20" s="445"/>
      <c r="FQ20" s="445"/>
      <c r="FR20" s="445"/>
      <c r="FS20" s="445"/>
      <c r="FT20" s="445"/>
      <c r="FU20" s="445"/>
      <c r="FV20" s="445"/>
      <c r="FW20" s="445"/>
      <c r="FX20" s="445"/>
      <c r="FY20" s="445"/>
      <c r="FZ20" s="445"/>
      <c r="GA20" s="445"/>
      <c r="GB20" s="445"/>
      <c r="GC20" s="445"/>
      <c r="GD20" s="445"/>
      <c r="GE20" s="445"/>
      <c r="GF20" s="445"/>
      <c r="GG20" s="445"/>
      <c r="GH20" s="445"/>
      <c r="GI20" s="445"/>
      <c r="GJ20" s="445"/>
      <c r="GK20" s="445"/>
      <c r="GL20" s="445"/>
      <c r="GM20" s="445"/>
      <c r="GN20" s="445"/>
      <c r="GO20" s="445"/>
      <c r="GP20" s="445"/>
      <c r="GQ20" s="445"/>
      <c r="GR20" s="445"/>
      <c r="GS20" s="445"/>
      <c r="GT20" s="445"/>
      <c r="GU20" s="445"/>
      <c r="GV20" s="445"/>
      <c r="GW20" s="445"/>
      <c r="GX20" s="445"/>
      <c r="GY20" s="445"/>
      <c r="GZ20" s="445"/>
      <c r="HA20" s="445"/>
      <c r="HB20" s="445"/>
      <c r="HC20" s="445"/>
      <c r="HD20" s="445"/>
      <c r="HE20" s="445"/>
      <c r="HF20" s="445"/>
      <c r="HG20" s="445"/>
      <c r="HH20" s="445"/>
      <c r="HI20" s="445"/>
      <c r="HJ20" s="445"/>
      <c r="HK20" s="445"/>
      <c r="HL20" s="445"/>
      <c r="HM20" s="445"/>
      <c r="HN20" s="445"/>
      <c r="HO20" s="445"/>
      <c r="HP20" s="445"/>
      <c r="HQ20" s="445"/>
      <c r="HR20" s="445"/>
      <c r="HS20" s="445"/>
      <c r="HT20" s="445"/>
      <c r="HU20" s="445"/>
      <c r="HV20" s="445"/>
      <c r="HW20" s="445"/>
      <c r="HX20" s="445"/>
      <c r="HY20" s="445"/>
      <c r="HZ20" s="445"/>
      <c r="IA20" s="445"/>
      <c r="IB20" s="445"/>
      <c r="IC20" s="445"/>
      <c r="ID20" s="445"/>
      <c r="IE20" s="445"/>
      <c r="IF20" s="445"/>
      <c r="IG20" s="445"/>
      <c r="IH20" s="445"/>
      <c r="II20" s="445"/>
      <c r="IJ20" s="445"/>
      <c r="IK20" s="445"/>
      <c r="IL20" s="445"/>
      <c r="IM20" s="445"/>
      <c r="IN20" s="445"/>
      <c r="IO20" s="445"/>
      <c r="IP20" s="445"/>
      <c r="IQ20" s="445"/>
      <c r="IR20" s="445"/>
      <c r="IS20" s="445"/>
      <c r="IT20" s="445"/>
      <c r="IU20" s="445"/>
      <c r="IV20" s="445"/>
      <c r="IW20" s="445"/>
      <c r="IX20" s="445"/>
      <c r="IY20" s="445"/>
      <c r="IZ20" s="445"/>
      <c r="JA20" s="445"/>
      <c r="JB20" s="445"/>
      <c r="JC20" s="445"/>
      <c r="JD20" s="445"/>
      <c r="JE20" s="445"/>
      <c r="JF20" s="445"/>
      <c r="JG20" s="445"/>
      <c r="JH20" s="445"/>
      <c r="JI20" s="445"/>
      <c r="JJ20" s="445"/>
    </row>
    <row r="21" spans="1:270" s="119" customFormat="1" ht="22.5" x14ac:dyDescent="0.25">
      <c r="A21" s="31"/>
      <c r="B21" s="60">
        <v>1.21</v>
      </c>
      <c r="C21" s="63" t="s">
        <v>171</v>
      </c>
      <c r="D21" s="152" t="s">
        <v>337</v>
      </c>
      <c r="E21" s="56" t="s">
        <v>26</v>
      </c>
      <c r="F21" s="57" t="s">
        <v>26</v>
      </c>
      <c r="G21" s="61"/>
      <c r="H21" s="413"/>
      <c r="I21" s="272"/>
      <c r="J21" s="282" t="str">
        <f t="shared" si="0"/>
        <v>...%</v>
      </c>
      <c r="K21" s="283" t="e">
        <f t="shared" si="1"/>
        <v>#VALUE!</v>
      </c>
      <c r="L21" s="270" t="e">
        <f t="shared" si="3"/>
        <v>#VALUE!</v>
      </c>
      <c r="M21" s="296"/>
      <c r="N21" s="393">
        <v>0.7</v>
      </c>
      <c r="O21" s="393">
        <v>0.7</v>
      </c>
      <c r="P21" s="393">
        <v>0.7</v>
      </c>
      <c r="Q21" s="393">
        <v>0.72</v>
      </c>
      <c r="R21" s="271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/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5"/>
      <c r="BG21" s="445"/>
      <c r="BH21" s="445"/>
      <c r="BI21" s="445"/>
      <c r="BJ21" s="445"/>
      <c r="BK21" s="445"/>
      <c r="BL21" s="445"/>
      <c r="BM21" s="445"/>
      <c r="BN21" s="445"/>
      <c r="BO21" s="445"/>
      <c r="BP21" s="445"/>
      <c r="BQ21" s="445"/>
      <c r="BR21" s="445"/>
      <c r="BS21" s="445"/>
      <c r="BT21" s="445"/>
      <c r="BU21" s="445"/>
      <c r="BV21" s="445"/>
      <c r="BW21" s="445"/>
      <c r="BX21" s="445"/>
      <c r="BY21" s="445"/>
      <c r="BZ21" s="445"/>
      <c r="CA21" s="445"/>
      <c r="CB21" s="445"/>
      <c r="CC21" s="445"/>
      <c r="CD21" s="445"/>
      <c r="CE21" s="445"/>
      <c r="CF21" s="445"/>
      <c r="CG21" s="445"/>
      <c r="CH21" s="445"/>
      <c r="CI21" s="445"/>
      <c r="CJ21" s="445"/>
      <c r="CK21" s="445"/>
      <c r="CL21" s="445"/>
      <c r="CM21" s="445"/>
      <c r="CN21" s="445"/>
      <c r="CO21" s="445"/>
      <c r="CP21" s="445"/>
      <c r="CQ21" s="445"/>
      <c r="CR21" s="445"/>
      <c r="CS21" s="445"/>
      <c r="CT21" s="445"/>
      <c r="CU21" s="445"/>
      <c r="CV21" s="445"/>
      <c r="CW21" s="445"/>
      <c r="CX21" s="445"/>
      <c r="CY21" s="445"/>
      <c r="CZ21" s="445"/>
      <c r="DA21" s="445"/>
      <c r="DB21" s="445"/>
      <c r="DC21" s="445"/>
      <c r="DD21" s="445"/>
      <c r="DE21" s="445"/>
      <c r="DF21" s="445"/>
      <c r="DG21" s="445"/>
      <c r="DH21" s="445"/>
      <c r="DI21" s="445"/>
      <c r="DJ21" s="445"/>
      <c r="DK21" s="445"/>
      <c r="DL21" s="445"/>
      <c r="DM21" s="445"/>
      <c r="DN21" s="445"/>
      <c r="DO21" s="445"/>
      <c r="DP21" s="445"/>
      <c r="DQ21" s="445"/>
      <c r="DR21" s="445"/>
      <c r="DS21" s="445"/>
      <c r="DT21" s="445"/>
      <c r="DU21" s="445"/>
      <c r="DV21" s="445"/>
      <c r="DW21" s="445"/>
      <c r="DX21" s="445"/>
      <c r="DY21" s="445"/>
      <c r="DZ21" s="445"/>
      <c r="EA21" s="445"/>
      <c r="EB21" s="445"/>
      <c r="EC21" s="445"/>
      <c r="ED21" s="445"/>
      <c r="EE21" s="445"/>
      <c r="EF21" s="445"/>
      <c r="EG21" s="445"/>
      <c r="EH21" s="445"/>
      <c r="EI21" s="445"/>
      <c r="EJ21" s="445"/>
      <c r="EK21" s="445"/>
      <c r="EL21" s="445"/>
      <c r="EM21" s="445"/>
      <c r="EN21" s="445"/>
      <c r="EO21" s="445"/>
      <c r="EP21" s="445"/>
      <c r="EQ21" s="445"/>
      <c r="ER21" s="445"/>
      <c r="ES21" s="445"/>
      <c r="ET21" s="445"/>
      <c r="EU21" s="445"/>
      <c r="EV21" s="445"/>
      <c r="EW21" s="445"/>
      <c r="EX21" s="445"/>
      <c r="EY21" s="445"/>
      <c r="EZ21" s="445"/>
      <c r="FA21" s="445"/>
      <c r="FB21" s="445"/>
      <c r="FC21" s="445"/>
      <c r="FD21" s="445"/>
      <c r="FE21" s="445"/>
      <c r="FF21" s="445"/>
      <c r="FG21" s="445"/>
      <c r="FH21" s="445"/>
      <c r="FI21" s="445"/>
      <c r="FJ21" s="445"/>
      <c r="FK21" s="445"/>
      <c r="FL21" s="445"/>
      <c r="FM21" s="445"/>
      <c r="FN21" s="445"/>
      <c r="FO21" s="445"/>
      <c r="FP21" s="445"/>
      <c r="FQ21" s="445"/>
      <c r="FR21" s="445"/>
      <c r="FS21" s="445"/>
      <c r="FT21" s="445"/>
      <c r="FU21" s="445"/>
      <c r="FV21" s="445"/>
      <c r="FW21" s="445"/>
      <c r="FX21" s="445"/>
      <c r="FY21" s="445"/>
      <c r="FZ21" s="445"/>
      <c r="GA21" s="445"/>
      <c r="GB21" s="445"/>
      <c r="GC21" s="445"/>
      <c r="GD21" s="445"/>
      <c r="GE21" s="445"/>
      <c r="GF21" s="445"/>
      <c r="GG21" s="445"/>
      <c r="GH21" s="445"/>
      <c r="GI21" s="445"/>
      <c r="GJ21" s="445"/>
      <c r="GK21" s="445"/>
      <c r="GL21" s="445"/>
      <c r="GM21" s="445"/>
      <c r="GN21" s="445"/>
      <c r="GO21" s="445"/>
      <c r="GP21" s="445"/>
      <c r="GQ21" s="445"/>
      <c r="GR21" s="445"/>
      <c r="GS21" s="445"/>
      <c r="GT21" s="445"/>
      <c r="GU21" s="445"/>
      <c r="GV21" s="445"/>
      <c r="GW21" s="445"/>
      <c r="GX21" s="445"/>
      <c r="GY21" s="445"/>
      <c r="GZ21" s="445"/>
      <c r="HA21" s="445"/>
      <c r="HB21" s="445"/>
      <c r="HC21" s="445"/>
      <c r="HD21" s="445"/>
      <c r="HE21" s="445"/>
      <c r="HF21" s="445"/>
      <c r="HG21" s="445"/>
      <c r="HH21" s="445"/>
      <c r="HI21" s="445"/>
      <c r="HJ21" s="445"/>
      <c r="HK21" s="445"/>
      <c r="HL21" s="445"/>
      <c r="HM21" s="445"/>
      <c r="HN21" s="445"/>
      <c r="HO21" s="445"/>
      <c r="HP21" s="445"/>
      <c r="HQ21" s="445"/>
      <c r="HR21" s="445"/>
      <c r="HS21" s="445"/>
      <c r="HT21" s="445"/>
      <c r="HU21" s="445"/>
      <c r="HV21" s="445"/>
      <c r="HW21" s="445"/>
      <c r="HX21" s="445"/>
      <c r="HY21" s="445"/>
      <c r="HZ21" s="445"/>
      <c r="IA21" s="445"/>
      <c r="IB21" s="445"/>
      <c r="IC21" s="445"/>
      <c r="ID21" s="445"/>
      <c r="IE21" s="445"/>
      <c r="IF21" s="445"/>
      <c r="IG21" s="445"/>
      <c r="IH21" s="445"/>
      <c r="II21" s="445"/>
      <c r="IJ21" s="445"/>
      <c r="IK21" s="445"/>
      <c r="IL21" s="445"/>
      <c r="IM21" s="445"/>
      <c r="IN21" s="445"/>
      <c r="IO21" s="445"/>
      <c r="IP21" s="445"/>
      <c r="IQ21" s="445"/>
      <c r="IR21" s="445"/>
      <c r="IS21" s="445"/>
      <c r="IT21" s="445"/>
      <c r="IU21" s="445"/>
      <c r="IV21" s="445"/>
      <c r="IW21" s="445"/>
      <c r="IX21" s="445"/>
      <c r="IY21" s="445"/>
      <c r="IZ21" s="445"/>
      <c r="JA21" s="445"/>
      <c r="JB21" s="445"/>
      <c r="JC21" s="445"/>
      <c r="JD21" s="445"/>
      <c r="JE21" s="445"/>
      <c r="JF21" s="445"/>
      <c r="JG21" s="445"/>
      <c r="JH21" s="445"/>
      <c r="JI21" s="445"/>
      <c r="JJ21" s="445"/>
    </row>
    <row r="22" spans="1:270" s="119" customFormat="1" ht="22.5" x14ac:dyDescent="0.25">
      <c r="A22" s="31"/>
      <c r="B22" s="60">
        <v>1.31</v>
      </c>
      <c r="C22" s="63" t="s">
        <v>172</v>
      </c>
      <c r="D22" s="152" t="s">
        <v>337</v>
      </c>
      <c r="E22" s="56" t="s">
        <v>26</v>
      </c>
      <c r="F22" s="57" t="s">
        <v>26</v>
      </c>
      <c r="G22" s="61"/>
      <c r="H22" s="413"/>
      <c r="I22" s="272"/>
      <c r="J22" s="282" t="str">
        <f t="shared" si="0"/>
        <v>...%</v>
      </c>
      <c r="K22" s="283" t="e">
        <f t="shared" si="1"/>
        <v>#VALUE!</v>
      </c>
      <c r="L22" s="270" t="e">
        <f t="shared" si="3"/>
        <v>#VALUE!</v>
      </c>
      <c r="M22" s="296"/>
      <c r="N22" s="393">
        <v>0.59</v>
      </c>
      <c r="O22" s="393">
        <v>0.7</v>
      </c>
      <c r="P22" s="393">
        <v>0.7</v>
      </c>
      <c r="Q22" s="393">
        <v>0.61</v>
      </c>
      <c r="R22" s="271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  <c r="BJ22" s="445"/>
      <c r="BK22" s="445"/>
      <c r="BL22" s="445"/>
      <c r="BM22" s="445"/>
      <c r="BN22" s="445"/>
      <c r="BO22" s="445"/>
      <c r="BP22" s="445"/>
      <c r="BQ22" s="445"/>
      <c r="BR22" s="445"/>
      <c r="BS22" s="445"/>
      <c r="BT22" s="445"/>
      <c r="BU22" s="445"/>
      <c r="BV22" s="445"/>
      <c r="BW22" s="445"/>
      <c r="BX22" s="445"/>
      <c r="BY22" s="445"/>
      <c r="BZ22" s="445"/>
      <c r="CA22" s="445"/>
      <c r="CB22" s="445"/>
      <c r="CC22" s="445"/>
      <c r="CD22" s="445"/>
      <c r="CE22" s="445"/>
      <c r="CF22" s="445"/>
      <c r="CG22" s="445"/>
      <c r="CH22" s="445"/>
      <c r="CI22" s="445"/>
      <c r="CJ22" s="445"/>
      <c r="CK22" s="445"/>
      <c r="CL22" s="445"/>
      <c r="CM22" s="445"/>
      <c r="CN22" s="445"/>
      <c r="CO22" s="445"/>
      <c r="CP22" s="445"/>
      <c r="CQ22" s="445"/>
      <c r="CR22" s="445"/>
      <c r="CS22" s="445"/>
      <c r="CT22" s="445"/>
      <c r="CU22" s="445"/>
      <c r="CV22" s="445"/>
      <c r="CW22" s="445"/>
      <c r="CX22" s="445"/>
      <c r="CY22" s="445"/>
      <c r="CZ22" s="445"/>
      <c r="DA22" s="445"/>
      <c r="DB22" s="445"/>
      <c r="DC22" s="445"/>
      <c r="DD22" s="445"/>
      <c r="DE22" s="445"/>
      <c r="DF22" s="445"/>
      <c r="DG22" s="445"/>
      <c r="DH22" s="445"/>
      <c r="DI22" s="445"/>
      <c r="DJ22" s="445"/>
      <c r="DK22" s="445"/>
      <c r="DL22" s="445"/>
      <c r="DM22" s="445"/>
      <c r="DN22" s="445"/>
      <c r="DO22" s="445"/>
      <c r="DP22" s="445"/>
      <c r="DQ22" s="445"/>
      <c r="DR22" s="445"/>
      <c r="DS22" s="445"/>
      <c r="DT22" s="445"/>
      <c r="DU22" s="445"/>
      <c r="DV22" s="445"/>
      <c r="DW22" s="445"/>
      <c r="DX22" s="445"/>
      <c r="DY22" s="445"/>
      <c r="DZ22" s="445"/>
      <c r="EA22" s="445"/>
      <c r="EB22" s="445"/>
      <c r="EC22" s="445"/>
      <c r="ED22" s="445"/>
      <c r="EE22" s="445"/>
      <c r="EF22" s="445"/>
      <c r="EG22" s="445"/>
      <c r="EH22" s="445"/>
      <c r="EI22" s="445"/>
      <c r="EJ22" s="445"/>
      <c r="EK22" s="445"/>
      <c r="EL22" s="445"/>
      <c r="EM22" s="445"/>
      <c r="EN22" s="445"/>
      <c r="EO22" s="445"/>
      <c r="EP22" s="445"/>
      <c r="EQ22" s="445"/>
      <c r="ER22" s="445"/>
      <c r="ES22" s="445"/>
      <c r="ET22" s="445"/>
      <c r="EU22" s="445"/>
      <c r="EV22" s="445"/>
      <c r="EW22" s="445"/>
      <c r="EX22" s="445"/>
      <c r="EY22" s="445"/>
      <c r="EZ22" s="445"/>
      <c r="FA22" s="445"/>
      <c r="FB22" s="445"/>
      <c r="FC22" s="445"/>
      <c r="FD22" s="445"/>
      <c r="FE22" s="445"/>
      <c r="FF22" s="445"/>
      <c r="FG22" s="445"/>
      <c r="FH22" s="445"/>
      <c r="FI22" s="445"/>
      <c r="FJ22" s="445"/>
      <c r="FK22" s="445"/>
      <c r="FL22" s="445"/>
      <c r="FM22" s="445"/>
      <c r="FN22" s="445"/>
      <c r="FO22" s="445"/>
      <c r="FP22" s="445"/>
      <c r="FQ22" s="445"/>
      <c r="FR22" s="445"/>
      <c r="FS22" s="445"/>
      <c r="FT22" s="445"/>
      <c r="FU22" s="445"/>
      <c r="FV22" s="445"/>
      <c r="FW22" s="445"/>
      <c r="FX22" s="445"/>
      <c r="FY22" s="445"/>
      <c r="FZ22" s="445"/>
      <c r="GA22" s="445"/>
      <c r="GB22" s="445"/>
      <c r="GC22" s="445"/>
      <c r="GD22" s="445"/>
      <c r="GE22" s="445"/>
      <c r="GF22" s="445"/>
      <c r="GG22" s="445"/>
      <c r="GH22" s="445"/>
      <c r="GI22" s="445"/>
      <c r="GJ22" s="445"/>
      <c r="GK22" s="445"/>
      <c r="GL22" s="445"/>
      <c r="GM22" s="445"/>
      <c r="GN22" s="445"/>
      <c r="GO22" s="445"/>
      <c r="GP22" s="445"/>
      <c r="GQ22" s="445"/>
      <c r="GR22" s="445"/>
      <c r="GS22" s="445"/>
      <c r="GT22" s="445"/>
      <c r="GU22" s="445"/>
      <c r="GV22" s="445"/>
      <c r="GW22" s="445"/>
      <c r="GX22" s="445"/>
      <c r="GY22" s="445"/>
      <c r="GZ22" s="445"/>
      <c r="HA22" s="445"/>
      <c r="HB22" s="445"/>
      <c r="HC22" s="445"/>
      <c r="HD22" s="445"/>
      <c r="HE22" s="445"/>
      <c r="HF22" s="445"/>
      <c r="HG22" s="445"/>
      <c r="HH22" s="445"/>
      <c r="HI22" s="445"/>
      <c r="HJ22" s="445"/>
      <c r="HK22" s="445"/>
      <c r="HL22" s="445"/>
      <c r="HM22" s="445"/>
      <c r="HN22" s="445"/>
      <c r="HO22" s="445"/>
      <c r="HP22" s="445"/>
      <c r="HQ22" s="445"/>
      <c r="HR22" s="445"/>
      <c r="HS22" s="445"/>
      <c r="HT22" s="445"/>
      <c r="HU22" s="445"/>
      <c r="HV22" s="445"/>
      <c r="HW22" s="445"/>
      <c r="HX22" s="445"/>
      <c r="HY22" s="445"/>
      <c r="HZ22" s="445"/>
      <c r="IA22" s="445"/>
      <c r="IB22" s="445"/>
      <c r="IC22" s="445"/>
      <c r="ID22" s="445"/>
      <c r="IE22" s="445"/>
      <c r="IF22" s="445"/>
      <c r="IG22" s="445"/>
      <c r="IH22" s="445"/>
      <c r="II22" s="445"/>
      <c r="IJ22" s="445"/>
      <c r="IK22" s="445"/>
      <c r="IL22" s="445"/>
      <c r="IM22" s="445"/>
      <c r="IN22" s="445"/>
      <c r="IO22" s="445"/>
      <c r="IP22" s="445"/>
      <c r="IQ22" s="445"/>
      <c r="IR22" s="445"/>
      <c r="IS22" s="445"/>
      <c r="IT22" s="445"/>
      <c r="IU22" s="445"/>
      <c r="IV22" s="445"/>
      <c r="IW22" s="445"/>
      <c r="IX22" s="445"/>
      <c r="IY22" s="445"/>
      <c r="IZ22" s="445"/>
      <c r="JA22" s="445"/>
      <c r="JB22" s="445"/>
      <c r="JC22" s="445"/>
      <c r="JD22" s="445"/>
      <c r="JE22" s="445"/>
      <c r="JF22" s="445"/>
      <c r="JG22" s="445"/>
      <c r="JH22" s="445"/>
      <c r="JI22" s="445"/>
      <c r="JJ22" s="445"/>
    </row>
    <row r="23" spans="1:270" s="119" customFormat="1" ht="22.5" x14ac:dyDescent="0.25">
      <c r="A23" s="31"/>
      <c r="B23" s="60">
        <v>0.56000000000000005</v>
      </c>
      <c r="C23" s="63" t="s">
        <v>173</v>
      </c>
      <c r="D23" s="152" t="s">
        <v>337</v>
      </c>
      <c r="E23" s="56" t="s">
        <v>26</v>
      </c>
      <c r="F23" s="57" t="s">
        <v>26</v>
      </c>
      <c r="G23" s="59"/>
      <c r="H23" s="413"/>
      <c r="I23" s="272"/>
      <c r="J23" s="282" t="str">
        <f t="shared" si="0"/>
        <v>...%</v>
      </c>
      <c r="K23" s="283" t="e">
        <f t="shared" si="1"/>
        <v>#VALUE!</v>
      </c>
      <c r="L23" s="270" t="e">
        <f t="shared" si="3"/>
        <v>#VALUE!</v>
      </c>
      <c r="M23" s="296"/>
      <c r="N23" s="393">
        <v>0.7</v>
      </c>
      <c r="O23" s="393">
        <v>0.95</v>
      </c>
      <c r="P23" s="393">
        <v>0.8</v>
      </c>
      <c r="Q23" s="393">
        <v>0.82</v>
      </c>
      <c r="R23" s="271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  <c r="BJ23" s="445"/>
      <c r="BK23" s="445"/>
      <c r="BL23" s="445"/>
      <c r="BM23" s="445"/>
      <c r="BN23" s="445"/>
      <c r="BO23" s="445"/>
      <c r="BP23" s="445"/>
      <c r="BQ23" s="445"/>
      <c r="BR23" s="445"/>
      <c r="BS23" s="445"/>
      <c r="BT23" s="445"/>
      <c r="BU23" s="445"/>
      <c r="BV23" s="445"/>
      <c r="BW23" s="445"/>
      <c r="BX23" s="445"/>
      <c r="BY23" s="445"/>
      <c r="BZ23" s="445"/>
      <c r="CA23" s="445"/>
      <c r="CB23" s="445"/>
      <c r="CC23" s="445"/>
      <c r="CD23" s="445"/>
      <c r="CE23" s="445"/>
      <c r="CF23" s="445"/>
      <c r="CG23" s="445"/>
      <c r="CH23" s="445"/>
      <c r="CI23" s="445"/>
      <c r="CJ23" s="445"/>
      <c r="CK23" s="445"/>
      <c r="CL23" s="445"/>
      <c r="CM23" s="445"/>
      <c r="CN23" s="445"/>
      <c r="CO23" s="445"/>
      <c r="CP23" s="445"/>
      <c r="CQ23" s="445"/>
      <c r="CR23" s="445"/>
      <c r="CS23" s="445"/>
      <c r="CT23" s="445"/>
      <c r="CU23" s="445"/>
      <c r="CV23" s="445"/>
      <c r="CW23" s="445"/>
      <c r="CX23" s="445"/>
      <c r="CY23" s="445"/>
      <c r="CZ23" s="445"/>
      <c r="DA23" s="445"/>
      <c r="DB23" s="445"/>
      <c r="DC23" s="445"/>
      <c r="DD23" s="445"/>
      <c r="DE23" s="445"/>
      <c r="DF23" s="445"/>
      <c r="DG23" s="445"/>
      <c r="DH23" s="445"/>
      <c r="DI23" s="445"/>
      <c r="DJ23" s="445"/>
      <c r="DK23" s="445"/>
      <c r="DL23" s="445"/>
      <c r="DM23" s="445"/>
      <c r="DN23" s="445"/>
      <c r="DO23" s="445"/>
      <c r="DP23" s="445"/>
      <c r="DQ23" s="445"/>
      <c r="DR23" s="445"/>
      <c r="DS23" s="445"/>
      <c r="DT23" s="445"/>
      <c r="DU23" s="445"/>
      <c r="DV23" s="445"/>
      <c r="DW23" s="445"/>
      <c r="DX23" s="445"/>
      <c r="DY23" s="445"/>
      <c r="DZ23" s="445"/>
      <c r="EA23" s="445"/>
      <c r="EB23" s="445"/>
      <c r="EC23" s="445"/>
      <c r="ED23" s="445"/>
      <c r="EE23" s="445"/>
      <c r="EF23" s="445"/>
      <c r="EG23" s="445"/>
      <c r="EH23" s="445"/>
      <c r="EI23" s="445"/>
      <c r="EJ23" s="445"/>
      <c r="EK23" s="445"/>
      <c r="EL23" s="445"/>
      <c r="EM23" s="445"/>
      <c r="EN23" s="445"/>
      <c r="EO23" s="445"/>
      <c r="EP23" s="445"/>
      <c r="EQ23" s="445"/>
      <c r="ER23" s="445"/>
      <c r="ES23" s="445"/>
      <c r="ET23" s="445"/>
      <c r="EU23" s="445"/>
      <c r="EV23" s="445"/>
      <c r="EW23" s="445"/>
      <c r="EX23" s="445"/>
      <c r="EY23" s="445"/>
      <c r="EZ23" s="445"/>
      <c r="FA23" s="445"/>
      <c r="FB23" s="445"/>
      <c r="FC23" s="445"/>
      <c r="FD23" s="445"/>
      <c r="FE23" s="445"/>
      <c r="FF23" s="445"/>
      <c r="FG23" s="445"/>
      <c r="FH23" s="445"/>
      <c r="FI23" s="445"/>
      <c r="FJ23" s="445"/>
      <c r="FK23" s="445"/>
      <c r="FL23" s="445"/>
      <c r="FM23" s="445"/>
      <c r="FN23" s="445"/>
      <c r="FO23" s="445"/>
      <c r="FP23" s="445"/>
      <c r="FQ23" s="445"/>
      <c r="FR23" s="445"/>
      <c r="FS23" s="445"/>
      <c r="FT23" s="445"/>
      <c r="FU23" s="445"/>
      <c r="FV23" s="445"/>
      <c r="FW23" s="445"/>
      <c r="FX23" s="445"/>
      <c r="FY23" s="445"/>
      <c r="FZ23" s="445"/>
      <c r="GA23" s="445"/>
      <c r="GB23" s="445"/>
      <c r="GC23" s="445"/>
      <c r="GD23" s="445"/>
      <c r="GE23" s="445"/>
      <c r="GF23" s="445"/>
      <c r="GG23" s="445"/>
      <c r="GH23" s="445"/>
      <c r="GI23" s="445"/>
      <c r="GJ23" s="445"/>
      <c r="GK23" s="445"/>
      <c r="GL23" s="445"/>
      <c r="GM23" s="445"/>
      <c r="GN23" s="445"/>
      <c r="GO23" s="445"/>
      <c r="GP23" s="445"/>
      <c r="GQ23" s="445"/>
      <c r="GR23" s="445"/>
      <c r="GS23" s="445"/>
      <c r="GT23" s="445"/>
      <c r="GU23" s="445"/>
      <c r="GV23" s="445"/>
      <c r="GW23" s="445"/>
      <c r="GX23" s="445"/>
      <c r="GY23" s="445"/>
      <c r="GZ23" s="445"/>
      <c r="HA23" s="445"/>
      <c r="HB23" s="445"/>
      <c r="HC23" s="445"/>
      <c r="HD23" s="445"/>
      <c r="HE23" s="445"/>
      <c r="HF23" s="445"/>
      <c r="HG23" s="445"/>
      <c r="HH23" s="445"/>
      <c r="HI23" s="445"/>
      <c r="HJ23" s="445"/>
      <c r="HK23" s="445"/>
      <c r="HL23" s="445"/>
      <c r="HM23" s="445"/>
      <c r="HN23" s="445"/>
      <c r="HO23" s="445"/>
      <c r="HP23" s="445"/>
      <c r="HQ23" s="445"/>
      <c r="HR23" s="445"/>
      <c r="HS23" s="445"/>
      <c r="HT23" s="445"/>
      <c r="HU23" s="445"/>
      <c r="HV23" s="445"/>
      <c r="HW23" s="445"/>
      <c r="HX23" s="445"/>
      <c r="HY23" s="445"/>
      <c r="HZ23" s="445"/>
      <c r="IA23" s="445"/>
      <c r="IB23" s="445"/>
      <c r="IC23" s="445"/>
      <c r="ID23" s="445"/>
      <c r="IE23" s="445"/>
      <c r="IF23" s="445"/>
      <c r="IG23" s="445"/>
      <c r="IH23" s="445"/>
      <c r="II23" s="445"/>
      <c r="IJ23" s="445"/>
      <c r="IK23" s="445"/>
      <c r="IL23" s="445"/>
      <c r="IM23" s="445"/>
      <c r="IN23" s="445"/>
      <c r="IO23" s="445"/>
      <c r="IP23" s="445"/>
      <c r="IQ23" s="445"/>
      <c r="IR23" s="445"/>
      <c r="IS23" s="445"/>
      <c r="IT23" s="445"/>
      <c r="IU23" s="445"/>
      <c r="IV23" s="445"/>
      <c r="IW23" s="445"/>
      <c r="IX23" s="445"/>
      <c r="IY23" s="445"/>
      <c r="IZ23" s="445"/>
      <c r="JA23" s="445"/>
      <c r="JB23" s="445"/>
      <c r="JC23" s="445"/>
      <c r="JD23" s="445"/>
      <c r="JE23" s="445"/>
      <c r="JF23" s="445"/>
      <c r="JG23" s="445"/>
      <c r="JH23" s="445"/>
      <c r="JI23" s="445"/>
      <c r="JJ23" s="445"/>
    </row>
    <row r="24" spans="1:270" s="120" customFormat="1" ht="22.5" x14ac:dyDescent="0.25">
      <c r="A24" s="31"/>
      <c r="B24" s="60">
        <v>0.01</v>
      </c>
      <c r="C24" s="63" t="s">
        <v>174</v>
      </c>
      <c r="D24" s="152" t="s">
        <v>337</v>
      </c>
      <c r="E24" s="56" t="s">
        <v>26</v>
      </c>
      <c r="F24" s="57" t="s">
        <v>26</v>
      </c>
      <c r="G24" s="61"/>
      <c r="H24" s="413"/>
      <c r="I24" s="272"/>
      <c r="J24" s="282" t="str">
        <f t="shared" si="0"/>
        <v>...%</v>
      </c>
      <c r="K24" s="283" t="e">
        <f t="shared" si="1"/>
        <v>#VALUE!</v>
      </c>
      <c r="L24" s="270" t="e">
        <f t="shared" si="3"/>
        <v>#VALUE!</v>
      </c>
      <c r="M24" s="296"/>
      <c r="N24" s="393">
        <v>0.75</v>
      </c>
      <c r="O24" s="393">
        <v>0.9</v>
      </c>
      <c r="P24" s="393">
        <v>0.75</v>
      </c>
      <c r="Q24" s="393">
        <v>0.8</v>
      </c>
      <c r="R24" s="271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  <c r="BJ24" s="445"/>
      <c r="BK24" s="445"/>
      <c r="BL24" s="445"/>
      <c r="BM24" s="445"/>
      <c r="BN24" s="445"/>
      <c r="BO24" s="445"/>
      <c r="BP24" s="445"/>
      <c r="BQ24" s="445"/>
      <c r="BR24" s="445"/>
      <c r="BS24" s="445"/>
      <c r="BT24" s="445"/>
      <c r="BU24" s="445"/>
      <c r="BV24" s="445"/>
      <c r="BW24" s="445"/>
      <c r="BX24" s="445"/>
      <c r="BY24" s="445"/>
      <c r="BZ24" s="445"/>
      <c r="CA24" s="445"/>
      <c r="CB24" s="445"/>
      <c r="CC24" s="445"/>
      <c r="CD24" s="445"/>
      <c r="CE24" s="445"/>
      <c r="CF24" s="445"/>
      <c r="CG24" s="445"/>
      <c r="CH24" s="445"/>
      <c r="CI24" s="445"/>
      <c r="CJ24" s="445"/>
      <c r="CK24" s="445"/>
      <c r="CL24" s="445"/>
      <c r="CM24" s="445"/>
      <c r="CN24" s="445"/>
      <c r="CO24" s="445"/>
      <c r="CP24" s="445"/>
      <c r="CQ24" s="445"/>
      <c r="CR24" s="445"/>
      <c r="CS24" s="445"/>
      <c r="CT24" s="445"/>
      <c r="CU24" s="445"/>
      <c r="CV24" s="445"/>
      <c r="CW24" s="445"/>
      <c r="CX24" s="445"/>
      <c r="CY24" s="445"/>
      <c r="CZ24" s="445"/>
      <c r="DA24" s="445"/>
      <c r="DB24" s="445"/>
      <c r="DC24" s="445"/>
      <c r="DD24" s="445"/>
      <c r="DE24" s="445"/>
      <c r="DF24" s="445"/>
      <c r="DG24" s="445"/>
      <c r="DH24" s="445"/>
      <c r="DI24" s="445"/>
      <c r="DJ24" s="445"/>
      <c r="DK24" s="445"/>
      <c r="DL24" s="445"/>
      <c r="DM24" s="445"/>
      <c r="DN24" s="445"/>
      <c r="DO24" s="445"/>
      <c r="DP24" s="445"/>
      <c r="DQ24" s="445"/>
      <c r="DR24" s="445"/>
      <c r="DS24" s="445"/>
      <c r="DT24" s="445"/>
      <c r="DU24" s="445"/>
      <c r="DV24" s="445"/>
      <c r="DW24" s="445"/>
      <c r="DX24" s="445"/>
      <c r="DY24" s="445"/>
      <c r="DZ24" s="445"/>
      <c r="EA24" s="445"/>
      <c r="EB24" s="445"/>
      <c r="EC24" s="445"/>
      <c r="ED24" s="445"/>
      <c r="EE24" s="445"/>
      <c r="EF24" s="445"/>
      <c r="EG24" s="445"/>
      <c r="EH24" s="445"/>
      <c r="EI24" s="445"/>
      <c r="EJ24" s="445"/>
      <c r="EK24" s="445"/>
      <c r="EL24" s="445"/>
      <c r="EM24" s="445"/>
      <c r="EN24" s="445"/>
      <c r="EO24" s="445"/>
      <c r="EP24" s="445"/>
      <c r="EQ24" s="445"/>
      <c r="ER24" s="445"/>
      <c r="ES24" s="445"/>
      <c r="ET24" s="445"/>
      <c r="EU24" s="445"/>
      <c r="EV24" s="445"/>
      <c r="EW24" s="445"/>
      <c r="EX24" s="445"/>
      <c r="EY24" s="445"/>
      <c r="EZ24" s="445"/>
      <c r="FA24" s="445"/>
      <c r="FB24" s="445"/>
      <c r="FC24" s="445"/>
      <c r="FD24" s="445"/>
      <c r="FE24" s="445"/>
      <c r="FF24" s="445"/>
      <c r="FG24" s="445"/>
      <c r="FH24" s="445"/>
      <c r="FI24" s="445"/>
      <c r="FJ24" s="445"/>
      <c r="FK24" s="445"/>
      <c r="FL24" s="445"/>
      <c r="FM24" s="445"/>
      <c r="FN24" s="445"/>
      <c r="FO24" s="445"/>
      <c r="FP24" s="445"/>
      <c r="FQ24" s="445"/>
      <c r="FR24" s="445"/>
      <c r="FS24" s="445"/>
      <c r="FT24" s="445"/>
      <c r="FU24" s="445"/>
      <c r="FV24" s="445"/>
      <c r="FW24" s="445"/>
      <c r="FX24" s="445"/>
      <c r="FY24" s="445"/>
      <c r="FZ24" s="445"/>
      <c r="GA24" s="445"/>
      <c r="GB24" s="445"/>
      <c r="GC24" s="445"/>
      <c r="GD24" s="445"/>
      <c r="GE24" s="445"/>
      <c r="GF24" s="445"/>
      <c r="GG24" s="445"/>
      <c r="GH24" s="445"/>
      <c r="GI24" s="445"/>
      <c r="GJ24" s="445"/>
      <c r="GK24" s="445"/>
      <c r="GL24" s="445"/>
      <c r="GM24" s="445"/>
      <c r="GN24" s="445"/>
      <c r="GO24" s="445"/>
      <c r="GP24" s="445"/>
      <c r="GQ24" s="445"/>
      <c r="GR24" s="445"/>
      <c r="GS24" s="445"/>
      <c r="GT24" s="445"/>
      <c r="GU24" s="445"/>
      <c r="GV24" s="445"/>
      <c r="GW24" s="445"/>
      <c r="GX24" s="445"/>
      <c r="GY24" s="445"/>
      <c r="GZ24" s="445"/>
      <c r="HA24" s="445"/>
      <c r="HB24" s="445"/>
      <c r="HC24" s="445"/>
      <c r="HD24" s="445"/>
      <c r="HE24" s="445"/>
      <c r="HF24" s="445"/>
      <c r="HG24" s="445"/>
      <c r="HH24" s="445"/>
      <c r="HI24" s="445"/>
      <c r="HJ24" s="445"/>
      <c r="HK24" s="445"/>
      <c r="HL24" s="445"/>
      <c r="HM24" s="445"/>
      <c r="HN24" s="445"/>
      <c r="HO24" s="445"/>
      <c r="HP24" s="445"/>
      <c r="HQ24" s="445"/>
      <c r="HR24" s="445"/>
      <c r="HS24" s="445"/>
      <c r="HT24" s="445"/>
      <c r="HU24" s="445"/>
      <c r="HV24" s="445"/>
      <c r="HW24" s="445"/>
      <c r="HX24" s="445"/>
      <c r="HY24" s="445"/>
      <c r="HZ24" s="445"/>
      <c r="IA24" s="445"/>
      <c r="IB24" s="445"/>
      <c r="IC24" s="445"/>
      <c r="ID24" s="445"/>
      <c r="IE24" s="445"/>
      <c r="IF24" s="445"/>
      <c r="IG24" s="445"/>
      <c r="IH24" s="445"/>
      <c r="II24" s="445"/>
      <c r="IJ24" s="445"/>
      <c r="IK24" s="445"/>
      <c r="IL24" s="445"/>
      <c r="IM24" s="445"/>
      <c r="IN24" s="445"/>
      <c r="IO24" s="445"/>
      <c r="IP24" s="445"/>
      <c r="IQ24" s="445"/>
      <c r="IR24" s="445"/>
      <c r="IS24" s="445"/>
      <c r="IT24" s="445"/>
      <c r="IU24" s="445"/>
      <c r="IV24" s="445"/>
      <c r="IW24" s="445"/>
      <c r="IX24" s="445"/>
      <c r="IY24" s="445"/>
      <c r="IZ24" s="445"/>
      <c r="JA24" s="445"/>
      <c r="JB24" s="445"/>
      <c r="JC24" s="445"/>
      <c r="JD24" s="445"/>
      <c r="JE24" s="445"/>
      <c r="JF24" s="445"/>
      <c r="JG24" s="445"/>
      <c r="JH24" s="445"/>
      <c r="JI24" s="445"/>
      <c r="JJ24" s="445"/>
    </row>
    <row r="25" spans="1:270" s="120" customFormat="1" ht="22.5" x14ac:dyDescent="0.25">
      <c r="A25" s="31"/>
      <c r="B25" s="60">
        <v>0.01</v>
      </c>
      <c r="C25" s="63" t="s">
        <v>175</v>
      </c>
      <c r="D25" s="152" t="s">
        <v>337</v>
      </c>
      <c r="E25" s="56" t="s">
        <v>26</v>
      </c>
      <c r="F25" s="57" t="s">
        <v>26</v>
      </c>
      <c r="G25" s="59"/>
      <c r="H25" s="413"/>
      <c r="I25" s="272"/>
      <c r="J25" s="282" t="str">
        <f t="shared" si="0"/>
        <v>...%</v>
      </c>
      <c r="K25" s="283" t="e">
        <f t="shared" si="1"/>
        <v>#VALUE!</v>
      </c>
      <c r="L25" s="270" t="e">
        <f t="shared" si="3"/>
        <v>#VALUE!</v>
      </c>
      <c r="M25" s="296"/>
      <c r="N25" s="393">
        <v>0.85</v>
      </c>
      <c r="O25" s="393">
        <v>0.85</v>
      </c>
      <c r="P25" s="393">
        <v>0.9</v>
      </c>
      <c r="Q25" s="393">
        <v>0.7</v>
      </c>
      <c r="R25" s="271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  <c r="BJ25" s="445"/>
      <c r="BK25" s="445"/>
      <c r="BL25" s="445"/>
      <c r="BM25" s="445"/>
      <c r="BN25" s="445"/>
      <c r="BO25" s="445"/>
      <c r="BP25" s="445"/>
      <c r="BQ25" s="445"/>
      <c r="BR25" s="445"/>
      <c r="BS25" s="445"/>
      <c r="BT25" s="445"/>
      <c r="BU25" s="445"/>
      <c r="BV25" s="445"/>
      <c r="BW25" s="445"/>
      <c r="BX25" s="445"/>
      <c r="BY25" s="445"/>
      <c r="BZ25" s="445"/>
      <c r="CA25" s="445"/>
      <c r="CB25" s="445"/>
      <c r="CC25" s="445"/>
      <c r="CD25" s="445"/>
      <c r="CE25" s="445"/>
      <c r="CF25" s="445"/>
      <c r="CG25" s="445"/>
      <c r="CH25" s="445"/>
      <c r="CI25" s="445"/>
      <c r="CJ25" s="445"/>
      <c r="CK25" s="445"/>
      <c r="CL25" s="445"/>
      <c r="CM25" s="445"/>
      <c r="CN25" s="445"/>
      <c r="CO25" s="445"/>
      <c r="CP25" s="445"/>
      <c r="CQ25" s="445"/>
      <c r="CR25" s="445"/>
      <c r="CS25" s="445"/>
      <c r="CT25" s="445"/>
      <c r="CU25" s="445"/>
      <c r="CV25" s="445"/>
      <c r="CW25" s="445"/>
      <c r="CX25" s="445"/>
      <c r="CY25" s="445"/>
      <c r="CZ25" s="445"/>
      <c r="DA25" s="445"/>
      <c r="DB25" s="445"/>
      <c r="DC25" s="445"/>
      <c r="DD25" s="445"/>
      <c r="DE25" s="445"/>
      <c r="DF25" s="445"/>
      <c r="DG25" s="445"/>
      <c r="DH25" s="445"/>
      <c r="DI25" s="445"/>
      <c r="DJ25" s="445"/>
      <c r="DK25" s="445"/>
      <c r="DL25" s="445"/>
      <c r="DM25" s="445"/>
      <c r="DN25" s="445"/>
      <c r="DO25" s="445"/>
      <c r="DP25" s="445"/>
      <c r="DQ25" s="445"/>
      <c r="DR25" s="445"/>
      <c r="DS25" s="445"/>
      <c r="DT25" s="445"/>
      <c r="DU25" s="445"/>
      <c r="DV25" s="445"/>
      <c r="DW25" s="445"/>
      <c r="DX25" s="445"/>
      <c r="DY25" s="445"/>
      <c r="DZ25" s="445"/>
      <c r="EA25" s="445"/>
      <c r="EB25" s="445"/>
      <c r="EC25" s="445"/>
      <c r="ED25" s="445"/>
      <c r="EE25" s="445"/>
      <c r="EF25" s="445"/>
      <c r="EG25" s="445"/>
      <c r="EH25" s="445"/>
      <c r="EI25" s="445"/>
      <c r="EJ25" s="445"/>
      <c r="EK25" s="445"/>
      <c r="EL25" s="445"/>
      <c r="EM25" s="445"/>
      <c r="EN25" s="445"/>
      <c r="EO25" s="445"/>
      <c r="EP25" s="445"/>
      <c r="EQ25" s="445"/>
      <c r="ER25" s="445"/>
      <c r="ES25" s="445"/>
      <c r="ET25" s="445"/>
      <c r="EU25" s="445"/>
      <c r="EV25" s="445"/>
      <c r="EW25" s="445"/>
      <c r="EX25" s="445"/>
      <c r="EY25" s="445"/>
      <c r="EZ25" s="445"/>
      <c r="FA25" s="445"/>
      <c r="FB25" s="445"/>
      <c r="FC25" s="445"/>
      <c r="FD25" s="445"/>
      <c r="FE25" s="445"/>
      <c r="FF25" s="445"/>
      <c r="FG25" s="445"/>
      <c r="FH25" s="445"/>
      <c r="FI25" s="445"/>
      <c r="FJ25" s="445"/>
      <c r="FK25" s="445"/>
      <c r="FL25" s="445"/>
      <c r="FM25" s="445"/>
      <c r="FN25" s="445"/>
      <c r="FO25" s="445"/>
      <c r="FP25" s="445"/>
      <c r="FQ25" s="445"/>
      <c r="FR25" s="445"/>
      <c r="FS25" s="445"/>
      <c r="FT25" s="445"/>
      <c r="FU25" s="445"/>
      <c r="FV25" s="445"/>
      <c r="FW25" s="445"/>
      <c r="FX25" s="445"/>
      <c r="FY25" s="445"/>
      <c r="FZ25" s="445"/>
      <c r="GA25" s="445"/>
      <c r="GB25" s="445"/>
      <c r="GC25" s="445"/>
      <c r="GD25" s="445"/>
      <c r="GE25" s="445"/>
      <c r="GF25" s="445"/>
      <c r="GG25" s="445"/>
      <c r="GH25" s="445"/>
      <c r="GI25" s="445"/>
      <c r="GJ25" s="445"/>
      <c r="GK25" s="445"/>
      <c r="GL25" s="445"/>
      <c r="GM25" s="445"/>
      <c r="GN25" s="445"/>
      <c r="GO25" s="445"/>
      <c r="GP25" s="445"/>
      <c r="GQ25" s="445"/>
      <c r="GR25" s="445"/>
      <c r="GS25" s="445"/>
      <c r="GT25" s="445"/>
      <c r="GU25" s="445"/>
      <c r="GV25" s="445"/>
      <c r="GW25" s="445"/>
      <c r="GX25" s="445"/>
      <c r="GY25" s="445"/>
      <c r="GZ25" s="445"/>
      <c r="HA25" s="445"/>
      <c r="HB25" s="445"/>
      <c r="HC25" s="445"/>
      <c r="HD25" s="445"/>
      <c r="HE25" s="445"/>
      <c r="HF25" s="445"/>
      <c r="HG25" s="445"/>
      <c r="HH25" s="445"/>
      <c r="HI25" s="445"/>
      <c r="HJ25" s="445"/>
      <c r="HK25" s="445"/>
      <c r="HL25" s="445"/>
      <c r="HM25" s="445"/>
      <c r="HN25" s="445"/>
      <c r="HO25" s="445"/>
      <c r="HP25" s="445"/>
      <c r="HQ25" s="445"/>
      <c r="HR25" s="445"/>
      <c r="HS25" s="445"/>
      <c r="HT25" s="445"/>
      <c r="HU25" s="445"/>
      <c r="HV25" s="445"/>
      <c r="HW25" s="445"/>
      <c r="HX25" s="445"/>
      <c r="HY25" s="445"/>
      <c r="HZ25" s="445"/>
      <c r="IA25" s="445"/>
      <c r="IB25" s="445"/>
      <c r="IC25" s="445"/>
      <c r="ID25" s="445"/>
      <c r="IE25" s="445"/>
      <c r="IF25" s="445"/>
      <c r="IG25" s="445"/>
      <c r="IH25" s="445"/>
      <c r="II25" s="445"/>
      <c r="IJ25" s="445"/>
      <c r="IK25" s="445"/>
      <c r="IL25" s="445"/>
      <c r="IM25" s="445"/>
      <c r="IN25" s="445"/>
      <c r="IO25" s="445"/>
      <c r="IP25" s="445"/>
      <c r="IQ25" s="445"/>
      <c r="IR25" s="445"/>
      <c r="IS25" s="445"/>
      <c r="IT25" s="445"/>
      <c r="IU25" s="445"/>
      <c r="IV25" s="445"/>
      <c r="IW25" s="445"/>
      <c r="IX25" s="445"/>
      <c r="IY25" s="445"/>
      <c r="IZ25" s="445"/>
      <c r="JA25" s="445"/>
      <c r="JB25" s="445"/>
      <c r="JC25" s="445"/>
      <c r="JD25" s="445"/>
      <c r="JE25" s="445"/>
      <c r="JF25" s="445"/>
      <c r="JG25" s="445"/>
      <c r="JH25" s="445"/>
      <c r="JI25" s="445"/>
      <c r="JJ25" s="445"/>
    </row>
    <row r="26" spans="1:270" s="120" customFormat="1" ht="22.5" x14ac:dyDescent="0.25">
      <c r="A26" s="31"/>
      <c r="B26" s="60">
        <v>0.01</v>
      </c>
      <c r="C26" s="63" t="s">
        <v>176</v>
      </c>
      <c r="D26" s="152" t="s">
        <v>337</v>
      </c>
      <c r="E26" s="56" t="s">
        <v>26</v>
      </c>
      <c r="F26" s="57" t="s">
        <v>26</v>
      </c>
      <c r="G26" s="61"/>
      <c r="H26" s="413"/>
      <c r="I26" s="272"/>
      <c r="J26" s="282" t="str">
        <f t="shared" si="0"/>
        <v>...%</v>
      </c>
      <c r="K26" s="283" t="e">
        <f t="shared" si="1"/>
        <v>#VALUE!</v>
      </c>
      <c r="L26" s="270" t="e">
        <f t="shared" si="3"/>
        <v>#VALUE!</v>
      </c>
      <c r="M26" s="296"/>
      <c r="N26" s="393">
        <v>0.85</v>
      </c>
      <c r="O26" s="393">
        <v>0.85</v>
      </c>
      <c r="P26" s="393">
        <v>0.9</v>
      </c>
      <c r="Q26" s="393">
        <v>0.75</v>
      </c>
      <c r="R26" s="271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  <c r="BJ26" s="445"/>
      <c r="BK26" s="445"/>
      <c r="BL26" s="445"/>
      <c r="BM26" s="445"/>
      <c r="BN26" s="445"/>
      <c r="BO26" s="445"/>
      <c r="BP26" s="445"/>
      <c r="BQ26" s="445"/>
      <c r="BR26" s="445"/>
      <c r="BS26" s="445"/>
      <c r="BT26" s="445"/>
      <c r="BU26" s="445"/>
      <c r="BV26" s="445"/>
      <c r="BW26" s="445"/>
      <c r="BX26" s="445"/>
      <c r="BY26" s="445"/>
      <c r="BZ26" s="445"/>
      <c r="CA26" s="445"/>
      <c r="CB26" s="445"/>
      <c r="CC26" s="445"/>
      <c r="CD26" s="445"/>
      <c r="CE26" s="445"/>
      <c r="CF26" s="445"/>
      <c r="CG26" s="445"/>
      <c r="CH26" s="445"/>
      <c r="CI26" s="445"/>
      <c r="CJ26" s="445"/>
      <c r="CK26" s="445"/>
      <c r="CL26" s="445"/>
      <c r="CM26" s="445"/>
      <c r="CN26" s="445"/>
      <c r="CO26" s="445"/>
      <c r="CP26" s="445"/>
      <c r="CQ26" s="445"/>
      <c r="CR26" s="445"/>
      <c r="CS26" s="445"/>
      <c r="CT26" s="445"/>
      <c r="CU26" s="445"/>
      <c r="CV26" s="445"/>
      <c r="CW26" s="445"/>
      <c r="CX26" s="445"/>
      <c r="CY26" s="445"/>
      <c r="CZ26" s="445"/>
      <c r="DA26" s="445"/>
      <c r="DB26" s="445"/>
      <c r="DC26" s="445"/>
      <c r="DD26" s="445"/>
      <c r="DE26" s="445"/>
      <c r="DF26" s="445"/>
      <c r="DG26" s="445"/>
      <c r="DH26" s="445"/>
      <c r="DI26" s="445"/>
      <c r="DJ26" s="445"/>
      <c r="DK26" s="445"/>
      <c r="DL26" s="445"/>
      <c r="DM26" s="445"/>
      <c r="DN26" s="445"/>
      <c r="DO26" s="445"/>
      <c r="DP26" s="445"/>
      <c r="DQ26" s="445"/>
      <c r="DR26" s="445"/>
      <c r="DS26" s="445"/>
      <c r="DT26" s="445"/>
      <c r="DU26" s="445"/>
      <c r="DV26" s="445"/>
      <c r="DW26" s="445"/>
      <c r="DX26" s="445"/>
      <c r="DY26" s="445"/>
      <c r="DZ26" s="445"/>
      <c r="EA26" s="445"/>
      <c r="EB26" s="445"/>
      <c r="EC26" s="445"/>
      <c r="ED26" s="445"/>
      <c r="EE26" s="445"/>
      <c r="EF26" s="445"/>
      <c r="EG26" s="445"/>
      <c r="EH26" s="445"/>
      <c r="EI26" s="445"/>
      <c r="EJ26" s="445"/>
      <c r="EK26" s="445"/>
      <c r="EL26" s="445"/>
      <c r="EM26" s="445"/>
      <c r="EN26" s="445"/>
      <c r="EO26" s="445"/>
      <c r="EP26" s="445"/>
      <c r="EQ26" s="445"/>
      <c r="ER26" s="445"/>
      <c r="ES26" s="445"/>
      <c r="ET26" s="445"/>
      <c r="EU26" s="445"/>
      <c r="EV26" s="445"/>
      <c r="EW26" s="445"/>
      <c r="EX26" s="445"/>
      <c r="EY26" s="445"/>
      <c r="EZ26" s="445"/>
      <c r="FA26" s="445"/>
      <c r="FB26" s="445"/>
      <c r="FC26" s="445"/>
      <c r="FD26" s="445"/>
      <c r="FE26" s="445"/>
      <c r="FF26" s="445"/>
      <c r="FG26" s="445"/>
      <c r="FH26" s="445"/>
      <c r="FI26" s="445"/>
      <c r="FJ26" s="445"/>
      <c r="FK26" s="445"/>
      <c r="FL26" s="445"/>
      <c r="FM26" s="445"/>
      <c r="FN26" s="445"/>
      <c r="FO26" s="445"/>
      <c r="FP26" s="445"/>
      <c r="FQ26" s="445"/>
      <c r="FR26" s="445"/>
      <c r="FS26" s="445"/>
      <c r="FT26" s="445"/>
      <c r="FU26" s="445"/>
      <c r="FV26" s="445"/>
      <c r="FW26" s="445"/>
      <c r="FX26" s="445"/>
      <c r="FY26" s="445"/>
      <c r="FZ26" s="445"/>
      <c r="GA26" s="445"/>
      <c r="GB26" s="445"/>
      <c r="GC26" s="445"/>
      <c r="GD26" s="445"/>
      <c r="GE26" s="445"/>
      <c r="GF26" s="445"/>
      <c r="GG26" s="445"/>
      <c r="GH26" s="445"/>
      <c r="GI26" s="445"/>
      <c r="GJ26" s="445"/>
      <c r="GK26" s="445"/>
      <c r="GL26" s="445"/>
      <c r="GM26" s="445"/>
      <c r="GN26" s="445"/>
      <c r="GO26" s="445"/>
      <c r="GP26" s="445"/>
      <c r="GQ26" s="445"/>
      <c r="GR26" s="445"/>
      <c r="GS26" s="445"/>
      <c r="GT26" s="445"/>
      <c r="GU26" s="445"/>
      <c r="GV26" s="445"/>
      <c r="GW26" s="445"/>
      <c r="GX26" s="445"/>
      <c r="GY26" s="445"/>
      <c r="GZ26" s="445"/>
      <c r="HA26" s="445"/>
      <c r="HB26" s="445"/>
      <c r="HC26" s="445"/>
      <c r="HD26" s="445"/>
      <c r="HE26" s="445"/>
      <c r="HF26" s="445"/>
      <c r="HG26" s="445"/>
      <c r="HH26" s="445"/>
      <c r="HI26" s="445"/>
      <c r="HJ26" s="445"/>
      <c r="HK26" s="445"/>
      <c r="HL26" s="445"/>
      <c r="HM26" s="445"/>
      <c r="HN26" s="445"/>
      <c r="HO26" s="445"/>
      <c r="HP26" s="445"/>
      <c r="HQ26" s="445"/>
      <c r="HR26" s="445"/>
      <c r="HS26" s="445"/>
      <c r="HT26" s="445"/>
      <c r="HU26" s="445"/>
      <c r="HV26" s="445"/>
      <c r="HW26" s="445"/>
      <c r="HX26" s="445"/>
      <c r="HY26" s="445"/>
      <c r="HZ26" s="445"/>
      <c r="IA26" s="445"/>
      <c r="IB26" s="445"/>
      <c r="IC26" s="445"/>
      <c r="ID26" s="445"/>
      <c r="IE26" s="445"/>
      <c r="IF26" s="445"/>
      <c r="IG26" s="445"/>
      <c r="IH26" s="445"/>
      <c r="II26" s="445"/>
      <c r="IJ26" s="445"/>
      <c r="IK26" s="445"/>
      <c r="IL26" s="445"/>
      <c r="IM26" s="445"/>
      <c r="IN26" s="445"/>
      <c r="IO26" s="445"/>
      <c r="IP26" s="445"/>
      <c r="IQ26" s="445"/>
      <c r="IR26" s="445"/>
      <c r="IS26" s="445"/>
      <c r="IT26" s="445"/>
      <c r="IU26" s="445"/>
      <c r="IV26" s="445"/>
      <c r="IW26" s="445"/>
      <c r="IX26" s="445"/>
      <c r="IY26" s="445"/>
      <c r="IZ26" s="445"/>
      <c r="JA26" s="445"/>
      <c r="JB26" s="445"/>
      <c r="JC26" s="445"/>
      <c r="JD26" s="445"/>
      <c r="JE26" s="445"/>
      <c r="JF26" s="445"/>
      <c r="JG26" s="445"/>
      <c r="JH26" s="445"/>
      <c r="JI26" s="445"/>
      <c r="JJ26" s="445"/>
    </row>
    <row r="27" spans="1:270" s="120" customFormat="1" ht="22.5" x14ac:dyDescent="0.25">
      <c r="A27" s="31"/>
      <c r="B27" s="60">
        <v>0.01</v>
      </c>
      <c r="C27" s="63" t="s">
        <v>177</v>
      </c>
      <c r="D27" s="152" t="s">
        <v>337</v>
      </c>
      <c r="E27" s="56" t="s">
        <v>26</v>
      </c>
      <c r="F27" s="57" t="s">
        <v>26</v>
      </c>
      <c r="G27" s="59"/>
      <c r="H27" s="413"/>
      <c r="I27" s="272"/>
      <c r="J27" s="282" t="str">
        <f t="shared" si="0"/>
        <v>...%</v>
      </c>
      <c r="K27" s="283" t="e">
        <f t="shared" si="1"/>
        <v>#VALUE!</v>
      </c>
      <c r="L27" s="270" t="e">
        <f t="shared" si="3"/>
        <v>#VALUE!</v>
      </c>
      <c r="M27" s="296"/>
      <c r="N27" s="393">
        <v>0.85</v>
      </c>
      <c r="O27" s="393">
        <v>0.7</v>
      </c>
      <c r="P27" s="393">
        <v>0.9</v>
      </c>
      <c r="Q27" s="393">
        <v>0.8</v>
      </c>
      <c r="R27" s="271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  <c r="BJ27" s="445"/>
      <c r="BK27" s="445"/>
      <c r="BL27" s="445"/>
      <c r="BM27" s="445"/>
      <c r="BN27" s="445"/>
      <c r="BO27" s="445"/>
      <c r="BP27" s="445"/>
      <c r="BQ27" s="445"/>
      <c r="BR27" s="445"/>
      <c r="BS27" s="445"/>
      <c r="BT27" s="445"/>
      <c r="BU27" s="445"/>
      <c r="BV27" s="445"/>
      <c r="BW27" s="445"/>
      <c r="BX27" s="445"/>
      <c r="BY27" s="445"/>
      <c r="BZ27" s="445"/>
      <c r="CA27" s="445"/>
      <c r="CB27" s="445"/>
      <c r="CC27" s="445"/>
      <c r="CD27" s="445"/>
      <c r="CE27" s="445"/>
      <c r="CF27" s="445"/>
      <c r="CG27" s="445"/>
      <c r="CH27" s="445"/>
      <c r="CI27" s="445"/>
      <c r="CJ27" s="445"/>
      <c r="CK27" s="445"/>
      <c r="CL27" s="445"/>
      <c r="CM27" s="445"/>
      <c r="CN27" s="445"/>
      <c r="CO27" s="445"/>
      <c r="CP27" s="445"/>
      <c r="CQ27" s="445"/>
      <c r="CR27" s="445"/>
      <c r="CS27" s="445"/>
      <c r="CT27" s="445"/>
      <c r="CU27" s="445"/>
      <c r="CV27" s="445"/>
      <c r="CW27" s="445"/>
      <c r="CX27" s="445"/>
      <c r="CY27" s="445"/>
      <c r="CZ27" s="445"/>
      <c r="DA27" s="445"/>
      <c r="DB27" s="445"/>
      <c r="DC27" s="445"/>
      <c r="DD27" s="445"/>
      <c r="DE27" s="445"/>
      <c r="DF27" s="445"/>
      <c r="DG27" s="445"/>
      <c r="DH27" s="445"/>
      <c r="DI27" s="445"/>
      <c r="DJ27" s="445"/>
      <c r="DK27" s="445"/>
      <c r="DL27" s="445"/>
      <c r="DM27" s="445"/>
      <c r="DN27" s="445"/>
      <c r="DO27" s="445"/>
      <c r="DP27" s="445"/>
      <c r="DQ27" s="445"/>
      <c r="DR27" s="445"/>
      <c r="DS27" s="445"/>
      <c r="DT27" s="445"/>
      <c r="DU27" s="445"/>
      <c r="DV27" s="445"/>
      <c r="DW27" s="445"/>
      <c r="DX27" s="445"/>
      <c r="DY27" s="445"/>
      <c r="DZ27" s="445"/>
      <c r="EA27" s="445"/>
      <c r="EB27" s="445"/>
      <c r="EC27" s="445"/>
      <c r="ED27" s="445"/>
      <c r="EE27" s="445"/>
      <c r="EF27" s="445"/>
      <c r="EG27" s="445"/>
      <c r="EH27" s="445"/>
      <c r="EI27" s="445"/>
      <c r="EJ27" s="445"/>
      <c r="EK27" s="445"/>
      <c r="EL27" s="445"/>
      <c r="EM27" s="445"/>
      <c r="EN27" s="445"/>
      <c r="EO27" s="445"/>
      <c r="EP27" s="445"/>
      <c r="EQ27" s="445"/>
      <c r="ER27" s="445"/>
      <c r="ES27" s="445"/>
      <c r="ET27" s="445"/>
      <c r="EU27" s="445"/>
      <c r="EV27" s="445"/>
      <c r="EW27" s="445"/>
      <c r="EX27" s="445"/>
      <c r="EY27" s="445"/>
      <c r="EZ27" s="445"/>
      <c r="FA27" s="445"/>
      <c r="FB27" s="445"/>
      <c r="FC27" s="445"/>
      <c r="FD27" s="445"/>
      <c r="FE27" s="445"/>
      <c r="FF27" s="445"/>
      <c r="FG27" s="445"/>
      <c r="FH27" s="445"/>
      <c r="FI27" s="445"/>
      <c r="FJ27" s="445"/>
      <c r="FK27" s="445"/>
      <c r="FL27" s="445"/>
      <c r="FM27" s="445"/>
      <c r="FN27" s="445"/>
      <c r="FO27" s="445"/>
      <c r="FP27" s="445"/>
      <c r="FQ27" s="445"/>
      <c r="FR27" s="445"/>
      <c r="FS27" s="445"/>
      <c r="FT27" s="445"/>
      <c r="FU27" s="445"/>
      <c r="FV27" s="445"/>
      <c r="FW27" s="445"/>
      <c r="FX27" s="445"/>
      <c r="FY27" s="445"/>
      <c r="FZ27" s="445"/>
      <c r="GA27" s="445"/>
      <c r="GB27" s="445"/>
      <c r="GC27" s="445"/>
      <c r="GD27" s="445"/>
      <c r="GE27" s="445"/>
      <c r="GF27" s="445"/>
      <c r="GG27" s="445"/>
      <c r="GH27" s="445"/>
      <c r="GI27" s="445"/>
      <c r="GJ27" s="445"/>
      <c r="GK27" s="445"/>
      <c r="GL27" s="445"/>
      <c r="GM27" s="445"/>
      <c r="GN27" s="445"/>
      <c r="GO27" s="445"/>
      <c r="GP27" s="445"/>
      <c r="GQ27" s="445"/>
      <c r="GR27" s="445"/>
      <c r="GS27" s="445"/>
      <c r="GT27" s="445"/>
      <c r="GU27" s="445"/>
      <c r="GV27" s="445"/>
      <c r="GW27" s="445"/>
      <c r="GX27" s="445"/>
      <c r="GY27" s="445"/>
      <c r="GZ27" s="445"/>
      <c r="HA27" s="445"/>
      <c r="HB27" s="445"/>
      <c r="HC27" s="445"/>
      <c r="HD27" s="445"/>
      <c r="HE27" s="445"/>
      <c r="HF27" s="445"/>
      <c r="HG27" s="445"/>
      <c r="HH27" s="445"/>
      <c r="HI27" s="445"/>
      <c r="HJ27" s="445"/>
      <c r="HK27" s="445"/>
      <c r="HL27" s="445"/>
      <c r="HM27" s="445"/>
      <c r="HN27" s="445"/>
      <c r="HO27" s="445"/>
      <c r="HP27" s="445"/>
      <c r="HQ27" s="445"/>
      <c r="HR27" s="445"/>
      <c r="HS27" s="445"/>
      <c r="HT27" s="445"/>
      <c r="HU27" s="445"/>
      <c r="HV27" s="445"/>
      <c r="HW27" s="445"/>
      <c r="HX27" s="445"/>
      <c r="HY27" s="445"/>
      <c r="HZ27" s="445"/>
      <c r="IA27" s="445"/>
      <c r="IB27" s="445"/>
      <c r="IC27" s="445"/>
      <c r="ID27" s="445"/>
      <c r="IE27" s="445"/>
      <c r="IF27" s="445"/>
      <c r="IG27" s="445"/>
      <c r="IH27" s="445"/>
      <c r="II27" s="445"/>
      <c r="IJ27" s="445"/>
      <c r="IK27" s="445"/>
      <c r="IL27" s="445"/>
      <c r="IM27" s="445"/>
      <c r="IN27" s="445"/>
      <c r="IO27" s="445"/>
      <c r="IP27" s="445"/>
      <c r="IQ27" s="445"/>
      <c r="IR27" s="445"/>
      <c r="IS27" s="445"/>
      <c r="IT27" s="445"/>
      <c r="IU27" s="445"/>
      <c r="IV27" s="445"/>
      <c r="IW27" s="445"/>
      <c r="IX27" s="445"/>
      <c r="IY27" s="445"/>
      <c r="IZ27" s="445"/>
      <c r="JA27" s="445"/>
      <c r="JB27" s="445"/>
      <c r="JC27" s="445"/>
      <c r="JD27" s="445"/>
      <c r="JE27" s="445"/>
      <c r="JF27" s="445"/>
      <c r="JG27" s="445"/>
      <c r="JH27" s="445"/>
      <c r="JI27" s="445"/>
      <c r="JJ27" s="445"/>
    </row>
    <row r="28" spans="1:270" s="119" customFormat="1" ht="22.5" x14ac:dyDescent="0.25">
      <c r="A28" s="31"/>
      <c r="B28" s="60">
        <v>0.54</v>
      </c>
      <c r="C28" s="63" t="s">
        <v>178</v>
      </c>
      <c r="D28" s="152" t="s">
        <v>337</v>
      </c>
      <c r="E28" s="56" t="s">
        <v>26</v>
      </c>
      <c r="F28" s="57" t="s">
        <v>26</v>
      </c>
      <c r="G28" s="59"/>
      <c r="H28" s="413"/>
      <c r="I28" s="272"/>
      <c r="J28" s="282" t="str">
        <f t="shared" si="0"/>
        <v>...%</v>
      </c>
      <c r="K28" s="283" t="e">
        <f t="shared" si="1"/>
        <v>#VALUE!</v>
      </c>
      <c r="L28" s="270" t="e">
        <f t="shared" si="3"/>
        <v>#VALUE!</v>
      </c>
      <c r="M28" s="296"/>
      <c r="N28" s="393">
        <v>0.45100000000000001</v>
      </c>
      <c r="O28" s="393">
        <v>0.3</v>
      </c>
      <c r="P28" s="393">
        <v>0.45</v>
      </c>
      <c r="Q28" s="393">
        <v>0.41</v>
      </c>
      <c r="R28" s="280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  <c r="BJ28" s="445"/>
      <c r="BK28" s="445"/>
      <c r="BL28" s="445"/>
      <c r="BM28" s="445"/>
      <c r="BN28" s="445"/>
      <c r="BO28" s="445"/>
      <c r="BP28" s="445"/>
      <c r="BQ28" s="445"/>
      <c r="BR28" s="445"/>
      <c r="BS28" s="445"/>
      <c r="BT28" s="445"/>
      <c r="BU28" s="445"/>
      <c r="BV28" s="445"/>
      <c r="BW28" s="445"/>
      <c r="BX28" s="445"/>
      <c r="BY28" s="445"/>
      <c r="BZ28" s="445"/>
      <c r="CA28" s="445"/>
      <c r="CB28" s="445"/>
      <c r="CC28" s="445"/>
      <c r="CD28" s="445"/>
      <c r="CE28" s="445"/>
      <c r="CF28" s="445"/>
      <c r="CG28" s="445"/>
      <c r="CH28" s="445"/>
      <c r="CI28" s="445"/>
      <c r="CJ28" s="445"/>
      <c r="CK28" s="445"/>
      <c r="CL28" s="445"/>
      <c r="CM28" s="445"/>
      <c r="CN28" s="445"/>
      <c r="CO28" s="445"/>
      <c r="CP28" s="445"/>
      <c r="CQ28" s="445"/>
      <c r="CR28" s="445"/>
      <c r="CS28" s="445"/>
      <c r="CT28" s="445"/>
      <c r="CU28" s="445"/>
      <c r="CV28" s="445"/>
      <c r="CW28" s="445"/>
      <c r="CX28" s="445"/>
      <c r="CY28" s="445"/>
      <c r="CZ28" s="445"/>
      <c r="DA28" s="445"/>
      <c r="DB28" s="445"/>
      <c r="DC28" s="445"/>
      <c r="DD28" s="445"/>
      <c r="DE28" s="445"/>
      <c r="DF28" s="445"/>
      <c r="DG28" s="445"/>
      <c r="DH28" s="445"/>
      <c r="DI28" s="445"/>
      <c r="DJ28" s="445"/>
      <c r="DK28" s="445"/>
      <c r="DL28" s="445"/>
      <c r="DM28" s="445"/>
      <c r="DN28" s="445"/>
      <c r="DO28" s="445"/>
      <c r="DP28" s="445"/>
      <c r="DQ28" s="445"/>
      <c r="DR28" s="445"/>
      <c r="DS28" s="445"/>
      <c r="DT28" s="445"/>
      <c r="DU28" s="445"/>
      <c r="DV28" s="445"/>
      <c r="DW28" s="445"/>
      <c r="DX28" s="445"/>
      <c r="DY28" s="445"/>
      <c r="DZ28" s="445"/>
      <c r="EA28" s="445"/>
      <c r="EB28" s="445"/>
      <c r="EC28" s="445"/>
      <c r="ED28" s="445"/>
      <c r="EE28" s="445"/>
      <c r="EF28" s="445"/>
      <c r="EG28" s="445"/>
      <c r="EH28" s="445"/>
      <c r="EI28" s="445"/>
      <c r="EJ28" s="445"/>
      <c r="EK28" s="445"/>
      <c r="EL28" s="445"/>
      <c r="EM28" s="445"/>
      <c r="EN28" s="445"/>
      <c r="EO28" s="445"/>
      <c r="EP28" s="445"/>
      <c r="EQ28" s="445"/>
      <c r="ER28" s="445"/>
      <c r="ES28" s="445"/>
      <c r="ET28" s="445"/>
      <c r="EU28" s="445"/>
      <c r="EV28" s="445"/>
      <c r="EW28" s="445"/>
      <c r="EX28" s="445"/>
      <c r="EY28" s="445"/>
      <c r="EZ28" s="445"/>
      <c r="FA28" s="445"/>
      <c r="FB28" s="445"/>
      <c r="FC28" s="445"/>
      <c r="FD28" s="445"/>
      <c r="FE28" s="445"/>
      <c r="FF28" s="445"/>
      <c r="FG28" s="445"/>
      <c r="FH28" s="445"/>
      <c r="FI28" s="445"/>
      <c r="FJ28" s="445"/>
      <c r="FK28" s="445"/>
      <c r="FL28" s="445"/>
      <c r="FM28" s="445"/>
      <c r="FN28" s="445"/>
      <c r="FO28" s="445"/>
      <c r="FP28" s="445"/>
      <c r="FQ28" s="445"/>
      <c r="FR28" s="445"/>
      <c r="FS28" s="445"/>
      <c r="FT28" s="445"/>
      <c r="FU28" s="445"/>
      <c r="FV28" s="445"/>
      <c r="FW28" s="445"/>
      <c r="FX28" s="445"/>
      <c r="FY28" s="445"/>
      <c r="FZ28" s="445"/>
      <c r="GA28" s="445"/>
      <c r="GB28" s="445"/>
      <c r="GC28" s="445"/>
      <c r="GD28" s="445"/>
      <c r="GE28" s="445"/>
      <c r="GF28" s="445"/>
      <c r="GG28" s="445"/>
      <c r="GH28" s="445"/>
      <c r="GI28" s="445"/>
      <c r="GJ28" s="445"/>
      <c r="GK28" s="445"/>
      <c r="GL28" s="445"/>
      <c r="GM28" s="445"/>
      <c r="GN28" s="445"/>
      <c r="GO28" s="445"/>
      <c r="GP28" s="445"/>
      <c r="GQ28" s="445"/>
      <c r="GR28" s="445"/>
      <c r="GS28" s="445"/>
      <c r="GT28" s="445"/>
      <c r="GU28" s="445"/>
      <c r="GV28" s="445"/>
      <c r="GW28" s="445"/>
      <c r="GX28" s="445"/>
      <c r="GY28" s="445"/>
      <c r="GZ28" s="445"/>
      <c r="HA28" s="445"/>
      <c r="HB28" s="445"/>
      <c r="HC28" s="445"/>
      <c r="HD28" s="445"/>
      <c r="HE28" s="445"/>
      <c r="HF28" s="445"/>
      <c r="HG28" s="445"/>
      <c r="HH28" s="445"/>
      <c r="HI28" s="445"/>
      <c r="HJ28" s="445"/>
      <c r="HK28" s="445"/>
      <c r="HL28" s="445"/>
      <c r="HM28" s="445"/>
      <c r="HN28" s="445"/>
      <c r="HO28" s="445"/>
      <c r="HP28" s="445"/>
      <c r="HQ28" s="445"/>
      <c r="HR28" s="445"/>
      <c r="HS28" s="445"/>
      <c r="HT28" s="445"/>
      <c r="HU28" s="445"/>
      <c r="HV28" s="445"/>
      <c r="HW28" s="445"/>
      <c r="HX28" s="445"/>
      <c r="HY28" s="445"/>
      <c r="HZ28" s="445"/>
      <c r="IA28" s="445"/>
      <c r="IB28" s="445"/>
      <c r="IC28" s="445"/>
      <c r="ID28" s="445"/>
      <c r="IE28" s="445"/>
      <c r="IF28" s="445"/>
      <c r="IG28" s="445"/>
      <c r="IH28" s="445"/>
      <c r="II28" s="445"/>
      <c r="IJ28" s="445"/>
      <c r="IK28" s="445"/>
      <c r="IL28" s="445"/>
      <c r="IM28" s="445"/>
      <c r="IN28" s="445"/>
      <c r="IO28" s="445"/>
      <c r="IP28" s="445"/>
      <c r="IQ28" s="445"/>
      <c r="IR28" s="445"/>
      <c r="IS28" s="445"/>
      <c r="IT28" s="445"/>
      <c r="IU28" s="445"/>
      <c r="IV28" s="445"/>
      <c r="IW28" s="445"/>
      <c r="IX28" s="445"/>
      <c r="IY28" s="445"/>
      <c r="IZ28" s="445"/>
      <c r="JA28" s="445"/>
      <c r="JB28" s="445"/>
      <c r="JC28" s="445"/>
      <c r="JD28" s="445"/>
      <c r="JE28" s="445"/>
      <c r="JF28" s="445"/>
      <c r="JG28" s="445"/>
      <c r="JH28" s="445"/>
      <c r="JI28" s="445"/>
      <c r="JJ28" s="445"/>
    </row>
    <row r="29" spans="1:270" s="119" customFormat="1" ht="22.5" x14ac:dyDescent="0.25">
      <c r="A29" s="31"/>
      <c r="B29" s="60">
        <v>0.54</v>
      </c>
      <c r="C29" s="63" t="s">
        <v>179</v>
      </c>
      <c r="D29" s="152" t="s">
        <v>337</v>
      </c>
      <c r="E29" s="56" t="s">
        <v>26</v>
      </c>
      <c r="F29" s="57" t="s">
        <v>26</v>
      </c>
      <c r="G29" s="59"/>
      <c r="H29" s="413"/>
      <c r="I29" s="272"/>
      <c r="J29" s="282" t="str">
        <f t="shared" si="0"/>
        <v>...%</v>
      </c>
      <c r="K29" s="283" t="e">
        <f t="shared" si="1"/>
        <v>#VALUE!</v>
      </c>
      <c r="L29" s="270" t="e">
        <f t="shared" si="3"/>
        <v>#VALUE!</v>
      </c>
      <c r="M29" s="296"/>
      <c r="N29" s="393">
        <v>0.53249999999999997</v>
      </c>
      <c r="O29" s="393">
        <v>0.6</v>
      </c>
      <c r="P29" s="393">
        <v>0.5</v>
      </c>
      <c r="Q29" s="393">
        <v>0.55000000000000004</v>
      </c>
      <c r="R29" s="271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  <c r="AC29" s="445"/>
      <c r="AD29" s="445"/>
      <c r="AE29" s="445"/>
      <c r="AF29" s="445"/>
      <c r="AG29" s="445"/>
      <c r="AH29" s="445"/>
      <c r="AI29" s="445"/>
      <c r="AJ29" s="445"/>
      <c r="AK29" s="445"/>
      <c r="AL29" s="445"/>
      <c r="AM29" s="445"/>
      <c r="AN29" s="445"/>
      <c r="AO29" s="445"/>
      <c r="AP29" s="445"/>
      <c r="AQ29" s="445"/>
      <c r="AR29" s="445"/>
      <c r="AS29" s="445"/>
      <c r="AT29" s="445"/>
      <c r="AU29" s="445"/>
      <c r="AV29" s="445"/>
      <c r="AW29" s="445"/>
      <c r="AX29" s="445"/>
      <c r="AY29" s="445"/>
      <c r="AZ29" s="445"/>
      <c r="BA29" s="445"/>
      <c r="BB29" s="445"/>
      <c r="BC29" s="445"/>
      <c r="BD29" s="445"/>
      <c r="BE29" s="445"/>
      <c r="BF29" s="445"/>
      <c r="BG29" s="445"/>
      <c r="BH29" s="445"/>
      <c r="BI29" s="445"/>
      <c r="BJ29" s="445"/>
      <c r="BK29" s="445"/>
      <c r="BL29" s="445"/>
      <c r="BM29" s="445"/>
      <c r="BN29" s="445"/>
      <c r="BO29" s="445"/>
      <c r="BP29" s="445"/>
      <c r="BQ29" s="445"/>
      <c r="BR29" s="445"/>
      <c r="BS29" s="445"/>
      <c r="BT29" s="445"/>
      <c r="BU29" s="445"/>
      <c r="BV29" s="445"/>
      <c r="BW29" s="445"/>
      <c r="BX29" s="445"/>
      <c r="BY29" s="445"/>
      <c r="BZ29" s="445"/>
      <c r="CA29" s="445"/>
      <c r="CB29" s="445"/>
      <c r="CC29" s="445"/>
      <c r="CD29" s="445"/>
      <c r="CE29" s="445"/>
      <c r="CF29" s="445"/>
      <c r="CG29" s="445"/>
      <c r="CH29" s="445"/>
      <c r="CI29" s="445"/>
      <c r="CJ29" s="445"/>
      <c r="CK29" s="445"/>
      <c r="CL29" s="445"/>
      <c r="CM29" s="445"/>
      <c r="CN29" s="445"/>
      <c r="CO29" s="445"/>
      <c r="CP29" s="445"/>
      <c r="CQ29" s="445"/>
      <c r="CR29" s="445"/>
      <c r="CS29" s="445"/>
      <c r="CT29" s="445"/>
      <c r="CU29" s="445"/>
      <c r="CV29" s="445"/>
      <c r="CW29" s="445"/>
      <c r="CX29" s="445"/>
      <c r="CY29" s="445"/>
      <c r="CZ29" s="445"/>
      <c r="DA29" s="445"/>
      <c r="DB29" s="445"/>
      <c r="DC29" s="445"/>
      <c r="DD29" s="445"/>
      <c r="DE29" s="445"/>
      <c r="DF29" s="445"/>
      <c r="DG29" s="445"/>
      <c r="DH29" s="445"/>
      <c r="DI29" s="445"/>
      <c r="DJ29" s="445"/>
      <c r="DK29" s="445"/>
      <c r="DL29" s="445"/>
      <c r="DM29" s="445"/>
      <c r="DN29" s="445"/>
      <c r="DO29" s="445"/>
      <c r="DP29" s="445"/>
      <c r="DQ29" s="445"/>
      <c r="DR29" s="445"/>
      <c r="DS29" s="445"/>
      <c r="DT29" s="445"/>
      <c r="DU29" s="445"/>
      <c r="DV29" s="445"/>
      <c r="DW29" s="445"/>
      <c r="DX29" s="445"/>
      <c r="DY29" s="445"/>
      <c r="DZ29" s="445"/>
      <c r="EA29" s="445"/>
      <c r="EB29" s="445"/>
      <c r="EC29" s="445"/>
      <c r="ED29" s="445"/>
      <c r="EE29" s="445"/>
      <c r="EF29" s="445"/>
      <c r="EG29" s="445"/>
      <c r="EH29" s="445"/>
      <c r="EI29" s="445"/>
      <c r="EJ29" s="445"/>
      <c r="EK29" s="445"/>
      <c r="EL29" s="445"/>
      <c r="EM29" s="445"/>
      <c r="EN29" s="445"/>
      <c r="EO29" s="445"/>
      <c r="EP29" s="445"/>
      <c r="EQ29" s="445"/>
      <c r="ER29" s="445"/>
      <c r="ES29" s="445"/>
      <c r="ET29" s="445"/>
      <c r="EU29" s="445"/>
      <c r="EV29" s="445"/>
      <c r="EW29" s="445"/>
      <c r="EX29" s="445"/>
      <c r="EY29" s="445"/>
      <c r="EZ29" s="445"/>
      <c r="FA29" s="445"/>
      <c r="FB29" s="445"/>
      <c r="FC29" s="445"/>
      <c r="FD29" s="445"/>
      <c r="FE29" s="445"/>
      <c r="FF29" s="445"/>
      <c r="FG29" s="445"/>
      <c r="FH29" s="445"/>
      <c r="FI29" s="445"/>
      <c r="FJ29" s="445"/>
      <c r="FK29" s="445"/>
      <c r="FL29" s="445"/>
      <c r="FM29" s="445"/>
      <c r="FN29" s="445"/>
      <c r="FO29" s="445"/>
      <c r="FP29" s="445"/>
      <c r="FQ29" s="445"/>
      <c r="FR29" s="445"/>
      <c r="FS29" s="445"/>
      <c r="FT29" s="445"/>
      <c r="FU29" s="445"/>
      <c r="FV29" s="445"/>
      <c r="FW29" s="445"/>
      <c r="FX29" s="445"/>
      <c r="FY29" s="445"/>
      <c r="FZ29" s="445"/>
      <c r="GA29" s="445"/>
      <c r="GB29" s="445"/>
      <c r="GC29" s="445"/>
      <c r="GD29" s="445"/>
      <c r="GE29" s="445"/>
      <c r="GF29" s="445"/>
      <c r="GG29" s="445"/>
      <c r="GH29" s="445"/>
      <c r="GI29" s="445"/>
      <c r="GJ29" s="445"/>
      <c r="GK29" s="445"/>
      <c r="GL29" s="445"/>
      <c r="GM29" s="445"/>
      <c r="GN29" s="445"/>
      <c r="GO29" s="445"/>
      <c r="GP29" s="445"/>
      <c r="GQ29" s="445"/>
      <c r="GR29" s="445"/>
      <c r="GS29" s="445"/>
      <c r="GT29" s="445"/>
      <c r="GU29" s="445"/>
      <c r="GV29" s="445"/>
      <c r="GW29" s="445"/>
      <c r="GX29" s="445"/>
      <c r="GY29" s="445"/>
      <c r="GZ29" s="445"/>
      <c r="HA29" s="445"/>
      <c r="HB29" s="445"/>
      <c r="HC29" s="445"/>
      <c r="HD29" s="445"/>
      <c r="HE29" s="445"/>
      <c r="HF29" s="445"/>
      <c r="HG29" s="445"/>
      <c r="HH29" s="445"/>
      <c r="HI29" s="445"/>
      <c r="HJ29" s="445"/>
      <c r="HK29" s="445"/>
      <c r="HL29" s="445"/>
      <c r="HM29" s="445"/>
      <c r="HN29" s="445"/>
      <c r="HO29" s="445"/>
      <c r="HP29" s="445"/>
      <c r="HQ29" s="445"/>
      <c r="HR29" s="445"/>
      <c r="HS29" s="445"/>
      <c r="HT29" s="445"/>
      <c r="HU29" s="445"/>
      <c r="HV29" s="445"/>
      <c r="HW29" s="445"/>
      <c r="HX29" s="445"/>
      <c r="HY29" s="445"/>
      <c r="HZ29" s="445"/>
      <c r="IA29" s="445"/>
      <c r="IB29" s="445"/>
      <c r="IC29" s="445"/>
      <c r="ID29" s="445"/>
      <c r="IE29" s="445"/>
      <c r="IF29" s="445"/>
      <c r="IG29" s="445"/>
      <c r="IH29" s="445"/>
      <c r="II29" s="445"/>
      <c r="IJ29" s="445"/>
      <c r="IK29" s="445"/>
      <c r="IL29" s="445"/>
      <c r="IM29" s="445"/>
      <c r="IN29" s="445"/>
      <c r="IO29" s="445"/>
      <c r="IP29" s="445"/>
      <c r="IQ29" s="445"/>
      <c r="IR29" s="445"/>
      <c r="IS29" s="445"/>
      <c r="IT29" s="445"/>
      <c r="IU29" s="445"/>
      <c r="IV29" s="445"/>
      <c r="IW29" s="445"/>
      <c r="IX29" s="445"/>
      <c r="IY29" s="445"/>
      <c r="IZ29" s="445"/>
      <c r="JA29" s="445"/>
      <c r="JB29" s="445"/>
      <c r="JC29" s="445"/>
      <c r="JD29" s="445"/>
      <c r="JE29" s="445"/>
      <c r="JF29" s="445"/>
      <c r="JG29" s="445"/>
      <c r="JH29" s="445"/>
      <c r="JI29" s="445"/>
      <c r="JJ29" s="445"/>
    </row>
    <row r="30" spans="1:270" s="119" customFormat="1" ht="22.5" x14ac:dyDescent="0.25">
      <c r="A30" s="31"/>
      <c r="B30" s="60">
        <v>0.36</v>
      </c>
      <c r="C30" s="63" t="s">
        <v>180</v>
      </c>
      <c r="D30" s="152" t="s">
        <v>337</v>
      </c>
      <c r="E30" s="56" t="s">
        <v>26</v>
      </c>
      <c r="F30" s="57" t="s">
        <v>26</v>
      </c>
      <c r="G30" s="62"/>
      <c r="H30" s="413"/>
      <c r="I30" s="272"/>
      <c r="J30" s="282" t="str">
        <f t="shared" si="0"/>
        <v>...%</v>
      </c>
      <c r="K30" s="283" t="e">
        <f t="shared" si="1"/>
        <v>#VALUE!</v>
      </c>
      <c r="L30" s="270" t="e">
        <f t="shared" si="3"/>
        <v>#VALUE!</v>
      </c>
      <c r="M30" s="296"/>
      <c r="N30" s="393">
        <v>0.77</v>
      </c>
      <c r="O30" s="393">
        <v>0.65</v>
      </c>
      <c r="P30" s="393">
        <v>0.7</v>
      </c>
      <c r="Q30" s="393">
        <v>0.70889999999999997</v>
      </c>
      <c r="R30" s="271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445"/>
      <c r="AD30" s="445"/>
      <c r="AE30" s="445"/>
      <c r="AF30" s="445"/>
      <c r="AG30" s="445"/>
      <c r="AH30" s="445"/>
      <c r="AI30" s="445"/>
      <c r="AJ30" s="445"/>
      <c r="AK30" s="445"/>
      <c r="AL30" s="445"/>
      <c r="AM30" s="445"/>
      <c r="AN30" s="445"/>
      <c r="AO30" s="445"/>
      <c r="AP30" s="445"/>
      <c r="AQ30" s="445"/>
      <c r="AR30" s="445"/>
      <c r="AS30" s="445"/>
      <c r="AT30" s="445"/>
      <c r="AU30" s="445"/>
      <c r="AV30" s="445"/>
      <c r="AW30" s="445"/>
      <c r="AX30" s="445"/>
      <c r="AY30" s="445"/>
      <c r="AZ30" s="445"/>
      <c r="BA30" s="445"/>
      <c r="BB30" s="445"/>
      <c r="BC30" s="445"/>
      <c r="BD30" s="445"/>
      <c r="BE30" s="445"/>
      <c r="BF30" s="445"/>
      <c r="BG30" s="445"/>
      <c r="BH30" s="445"/>
      <c r="BI30" s="445"/>
      <c r="BJ30" s="445"/>
      <c r="BK30" s="445"/>
      <c r="BL30" s="445"/>
      <c r="BM30" s="445"/>
      <c r="BN30" s="445"/>
      <c r="BO30" s="445"/>
      <c r="BP30" s="445"/>
      <c r="BQ30" s="445"/>
      <c r="BR30" s="445"/>
      <c r="BS30" s="445"/>
      <c r="BT30" s="445"/>
      <c r="BU30" s="445"/>
      <c r="BV30" s="445"/>
      <c r="BW30" s="445"/>
      <c r="BX30" s="445"/>
      <c r="BY30" s="445"/>
      <c r="BZ30" s="445"/>
      <c r="CA30" s="445"/>
      <c r="CB30" s="445"/>
      <c r="CC30" s="445"/>
      <c r="CD30" s="445"/>
      <c r="CE30" s="445"/>
      <c r="CF30" s="445"/>
      <c r="CG30" s="445"/>
      <c r="CH30" s="445"/>
      <c r="CI30" s="445"/>
      <c r="CJ30" s="445"/>
      <c r="CK30" s="445"/>
      <c r="CL30" s="445"/>
      <c r="CM30" s="445"/>
      <c r="CN30" s="445"/>
      <c r="CO30" s="445"/>
      <c r="CP30" s="445"/>
      <c r="CQ30" s="445"/>
      <c r="CR30" s="445"/>
      <c r="CS30" s="445"/>
      <c r="CT30" s="445"/>
      <c r="CU30" s="445"/>
      <c r="CV30" s="445"/>
      <c r="CW30" s="445"/>
      <c r="CX30" s="445"/>
      <c r="CY30" s="445"/>
      <c r="CZ30" s="445"/>
      <c r="DA30" s="445"/>
      <c r="DB30" s="445"/>
      <c r="DC30" s="445"/>
      <c r="DD30" s="445"/>
      <c r="DE30" s="445"/>
      <c r="DF30" s="445"/>
      <c r="DG30" s="445"/>
      <c r="DH30" s="445"/>
      <c r="DI30" s="445"/>
      <c r="DJ30" s="445"/>
      <c r="DK30" s="445"/>
      <c r="DL30" s="445"/>
      <c r="DM30" s="445"/>
      <c r="DN30" s="445"/>
      <c r="DO30" s="445"/>
      <c r="DP30" s="445"/>
      <c r="DQ30" s="445"/>
      <c r="DR30" s="445"/>
      <c r="DS30" s="445"/>
      <c r="DT30" s="445"/>
      <c r="DU30" s="445"/>
      <c r="DV30" s="445"/>
      <c r="DW30" s="445"/>
      <c r="DX30" s="445"/>
      <c r="DY30" s="445"/>
      <c r="DZ30" s="445"/>
      <c r="EA30" s="445"/>
      <c r="EB30" s="445"/>
      <c r="EC30" s="445"/>
      <c r="ED30" s="445"/>
      <c r="EE30" s="445"/>
      <c r="EF30" s="445"/>
      <c r="EG30" s="445"/>
      <c r="EH30" s="445"/>
      <c r="EI30" s="445"/>
      <c r="EJ30" s="445"/>
      <c r="EK30" s="445"/>
      <c r="EL30" s="445"/>
      <c r="EM30" s="445"/>
      <c r="EN30" s="445"/>
      <c r="EO30" s="445"/>
      <c r="EP30" s="445"/>
      <c r="EQ30" s="445"/>
      <c r="ER30" s="445"/>
      <c r="ES30" s="445"/>
      <c r="ET30" s="445"/>
      <c r="EU30" s="445"/>
      <c r="EV30" s="445"/>
      <c r="EW30" s="445"/>
      <c r="EX30" s="445"/>
      <c r="EY30" s="445"/>
      <c r="EZ30" s="445"/>
      <c r="FA30" s="445"/>
      <c r="FB30" s="445"/>
      <c r="FC30" s="445"/>
      <c r="FD30" s="445"/>
      <c r="FE30" s="445"/>
      <c r="FF30" s="445"/>
      <c r="FG30" s="445"/>
      <c r="FH30" s="445"/>
      <c r="FI30" s="445"/>
      <c r="FJ30" s="445"/>
      <c r="FK30" s="445"/>
      <c r="FL30" s="445"/>
      <c r="FM30" s="445"/>
      <c r="FN30" s="445"/>
      <c r="FO30" s="445"/>
      <c r="FP30" s="445"/>
      <c r="FQ30" s="445"/>
      <c r="FR30" s="445"/>
      <c r="FS30" s="445"/>
      <c r="FT30" s="445"/>
      <c r="FU30" s="445"/>
      <c r="FV30" s="445"/>
      <c r="FW30" s="445"/>
      <c r="FX30" s="445"/>
      <c r="FY30" s="445"/>
      <c r="FZ30" s="445"/>
      <c r="GA30" s="445"/>
      <c r="GB30" s="445"/>
      <c r="GC30" s="445"/>
      <c r="GD30" s="445"/>
      <c r="GE30" s="445"/>
      <c r="GF30" s="445"/>
      <c r="GG30" s="445"/>
      <c r="GH30" s="445"/>
      <c r="GI30" s="445"/>
      <c r="GJ30" s="445"/>
      <c r="GK30" s="445"/>
      <c r="GL30" s="445"/>
      <c r="GM30" s="445"/>
      <c r="GN30" s="445"/>
      <c r="GO30" s="445"/>
      <c r="GP30" s="445"/>
      <c r="GQ30" s="445"/>
      <c r="GR30" s="445"/>
      <c r="GS30" s="445"/>
      <c r="GT30" s="445"/>
      <c r="GU30" s="445"/>
      <c r="GV30" s="445"/>
      <c r="GW30" s="445"/>
      <c r="GX30" s="445"/>
      <c r="GY30" s="445"/>
      <c r="GZ30" s="445"/>
      <c r="HA30" s="445"/>
      <c r="HB30" s="445"/>
      <c r="HC30" s="445"/>
      <c r="HD30" s="445"/>
      <c r="HE30" s="445"/>
      <c r="HF30" s="445"/>
      <c r="HG30" s="445"/>
      <c r="HH30" s="445"/>
      <c r="HI30" s="445"/>
      <c r="HJ30" s="445"/>
      <c r="HK30" s="445"/>
      <c r="HL30" s="445"/>
      <c r="HM30" s="445"/>
      <c r="HN30" s="445"/>
      <c r="HO30" s="445"/>
      <c r="HP30" s="445"/>
      <c r="HQ30" s="445"/>
      <c r="HR30" s="445"/>
      <c r="HS30" s="445"/>
      <c r="HT30" s="445"/>
      <c r="HU30" s="445"/>
      <c r="HV30" s="445"/>
      <c r="HW30" s="445"/>
      <c r="HX30" s="445"/>
      <c r="HY30" s="445"/>
      <c r="HZ30" s="445"/>
      <c r="IA30" s="445"/>
      <c r="IB30" s="445"/>
      <c r="IC30" s="445"/>
      <c r="ID30" s="445"/>
      <c r="IE30" s="445"/>
      <c r="IF30" s="445"/>
      <c r="IG30" s="445"/>
      <c r="IH30" s="445"/>
      <c r="II30" s="445"/>
      <c r="IJ30" s="445"/>
      <c r="IK30" s="445"/>
      <c r="IL30" s="445"/>
      <c r="IM30" s="445"/>
      <c r="IN30" s="445"/>
      <c r="IO30" s="445"/>
      <c r="IP30" s="445"/>
      <c r="IQ30" s="445"/>
      <c r="IR30" s="445"/>
      <c r="IS30" s="445"/>
      <c r="IT30" s="445"/>
      <c r="IU30" s="445"/>
      <c r="IV30" s="445"/>
      <c r="IW30" s="445"/>
      <c r="IX30" s="445"/>
      <c r="IY30" s="445"/>
      <c r="IZ30" s="445"/>
      <c r="JA30" s="445"/>
      <c r="JB30" s="445"/>
      <c r="JC30" s="445"/>
      <c r="JD30" s="445"/>
      <c r="JE30" s="445"/>
      <c r="JF30" s="445"/>
      <c r="JG30" s="445"/>
      <c r="JH30" s="445"/>
      <c r="JI30" s="445"/>
      <c r="JJ30" s="445"/>
    </row>
    <row r="31" spans="1:270" s="119" customFormat="1" ht="22.5" x14ac:dyDescent="0.25">
      <c r="A31" s="31"/>
      <c r="B31" s="60">
        <v>1.58</v>
      </c>
      <c r="C31" s="63" t="s">
        <v>181</v>
      </c>
      <c r="D31" s="152" t="s">
        <v>337</v>
      </c>
      <c r="E31" s="56" t="s">
        <v>26</v>
      </c>
      <c r="F31" s="57" t="s">
        <v>26</v>
      </c>
      <c r="G31" s="52"/>
      <c r="H31" s="412"/>
      <c r="I31" s="278"/>
      <c r="J31" s="282" t="str">
        <f t="shared" si="0"/>
        <v>...%</v>
      </c>
      <c r="K31" s="283" t="e">
        <f t="shared" si="1"/>
        <v>#VALUE!</v>
      </c>
      <c r="L31" s="270" t="e">
        <f t="shared" si="3"/>
        <v>#VALUE!</v>
      </c>
      <c r="M31" s="296"/>
      <c r="N31" s="393">
        <v>0.4</v>
      </c>
      <c r="O31" s="393">
        <v>0.5</v>
      </c>
      <c r="P31" s="393">
        <v>0.48</v>
      </c>
      <c r="Q31" s="393">
        <v>0.41860000000000003</v>
      </c>
      <c r="R31" s="294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445"/>
      <c r="AD31" s="445"/>
      <c r="AE31" s="445"/>
      <c r="AF31" s="445"/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445"/>
      <c r="BH31" s="445"/>
      <c r="BI31" s="445"/>
      <c r="BJ31" s="445"/>
      <c r="BK31" s="445"/>
      <c r="BL31" s="445"/>
      <c r="BM31" s="445"/>
      <c r="BN31" s="445"/>
      <c r="BO31" s="445"/>
      <c r="BP31" s="445"/>
      <c r="BQ31" s="445"/>
      <c r="BR31" s="445"/>
      <c r="BS31" s="44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/>
      <c r="CD31" s="445"/>
      <c r="CE31" s="445"/>
      <c r="CF31" s="445"/>
      <c r="CG31" s="445"/>
      <c r="CH31" s="445"/>
      <c r="CI31" s="445"/>
      <c r="CJ31" s="445"/>
      <c r="CK31" s="445"/>
      <c r="CL31" s="445"/>
      <c r="CM31" s="445"/>
      <c r="CN31" s="445"/>
      <c r="CO31" s="445"/>
      <c r="CP31" s="445"/>
      <c r="CQ31" s="445"/>
      <c r="CR31" s="445"/>
      <c r="CS31" s="445"/>
      <c r="CT31" s="445"/>
      <c r="CU31" s="445"/>
      <c r="CV31" s="445"/>
      <c r="CW31" s="445"/>
      <c r="CX31" s="445"/>
      <c r="CY31" s="445"/>
      <c r="CZ31" s="445"/>
      <c r="DA31" s="445"/>
      <c r="DB31" s="445"/>
      <c r="DC31" s="445"/>
      <c r="DD31" s="445"/>
      <c r="DE31" s="445"/>
      <c r="DF31" s="445"/>
      <c r="DG31" s="445"/>
      <c r="DH31" s="445"/>
      <c r="DI31" s="445"/>
      <c r="DJ31" s="445"/>
      <c r="DK31" s="445"/>
      <c r="DL31" s="445"/>
      <c r="DM31" s="445"/>
      <c r="DN31" s="445"/>
      <c r="DO31" s="445"/>
      <c r="DP31" s="445"/>
      <c r="DQ31" s="445"/>
      <c r="DR31" s="445"/>
      <c r="DS31" s="445"/>
      <c r="DT31" s="445"/>
      <c r="DU31" s="445"/>
      <c r="DV31" s="445"/>
      <c r="DW31" s="445"/>
      <c r="DX31" s="445"/>
      <c r="DY31" s="445"/>
      <c r="DZ31" s="445"/>
      <c r="EA31" s="445"/>
      <c r="EB31" s="445"/>
      <c r="EC31" s="445"/>
      <c r="ED31" s="445"/>
      <c r="EE31" s="445"/>
      <c r="EF31" s="445"/>
      <c r="EG31" s="445"/>
      <c r="EH31" s="445"/>
      <c r="EI31" s="445"/>
      <c r="EJ31" s="445"/>
      <c r="EK31" s="445"/>
      <c r="EL31" s="445"/>
      <c r="EM31" s="445"/>
      <c r="EN31" s="445"/>
      <c r="EO31" s="445"/>
      <c r="EP31" s="445"/>
      <c r="EQ31" s="445"/>
      <c r="ER31" s="445"/>
      <c r="ES31" s="445"/>
      <c r="ET31" s="445"/>
      <c r="EU31" s="445"/>
      <c r="EV31" s="445"/>
      <c r="EW31" s="445"/>
      <c r="EX31" s="445"/>
      <c r="EY31" s="445"/>
      <c r="EZ31" s="445"/>
      <c r="FA31" s="445"/>
      <c r="FB31" s="445"/>
      <c r="FC31" s="445"/>
      <c r="FD31" s="445"/>
      <c r="FE31" s="445"/>
      <c r="FF31" s="445"/>
      <c r="FG31" s="445"/>
      <c r="FH31" s="445"/>
      <c r="FI31" s="445"/>
      <c r="FJ31" s="445"/>
      <c r="FK31" s="445"/>
      <c r="FL31" s="445"/>
      <c r="FM31" s="445"/>
      <c r="FN31" s="445"/>
      <c r="FO31" s="445"/>
      <c r="FP31" s="445"/>
      <c r="FQ31" s="445"/>
      <c r="FR31" s="445"/>
      <c r="FS31" s="445"/>
      <c r="FT31" s="445"/>
      <c r="FU31" s="445"/>
      <c r="FV31" s="445"/>
      <c r="FW31" s="445"/>
      <c r="FX31" s="445"/>
      <c r="FY31" s="445"/>
      <c r="FZ31" s="445"/>
      <c r="GA31" s="445"/>
      <c r="GB31" s="445"/>
      <c r="GC31" s="445"/>
      <c r="GD31" s="445"/>
      <c r="GE31" s="445"/>
      <c r="GF31" s="445"/>
      <c r="GG31" s="445"/>
      <c r="GH31" s="445"/>
      <c r="GI31" s="445"/>
      <c r="GJ31" s="445"/>
      <c r="GK31" s="445"/>
      <c r="GL31" s="445"/>
      <c r="GM31" s="445"/>
      <c r="GN31" s="445"/>
      <c r="GO31" s="445"/>
      <c r="GP31" s="445"/>
      <c r="GQ31" s="445"/>
      <c r="GR31" s="445"/>
      <c r="GS31" s="445"/>
      <c r="GT31" s="445"/>
      <c r="GU31" s="445"/>
      <c r="GV31" s="445"/>
      <c r="GW31" s="445"/>
      <c r="GX31" s="445"/>
      <c r="GY31" s="445"/>
      <c r="GZ31" s="445"/>
      <c r="HA31" s="445"/>
      <c r="HB31" s="445"/>
      <c r="HC31" s="445"/>
      <c r="HD31" s="445"/>
      <c r="HE31" s="445"/>
      <c r="HF31" s="445"/>
      <c r="HG31" s="445"/>
      <c r="HH31" s="445"/>
      <c r="HI31" s="445"/>
      <c r="HJ31" s="445"/>
      <c r="HK31" s="445"/>
      <c r="HL31" s="445"/>
      <c r="HM31" s="445"/>
      <c r="HN31" s="445"/>
      <c r="HO31" s="445"/>
      <c r="HP31" s="445"/>
      <c r="HQ31" s="445"/>
      <c r="HR31" s="445"/>
      <c r="HS31" s="445"/>
      <c r="HT31" s="445"/>
      <c r="HU31" s="445"/>
      <c r="HV31" s="445"/>
      <c r="HW31" s="445"/>
      <c r="HX31" s="445"/>
      <c r="HY31" s="445"/>
      <c r="HZ31" s="445"/>
      <c r="IA31" s="445"/>
      <c r="IB31" s="445"/>
      <c r="IC31" s="445"/>
      <c r="ID31" s="445"/>
      <c r="IE31" s="445"/>
      <c r="IF31" s="445"/>
      <c r="IG31" s="445"/>
      <c r="IH31" s="445"/>
      <c r="II31" s="445"/>
      <c r="IJ31" s="445"/>
      <c r="IK31" s="445"/>
      <c r="IL31" s="445"/>
      <c r="IM31" s="445"/>
      <c r="IN31" s="445"/>
      <c r="IO31" s="445"/>
      <c r="IP31" s="445"/>
      <c r="IQ31" s="445"/>
      <c r="IR31" s="445"/>
      <c r="IS31" s="445"/>
      <c r="IT31" s="445"/>
      <c r="IU31" s="445"/>
      <c r="IV31" s="445"/>
      <c r="IW31" s="445"/>
      <c r="IX31" s="445"/>
      <c r="IY31" s="445"/>
      <c r="IZ31" s="445"/>
      <c r="JA31" s="445"/>
      <c r="JB31" s="445"/>
      <c r="JC31" s="445"/>
      <c r="JD31" s="445"/>
      <c r="JE31" s="445"/>
      <c r="JF31" s="445"/>
      <c r="JG31" s="445"/>
      <c r="JH31" s="445"/>
      <c r="JI31" s="445"/>
      <c r="JJ31" s="445"/>
    </row>
    <row r="32" spans="1:270" s="119" customFormat="1" ht="22.5" x14ac:dyDescent="0.25">
      <c r="A32" s="31"/>
      <c r="B32" s="60">
        <v>0.18</v>
      </c>
      <c r="C32" s="63" t="s">
        <v>182</v>
      </c>
      <c r="D32" s="152" t="s">
        <v>337</v>
      </c>
      <c r="E32" s="56" t="s">
        <v>26</v>
      </c>
      <c r="F32" s="57" t="s">
        <v>26</v>
      </c>
      <c r="G32" s="61"/>
      <c r="H32" s="413"/>
      <c r="I32" s="272"/>
      <c r="J32" s="282" t="str">
        <f t="shared" si="0"/>
        <v>...%</v>
      </c>
      <c r="K32" s="283" t="e">
        <f t="shared" si="1"/>
        <v>#VALUE!</v>
      </c>
      <c r="L32" s="270" t="e">
        <f t="shared" si="3"/>
        <v>#VALUE!</v>
      </c>
      <c r="M32" s="296"/>
      <c r="N32" s="393">
        <v>0.76</v>
      </c>
      <c r="O32" s="393">
        <v>0.45</v>
      </c>
      <c r="P32" s="393">
        <v>0.7</v>
      </c>
      <c r="Q32" s="393">
        <v>0.82</v>
      </c>
      <c r="R32" s="288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5"/>
      <c r="AU32" s="445"/>
      <c r="AV32" s="445"/>
      <c r="AW32" s="445"/>
      <c r="AX32" s="445"/>
      <c r="AY32" s="445"/>
      <c r="AZ32" s="445"/>
      <c r="BA32" s="445"/>
      <c r="BB32" s="445"/>
      <c r="BC32" s="445"/>
      <c r="BD32" s="445"/>
      <c r="BE32" s="445"/>
      <c r="BF32" s="445"/>
      <c r="BG32" s="445"/>
      <c r="BH32" s="445"/>
      <c r="BI32" s="445"/>
      <c r="BJ32" s="445"/>
      <c r="BK32" s="445"/>
      <c r="BL32" s="445"/>
      <c r="BM32" s="445"/>
      <c r="BN32" s="445"/>
      <c r="BO32" s="445"/>
      <c r="BP32" s="445"/>
      <c r="BQ32" s="445"/>
      <c r="BR32" s="445"/>
      <c r="BS32" s="445"/>
      <c r="BT32" s="445"/>
      <c r="BU32" s="445"/>
      <c r="BV32" s="445"/>
      <c r="BW32" s="445"/>
      <c r="BX32" s="445"/>
      <c r="BY32" s="445"/>
      <c r="BZ32" s="445"/>
      <c r="CA32" s="445"/>
      <c r="CB32" s="445"/>
      <c r="CC32" s="445"/>
      <c r="CD32" s="445"/>
      <c r="CE32" s="445"/>
      <c r="CF32" s="445"/>
      <c r="CG32" s="445"/>
      <c r="CH32" s="445"/>
      <c r="CI32" s="445"/>
      <c r="CJ32" s="445"/>
      <c r="CK32" s="445"/>
      <c r="CL32" s="445"/>
      <c r="CM32" s="445"/>
      <c r="CN32" s="445"/>
      <c r="CO32" s="445"/>
      <c r="CP32" s="445"/>
      <c r="CQ32" s="445"/>
      <c r="CR32" s="445"/>
      <c r="CS32" s="445"/>
      <c r="CT32" s="445"/>
      <c r="CU32" s="445"/>
      <c r="CV32" s="445"/>
      <c r="CW32" s="445"/>
      <c r="CX32" s="445"/>
      <c r="CY32" s="445"/>
      <c r="CZ32" s="445"/>
      <c r="DA32" s="445"/>
      <c r="DB32" s="445"/>
      <c r="DC32" s="445"/>
      <c r="DD32" s="445"/>
      <c r="DE32" s="445"/>
      <c r="DF32" s="445"/>
      <c r="DG32" s="445"/>
      <c r="DH32" s="445"/>
      <c r="DI32" s="445"/>
      <c r="DJ32" s="445"/>
      <c r="DK32" s="445"/>
      <c r="DL32" s="445"/>
      <c r="DM32" s="445"/>
      <c r="DN32" s="445"/>
      <c r="DO32" s="445"/>
      <c r="DP32" s="445"/>
      <c r="DQ32" s="445"/>
      <c r="DR32" s="445"/>
      <c r="DS32" s="445"/>
      <c r="DT32" s="445"/>
      <c r="DU32" s="445"/>
      <c r="DV32" s="445"/>
      <c r="DW32" s="445"/>
      <c r="DX32" s="445"/>
      <c r="DY32" s="445"/>
      <c r="DZ32" s="445"/>
      <c r="EA32" s="445"/>
      <c r="EB32" s="445"/>
      <c r="EC32" s="445"/>
      <c r="ED32" s="445"/>
      <c r="EE32" s="445"/>
      <c r="EF32" s="445"/>
      <c r="EG32" s="445"/>
      <c r="EH32" s="445"/>
      <c r="EI32" s="445"/>
      <c r="EJ32" s="445"/>
      <c r="EK32" s="445"/>
      <c r="EL32" s="445"/>
      <c r="EM32" s="445"/>
      <c r="EN32" s="445"/>
      <c r="EO32" s="445"/>
      <c r="EP32" s="445"/>
      <c r="EQ32" s="445"/>
      <c r="ER32" s="445"/>
      <c r="ES32" s="445"/>
      <c r="ET32" s="445"/>
      <c r="EU32" s="445"/>
      <c r="EV32" s="445"/>
      <c r="EW32" s="445"/>
      <c r="EX32" s="445"/>
      <c r="EY32" s="445"/>
      <c r="EZ32" s="445"/>
      <c r="FA32" s="445"/>
      <c r="FB32" s="445"/>
      <c r="FC32" s="445"/>
      <c r="FD32" s="445"/>
      <c r="FE32" s="445"/>
      <c r="FF32" s="445"/>
      <c r="FG32" s="445"/>
      <c r="FH32" s="445"/>
      <c r="FI32" s="445"/>
      <c r="FJ32" s="445"/>
      <c r="FK32" s="445"/>
      <c r="FL32" s="445"/>
      <c r="FM32" s="445"/>
      <c r="FN32" s="445"/>
      <c r="FO32" s="445"/>
      <c r="FP32" s="445"/>
      <c r="FQ32" s="445"/>
      <c r="FR32" s="445"/>
      <c r="FS32" s="445"/>
      <c r="FT32" s="445"/>
      <c r="FU32" s="445"/>
      <c r="FV32" s="445"/>
      <c r="FW32" s="445"/>
      <c r="FX32" s="445"/>
      <c r="FY32" s="445"/>
      <c r="FZ32" s="445"/>
      <c r="GA32" s="445"/>
      <c r="GB32" s="445"/>
      <c r="GC32" s="445"/>
      <c r="GD32" s="445"/>
      <c r="GE32" s="445"/>
      <c r="GF32" s="445"/>
      <c r="GG32" s="445"/>
      <c r="GH32" s="445"/>
      <c r="GI32" s="445"/>
      <c r="GJ32" s="445"/>
      <c r="GK32" s="445"/>
      <c r="GL32" s="445"/>
      <c r="GM32" s="445"/>
      <c r="GN32" s="445"/>
      <c r="GO32" s="445"/>
      <c r="GP32" s="445"/>
      <c r="GQ32" s="445"/>
      <c r="GR32" s="445"/>
      <c r="GS32" s="445"/>
      <c r="GT32" s="445"/>
      <c r="GU32" s="445"/>
      <c r="GV32" s="445"/>
      <c r="GW32" s="445"/>
      <c r="GX32" s="445"/>
      <c r="GY32" s="445"/>
      <c r="GZ32" s="445"/>
      <c r="HA32" s="445"/>
      <c r="HB32" s="445"/>
      <c r="HC32" s="445"/>
      <c r="HD32" s="445"/>
      <c r="HE32" s="445"/>
      <c r="HF32" s="445"/>
      <c r="HG32" s="445"/>
      <c r="HH32" s="445"/>
      <c r="HI32" s="445"/>
      <c r="HJ32" s="445"/>
      <c r="HK32" s="445"/>
      <c r="HL32" s="445"/>
      <c r="HM32" s="445"/>
      <c r="HN32" s="445"/>
      <c r="HO32" s="445"/>
      <c r="HP32" s="445"/>
      <c r="HQ32" s="445"/>
      <c r="HR32" s="445"/>
      <c r="HS32" s="445"/>
      <c r="HT32" s="445"/>
      <c r="HU32" s="445"/>
      <c r="HV32" s="445"/>
      <c r="HW32" s="445"/>
      <c r="HX32" s="445"/>
      <c r="HY32" s="445"/>
      <c r="HZ32" s="445"/>
      <c r="IA32" s="445"/>
      <c r="IB32" s="445"/>
      <c r="IC32" s="445"/>
      <c r="ID32" s="445"/>
      <c r="IE32" s="445"/>
      <c r="IF32" s="445"/>
      <c r="IG32" s="445"/>
      <c r="IH32" s="445"/>
      <c r="II32" s="445"/>
      <c r="IJ32" s="445"/>
      <c r="IK32" s="445"/>
      <c r="IL32" s="445"/>
      <c r="IM32" s="445"/>
      <c r="IN32" s="445"/>
      <c r="IO32" s="445"/>
      <c r="IP32" s="445"/>
      <c r="IQ32" s="445"/>
      <c r="IR32" s="445"/>
      <c r="IS32" s="445"/>
      <c r="IT32" s="445"/>
      <c r="IU32" s="445"/>
      <c r="IV32" s="445"/>
      <c r="IW32" s="445"/>
      <c r="IX32" s="445"/>
      <c r="IY32" s="445"/>
      <c r="IZ32" s="445"/>
      <c r="JA32" s="445"/>
      <c r="JB32" s="445"/>
      <c r="JC32" s="445"/>
      <c r="JD32" s="445"/>
      <c r="JE32" s="445"/>
      <c r="JF32" s="445"/>
      <c r="JG32" s="445"/>
      <c r="JH32" s="445"/>
      <c r="JI32" s="445"/>
      <c r="JJ32" s="445"/>
    </row>
    <row r="33" spans="1:270" s="119" customFormat="1" ht="22.5" x14ac:dyDescent="0.25">
      <c r="A33" s="31"/>
      <c r="B33" s="60">
        <v>0.02</v>
      </c>
      <c r="C33" s="63" t="s">
        <v>183</v>
      </c>
      <c r="D33" s="152" t="s">
        <v>337</v>
      </c>
      <c r="E33" s="56" t="s">
        <v>26</v>
      </c>
      <c r="F33" s="57" t="s">
        <v>26</v>
      </c>
      <c r="G33" s="59"/>
      <c r="H33" s="413"/>
      <c r="I33" s="272"/>
      <c r="J33" s="282" t="str">
        <f t="shared" si="0"/>
        <v>...%</v>
      </c>
      <c r="K33" s="283" t="e">
        <f t="shared" si="1"/>
        <v>#VALUE!</v>
      </c>
      <c r="L33" s="270" t="e">
        <f t="shared" si="3"/>
        <v>#VALUE!</v>
      </c>
      <c r="M33" s="296"/>
      <c r="N33" s="393">
        <v>0.71199999999999997</v>
      </c>
      <c r="O33" s="393">
        <v>0.7</v>
      </c>
      <c r="P33" s="393">
        <v>0.71</v>
      </c>
      <c r="Q33" s="393">
        <v>0.32500000000000001</v>
      </c>
      <c r="R33" s="294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45"/>
      <c r="AE33" s="445"/>
      <c r="AF33" s="445"/>
      <c r="AG33" s="445"/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/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/>
      <c r="BG33" s="445"/>
      <c r="BH33" s="445"/>
      <c r="BI33" s="445"/>
      <c r="BJ33" s="445"/>
      <c r="BK33" s="445"/>
      <c r="BL33" s="445"/>
      <c r="BM33" s="445"/>
      <c r="BN33" s="445"/>
      <c r="BO33" s="445"/>
      <c r="BP33" s="445"/>
      <c r="BQ33" s="445"/>
      <c r="BR33" s="445"/>
      <c r="BS33" s="445"/>
      <c r="BT33" s="445"/>
      <c r="BU33" s="445"/>
      <c r="BV33" s="445"/>
      <c r="BW33" s="445"/>
      <c r="BX33" s="445"/>
      <c r="BY33" s="445"/>
      <c r="BZ33" s="445"/>
      <c r="CA33" s="445"/>
      <c r="CB33" s="445"/>
      <c r="CC33" s="445"/>
      <c r="CD33" s="445"/>
      <c r="CE33" s="445"/>
      <c r="CF33" s="445"/>
      <c r="CG33" s="445"/>
      <c r="CH33" s="445"/>
      <c r="CI33" s="445"/>
      <c r="CJ33" s="445"/>
      <c r="CK33" s="445"/>
      <c r="CL33" s="445"/>
      <c r="CM33" s="445"/>
      <c r="CN33" s="445"/>
      <c r="CO33" s="445"/>
      <c r="CP33" s="445"/>
      <c r="CQ33" s="445"/>
      <c r="CR33" s="445"/>
      <c r="CS33" s="445"/>
      <c r="CT33" s="445"/>
      <c r="CU33" s="445"/>
      <c r="CV33" s="445"/>
      <c r="CW33" s="445"/>
      <c r="CX33" s="445"/>
      <c r="CY33" s="445"/>
      <c r="CZ33" s="445"/>
      <c r="DA33" s="445"/>
      <c r="DB33" s="445"/>
      <c r="DC33" s="445"/>
      <c r="DD33" s="445"/>
      <c r="DE33" s="445"/>
      <c r="DF33" s="445"/>
      <c r="DG33" s="445"/>
      <c r="DH33" s="445"/>
      <c r="DI33" s="445"/>
      <c r="DJ33" s="445"/>
      <c r="DK33" s="445"/>
      <c r="DL33" s="445"/>
      <c r="DM33" s="445"/>
      <c r="DN33" s="445"/>
      <c r="DO33" s="445"/>
      <c r="DP33" s="445"/>
      <c r="DQ33" s="445"/>
      <c r="DR33" s="445"/>
      <c r="DS33" s="445"/>
      <c r="DT33" s="445"/>
      <c r="DU33" s="445"/>
      <c r="DV33" s="445"/>
      <c r="DW33" s="445"/>
      <c r="DX33" s="445"/>
      <c r="DY33" s="445"/>
      <c r="DZ33" s="445"/>
      <c r="EA33" s="445"/>
      <c r="EB33" s="445"/>
      <c r="EC33" s="445"/>
      <c r="ED33" s="445"/>
      <c r="EE33" s="445"/>
      <c r="EF33" s="445"/>
      <c r="EG33" s="445"/>
      <c r="EH33" s="445"/>
      <c r="EI33" s="445"/>
      <c r="EJ33" s="445"/>
      <c r="EK33" s="445"/>
      <c r="EL33" s="445"/>
      <c r="EM33" s="445"/>
      <c r="EN33" s="445"/>
      <c r="EO33" s="445"/>
      <c r="EP33" s="445"/>
      <c r="EQ33" s="445"/>
      <c r="ER33" s="445"/>
      <c r="ES33" s="445"/>
      <c r="ET33" s="445"/>
      <c r="EU33" s="445"/>
      <c r="EV33" s="445"/>
      <c r="EW33" s="445"/>
      <c r="EX33" s="445"/>
      <c r="EY33" s="445"/>
      <c r="EZ33" s="445"/>
      <c r="FA33" s="445"/>
      <c r="FB33" s="445"/>
      <c r="FC33" s="445"/>
      <c r="FD33" s="445"/>
      <c r="FE33" s="445"/>
      <c r="FF33" s="445"/>
      <c r="FG33" s="445"/>
      <c r="FH33" s="445"/>
      <c r="FI33" s="445"/>
      <c r="FJ33" s="445"/>
      <c r="FK33" s="445"/>
      <c r="FL33" s="445"/>
      <c r="FM33" s="445"/>
      <c r="FN33" s="445"/>
      <c r="FO33" s="445"/>
      <c r="FP33" s="445"/>
      <c r="FQ33" s="445"/>
      <c r="FR33" s="445"/>
      <c r="FS33" s="445"/>
      <c r="FT33" s="445"/>
      <c r="FU33" s="445"/>
      <c r="FV33" s="445"/>
      <c r="FW33" s="445"/>
      <c r="FX33" s="445"/>
      <c r="FY33" s="445"/>
      <c r="FZ33" s="445"/>
      <c r="GA33" s="445"/>
      <c r="GB33" s="445"/>
      <c r="GC33" s="445"/>
      <c r="GD33" s="445"/>
      <c r="GE33" s="445"/>
      <c r="GF33" s="445"/>
      <c r="GG33" s="445"/>
      <c r="GH33" s="445"/>
      <c r="GI33" s="445"/>
      <c r="GJ33" s="445"/>
      <c r="GK33" s="445"/>
      <c r="GL33" s="445"/>
      <c r="GM33" s="445"/>
      <c r="GN33" s="445"/>
      <c r="GO33" s="445"/>
      <c r="GP33" s="445"/>
      <c r="GQ33" s="445"/>
      <c r="GR33" s="445"/>
      <c r="GS33" s="445"/>
      <c r="GT33" s="445"/>
      <c r="GU33" s="445"/>
      <c r="GV33" s="445"/>
      <c r="GW33" s="445"/>
      <c r="GX33" s="445"/>
      <c r="GY33" s="445"/>
      <c r="GZ33" s="445"/>
      <c r="HA33" s="445"/>
      <c r="HB33" s="445"/>
      <c r="HC33" s="445"/>
      <c r="HD33" s="445"/>
      <c r="HE33" s="445"/>
      <c r="HF33" s="445"/>
      <c r="HG33" s="445"/>
      <c r="HH33" s="445"/>
      <c r="HI33" s="445"/>
      <c r="HJ33" s="445"/>
      <c r="HK33" s="445"/>
      <c r="HL33" s="445"/>
      <c r="HM33" s="445"/>
      <c r="HN33" s="445"/>
      <c r="HO33" s="445"/>
      <c r="HP33" s="445"/>
      <c r="HQ33" s="445"/>
      <c r="HR33" s="445"/>
      <c r="HS33" s="445"/>
      <c r="HT33" s="445"/>
      <c r="HU33" s="445"/>
      <c r="HV33" s="445"/>
      <c r="HW33" s="445"/>
      <c r="HX33" s="445"/>
      <c r="HY33" s="445"/>
      <c r="HZ33" s="445"/>
      <c r="IA33" s="445"/>
      <c r="IB33" s="445"/>
      <c r="IC33" s="445"/>
      <c r="ID33" s="445"/>
      <c r="IE33" s="445"/>
      <c r="IF33" s="445"/>
      <c r="IG33" s="445"/>
      <c r="IH33" s="445"/>
      <c r="II33" s="445"/>
      <c r="IJ33" s="445"/>
      <c r="IK33" s="445"/>
      <c r="IL33" s="445"/>
      <c r="IM33" s="445"/>
      <c r="IN33" s="445"/>
      <c r="IO33" s="445"/>
      <c r="IP33" s="445"/>
      <c r="IQ33" s="445"/>
      <c r="IR33" s="445"/>
      <c r="IS33" s="445"/>
      <c r="IT33" s="445"/>
      <c r="IU33" s="445"/>
      <c r="IV33" s="445"/>
      <c r="IW33" s="445"/>
      <c r="IX33" s="445"/>
      <c r="IY33" s="445"/>
      <c r="IZ33" s="445"/>
      <c r="JA33" s="445"/>
      <c r="JB33" s="445"/>
      <c r="JC33" s="445"/>
      <c r="JD33" s="445"/>
      <c r="JE33" s="445"/>
      <c r="JF33" s="445"/>
      <c r="JG33" s="445"/>
      <c r="JH33" s="445"/>
      <c r="JI33" s="445"/>
      <c r="JJ33" s="445"/>
    </row>
    <row r="34" spans="1:270" s="120" customFormat="1" ht="45" x14ac:dyDescent="0.25">
      <c r="A34" s="31"/>
      <c r="B34" s="60">
        <v>0.01</v>
      </c>
      <c r="C34" s="63" t="s">
        <v>160</v>
      </c>
      <c r="D34" s="34" t="s">
        <v>369</v>
      </c>
      <c r="E34" s="56" t="s">
        <v>26</v>
      </c>
      <c r="F34" s="57" t="s">
        <v>26</v>
      </c>
      <c r="G34" s="61"/>
      <c r="H34" s="413"/>
      <c r="I34" s="272"/>
      <c r="J34" s="282" t="str">
        <f t="shared" si="0"/>
        <v>...%</v>
      </c>
      <c r="K34" s="283" t="e">
        <f t="shared" si="1"/>
        <v>#VALUE!</v>
      </c>
      <c r="L34" s="270" t="e">
        <f t="shared" si="3"/>
        <v>#VALUE!</v>
      </c>
      <c r="M34" s="296"/>
      <c r="N34" s="393">
        <v>0.72</v>
      </c>
      <c r="O34" s="393">
        <v>0.8</v>
      </c>
      <c r="P34" s="393">
        <v>0.75</v>
      </c>
      <c r="Q34" s="393">
        <v>0.7</v>
      </c>
      <c r="R34" s="271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45"/>
      <c r="AE34" s="445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5"/>
      <c r="BE34" s="445"/>
      <c r="BF34" s="445"/>
      <c r="BG34" s="445"/>
      <c r="BH34" s="445"/>
      <c r="BI34" s="445"/>
      <c r="BJ34" s="445"/>
      <c r="BK34" s="445"/>
      <c r="BL34" s="445"/>
      <c r="BM34" s="445"/>
      <c r="BN34" s="445"/>
      <c r="BO34" s="445"/>
      <c r="BP34" s="445"/>
      <c r="BQ34" s="445"/>
      <c r="BR34" s="445"/>
      <c r="BS34" s="445"/>
      <c r="BT34" s="445"/>
      <c r="BU34" s="445"/>
      <c r="BV34" s="445"/>
      <c r="BW34" s="445"/>
      <c r="BX34" s="445"/>
      <c r="BY34" s="445"/>
      <c r="BZ34" s="445"/>
      <c r="CA34" s="445"/>
      <c r="CB34" s="445"/>
      <c r="CC34" s="445"/>
      <c r="CD34" s="445"/>
      <c r="CE34" s="445"/>
      <c r="CF34" s="445"/>
      <c r="CG34" s="445"/>
      <c r="CH34" s="445"/>
      <c r="CI34" s="445"/>
      <c r="CJ34" s="445"/>
      <c r="CK34" s="445"/>
      <c r="CL34" s="445"/>
      <c r="CM34" s="445"/>
      <c r="CN34" s="445"/>
      <c r="CO34" s="445"/>
      <c r="CP34" s="445"/>
      <c r="CQ34" s="445"/>
      <c r="CR34" s="445"/>
      <c r="CS34" s="445"/>
      <c r="CT34" s="445"/>
      <c r="CU34" s="445"/>
      <c r="CV34" s="445"/>
      <c r="CW34" s="445"/>
      <c r="CX34" s="445"/>
      <c r="CY34" s="445"/>
      <c r="CZ34" s="445"/>
      <c r="DA34" s="445"/>
      <c r="DB34" s="445"/>
      <c r="DC34" s="445"/>
      <c r="DD34" s="445"/>
      <c r="DE34" s="445"/>
      <c r="DF34" s="445"/>
      <c r="DG34" s="445"/>
      <c r="DH34" s="445"/>
      <c r="DI34" s="445"/>
      <c r="DJ34" s="445"/>
      <c r="DK34" s="445"/>
      <c r="DL34" s="445"/>
      <c r="DM34" s="445"/>
      <c r="DN34" s="445"/>
      <c r="DO34" s="445"/>
      <c r="DP34" s="445"/>
      <c r="DQ34" s="445"/>
      <c r="DR34" s="445"/>
      <c r="DS34" s="445"/>
      <c r="DT34" s="445"/>
      <c r="DU34" s="445"/>
      <c r="DV34" s="445"/>
      <c r="DW34" s="445"/>
      <c r="DX34" s="445"/>
      <c r="DY34" s="445"/>
      <c r="DZ34" s="445"/>
      <c r="EA34" s="445"/>
      <c r="EB34" s="445"/>
      <c r="EC34" s="445"/>
      <c r="ED34" s="445"/>
      <c r="EE34" s="445"/>
      <c r="EF34" s="445"/>
      <c r="EG34" s="445"/>
      <c r="EH34" s="445"/>
      <c r="EI34" s="445"/>
      <c r="EJ34" s="445"/>
      <c r="EK34" s="445"/>
      <c r="EL34" s="445"/>
      <c r="EM34" s="445"/>
      <c r="EN34" s="445"/>
      <c r="EO34" s="445"/>
      <c r="EP34" s="445"/>
      <c r="EQ34" s="445"/>
      <c r="ER34" s="445"/>
      <c r="ES34" s="445"/>
      <c r="ET34" s="445"/>
      <c r="EU34" s="445"/>
      <c r="EV34" s="445"/>
      <c r="EW34" s="445"/>
      <c r="EX34" s="445"/>
      <c r="EY34" s="445"/>
      <c r="EZ34" s="445"/>
      <c r="FA34" s="445"/>
      <c r="FB34" s="445"/>
      <c r="FC34" s="445"/>
      <c r="FD34" s="445"/>
      <c r="FE34" s="445"/>
      <c r="FF34" s="445"/>
      <c r="FG34" s="445"/>
      <c r="FH34" s="445"/>
      <c r="FI34" s="445"/>
      <c r="FJ34" s="445"/>
      <c r="FK34" s="445"/>
      <c r="FL34" s="445"/>
      <c r="FM34" s="445"/>
      <c r="FN34" s="445"/>
      <c r="FO34" s="445"/>
      <c r="FP34" s="445"/>
      <c r="FQ34" s="445"/>
      <c r="FR34" s="445"/>
      <c r="FS34" s="445"/>
      <c r="FT34" s="445"/>
      <c r="FU34" s="445"/>
      <c r="FV34" s="445"/>
      <c r="FW34" s="445"/>
      <c r="FX34" s="445"/>
      <c r="FY34" s="445"/>
      <c r="FZ34" s="445"/>
      <c r="GA34" s="445"/>
      <c r="GB34" s="445"/>
      <c r="GC34" s="445"/>
      <c r="GD34" s="445"/>
      <c r="GE34" s="445"/>
      <c r="GF34" s="445"/>
      <c r="GG34" s="445"/>
      <c r="GH34" s="445"/>
      <c r="GI34" s="445"/>
      <c r="GJ34" s="445"/>
      <c r="GK34" s="445"/>
      <c r="GL34" s="445"/>
      <c r="GM34" s="445"/>
      <c r="GN34" s="445"/>
      <c r="GO34" s="445"/>
      <c r="GP34" s="445"/>
      <c r="GQ34" s="445"/>
      <c r="GR34" s="445"/>
      <c r="GS34" s="445"/>
      <c r="GT34" s="445"/>
      <c r="GU34" s="445"/>
      <c r="GV34" s="445"/>
      <c r="GW34" s="445"/>
      <c r="GX34" s="445"/>
      <c r="GY34" s="445"/>
      <c r="GZ34" s="445"/>
      <c r="HA34" s="445"/>
      <c r="HB34" s="445"/>
      <c r="HC34" s="445"/>
      <c r="HD34" s="445"/>
      <c r="HE34" s="445"/>
      <c r="HF34" s="445"/>
      <c r="HG34" s="445"/>
      <c r="HH34" s="445"/>
      <c r="HI34" s="445"/>
      <c r="HJ34" s="445"/>
      <c r="HK34" s="445"/>
      <c r="HL34" s="445"/>
      <c r="HM34" s="445"/>
      <c r="HN34" s="445"/>
      <c r="HO34" s="445"/>
      <c r="HP34" s="445"/>
      <c r="HQ34" s="445"/>
      <c r="HR34" s="445"/>
      <c r="HS34" s="445"/>
      <c r="HT34" s="445"/>
      <c r="HU34" s="445"/>
      <c r="HV34" s="445"/>
      <c r="HW34" s="445"/>
      <c r="HX34" s="445"/>
      <c r="HY34" s="445"/>
      <c r="HZ34" s="445"/>
      <c r="IA34" s="445"/>
      <c r="IB34" s="445"/>
      <c r="IC34" s="445"/>
      <c r="ID34" s="445"/>
      <c r="IE34" s="445"/>
      <c r="IF34" s="445"/>
      <c r="IG34" s="445"/>
      <c r="IH34" s="445"/>
      <c r="II34" s="445"/>
      <c r="IJ34" s="445"/>
      <c r="IK34" s="445"/>
      <c r="IL34" s="445"/>
      <c r="IM34" s="445"/>
      <c r="IN34" s="445"/>
      <c r="IO34" s="445"/>
      <c r="IP34" s="445"/>
      <c r="IQ34" s="445"/>
      <c r="IR34" s="445"/>
      <c r="IS34" s="445"/>
      <c r="IT34" s="445"/>
      <c r="IU34" s="445"/>
      <c r="IV34" s="445"/>
      <c r="IW34" s="445"/>
      <c r="IX34" s="445"/>
      <c r="IY34" s="445"/>
      <c r="IZ34" s="445"/>
      <c r="JA34" s="445"/>
      <c r="JB34" s="445"/>
      <c r="JC34" s="445"/>
      <c r="JD34" s="445"/>
      <c r="JE34" s="445"/>
      <c r="JF34" s="445"/>
      <c r="JG34" s="445"/>
      <c r="JH34" s="445"/>
      <c r="JI34" s="445"/>
      <c r="JJ34" s="445"/>
    </row>
    <row r="35" spans="1:270" s="120" customFormat="1" ht="45" x14ac:dyDescent="0.2">
      <c r="A35" s="31"/>
      <c r="B35" s="60">
        <v>0.01</v>
      </c>
      <c r="C35" s="63" t="s">
        <v>162</v>
      </c>
      <c r="D35" s="34" t="s">
        <v>369</v>
      </c>
      <c r="E35" s="56" t="s">
        <v>26</v>
      </c>
      <c r="F35" s="57" t="s">
        <v>26</v>
      </c>
      <c r="G35" s="61"/>
      <c r="H35" s="413"/>
      <c r="I35" s="272"/>
      <c r="J35" s="282" t="str">
        <f t="shared" si="0"/>
        <v>...%</v>
      </c>
      <c r="K35" s="283" t="e">
        <f t="shared" si="1"/>
        <v>#VALUE!</v>
      </c>
      <c r="L35" s="270" t="e">
        <f t="shared" si="3"/>
        <v>#VALUE!</v>
      </c>
      <c r="M35" s="296"/>
      <c r="N35" s="393">
        <v>0.72</v>
      </c>
      <c r="O35" s="393">
        <v>0.75</v>
      </c>
      <c r="P35" s="393">
        <v>0.75</v>
      </c>
      <c r="Q35" s="393">
        <v>0.76700000000000002</v>
      </c>
      <c r="R35" s="304"/>
      <c r="S35" s="445"/>
      <c r="T35" s="445"/>
      <c r="U35" s="445"/>
      <c r="V35" s="445"/>
      <c r="W35" s="445"/>
      <c r="X35" s="445"/>
      <c r="Y35" s="445"/>
      <c r="Z35" s="445"/>
      <c r="AA35" s="445"/>
      <c r="AB35" s="445"/>
      <c r="AC35" s="445"/>
      <c r="AD35" s="445"/>
      <c r="AE35" s="445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  <c r="AP35" s="445"/>
      <c r="AQ35" s="445"/>
      <c r="AR35" s="445"/>
      <c r="AS35" s="445"/>
      <c r="AT35" s="445"/>
      <c r="AU35" s="445"/>
      <c r="AV35" s="445"/>
      <c r="AW35" s="445"/>
      <c r="AX35" s="445"/>
      <c r="AY35" s="445"/>
      <c r="AZ35" s="445"/>
      <c r="BA35" s="445"/>
      <c r="BB35" s="445"/>
      <c r="BC35" s="445"/>
      <c r="BD35" s="445"/>
      <c r="BE35" s="445"/>
      <c r="BF35" s="445"/>
      <c r="BG35" s="445"/>
      <c r="BH35" s="445"/>
      <c r="BI35" s="445"/>
      <c r="BJ35" s="445"/>
      <c r="BK35" s="445"/>
      <c r="BL35" s="445"/>
      <c r="BM35" s="445"/>
      <c r="BN35" s="445"/>
      <c r="BO35" s="445"/>
      <c r="BP35" s="445"/>
      <c r="BQ35" s="445"/>
      <c r="BR35" s="445"/>
      <c r="BS35" s="445"/>
      <c r="BT35" s="445"/>
      <c r="BU35" s="445"/>
      <c r="BV35" s="445"/>
      <c r="BW35" s="445"/>
      <c r="BX35" s="445"/>
      <c r="BY35" s="445"/>
      <c r="BZ35" s="445"/>
      <c r="CA35" s="445"/>
      <c r="CB35" s="445"/>
      <c r="CC35" s="445"/>
      <c r="CD35" s="445"/>
      <c r="CE35" s="445"/>
      <c r="CF35" s="445"/>
      <c r="CG35" s="445"/>
      <c r="CH35" s="445"/>
      <c r="CI35" s="445"/>
      <c r="CJ35" s="445"/>
      <c r="CK35" s="445"/>
      <c r="CL35" s="445"/>
      <c r="CM35" s="445"/>
      <c r="CN35" s="445"/>
      <c r="CO35" s="445"/>
      <c r="CP35" s="445"/>
      <c r="CQ35" s="445"/>
      <c r="CR35" s="445"/>
      <c r="CS35" s="445"/>
      <c r="CT35" s="445"/>
      <c r="CU35" s="445"/>
      <c r="CV35" s="445"/>
      <c r="CW35" s="445"/>
      <c r="CX35" s="445"/>
      <c r="CY35" s="445"/>
      <c r="CZ35" s="445"/>
      <c r="DA35" s="445"/>
      <c r="DB35" s="445"/>
      <c r="DC35" s="445"/>
      <c r="DD35" s="445"/>
      <c r="DE35" s="445"/>
      <c r="DF35" s="445"/>
      <c r="DG35" s="445"/>
      <c r="DH35" s="445"/>
      <c r="DI35" s="445"/>
      <c r="DJ35" s="445"/>
      <c r="DK35" s="445"/>
      <c r="DL35" s="445"/>
      <c r="DM35" s="445"/>
      <c r="DN35" s="445"/>
      <c r="DO35" s="445"/>
      <c r="DP35" s="445"/>
      <c r="DQ35" s="445"/>
      <c r="DR35" s="445"/>
      <c r="DS35" s="445"/>
      <c r="DT35" s="445"/>
      <c r="DU35" s="445"/>
      <c r="DV35" s="445"/>
      <c r="DW35" s="445"/>
      <c r="DX35" s="445"/>
      <c r="DY35" s="445"/>
      <c r="DZ35" s="445"/>
      <c r="EA35" s="445"/>
      <c r="EB35" s="445"/>
      <c r="EC35" s="445"/>
      <c r="ED35" s="445"/>
      <c r="EE35" s="445"/>
      <c r="EF35" s="445"/>
      <c r="EG35" s="445"/>
      <c r="EH35" s="445"/>
      <c r="EI35" s="445"/>
      <c r="EJ35" s="445"/>
      <c r="EK35" s="445"/>
      <c r="EL35" s="445"/>
      <c r="EM35" s="445"/>
      <c r="EN35" s="445"/>
      <c r="EO35" s="445"/>
      <c r="EP35" s="445"/>
      <c r="EQ35" s="445"/>
      <c r="ER35" s="445"/>
      <c r="ES35" s="445"/>
      <c r="ET35" s="445"/>
      <c r="EU35" s="445"/>
      <c r="EV35" s="445"/>
      <c r="EW35" s="445"/>
      <c r="EX35" s="445"/>
      <c r="EY35" s="445"/>
      <c r="EZ35" s="445"/>
      <c r="FA35" s="445"/>
      <c r="FB35" s="445"/>
      <c r="FC35" s="445"/>
      <c r="FD35" s="445"/>
      <c r="FE35" s="445"/>
      <c r="FF35" s="445"/>
      <c r="FG35" s="445"/>
      <c r="FH35" s="445"/>
      <c r="FI35" s="445"/>
      <c r="FJ35" s="445"/>
      <c r="FK35" s="445"/>
      <c r="FL35" s="445"/>
      <c r="FM35" s="445"/>
      <c r="FN35" s="445"/>
      <c r="FO35" s="445"/>
      <c r="FP35" s="445"/>
      <c r="FQ35" s="445"/>
      <c r="FR35" s="445"/>
      <c r="FS35" s="445"/>
      <c r="FT35" s="445"/>
      <c r="FU35" s="445"/>
      <c r="FV35" s="445"/>
      <c r="FW35" s="445"/>
      <c r="FX35" s="445"/>
      <c r="FY35" s="445"/>
      <c r="FZ35" s="445"/>
      <c r="GA35" s="445"/>
      <c r="GB35" s="445"/>
      <c r="GC35" s="445"/>
      <c r="GD35" s="445"/>
      <c r="GE35" s="445"/>
      <c r="GF35" s="445"/>
      <c r="GG35" s="445"/>
      <c r="GH35" s="445"/>
      <c r="GI35" s="445"/>
      <c r="GJ35" s="445"/>
      <c r="GK35" s="445"/>
      <c r="GL35" s="445"/>
      <c r="GM35" s="445"/>
      <c r="GN35" s="445"/>
      <c r="GO35" s="445"/>
      <c r="GP35" s="445"/>
      <c r="GQ35" s="445"/>
      <c r="GR35" s="445"/>
      <c r="GS35" s="445"/>
      <c r="GT35" s="445"/>
      <c r="GU35" s="445"/>
      <c r="GV35" s="445"/>
      <c r="GW35" s="445"/>
      <c r="GX35" s="445"/>
      <c r="GY35" s="445"/>
      <c r="GZ35" s="445"/>
      <c r="HA35" s="445"/>
      <c r="HB35" s="445"/>
      <c r="HC35" s="445"/>
      <c r="HD35" s="445"/>
      <c r="HE35" s="445"/>
      <c r="HF35" s="445"/>
      <c r="HG35" s="445"/>
      <c r="HH35" s="445"/>
      <c r="HI35" s="445"/>
      <c r="HJ35" s="445"/>
      <c r="HK35" s="445"/>
      <c r="HL35" s="445"/>
      <c r="HM35" s="445"/>
      <c r="HN35" s="445"/>
      <c r="HO35" s="445"/>
      <c r="HP35" s="445"/>
      <c r="HQ35" s="445"/>
      <c r="HR35" s="445"/>
      <c r="HS35" s="445"/>
      <c r="HT35" s="445"/>
      <c r="HU35" s="445"/>
      <c r="HV35" s="445"/>
      <c r="HW35" s="445"/>
      <c r="HX35" s="445"/>
      <c r="HY35" s="445"/>
      <c r="HZ35" s="445"/>
      <c r="IA35" s="445"/>
      <c r="IB35" s="445"/>
      <c r="IC35" s="445"/>
      <c r="ID35" s="445"/>
      <c r="IE35" s="445"/>
      <c r="IF35" s="445"/>
      <c r="IG35" s="445"/>
      <c r="IH35" s="445"/>
      <c r="II35" s="445"/>
      <c r="IJ35" s="445"/>
      <c r="IK35" s="445"/>
      <c r="IL35" s="445"/>
      <c r="IM35" s="445"/>
      <c r="IN35" s="445"/>
      <c r="IO35" s="445"/>
      <c r="IP35" s="445"/>
      <c r="IQ35" s="445"/>
      <c r="IR35" s="445"/>
      <c r="IS35" s="445"/>
      <c r="IT35" s="445"/>
      <c r="IU35" s="445"/>
      <c r="IV35" s="445"/>
      <c r="IW35" s="445"/>
      <c r="IX35" s="445"/>
      <c r="IY35" s="445"/>
      <c r="IZ35" s="445"/>
      <c r="JA35" s="445"/>
      <c r="JB35" s="445"/>
      <c r="JC35" s="445"/>
      <c r="JD35" s="445"/>
      <c r="JE35" s="445"/>
      <c r="JF35" s="445"/>
      <c r="JG35" s="445"/>
      <c r="JH35" s="445"/>
      <c r="JI35" s="445"/>
      <c r="JJ35" s="445"/>
    </row>
    <row r="36" spans="1:270" s="38" customFormat="1" ht="15" customHeight="1" x14ac:dyDescent="0.25">
      <c r="A36" s="31"/>
      <c r="B36" s="193"/>
      <c r="C36" s="103"/>
      <c r="D36" s="132"/>
      <c r="E36" s="133"/>
      <c r="F36" s="134"/>
      <c r="G36" s="59"/>
      <c r="H36" s="413"/>
      <c r="I36" s="272"/>
      <c r="J36" s="272"/>
      <c r="K36" s="272"/>
      <c r="L36" s="272"/>
      <c r="M36" s="272"/>
      <c r="N36" s="331"/>
      <c r="O36" s="331"/>
      <c r="P36" s="331"/>
      <c r="Q36" s="331"/>
      <c r="R36" s="26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45"/>
      <c r="BE36" s="445"/>
      <c r="BF36" s="445"/>
      <c r="BG36" s="445"/>
      <c r="BH36" s="445"/>
      <c r="BI36" s="445"/>
      <c r="BJ36" s="445"/>
      <c r="BK36" s="445"/>
      <c r="BL36" s="445"/>
      <c r="BM36" s="445"/>
      <c r="BN36" s="445"/>
      <c r="BO36" s="445"/>
      <c r="BP36" s="445"/>
      <c r="BQ36" s="445"/>
      <c r="BR36" s="445"/>
      <c r="BS36" s="445"/>
      <c r="BT36" s="445"/>
      <c r="BU36" s="445"/>
      <c r="BV36" s="445"/>
      <c r="BW36" s="445"/>
      <c r="BX36" s="445"/>
      <c r="BY36" s="445"/>
      <c r="BZ36" s="445"/>
      <c r="CA36" s="445"/>
      <c r="CB36" s="445"/>
      <c r="CC36" s="445"/>
      <c r="CD36" s="445"/>
      <c r="CE36" s="445"/>
      <c r="CF36" s="445"/>
      <c r="CG36" s="445"/>
      <c r="CH36" s="445"/>
      <c r="CI36" s="445"/>
      <c r="CJ36" s="445"/>
      <c r="CK36" s="445"/>
      <c r="CL36" s="445"/>
      <c r="CM36" s="445"/>
      <c r="CN36" s="445"/>
      <c r="CO36" s="445"/>
      <c r="CP36" s="445"/>
      <c r="CQ36" s="445"/>
      <c r="CR36" s="445"/>
      <c r="CS36" s="445"/>
      <c r="CT36" s="445"/>
      <c r="CU36" s="445"/>
      <c r="CV36" s="445"/>
      <c r="CW36" s="445"/>
      <c r="CX36" s="445"/>
      <c r="CY36" s="445"/>
      <c r="CZ36" s="445"/>
      <c r="DA36" s="445"/>
      <c r="DB36" s="445"/>
      <c r="DC36" s="445"/>
      <c r="DD36" s="445"/>
      <c r="DE36" s="445"/>
      <c r="DF36" s="445"/>
      <c r="DG36" s="445"/>
      <c r="DH36" s="445"/>
      <c r="DI36" s="445"/>
      <c r="DJ36" s="445"/>
      <c r="DK36" s="445"/>
      <c r="DL36" s="445"/>
      <c r="DM36" s="445"/>
      <c r="DN36" s="445"/>
      <c r="DO36" s="445"/>
      <c r="DP36" s="445"/>
      <c r="DQ36" s="445"/>
      <c r="DR36" s="445"/>
      <c r="DS36" s="445"/>
      <c r="DT36" s="445"/>
      <c r="DU36" s="445"/>
      <c r="DV36" s="445"/>
      <c r="DW36" s="445"/>
      <c r="DX36" s="445"/>
      <c r="DY36" s="445"/>
      <c r="DZ36" s="445"/>
      <c r="EA36" s="445"/>
      <c r="EB36" s="445"/>
      <c r="EC36" s="445"/>
      <c r="ED36" s="445"/>
      <c r="EE36" s="445"/>
      <c r="EF36" s="445"/>
      <c r="EG36" s="445"/>
      <c r="EH36" s="445"/>
      <c r="EI36" s="445"/>
      <c r="EJ36" s="445"/>
      <c r="EK36" s="445"/>
      <c r="EL36" s="445"/>
      <c r="EM36" s="445"/>
      <c r="EN36" s="445"/>
      <c r="EO36" s="445"/>
      <c r="EP36" s="445"/>
      <c r="EQ36" s="445"/>
      <c r="ER36" s="445"/>
      <c r="ES36" s="445"/>
      <c r="ET36" s="445"/>
      <c r="EU36" s="445"/>
      <c r="EV36" s="445"/>
      <c r="EW36" s="445"/>
      <c r="EX36" s="445"/>
      <c r="EY36" s="445"/>
      <c r="EZ36" s="445"/>
      <c r="FA36" s="445"/>
      <c r="FB36" s="445"/>
      <c r="FC36" s="445"/>
      <c r="FD36" s="445"/>
      <c r="FE36" s="445"/>
      <c r="FF36" s="445"/>
      <c r="FG36" s="445"/>
      <c r="FH36" s="445"/>
      <c r="FI36" s="445"/>
      <c r="FJ36" s="445"/>
      <c r="FK36" s="445"/>
      <c r="FL36" s="445"/>
      <c r="FM36" s="445"/>
      <c r="FN36" s="445"/>
      <c r="FO36" s="445"/>
      <c r="FP36" s="445"/>
      <c r="FQ36" s="445"/>
      <c r="FR36" s="445"/>
      <c r="FS36" s="445"/>
      <c r="FT36" s="445"/>
      <c r="FU36" s="445"/>
      <c r="FV36" s="445"/>
      <c r="FW36" s="445"/>
      <c r="FX36" s="445"/>
      <c r="FY36" s="445"/>
      <c r="FZ36" s="445"/>
      <c r="GA36" s="445"/>
      <c r="GB36" s="445"/>
      <c r="GC36" s="445"/>
      <c r="GD36" s="445"/>
      <c r="GE36" s="445"/>
      <c r="GF36" s="445"/>
      <c r="GG36" s="445"/>
      <c r="GH36" s="445"/>
      <c r="GI36" s="445"/>
      <c r="GJ36" s="445"/>
      <c r="GK36" s="445"/>
      <c r="GL36" s="445"/>
      <c r="GM36" s="445"/>
      <c r="GN36" s="445"/>
      <c r="GO36" s="445"/>
      <c r="GP36" s="445"/>
      <c r="GQ36" s="445"/>
      <c r="GR36" s="445"/>
      <c r="GS36" s="445"/>
      <c r="GT36" s="445"/>
      <c r="GU36" s="445"/>
      <c r="GV36" s="445"/>
      <c r="GW36" s="445"/>
      <c r="GX36" s="445"/>
      <c r="GY36" s="445"/>
      <c r="GZ36" s="445"/>
      <c r="HA36" s="445"/>
      <c r="HB36" s="445"/>
      <c r="HC36" s="445"/>
      <c r="HD36" s="445"/>
      <c r="HE36" s="445"/>
      <c r="HF36" s="445"/>
      <c r="HG36" s="445"/>
      <c r="HH36" s="445"/>
      <c r="HI36" s="445"/>
      <c r="HJ36" s="445"/>
      <c r="HK36" s="445"/>
      <c r="HL36" s="445"/>
      <c r="HM36" s="445"/>
      <c r="HN36" s="445"/>
      <c r="HO36" s="445"/>
      <c r="HP36" s="445"/>
      <c r="HQ36" s="445"/>
      <c r="HR36" s="445"/>
      <c r="HS36" s="445"/>
      <c r="HT36" s="445"/>
      <c r="HU36" s="445"/>
      <c r="HV36" s="445"/>
      <c r="HW36" s="445"/>
      <c r="HX36" s="445"/>
      <c r="HY36" s="445"/>
      <c r="HZ36" s="445"/>
      <c r="IA36" s="445"/>
      <c r="IB36" s="445"/>
      <c r="IC36" s="445"/>
      <c r="ID36" s="445"/>
      <c r="IE36" s="445"/>
      <c r="IF36" s="445"/>
      <c r="IG36" s="445"/>
      <c r="IH36" s="445"/>
      <c r="II36" s="445"/>
      <c r="IJ36" s="445"/>
      <c r="IK36" s="445"/>
      <c r="IL36" s="445"/>
      <c r="IM36" s="445"/>
      <c r="IN36" s="445"/>
      <c r="IO36" s="445"/>
      <c r="IP36" s="445"/>
      <c r="IQ36" s="445"/>
      <c r="IR36" s="445"/>
      <c r="IS36" s="445"/>
      <c r="IT36" s="445"/>
      <c r="IU36" s="445"/>
      <c r="IV36" s="445"/>
      <c r="IW36" s="445"/>
      <c r="IX36" s="445"/>
      <c r="IY36" s="445"/>
      <c r="IZ36" s="445"/>
      <c r="JA36" s="445"/>
      <c r="JB36" s="445"/>
      <c r="JC36" s="445"/>
      <c r="JD36" s="445"/>
      <c r="JE36" s="445"/>
      <c r="JF36" s="445"/>
      <c r="JG36" s="445"/>
      <c r="JH36" s="445"/>
      <c r="JI36" s="445"/>
      <c r="JJ36" s="445"/>
    </row>
    <row r="37" spans="1:270" s="23" customFormat="1" ht="15" customHeight="1" x14ac:dyDescent="0.25">
      <c r="A37" s="31"/>
      <c r="B37" s="193"/>
      <c r="C37" s="18" t="s">
        <v>281</v>
      </c>
      <c r="D37" s="125"/>
      <c r="E37" s="127"/>
      <c r="F37" s="484"/>
      <c r="G37" s="59"/>
      <c r="H37" s="413"/>
      <c r="I37" s="272"/>
      <c r="J37" s="404"/>
      <c r="K37" s="405"/>
      <c r="L37" s="270"/>
      <c r="M37" s="265"/>
      <c r="N37" s="241" t="s">
        <v>285</v>
      </c>
      <c r="O37" s="241" t="s">
        <v>286</v>
      </c>
      <c r="P37" s="241" t="s">
        <v>287</v>
      </c>
      <c r="Q37" s="241" t="s">
        <v>288</v>
      </c>
      <c r="R37" s="294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</row>
    <row r="38" spans="1:270" s="23" customFormat="1" ht="33.75" x14ac:dyDescent="0.25">
      <c r="B38" s="24" t="s">
        <v>6</v>
      </c>
      <c r="C38" s="25" t="s">
        <v>159</v>
      </c>
      <c r="D38" s="26" t="s">
        <v>8</v>
      </c>
      <c r="E38" s="27" t="s">
        <v>22</v>
      </c>
      <c r="F38" s="54" t="s">
        <v>23</v>
      </c>
      <c r="G38" s="70"/>
      <c r="H38" s="421"/>
      <c r="I38" s="284"/>
      <c r="J38" s="263" t="s">
        <v>11</v>
      </c>
      <c r="K38" s="264" t="s">
        <v>12</v>
      </c>
      <c r="L38" s="270"/>
      <c r="M38" s="265"/>
      <c r="N38" s="266" t="s">
        <v>22</v>
      </c>
      <c r="O38" s="266" t="s">
        <v>22</v>
      </c>
      <c r="P38" s="266" t="s">
        <v>22</v>
      </c>
      <c r="Q38" s="266" t="s">
        <v>22</v>
      </c>
      <c r="R38" s="314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</row>
    <row r="39" spans="1:270" s="38" customFormat="1" ht="45" x14ac:dyDescent="0.25">
      <c r="A39" s="31"/>
      <c r="B39" s="448">
        <v>0.01</v>
      </c>
      <c r="C39" s="173" t="s">
        <v>184</v>
      </c>
      <c r="D39" s="34" t="s">
        <v>368</v>
      </c>
      <c r="E39" s="56" t="s">
        <v>26</v>
      </c>
      <c r="F39" s="57" t="s">
        <v>26</v>
      </c>
      <c r="G39" s="29"/>
      <c r="H39" s="414"/>
      <c r="I39" s="273"/>
      <c r="J39" s="282" t="str">
        <f>F39</f>
        <v>...%</v>
      </c>
      <c r="K39" s="283" t="e">
        <f>1-(1*J39)</f>
        <v>#VALUE!</v>
      </c>
      <c r="L39" s="270" t="e">
        <f>F39-E39</f>
        <v>#VALUE!</v>
      </c>
      <c r="M39" s="296"/>
      <c r="N39" s="393">
        <v>0.02</v>
      </c>
      <c r="O39" s="393">
        <v>0.01</v>
      </c>
      <c r="P39" s="393">
        <v>0.02</v>
      </c>
      <c r="Q39" s="393">
        <v>0.02</v>
      </c>
      <c r="R39" s="314"/>
      <c r="S39" s="445"/>
      <c r="T39" s="445"/>
      <c r="U39" s="445"/>
      <c r="V39" s="445"/>
      <c r="W39" s="445"/>
      <c r="X39" s="445"/>
      <c r="Y39" s="445"/>
      <c r="Z39" s="445"/>
      <c r="AA39" s="445"/>
      <c r="AB39" s="445"/>
      <c r="AC39" s="445"/>
      <c r="AD39" s="445"/>
      <c r="AE39" s="445"/>
      <c r="AF39" s="445"/>
      <c r="AG39" s="445"/>
      <c r="AH39" s="445"/>
      <c r="AI39" s="445"/>
      <c r="AJ39" s="445"/>
      <c r="AK39" s="445"/>
      <c r="AL39" s="445"/>
      <c r="AM39" s="445"/>
      <c r="AN39" s="445"/>
      <c r="AO39" s="445"/>
      <c r="AP39" s="445"/>
      <c r="AQ39" s="445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5"/>
      <c r="BJ39" s="445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45"/>
      <c r="CA39" s="445"/>
      <c r="CB39" s="445"/>
      <c r="CC39" s="445"/>
      <c r="CD39" s="445"/>
      <c r="CE39" s="445"/>
      <c r="CF39" s="445"/>
      <c r="CG39" s="445"/>
      <c r="CH39" s="445"/>
      <c r="CI39" s="445"/>
      <c r="CJ39" s="445"/>
      <c r="CK39" s="445"/>
      <c r="CL39" s="445"/>
      <c r="CM39" s="445"/>
      <c r="CN39" s="445"/>
      <c r="CO39" s="445"/>
      <c r="CP39" s="445"/>
      <c r="CQ39" s="445"/>
      <c r="CR39" s="445"/>
      <c r="CS39" s="445"/>
      <c r="CT39" s="445"/>
      <c r="CU39" s="445"/>
      <c r="CV39" s="445"/>
      <c r="CW39" s="445"/>
      <c r="CX39" s="445"/>
      <c r="CY39" s="445"/>
      <c r="CZ39" s="445"/>
      <c r="DA39" s="445"/>
      <c r="DB39" s="445"/>
      <c r="DC39" s="445"/>
      <c r="DD39" s="445"/>
      <c r="DE39" s="445"/>
      <c r="DF39" s="445"/>
      <c r="DG39" s="445"/>
      <c r="DH39" s="445"/>
      <c r="DI39" s="445"/>
      <c r="DJ39" s="445"/>
      <c r="DK39" s="445"/>
      <c r="DL39" s="445"/>
      <c r="DM39" s="445"/>
      <c r="DN39" s="445"/>
      <c r="DO39" s="445"/>
      <c r="DP39" s="445"/>
      <c r="DQ39" s="445"/>
      <c r="DR39" s="445"/>
      <c r="DS39" s="445"/>
      <c r="DT39" s="445"/>
      <c r="DU39" s="445"/>
      <c r="DV39" s="445"/>
      <c r="DW39" s="445"/>
      <c r="DX39" s="445"/>
      <c r="DY39" s="445"/>
      <c r="DZ39" s="445"/>
      <c r="EA39" s="445"/>
      <c r="EB39" s="445"/>
      <c r="EC39" s="445"/>
      <c r="ED39" s="445"/>
      <c r="EE39" s="445"/>
      <c r="EF39" s="445"/>
      <c r="EG39" s="445"/>
      <c r="EH39" s="445"/>
      <c r="EI39" s="445"/>
      <c r="EJ39" s="445"/>
      <c r="EK39" s="445"/>
      <c r="EL39" s="445"/>
      <c r="EM39" s="445"/>
      <c r="EN39" s="445"/>
      <c r="EO39" s="445"/>
      <c r="EP39" s="445"/>
      <c r="EQ39" s="445"/>
      <c r="ER39" s="445"/>
      <c r="ES39" s="445"/>
      <c r="ET39" s="445"/>
      <c r="EU39" s="445"/>
      <c r="EV39" s="445"/>
      <c r="EW39" s="445"/>
      <c r="EX39" s="445"/>
      <c r="EY39" s="445"/>
      <c r="EZ39" s="445"/>
      <c r="FA39" s="445"/>
      <c r="FB39" s="445"/>
      <c r="FC39" s="445"/>
      <c r="FD39" s="445"/>
      <c r="FE39" s="445"/>
      <c r="FF39" s="445"/>
      <c r="FG39" s="445"/>
      <c r="FH39" s="445"/>
      <c r="FI39" s="445"/>
      <c r="FJ39" s="445"/>
      <c r="FK39" s="445"/>
      <c r="FL39" s="445"/>
      <c r="FM39" s="445"/>
      <c r="FN39" s="445"/>
      <c r="FO39" s="445"/>
      <c r="FP39" s="445"/>
      <c r="FQ39" s="445"/>
      <c r="FR39" s="445"/>
      <c r="FS39" s="445"/>
      <c r="FT39" s="445"/>
      <c r="FU39" s="445"/>
      <c r="FV39" s="445"/>
      <c r="FW39" s="445"/>
      <c r="FX39" s="445"/>
      <c r="FY39" s="445"/>
      <c r="FZ39" s="445"/>
      <c r="GA39" s="445"/>
      <c r="GB39" s="445"/>
      <c r="GC39" s="445"/>
      <c r="GD39" s="445"/>
      <c r="GE39" s="445"/>
      <c r="GF39" s="445"/>
      <c r="GG39" s="445"/>
      <c r="GH39" s="445"/>
      <c r="GI39" s="445"/>
      <c r="GJ39" s="445"/>
      <c r="GK39" s="445"/>
      <c r="GL39" s="445"/>
      <c r="GM39" s="445"/>
      <c r="GN39" s="445"/>
      <c r="GO39" s="445"/>
      <c r="GP39" s="445"/>
      <c r="GQ39" s="445"/>
      <c r="GR39" s="445"/>
      <c r="GS39" s="445"/>
      <c r="GT39" s="445"/>
      <c r="GU39" s="445"/>
      <c r="GV39" s="445"/>
      <c r="GW39" s="445"/>
      <c r="GX39" s="445"/>
      <c r="GY39" s="445"/>
      <c r="GZ39" s="445"/>
      <c r="HA39" s="445"/>
      <c r="HB39" s="445"/>
      <c r="HC39" s="445"/>
      <c r="HD39" s="445"/>
      <c r="HE39" s="445"/>
      <c r="HF39" s="445"/>
      <c r="HG39" s="445"/>
      <c r="HH39" s="445"/>
      <c r="HI39" s="445"/>
      <c r="HJ39" s="445"/>
      <c r="HK39" s="445"/>
      <c r="HL39" s="445"/>
      <c r="HM39" s="445"/>
      <c r="HN39" s="445"/>
      <c r="HO39" s="445"/>
      <c r="HP39" s="445"/>
      <c r="HQ39" s="445"/>
      <c r="HR39" s="445"/>
      <c r="HS39" s="445"/>
      <c r="HT39" s="445"/>
      <c r="HU39" s="445"/>
      <c r="HV39" s="445"/>
      <c r="HW39" s="445"/>
      <c r="HX39" s="445"/>
      <c r="HY39" s="445"/>
      <c r="HZ39" s="445"/>
      <c r="IA39" s="445"/>
      <c r="IB39" s="445"/>
      <c r="IC39" s="445"/>
      <c r="ID39" s="445"/>
      <c r="IE39" s="445"/>
      <c r="IF39" s="445"/>
      <c r="IG39" s="445"/>
      <c r="IH39" s="445"/>
      <c r="II39" s="445"/>
      <c r="IJ39" s="445"/>
      <c r="IK39" s="445"/>
      <c r="IL39" s="445"/>
      <c r="IM39" s="445"/>
      <c r="IN39" s="445"/>
      <c r="IO39" s="445"/>
      <c r="IP39" s="445"/>
      <c r="IQ39" s="445"/>
      <c r="IR39" s="445"/>
      <c r="IS39" s="445"/>
      <c r="IT39" s="445"/>
      <c r="IU39" s="445"/>
      <c r="IV39" s="445"/>
      <c r="IW39" s="445"/>
      <c r="IX39" s="445"/>
      <c r="IY39" s="445"/>
      <c r="IZ39" s="445"/>
      <c r="JA39" s="445"/>
      <c r="JB39" s="445"/>
      <c r="JC39" s="445"/>
      <c r="JD39" s="445"/>
      <c r="JE39" s="445"/>
      <c r="JF39" s="445"/>
      <c r="JG39" s="445"/>
      <c r="JH39" s="445"/>
      <c r="JI39" s="445"/>
      <c r="JJ39" s="445"/>
    </row>
    <row r="40" spans="1:270" s="38" customFormat="1" ht="15" customHeight="1" x14ac:dyDescent="0.25">
      <c r="A40" s="31"/>
      <c r="B40" s="174"/>
      <c r="C40" s="99"/>
      <c r="D40" s="175"/>
      <c r="E40" s="133"/>
      <c r="F40" s="134"/>
      <c r="G40" s="97"/>
      <c r="H40" s="407"/>
      <c r="I40" s="273"/>
      <c r="J40" s="362"/>
      <c r="K40" s="363"/>
      <c r="L40" s="270"/>
      <c r="M40" s="251"/>
      <c r="N40" s="331"/>
      <c r="O40" s="331"/>
      <c r="P40" s="331"/>
      <c r="Q40" s="331"/>
      <c r="R40" s="296"/>
      <c r="S40" s="445"/>
      <c r="T40" s="445"/>
      <c r="U40" s="445"/>
      <c r="V40" s="445"/>
      <c r="W40" s="445"/>
      <c r="X40" s="445"/>
      <c r="Y40" s="445"/>
      <c r="Z40" s="445"/>
      <c r="AA40" s="445"/>
      <c r="AB40" s="445"/>
      <c r="AC40" s="445"/>
      <c r="AD40" s="445"/>
      <c r="AE40" s="445"/>
      <c r="AF40" s="445"/>
      <c r="AG40" s="445"/>
      <c r="AH40" s="445"/>
      <c r="AI40" s="445"/>
      <c r="AJ40" s="445"/>
      <c r="AK40" s="445"/>
      <c r="AL40" s="445"/>
      <c r="AM40" s="445"/>
      <c r="AN40" s="445"/>
      <c r="AO40" s="445"/>
      <c r="AP40" s="445"/>
      <c r="AQ40" s="445"/>
      <c r="AR40" s="445"/>
      <c r="AS40" s="445"/>
      <c r="AT40" s="445"/>
      <c r="AU40" s="445"/>
      <c r="AV40" s="445"/>
      <c r="AW40" s="445"/>
      <c r="AX40" s="445"/>
      <c r="AY40" s="445"/>
      <c r="AZ40" s="445"/>
      <c r="BA40" s="445"/>
      <c r="BB40" s="445"/>
      <c r="BC40" s="445"/>
      <c r="BD40" s="445"/>
      <c r="BE40" s="445"/>
      <c r="BF40" s="445"/>
      <c r="BG40" s="445"/>
      <c r="BH40" s="445"/>
      <c r="BI40" s="445"/>
      <c r="BJ40" s="445"/>
      <c r="BK40" s="445"/>
      <c r="BL40" s="445"/>
      <c r="BM40" s="445"/>
      <c r="BN40" s="445"/>
      <c r="BO40" s="445"/>
      <c r="BP40" s="445"/>
      <c r="BQ40" s="445"/>
      <c r="BR40" s="445"/>
      <c r="BS40" s="445"/>
      <c r="BT40" s="445"/>
      <c r="BU40" s="445"/>
      <c r="BV40" s="445"/>
      <c r="BW40" s="445"/>
      <c r="BX40" s="445"/>
      <c r="BY40" s="445"/>
      <c r="BZ40" s="445"/>
      <c r="CA40" s="445"/>
      <c r="CB40" s="445"/>
      <c r="CC40" s="445"/>
      <c r="CD40" s="445"/>
      <c r="CE40" s="445"/>
      <c r="CF40" s="445"/>
      <c r="CG40" s="445"/>
      <c r="CH40" s="445"/>
      <c r="CI40" s="445"/>
      <c r="CJ40" s="445"/>
      <c r="CK40" s="445"/>
      <c r="CL40" s="445"/>
      <c r="CM40" s="445"/>
      <c r="CN40" s="445"/>
      <c r="CO40" s="445"/>
      <c r="CP40" s="445"/>
      <c r="CQ40" s="445"/>
      <c r="CR40" s="445"/>
      <c r="CS40" s="445"/>
      <c r="CT40" s="445"/>
      <c r="CU40" s="445"/>
      <c r="CV40" s="445"/>
      <c r="CW40" s="445"/>
      <c r="CX40" s="445"/>
      <c r="CY40" s="445"/>
      <c r="CZ40" s="445"/>
      <c r="DA40" s="445"/>
      <c r="DB40" s="445"/>
      <c r="DC40" s="445"/>
      <c r="DD40" s="445"/>
      <c r="DE40" s="445"/>
      <c r="DF40" s="445"/>
      <c r="DG40" s="445"/>
      <c r="DH40" s="445"/>
      <c r="DI40" s="445"/>
      <c r="DJ40" s="445"/>
      <c r="DK40" s="445"/>
      <c r="DL40" s="445"/>
      <c r="DM40" s="445"/>
      <c r="DN40" s="445"/>
      <c r="DO40" s="445"/>
      <c r="DP40" s="445"/>
      <c r="DQ40" s="445"/>
      <c r="DR40" s="445"/>
      <c r="DS40" s="445"/>
      <c r="DT40" s="445"/>
      <c r="DU40" s="445"/>
      <c r="DV40" s="445"/>
      <c r="DW40" s="445"/>
      <c r="DX40" s="445"/>
      <c r="DY40" s="445"/>
      <c r="DZ40" s="445"/>
      <c r="EA40" s="445"/>
      <c r="EB40" s="445"/>
      <c r="EC40" s="445"/>
      <c r="ED40" s="445"/>
      <c r="EE40" s="445"/>
      <c r="EF40" s="445"/>
      <c r="EG40" s="445"/>
      <c r="EH40" s="445"/>
      <c r="EI40" s="445"/>
      <c r="EJ40" s="445"/>
      <c r="EK40" s="445"/>
      <c r="EL40" s="445"/>
      <c r="EM40" s="445"/>
      <c r="EN40" s="445"/>
      <c r="EO40" s="445"/>
      <c r="EP40" s="445"/>
      <c r="EQ40" s="445"/>
      <c r="ER40" s="445"/>
      <c r="ES40" s="445"/>
      <c r="ET40" s="445"/>
      <c r="EU40" s="445"/>
      <c r="EV40" s="445"/>
      <c r="EW40" s="445"/>
      <c r="EX40" s="445"/>
      <c r="EY40" s="445"/>
      <c r="EZ40" s="445"/>
      <c r="FA40" s="445"/>
      <c r="FB40" s="445"/>
      <c r="FC40" s="445"/>
      <c r="FD40" s="445"/>
      <c r="FE40" s="445"/>
      <c r="FF40" s="445"/>
      <c r="FG40" s="445"/>
      <c r="FH40" s="445"/>
      <c r="FI40" s="445"/>
      <c r="FJ40" s="445"/>
      <c r="FK40" s="445"/>
      <c r="FL40" s="445"/>
      <c r="FM40" s="445"/>
      <c r="FN40" s="445"/>
      <c r="FO40" s="445"/>
      <c r="FP40" s="445"/>
      <c r="FQ40" s="445"/>
      <c r="FR40" s="445"/>
      <c r="FS40" s="445"/>
      <c r="FT40" s="445"/>
      <c r="FU40" s="445"/>
      <c r="FV40" s="445"/>
      <c r="FW40" s="445"/>
      <c r="FX40" s="445"/>
      <c r="FY40" s="445"/>
      <c r="FZ40" s="445"/>
      <c r="GA40" s="445"/>
      <c r="GB40" s="445"/>
      <c r="GC40" s="445"/>
      <c r="GD40" s="445"/>
      <c r="GE40" s="445"/>
      <c r="GF40" s="445"/>
      <c r="GG40" s="445"/>
      <c r="GH40" s="445"/>
      <c r="GI40" s="445"/>
      <c r="GJ40" s="445"/>
      <c r="GK40" s="445"/>
      <c r="GL40" s="445"/>
      <c r="GM40" s="445"/>
      <c r="GN40" s="445"/>
      <c r="GO40" s="445"/>
      <c r="GP40" s="445"/>
      <c r="GQ40" s="445"/>
      <c r="GR40" s="445"/>
      <c r="GS40" s="445"/>
      <c r="GT40" s="445"/>
      <c r="GU40" s="445"/>
      <c r="GV40" s="445"/>
      <c r="GW40" s="445"/>
      <c r="GX40" s="445"/>
      <c r="GY40" s="445"/>
      <c r="GZ40" s="445"/>
      <c r="HA40" s="445"/>
      <c r="HB40" s="445"/>
      <c r="HC40" s="445"/>
      <c r="HD40" s="445"/>
      <c r="HE40" s="445"/>
      <c r="HF40" s="445"/>
      <c r="HG40" s="445"/>
      <c r="HH40" s="445"/>
      <c r="HI40" s="445"/>
      <c r="HJ40" s="445"/>
      <c r="HK40" s="445"/>
      <c r="HL40" s="445"/>
      <c r="HM40" s="445"/>
      <c r="HN40" s="445"/>
      <c r="HO40" s="445"/>
      <c r="HP40" s="445"/>
      <c r="HQ40" s="445"/>
      <c r="HR40" s="445"/>
      <c r="HS40" s="445"/>
      <c r="HT40" s="445"/>
      <c r="HU40" s="445"/>
      <c r="HV40" s="445"/>
      <c r="HW40" s="445"/>
      <c r="HX40" s="445"/>
      <c r="HY40" s="445"/>
      <c r="HZ40" s="445"/>
      <c r="IA40" s="445"/>
      <c r="IB40" s="445"/>
      <c r="IC40" s="445"/>
      <c r="ID40" s="445"/>
      <c r="IE40" s="445"/>
      <c r="IF40" s="445"/>
      <c r="IG40" s="445"/>
      <c r="IH40" s="445"/>
      <c r="II40" s="445"/>
      <c r="IJ40" s="445"/>
      <c r="IK40" s="445"/>
      <c r="IL40" s="445"/>
      <c r="IM40" s="445"/>
      <c r="IN40" s="445"/>
      <c r="IO40" s="445"/>
      <c r="IP40" s="445"/>
      <c r="IQ40" s="445"/>
      <c r="IR40" s="445"/>
      <c r="IS40" s="445"/>
      <c r="IT40" s="445"/>
      <c r="IU40" s="445"/>
      <c r="IV40" s="445"/>
      <c r="IW40" s="445"/>
      <c r="IX40" s="445"/>
      <c r="IY40" s="445"/>
      <c r="IZ40" s="445"/>
      <c r="JA40" s="445"/>
      <c r="JB40" s="445"/>
      <c r="JC40" s="445"/>
      <c r="JD40" s="445"/>
      <c r="JE40" s="445"/>
      <c r="JF40" s="445"/>
      <c r="JG40" s="445"/>
      <c r="JH40" s="445"/>
      <c r="JI40" s="445"/>
      <c r="JJ40" s="445"/>
    </row>
    <row r="41" spans="1:270" s="72" customFormat="1" ht="15" customHeight="1" x14ac:dyDescent="0.25">
      <c r="B41" s="451"/>
      <c r="C41" s="214" t="s">
        <v>33</v>
      </c>
      <c r="D41" s="222"/>
      <c r="E41" s="75"/>
      <c r="F41" s="76"/>
      <c r="G41" s="99"/>
      <c r="H41" s="416"/>
      <c r="I41" s="330"/>
      <c r="J41" s="291"/>
      <c r="K41" s="292"/>
      <c r="L41" s="293"/>
      <c r="M41" s="251"/>
      <c r="N41" s="241" t="s">
        <v>285</v>
      </c>
      <c r="O41" s="241" t="s">
        <v>286</v>
      </c>
      <c r="P41" s="241" t="s">
        <v>287</v>
      </c>
      <c r="Q41" s="241" t="s">
        <v>288</v>
      </c>
      <c r="R41" s="296"/>
    </row>
    <row r="42" spans="1:270" s="23" customFormat="1" ht="33.75" x14ac:dyDescent="0.25">
      <c r="B42" s="78" t="s">
        <v>6</v>
      </c>
      <c r="C42" s="79"/>
      <c r="D42" s="217" t="s">
        <v>34</v>
      </c>
      <c r="E42" s="27" t="s">
        <v>35</v>
      </c>
      <c r="F42" s="81" t="s">
        <v>36</v>
      </c>
      <c r="G42" s="99"/>
      <c r="H42" s="416"/>
      <c r="I42" s="330"/>
      <c r="J42" s="263" t="s">
        <v>11</v>
      </c>
      <c r="K42" s="264" t="s">
        <v>12</v>
      </c>
      <c r="L42" s="265"/>
      <c r="M42" s="251"/>
      <c r="N42" s="266" t="s">
        <v>35</v>
      </c>
      <c r="O42" s="266" t="s">
        <v>35</v>
      </c>
      <c r="P42" s="266" t="s">
        <v>35</v>
      </c>
      <c r="Q42" s="266" t="s">
        <v>35</v>
      </c>
      <c r="R42" s="296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</row>
    <row r="43" spans="1:270" s="38" customFormat="1" ht="15" customHeight="1" x14ac:dyDescent="0.25">
      <c r="A43" s="31"/>
      <c r="B43" s="60">
        <v>0.05</v>
      </c>
      <c r="C43" s="210" t="s">
        <v>185</v>
      </c>
      <c r="D43" s="216"/>
      <c r="E43" s="56" t="s">
        <v>26</v>
      </c>
      <c r="F43" s="57" t="s">
        <v>26</v>
      </c>
      <c r="G43" s="100"/>
      <c r="H43" s="416"/>
      <c r="I43" s="330"/>
      <c r="J43" s="398" t="str">
        <f>F43</f>
        <v>...%</v>
      </c>
      <c r="K43" s="399" t="e">
        <f>1+(1*J43)</f>
        <v>#VALUE!</v>
      </c>
      <c r="L43" s="270" t="e">
        <f>F43-E43</f>
        <v>#VALUE!</v>
      </c>
      <c r="M43" s="251"/>
      <c r="N43" s="393">
        <v>0</v>
      </c>
      <c r="O43" s="393">
        <v>5.0000000000000001E-3</v>
      </c>
      <c r="P43" s="393">
        <v>0</v>
      </c>
      <c r="Q43" s="393">
        <v>0</v>
      </c>
      <c r="R43" s="296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45"/>
      <c r="AI43" s="445"/>
      <c r="AJ43" s="445"/>
      <c r="AK43" s="445"/>
      <c r="AL43" s="445"/>
      <c r="AM43" s="445"/>
      <c r="AN43" s="445"/>
      <c r="AO43" s="445"/>
      <c r="AP43" s="445"/>
      <c r="AQ43" s="445"/>
      <c r="AR43" s="445"/>
      <c r="AS43" s="445"/>
      <c r="AT43" s="445"/>
      <c r="AU43" s="445"/>
      <c r="AV43" s="445"/>
      <c r="AW43" s="445"/>
      <c r="AX43" s="445"/>
      <c r="AY43" s="445"/>
      <c r="AZ43" s="445"/>
      <c r="BA43" s="445"/>
      <c r="BB43" s="445"/>
      <c r="BC43" s="445"/>
      <c r="BD43" s="445"/>
      <c r="BE43" s="445"/>
      <c r="BF43" s="445"/>
      <c r="BG43" s="445"/>
      <c r="BH43" s="445"/>
      <c r="BI43" s="445"/>
      <c r="BJ43" s="445"/>
      <c r="BK43" s="445"/>
      <c r="BL43" s="445"/>
      <c r="BM43" s="445"/>
      <c r="BN43" s="445"/>
      <c r="BO43" s="445"/>
      <c r="BP43" s="445"/>
      <c r="BQ43" s="445"/>
      <c r="BR43" s="445"/>
      <c r="BS43" s="445"/>
      <c r="BT43" s="445"/>
      <c r="BU43" s="445"/>
      <c r="BV43" s="445"/>
      <c r="BW43" s="445"/>
      <c r="BX43" s="445"/>
      <c r="BY43" s="445"/>
      <c r="BZ43" s="445"/>
      <c r="CA43" s="445"/>
      <c r="CB43" s="445"/>
      <c r="CC43" s="445"/>
      <c r="CD43" s="445"/>
      <c r="CE43" s="445"/>
      <c r="CF43" s="445"/>
      <c r="CG43" s="445"/>
      <c r="CH43" s="445"/>
      <c r="CI43" s="445"/>
      <c r="CJ43" s="445"/>
      <c r="CK43" s="445"/>
      <c r="CL43" s="445"/>
      <c r="CM43" s="445"/>
      <c r="CN43" s="445"/>
      <c r="CO43" s="445"/>
      <c r="CP43" s="445"/>
      <c r="CQ43" s="445"/>
      <c r="CR43" s="445"/>
      <c r="CS43" s="445"/>
      <c r="CT43" s="445"/>
      <c r="CU43" s="445"/>
      <c r="CV43" s="445"/>
      <c r="CW43" s="445"/>
      <c r="CX43" s="445"/>
      <c r="CY43" s="445"/>
      <c r="CZ43" s="445"/>
      <c r="DA43" s="445"/>
      <c r="DB43" s="445"/>
      <c r="DC43" s="445"/>
      <c r="DD43" s="445"/>
      <c r="DE43" s="445"/>
      <c r="DF43" s="445"/>
      <c r="DG43" s="445"/>
      <c r="DH43" s="445"/>
      <c r="DI43" s="445"/>
      <c r="DJ43" s="445"/>
      <c r="DK43" s="445"/>
      <c r="DL43" s="445"/>
      <c r="DM43" s="445"/>
      <c r="DN43" s="445"/>
      <c r="DO43" s="445"/>
      <c r="DP43" s="445"/>
      <c r="DQ43" s="445"/>
      <c r="DR43" s="445"/>
      <c r="DS43" s="445"/>
      <c r="DT43" s="445"/>
      <c r="DU43" s="445"/>
      <c r="DV43" s="445"/>
      <c r="DW43" s="445"/>
      <c r="DX43" s="445"/>
      <c r="DY43" s="445"/>
      <c r="DZ43" s="445"/>
      <c r="EA43" s="445"/>
      <c r="EB43" s="445"/>
      <c r="EC43" s="445"/>
      <c r="ED43" s="445"/>
      <c r="EE43" s="445"/>
      <c r="EF43" s="445"/>
      <c r="EG43" s="445"/>
      <c r="EH43" s="445"/>
      <c r="EI43" s="445"/>
      <c r="EJ43" s="445"/>
      <c r="EK43" s="445"/>
      <c r="EL43" s="445"/>
      <c r="EM43" s="445"/>
      <c r="EN43" s="445"/>
      <c r="EO43" s="445"/>
      <c r="EP43" s="445"/>
      <c r="EQ43" s="445"/>
      <c r="ER43" s="445"/>
      <c r="ES43" s="445"/>
      <c r="ET43" s="445"/>
      <c r="EU43" s="445"/>
      <c r="EV43" s="445"/>
      <c r="EW43" s="445"/>
      <c r="EX43" s="445"/>
      <c r="EY43" s="445"/>
      <c r="EZ43" s="445"/>
      <c r="FA43" s="445"/>
      <c r="FB43" s="445"/>
      <c r="FC43" s="445"/>
      <c r="FD43" s="445"/>
      <c r="FE43" s="445"/>
      <c r="FF43" s="445"/>
      <c r="FG43" s="445"/>
      <c r="FH43" s="445"/>
      <c r="FI43" s="445"/>
      <c r="FJ43" s="445"/>
      <c r="FK43" s="445"/>
      <c r="FL43" s="445"/>
      <c r="FM43" s="445"/>
      <c r="FN43" s="445"/>
      <c r="FO43" s="445"/>
      <c r="FP43" s="445"/>
      <c r="FQ43" s="445"/>
      <c r="FR43" s="445"/>
      <c r="FS43" s="445"/>
      <c r="FT43" s="445"/>
      <c r="FU43" s="445"/>
      <c r="FV43" s="445"/>
      <c r="FW43" s="445"/>
      <c r="FX43" s="445"/>
      <c r="FY43" s="445"/>
      <c r="FZ43" s="445"/>
      <c r="GA43" s="445"/>
      <c r="GB43" s="445"/>
      <c r="GC43" s="445"/>
      <c r="GD43" s="445"/>
      <c r="GE43" s="445"/>
      <c r="GF43" s="445"/>
      <c r="GG43" s="445"/>
      <c r="GH43" s="445"/>
      <c r="GI43" s="445"/>
      <c r="GJ43" s="445"/>
      <c r="GK43" s="445"/>
      <c r="GL43" s="445"/>
      <c r="GM43" s="445"/>
      <c r="GN43" s="445"/>
      <c r="GO43" s="445"/>
      <c r="GP43" s="445"/>
      <c r="GQ43" s="445"/>
      <c r="GR43" s="445"/>
      <c r="GS43" s="445"/>
      <c r="GT43" s="445"/>
      <c r="GU43" s="445"/>
      <c r="GV43" s="445"/>
      <c r="GW43" s="445"/>
      <c r="GX43" s="445"/>
      <c r="GY43" s="445"/>
      <c r="GZ43" s="445"/>
      <c r="HA43" s="445"/>
      <c r="HB43" s="445"/>
      <c r="HC43" s="445"/>
      <c r="HD43" s="445"/>
      <c r="HE43" s="445"/>
      <c r="HF43" s="445"/>
      <c r="HG43" s="445"/>
      <c r="HH43" s="445"/>
      <c r="HI43" s="445"/>
      <c r="HJ43" s="445"/>
      <c r="HK43" s="445"/>
      <c r="HL43" s="445"/>
      <c r="HM43" s="445"/>
      <c r="HN43" s="445"/>
      <c r="HO43" s="445"/>
      <c r="HP43" s="445"/>
      <c r="HQ43" s="445"/>
      <c r="HR43" s="445"/>
      <c r="HS43" s="445"/>
      <c r="HT43" s="445"/>
      <c r="HU43" s="445"/>
      <c r="HV43" s="445"/>
      <c r="HW43" s="445"/>
      <c r="HX43" s="445"/>
      <c r="HY43" s="445"/>
      <c r="HZ43" s="445"/>
      <c r="IA43" s="445"/>
      <c r="IB43" s="445"/>
      <c r="IC43" s="445"/>
      <c r="ID43" s="445"/>
      <c r="IE43" s="445"/>
      <c r="IF43" s="445"/>
      <c r="IG43" s="445"/>
      <c r="IH43" s="445"/>
      <c r="II43" s="445"/>
      <c r="IJ43" s="445"/>
      <c r="IK43" s="445"/>
      <c r="IL43" s="445"/>
      <c r="IM43" s="445"/>
      <c r="IN43" s="445"/>
      <c r="IO43" s="445"/>
      <c r="IP43" s="445"/>
      <c r="IQ43" s="445"/>
      <c r="IR43" s="445"/>
      <c r="IS43" s="445"/>
      <c r="IT43" s="445"/>
      <c r="IU43" s="445"/>
      <c r="IV43" s="445"/>
      <c r="IW43" s="445"/>
      <c r="IX43" s="445"/>
      <c r="IY43" s="445"/>
      <c r="IZ43" s="445"/>
      <c r="JA43" s="445"/>
      <c r="JB43" s="445"/>
      <c r="JC43" s="445"/>
      <c r="JD43" s="445"/>
      <c r="JE43" s="445"/>
      <c r="JF43" s="445"/>
      <c r="JG43" s="445"/>
      <c r="JH43" s="445"/>
      <c r="JI43" s="445"/>
      <c r="JJ43" s="445"/>
    </row>
    <row r="44" spans="1:270" s="45" customFormat="1" ht="15" customHeight="1" x14ac:dyDescent="0.25">
      <c r="A44" s="47"/>
      <c r="B44" s="160"/>
      <c r="C44" s="64"/>
      <c r="D44" s="223"/>
      <c r="E44" s="163"/>
      <c r="F44" s="77"/>
      <c r="G44" s="102"/>
      <c r="H44" s="416"/>
      <c r="I44" s="330"/>
      <c r="J44" s="298"/>
      <c r="K44" s="286"/>
      <c r="L44" s="299"/>
      <c r="M44" s="251"/>
      <c r="N44" s="300"/>
      <c r="O44" s="300"/>
      <c r="P44" s="300"/>
      <c r="Q44" s="300"/>
      <c r="R44" s="296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47"/>
      <c r="JI44" s="47"/>
      <c r="JJ44" s="47"/>
    </row>
    <row r="45" spans="1:270" s="72" customFormat="1" ht="15" customHeight="1" x14ac:dyDescent="0.25">
      <c r="B45" s="160"/>
      <c r="C45" s="214" t="s">
        <v>38</v>
      </c>
      <c r="D45" s="222"/>
      <c r="E45" s="222"/>
      <c r="F45" s="76"/>
      <c r="G45" s="103"/>
      <c r="H45" s="416"/>
      <c r="I45" s="330"/>
      <c r="J45" s="291"/>
      <c r="K45" s="292"/>
      <c r="L45" s="293"/>
      <c r="M45" s="251"/>
      <c r="N45" s="241" t="s">
        <v>285</v>
      </c>
      <c r="O45" s="241" t="s">
        <v>286</v>
      </c>
      <c r="P45" s="241" t="s">
        <v>287</v>
      </c>
      <c r="Q45" s="241" t="s">
        <v>288</v>
      </c>
      <c r="R45" s="296"/>
    </row>
    <row r="46" spans="1:270" s="23" customFormat="1" ht="33.75" x14ac:dyDescent="0.25">
      <c r="B46" s="78" t="s">
        <v>6</v>
      </c>
      <c r="C46" s="79"/>
      <c r="D46" s="217" t="s">
        <v>34</v>
      </c>
      <c r="E46" s="27" t="s">
        <v>35</v>
      </c>
      <c r="F46" s="81" t="s">
        <v>36</v>
      </c>
      <c r="G46" s="99"/>
      <c r="H46" s="416"/>
      <c r="I46" s="330"/>
      <c r="J46" s="263" t="s">
        <v>11</v>
      </c>
      <c r="K46" s="264" t="s">
        <v>12</v>
      </c>
      <c r="L46" s="265"/>
      <c r="M46" s="251"/>
      <c r="N46" s="266" t="s">
        <v>35</v>
      </c>
      <c r="O46" s="266" t="s">
        <v>35</v>
      </c>
      <c r="P46" s="266" t="s">
        <v>35</v>
      </c>
      <c r="Q46" s="266" t="s">
        <v>35</v>
      </c>
      <c r="R46" s="296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</row>
    <row r="47" spans="1:270" s="38" customFormat="1" ht="15" customHeight="1" x14ac:dyDescent="0.25">
      <c r="A47" s="31"/>
      <c r="B47" s="60">
        <v>0.05</v>
      </c>
      <c r="C47" s="210" t="s">
        <v>186</v>
      </c>
      <c r="D47" s="216"/>
      <c r="E47" s="56" t="s">
        <v>26</v>
      </c>
      <c r="F47" s="57" t="s">
        <v>26</v>
      </c>
      <c r="G47" s="109"/>
      <c r="H47" s="416"/>
      <c r="I47" s="330"/>
      <c r="J47" s="398" t="str">
        <f>F47</f>
        <v>...%</v>
      </c>
      <c r="K47" s="399" t="e">
        <f>1+(1*J47)</f>
        <v>#VALUE!</v>
      </c>
      <c r="L47" s="270" t="e">
        <f>F47-E47</f>
        <v>#VALUE!</v>
      </c>
      <c r="M47" s="251"/>
      <c r="N47" s="393">
        <v>0</v>
      </c>
      <c r="O47" s="393">
        <v>5.0000000000000001E-4</v>
      </c>
      <c r="P47" s="393">
        <v>0</v>
      </c>
      <c r="Q47" s="393">
        <v>0</v>
      </c>
      <c r="R47" s="296"/>
      <c r="S47" s="445"/>
      <c r="T47" s="445"/>
      <c r="U47" s="445"/>
      <c r="V47" s="445"/>
      <c r="W47" s="445"/>
      <c r="X47" s="445"/>
      <c r="Y47" s="445"/>
      <c r="Z47" s="445"/>
      <c r="AA47" s="445"/>
      <c r="AB47" s="445"/>
      <c r="AC47" s="445"/>
      <c r="AD47" s="445"/>
      <c r="AE47" s="445"/>
      <c r="AF47" s="445"/>
      <c r="AG47" s="445"/>
      <c r="AH47" s="445"/>
      <c r="AI47" s="445"/>
      <c r="AJ47" s="445"/>
      <c r="AK47" s="445"/>
      <c r="AL47" s="445"/>
      <c r="AM47" s="445"/>
      <c r="AN47" s="445"/>
      <c r="AO47" s="445"/>
      <c r="AP47" s="445"/>
      <c r="AQ47" s="445"/>
      <c r="AR47" s="445"/>
      <c r="AS47" s="445"/>
      <c r="AT47" s="445"/>
      <c r="AU47" s="445"/>
      <c r="AV47" s="445"/>
      <c r="AW47" s="445"/>
      <c r="AX47" s="445"/>
      <c r="AY47" s="445"/>
      <c r="AZ47" s="445"/>
      <c r="BA47" s="445"/>
      <c r="BB47" s="445"/>
      <c r="BC47" s="445"/>
      <c r="BD47" s="445"/>
      <c r="BE47" s="445"/>
      <c r="BF47" s="445"/>
      <c r="BG47" s="445"/>
      <c r="BH47" s="445"/>
      <c r="BI47" s="445"/>
      <c r="BJ47" s="445"/>
      <c r="BK47" s="445"/>
      <c r="BL47" s="445"/>
      <c r="BM47" s="445"/>
      <c r="BN47" s="445"/>
      <c r="BO47" s="445"/>
      <c r="BP47" s="445"/>
      <c r="BQ47" s="445"/>
      <c r="BR47" s="445"/>
      <c r="BS47" s="445"/>
      <c r="BT47" s="445"/>
      <c r="BU47" s="445"/>
      <c r="BV47" s="445"/>
      <c r="BW47" s="445"/>
      <c r="BX47" s="445"/>
      <c r="BY47" s="445"/>
      <c r="BZ47" s="445"/>
      <c r="CA47" s="445"/>
      <c r="CB47" s="445"/>
      <c r="CC47" s="445"/>
      <c r="CD47" s="445"/>
      <c r="CE47" s="445"/>
      <c r="CF47" s="445"/>
      <c r="CG47" s="445"/>
      <c r="CH47" s="445"/>
      <c r="CI47" s="445"/>
      <c r="CJ47" s="445"/>
      <c r="CK47" s="445"/>
      <c r="CL47" s="445"/>
      <c r="CM47" s="445"/>
      <c r="CN47" s="445"/>
      <c r="CO47" s="445"/>
      <c r="CP47" s="445"/>
      <c r="CQ47" s="445"/>
      <c r="CR47" s="445"/>
      <c r="CS47" s="445"/>
      <c r="CT47" s="445"/>
      <c r="CU47" s="445"/>
      <c r="CV47" s="445"/>
      <c r="CW47" s="445"/>
      <c r="CX47" s="445"/>
      <c r="CY47" s="445"/>
      <c r="CZ47" s="445"/>
      <c r="DA47" s="445"/>
      <c r="DB47" s="445"/>
      <c r="DC47" s="445"/>
      <c r="DD47" s="445"/>
      <c r="DE47" s="445"/>
      <c r="DF47" s="445"/>
      <c r="DG47" s="445"/>
      <c r="DH47" s="445"/>
      <c r="DI47" s="445"/>
      <c r="DJ47" s="445"/>
      <c r="DK47" s="445"/>
      <c r="DL47" s="445"/>
      <c r="DM47" s="445"/>
      <c r="DN47" s="445"/>
      <c r="DO47" s="445"/>
      <c r="DP47" s="445"/>
      <c r="DQ47" s="445"/>
      <c r="DR47" s="445"/>
      <c r="DS47" s="445"/>
      <c r="DT47" s="445"/>
      <c r="DU47" s="445"/>
      <c r="DV47" s="445"/>
      <c r="DW47" s="445"/>
      <c r="DX47" s="445"/>
      <c r="DY47" s="445"/>
      <c r="DZ47" s="445"/>
      <c r="EA47" s="445"/>
      <c r="EB47" s="445"/>
      <c r="EC47" s="445"/>
      <c r="ED47" s="445"/>
      <c r="EE47" s="445"/>
      <c r="EF47" s="445"/>
      <c r="EG47" s="445"/>
      <c r="EH47" s="445"/>
      <c r="EI47" s="445"/>
      <c r="EJ47" s="445"/>
      <c r="EK47" s="445"/>
      <c r="EL47" s="445"/>
      <c r="EM47" s="445"/>
      <c r="EN47" s="445"/>
      <c r="EO47" s="445"/>
      <c r="EP47" s="445"/>
      <c r="EQ47" s="445"/>
      <c r="ER47" s="445"/>
      <c r="ES47" s="445"/>
      <c r="ET47" s="445"/>
      <c r="EU47" s="445"/>
      <c r="EV47" s="445"/>
      <c r="EW47" s="445"/>
      <c r="EX47" s="445"/>
      <c r="EY47" s="445"/>
      <c r="EZ47" s="445"/>
      <c r="FA47" s="445"/>
      <c r="FB47" s="445"/>
      <c r="FC47" s="445"/>
      <c r="FD47" s="445"/>
      <c r="FE47" s="445"/>
      <c r="FF47" s="445"/>
      <c r="FG47" s="445"/>
      <c r="FH47" s="445"/>
      <c r="FI47" s="445"/>
      <c r="FJ47" s="445"/>
      <c r="FK47" s="445"/>
      <c r="FL47" s="445"/>
      <c r="FM47" s="445"/>
      <c r="FN47" s="445"/>
      <c r="FO47" s="445"/>
      <c r="FP47" s="445"/>
      <c r="FQ47" s="445"/>
      <c r="FR47" s="445"/>
      <c r="FS47" s="445"/>
      <c r="FT47" s="445"/>
      <c r="FU47" s="445"/>
      <c r="FV47" s="445"/>
      <c r="FW47" s="445"/>
      <c r="FX47" s="445"/>
      <c r="FY47" s="445"/>
      <c r="FZ47" s="445"/>
      <c r="GA47" s="445"/>
      <c r="GB47" s="445"/>
      <c r="GC47" s="445"/>
      <c r="GD47" s="445"/>
      <c r="GE47" s="445"/>
      <c r="GF47" s="445"/>
      <c r="GG47" s="445"/>
      <c r="GH47" s="445"/>
      <c r="GI47" s="445"/>
      <c r="GJ47" s="445"/>
      <c r="GK47" s="445"/>
      <c r="GL47" s="445"/>
      <c r="GM47" s="445"/>
      <c r="GN47" s="445"/>
      <c r="GO47" s="445"/>
      <c r="GP47" s="445"/>
      <c r="GQ47" s="445"/>
      <c r="GR47" s="445"/>
      <c r="GS47" s="445"/>
      <c r="GT47" s="445"/>
      <c r="GU47" s="445"/>
      <c r="GV47" s="445"/>
      <c r="GW47" s="445"/>
      <c r="GX47" s="445"/>
      <c r="GY47" s="445"/>
      <c r="GZ47" s="445"/>
      <c r="HA47" s="445"/>
      <c r="HB47" s="445"/>
      <c r="HC47" s="445"/>
      <c r="HD47" s="445"/>
      <c r="HE47" s="445"/>
      <c r="HF47" s="445"/>
      <c r="HG47" s="445"/>
      <c r="HH47" s="445"/>
      <c r="HI47" s="445"/>
      <c r="HJ47" s="445"/>
      <c r="HK47" s="445"/>
      <c r="HL47" s="445"/>
      <c r="HM47" s="445"/>
      <c r="HN47" s="445"/>
      <c r="HO47" s="445"/>
      <c r="HP47" s="445"/>
      <c r="HQ47" s="445"/>
      <c r="HR47" s="445"/>
      <c r="HS47" s="445"/>
      <c r="HT47" s="445"/>
      <c r="HU47" s="445"/>
      <c r="HV47" s="445"/>
      <c r="HW47" s="445"/>
      <c r="HX47" s="445"/>
      <c r="HY47" s="445"/>
      <c r="HZ47" s="445"/>
      <c r="IA47" s="445"/>
      <c r="IB47" s="445"/>
      <c r="IC47" s="445"/>
      <c r="ID47" s="445"/>
      <c r="IE47" s="445"/>
      <c r="IF47" s="445"/>
      <c r="IG47" s="445"/>
      <c r="IH47" s="445"/>
      <c r="II47" s="445"/>
      <c r="IJ47" s="445"/>
      <c r="IK47" s="445"/>
      <c r="IL47" s="445"/>
      <c r="IM47" s="445"/>
      <c r="IN47" s="445"/>
      <c r="IO47" s="445"/>
      <c r="IP47" s="445"/>
      <c r="IQ47" s="445"/>
      <c r="IR47" s="445"/>
      <c r="IS47" s="445"/>
      <c r="IT47" s="445"/>
      <c r="IU47" s="445"/>
      <c r="IV47" s="445"/>
      <c r="IW47" s="445"/>
      <c r="IX47" s="445"/>
      <c r="IY47" s="445"/>
      <c r="IZ47" s="445"/>
      <c r="JA47" s="445"/>
      <c r="JB47" s="445"/>
      <c r="JC47" s="445"/>
      <c r="JD47" s="445"/>
      <c r="JE47" s="445"/>
      <c r="JF47" s="445"/>
      <c r="JG47" s="445"/>
      <c r="JH47" s="445"/>
      <c r="JI47" s="445"/>
      <c r="JJ47" s="445"/>
    </row>
    <row r="48" spans="1:270" s="23" customFormat="1" ht="15" customHeight="1" x14ac:dyDescent="0.25">
      <c r="A48" s="30"/>
      <c r="B48" s="92"/>
      <c r="C48" s="93"/>
      <c r="D48" s="176"/>
      <c r="E48" s="177"/>
      <c r="F48" s="178"/>
      <c r="G48" s="98"/>
      <c r="H48" s="417"/>
      <c r="I48" s="251"/>
      <c r="J48" s="251"/>
      <c r="K48" s="251"/>
      <c r="L48" s="251"/>
      <c r="M48" s="251"/>
      <c r="N48" s="251"/>
      <c r="O48" s="251"/>
      <c r="P48" s="251"/>
      <c r="Q48" s="251"/>
      <c r="R48" s="296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</row>
    <row r="49" spans="1:270" s="38" customFormat="1" ht="15" customHeight="1" x14ac:dyDescent="0.25">
      <c r="A49" s="446"/>
      <c r="B49" s="174"/>
      <c r="C49" s="91" t="s">
        <v>305</v>
      </c>
      <c r="D49" s="458"/>
      <c r="E49" s="459"/>
      <c r="F49" s="460" t="s">
        <v>15</v>
      </c>
      <c r="G49" s="130"/>
      <c r="H49" s="418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446"/>
      <c r="T49" s="446"/>
      <c r="U49" s="446"/>
      <c r="V49" s="446"/>
      <c r="W49" s="446"/>
      <c r="X49" s="446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  <c r="AM49" s="446"/>
      <c r="AN49" s="446"/>
      <c r="AO49" s="446"/>
      <c r="AP49" s="446"/>
      <c r="AQ49" s="446"/>
      <c r="AR49" s="446"/>
      <c r="AS49" s="446"/>
      <c r="AT49" s="446"/>
      <c r="AU49" s="446"/>
      <c r="AV49" s="446"/>
      <c r="AW49" s="446"/>
      <c r="AX49" s="446"/>
      <c r="AY49" s="446"/>
      <c r="AZ49" s="446"/>
      <c r="BA49" s="446"/>
      <c r="BB49" s="446"/>
      <c r="BC49" s="446"/>
      <c r="BD49" s="446"/>
      <c r="BE49" s="446"/>
      <c r="BF49" s="446"/>
      <c r="BG49" s="446"/>
      <c r="BH49" s="446"/>
      <c r="BI49" s="446"/>
      <c r="BJ49" s="446"/>
      <c r="BK49" s="446"/>
      <c r="BL49" s="446"/>
      <c r="BM49" s="446"/>
      <c r="BN49" s="446"/>
      <c r="BO49" s="446"/>
      <c r="BP49" s="446"/>
      <c r="BQ49" s="446"/>
      <c r="BR49" s="446"/>
      <c r="BS49" s="446"/>
      <c r="BT49" s="446"/>
      <c r="BU49" s="446"/>
      <c r="BV49" s="446"/>
      <c r="BW49" s="446"/>
      <c r="BX49" s="446"/>
      <c r="BY49" s="446"/>
      <c r="BZ49" s="446"/>
      <c r="CA49" s="446"/>
      <c r="CB49" s="446"/>
      <c r="CC49" s="446"/>
      <c r="CD49" s="446"/>
      <c r="CE49" s="446"/>
      <c r="CF49" s="446"/>
      <c r="CG49" s="446"/>
      <c r="CH49" s="446"/>
      <c r="CI49" s="446"/>
      <c r="CJ49" s="446"/>
      <c r="CK49" s="446"/>
      <c r="CL49" s="446"/>
      <c r="CM49" s="446"/>
      <c r="CN49" s="446"/>
      <c r="CO49" s="446"/>
      <c r="CP49" s="446"/>
      <c r="CQ49" s="446"/>
      <c r="CR49" s="446"/>
      <c r="CS49" s="446"/>
      <c r="CT49" s="446"/>
      <c r="CU49" s="446"/>
      <c r="CV49" s="446"/>
      <c r="CW49" s="446"/>
      <c r="CX49" s="446"/>
      <c r="CY49" s="446"/>
      <c r="CZ49" s="446"/>
      <c r="DA49" s="446"/>
      <c r="DB49" s="446"/>
      <c r="DC49" s="446"/>
      <c r="DD49" s="446"/>
      <c r="DE49" s="446"/>
      <c r="DF49" s="446"/>
      <c r="DG49" s="446"/>
      <c r="DH49" s="446"/>
      <c r="DI49" s="446"/>
      <c r="DJ49" s="446"/>
      <c r="DK49" s="446"/>
      <c r="DL49" s="446"/>
      <c r="DM49" s="446"/>
      <c r="DN49" s="446"/>
      <c r="DO49" s="446"/>
      <c r="DP49" s="446"/>
      <c r="DQ49" s="446"/>
      <c r="DR49" s="446"/>
      <c r="DS49" s="446"/>
      <c r="DT49" s="446"/>
      <c r="DU49" s="446"/>
      <c r="DV49" s="446"/>
      <c r="DW49" s="446"/>
      <c r="DX49" s="446"/>
      <c r="DY49" s="446"/>
      <c r="DZ49" s="446"/>
      <c r="EA49" s="446"/>
      <c r="EB49" s="446"/>
      <c r="EC49" s="446"/>
      <c r="ED49" s="446"/>
      <c r="EE49" s="446"/>
      <c r="EF49" s="446"/>
      <c r="EG49" s="446"/>
      <c r="EH49" s="446"/>
      <c r="EI49" s="446"/>
      <c r="EJ49" s="446"/>
      <c r="EK49" s="446"/>
      <c r="EL49" s="446"/>
      <c r="EM49" s="446"/>
      <c r="EN49" s="446"/>
      <c r="EO49" s="446"/>
      <c r="EP49" s="446"/>
      <c r="EQ49" s="446"/>
      <c r="ER49" s="446"/>
      <c r="ES49" s="446"/>
      <c r="ET49" s="446"/>
      <c r="EU49" s="446"/>
      <c r="EV49" s="446"/>
      <c r="EW49" s="446"/>
      <c r="EX49" s="446"/>
      <c r="EY49" s="446"/>
      <c r="EZ49" s="446"/>
      <c r="FA49" s="446"/>
      <c r="FB49" s="446"/>
      <c r="FC49" s="446"/>
      <c r="FD49" s="446"/>
      <c r="FE49" s="446"/>
      <c r="FF49" s="446"/>
      <c r="FG49" s="446"/>
      <c r="FH49" s="446"/>
      <c r="FI49" s="446"/>
      <c r="FJ49" s="446"/>
      <c r="FK49" s="446"/>
      <c r="FL49" s="446"/>
      <c r="FM49" s="446"/>
      <c r="FN49" s="446"/>
      <c r="FO49" s="446"/>
      <c r="FP49" s="446"/>
      <c r="FQ49" s="446"/>
      <c r="FR49" s="446"/>
      <c r="FS49" s="446"/>
      <c r="FT49" s="446"/>
      <c r="FU49" s="446"/>
      <c r="FV49" s="446"/>
      <c r="FW49" s="446"/>
      <c r="FX49" s="446"/>
      <c r="FY49" s="446"/>
      <c r="FZ49" s="446"/>
      <c r="GA49" s="446"/>
      <c r="GB49" s="446"/>
      <c r="GC49" s="446"/>
      <c r="GD49" s="446"/>
      <c r="GE49" s="446"/>
      <c r="GF49" s="446"/>
      <c r="GG49" s="446"/>
      <c r="GH49" s="446"/>
      <c r="GI49" s="446"/>
      <c r="GJ49" s="446"/>
      <c r="GK49" s="446"/>
      <c r="GL49" s="446"/>
      <c r="GM49" s="446"/>
      <c r="GN49" s="446"/>
      <c r="GO49" s="446"/>
      <c r="GP49" s="446"/>
      <c r="GQ49" s="446"/>
      <c r="GR49" s="446"/>
      <c r="GS49" s="446"/>
      <c r="GT49" s="446"/>
      <c r="GU49" s="446"/>
      <c r="GV49" s="446"/>
      <c r="GW49" s="446"/>
      <c r="GX49" s="446"/>
      <c r="GY49" s="446"/>
      <c r="GZ49" s="446"/>
      <c r="HA49" s="446"/>
      <c r="HB49" s="446"/>
      <c r="HC49" s="446"/>
      <c r="HD49" s="446"/>
      <c r="HE49" s="446"/>
      <c r="HF49" s="446"/>
      <c r="HG49" s="446"/>
      <c r="HH49" s="446"/>
      <c r="HI49" s="446"/>
      <c r="HJ49" s="446"/>
      <c r="HK49" s="446"/>
      <c r="HL49" s="446"/>
      <c r="HM49" s="446"/>
      <c r="HN49" s="446"/>
      <c r="HO49" s="446"/>
      <c r="HP49" s="446"/>
      <c r="HQ49" s="446"/>
      <c r="HR49" s="446"/>
      <c r="HS49" s="446"/>
      <c r="HT49" s="446"/>
      <c r="HU49" s="446"/>
      <c r="HV49" s="446"/>
      <c r="HW49" s="446"/>
      <c r="HX49" s="446"/>
      <c r="HY49" s="446"/>
      <c r="HZ49" s="446"/>
      <c r="IA49" s="446"/>
      <c r="IB49" s="446"/>
      <c r="IC49" s="446"/>
      <c r="ID49" s="446"/>
      <c r="IE49" s="446"/>
      <c r="IF49" s="446"/>
      <c r="IG49" s="446"/>
      <c r="IH49" s="446"/>
      <c r="II49" s="446"/>
      <c r="IJ49" s="446"/>
      <c r="IK49" s="446"/>
      <c r="IL49" s="446"/>
      <c r="IM49" s="446"/>
      <c r="IN49" s="446"/>
      <c r="IO49" s="446"/>
      <c r="IP49" s="446"/>
      <c r="IQ49" s="446"/>
      <c r="IR49" s="446"/>
      <c r="IS49" s="446"/>
      <c r="IT49" s="446"/>
      <c r="IU49" s="446"/>
      <c r="IV49" s="446"/>
      <c r="IW49" s="446"/>
      <c r="IX49" s="446"/>
      <c r="IY49" s="446"/>
      <c r="IZ49" s="446"/>
      <c r="JA49" s="446"/>
      <c r="JB49" s="446"/>
      <c r="JC49" s="446"/>
      <c r="JD49" s="446"/>
      <c r="JE49" s="446"/>
      <c r="JF49" s="446"/>
      <c r="JG49" s="446"/>
      <c r="JH49" s="446"/>
      <c r="JI49" s="446"/>
      <c r="JJ49" s="446"/>
    </row>
    <row r="50" spans="1:270" s="38" customFormat="1" ht="15" customHeight="1" x14ac:dyDescent="0.25">
      <c r="A50" s="431"/>
      <c r="B50" s="174"/>
      <c r="C50" s="91" t="s">
        <v>306</v>
      </c>
      <c r="D50" s="458"/>
      <c r="E50" s="459"/>
      <c r="F50" s="460" t="s">
        <v>15</v>
      </c>
      <c r="G50" s="130"/>
      <c r="H50" s="418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445"/>
      <c r="T50" s="445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445"/>
      <c r="AG50" s="445"/>
      <c r="AH50" s="445"/>
      <c r="AI50" s="445"/>
      <c r="AJ50" s="445"/>
      <c r="AK50" s="445"/>
      <c r="AL50" s="445"/>
      <c r="AM50" s="445"/>
      <c r="AN50" s="445"/>
      <c r="AO50" s="445"/>
      <c r="AP50" s="445"/>
      <c r="AQ50" s="445"/>
      <c r="AR50" s="445"/>
      <c r="AS50" s="445"/>
      <c r="AT50" s="445"/>
      <c r="AU50" s="445"/>
      <c r="AV50" s="445"/>
      <c r="AW50" s="445"/>
      <c r="AX50" s="445"/>
      <c r="AY50" s="445"/>
      <c r="AZ50" s="445"/>
      <c r="BA50" s="445"/>
      <c r="BB50" s="445"/>
      <c r="BC50" s="445"/>
      <c r="BD50" s="445"/>
      <c r="BE50" s="445"/>
      <c r="BF50" s="445"/>
      <c r="BG50" s="445"/>
      <c r="BH50" s="445"/>
      <c r="BI50" s="445"/>
      <c r="BJ50" s="445"/>
      <c r="BK50" s="445"/>
      <c r="BL50" s="445"/>
      <c r="BM50" s="445"/>
      <c r="BN50" s="445"/>
      <c r="BO50" s="445"/>
      <c r="BP50" s="445"/>
      <c r="BQ50" s="445"/>
      <c r="BR50" s="445"/>
      <c r="BS50" s="445"/>
      <c r="BT50" s="445"/>
      <c r="BU50" s="445"/>
      <c r="BV50" s="445"/>
      <c r="BW50" s="445"/>
      <c r="BX50" s="445"/>
      <c r="BY50" s="445"/>
      <c r="BZ50" s="445"/>
      <c r="CA50" s="445"/>
      <c r="CB50" s="445"/>
      <c r="CC50" s="445"/>
      <c r="CD50" s="445"/>
      <c r="CE50" s="445"/>
      <c r="CF50" s="445"/>
      <c r="CG50" s="445"/>
      <c r="CH50" s="445"/>
      <c r="CI50" s="445"/>
      <c r="CJ50" s="445"/>
      <c r="CK50" s="445"/>
      <c r="CL50" s="445"/>
      <c r="CM50" s="445"/>
      <c r="CN50" s="445"/>
      <c r="CO50" s="445"/>
      <c r="CP50" s="445"/>
      <c r="CQ50" s="445"/>
      <c r="CR50" s="445"/>
      <c r="CS50" s="445"/>
      <c r="CT50" s="445"/>
      <c r="CU50" s="445"/>
      <c r="CV50" s="445"/>
      <c r="CW50" s="445"/>
      <c r="CX50" s="445"/>
      <c r="CY50" s="445"/>
      <c r="CZ50" s="445"/>
      <c r="DA50" s="445"/>
      <c r="DB50" s="445"/>
      <c r="DC50" s="445"/>
      <c r="DD50" s="445"/>
      <c r="DE50" s="445"/>
      <c r="DF50" s="445"/>
      <c r="DG50" s="445"/>
      <c r="DH50" s="445"/>
      <c r="DI50" s="445"/>
      <c r="DJ50" s="445"/>
      <c r="DK50" s="445"/>
      <c r="DL50" s="445"/>
      <c r="DM50" s="445"/>
      <c r="DN50" s="445"/>
      <c r="DO50" s="445"/>
      <c r="DP50" s="445"/>
      <c r="DQ50" s="445"/>
      <c r="DR50" s="445"/>
      <c r="DS50" s="445"/>
      <c r="DT50" s="445"/>
      <c r="DU50" s="445"/>
      <c r="DV50" s="445"/>
      <c r="DW50" s="445"/>
      <c r="DX50" s="445"/>
      <c r="DY50" s="445"/>
      <c r="DZ50" s="445"/>
      <c r="EA50" s="445"/>
      <c r="EB50" s="445"/>
      <c r="EC50" s="445"/>
      <c r="ED50" s="445"/>
      <c r="EE50" s="445"/>
      <c r="EF50" s="445"/>
      <c r="EG50" s="445"/>
      <c r="EH50" s="445"/>
      <c r="EI50" s="445"/>
      <c r="EJ50" s="445"/>
      <c r="EK50" s="445"/>
      <c r="EL50" s="445"/>
      <c r="EM50" s="445"/>
      <c r="EN50" s="445"/>
      <c r="EO50" s="445"/>
      <c r="EP50" s="445"/>
      <c r="EQ50" s="445"/>
      <c r="ER50" s="445"/>
      <c r="ES50" s="445"/>
      <c r="ET50" s="445"/>
      <c r="EU50" s="445"/>
      <c r="EV50" s="445"/>
      <c r="EW50" s="445"/>
      <c r="EX50" s="445"/>
      <c r="EY50" s="445"/>
      <c r="EZ50" s="445"/>
      <c r="FA50" s="445"/>
      <c r="FB50" s="445"/>
      <c r="FC50" s="445"/>
      <c r="FD50" s="445"/>
      <c r="FE50" s="445"/>
      <c r="FF50" s="445"/>
      <c r="FG50" s="445"/>
      <c r="FH50" s="445"/>
      <c r="FI50" s="445"/>
      <c r="FJ50" s="445"/>
      <c r="FK50" s="445"/>
      <c r="FL50" s="445"/>
      <c r="FM50" s="445"/>
      <c r="FN50" s="445"/>
      <c r="FO50" s="445"/>
      <c r="FP50" s="445"/>
      <c r="FQ50" s="445"/>
      <c r="FR50" s="445"/>
      <c r="FS50" s="445"/>
      <c r="FT50" s="445"/>
      <c r="FU50" s="445"/>
      <c r="FV50" s="445"/>
      <c r="FW50" s="445"/>
      <c r="FX50" s="445"/>
      <c r="FY50" s="445"/>
      <c r="FZ50" s="445"/>
      <c r="GA50" s="445"/>
      <c r="GB50" s="445"/>
      <c r="GC50" s="445"/>
      <c r="GD50" s="445"/>
      <c r="GE50" s="445"/>
      <c r="GF50" s="445"/>
      <c r="GG50" s="445"/>
      <c r="GH50" s="445"/>
      <c r="GI50" s="445"/>
      <c r="GJ50" s="445"/>
      <c r="GK50" s="445"/>
      <c r="GL50" s="445"/>
      <c r="GM50" s="445"/>
      <c r="GN50" s="445"/>
      <c r="GO50" s="445"/>
      <c r="GP50" s="445"/>
      <c r="GQ50" s="445"/>
      <c r="GR50" s="445"/>
      <c r="GS50" s="445"/>
      <c r="GT50" s="445"/>
      <c r="GU50" s="445"/>
      <c r="GV50" s="445"/>
      <c r="GW50" s="445"/>
      <c r="GX50" s="445"/>
      <c r="GY50" s="445"/>
      <c r="GZ50" s="445"/>
      <c r="HA50" s="445"/>
      <c r="HB50" s="445"/>
      <c r="HC50" s="445"/>
      <c r="HD50" s="445"/>
      <c r="HE50" s="445"/>
      <c r="HF50" s="445"/>
      <c r="HG50" s="445"/>
      <c r="HH50" s="445"/>
      <c r="HI50" s="445"/>
      <c r="HJ50" s="445"/>
      <c r="HK50" s="445"/>
      <c r="HL50" s="445"/>
      <c r="HM50" s="445"/>
      <c r="HN50" s="445"/>
      <c r="HO50" s="445"/>
      <c r="HP50" s="445"/>
      <c r="HQ50" s="445"/>
      <c r="HR50" s="445"/>
      <c r="HS50" s="445"/>
      <c r="HT50" s="445"/>
      <c r="HU50" s="445"/>
      <c r="HV50" s="445"/>
      <c r="HW50" s="445"/>
      <c r="HX50" s="445"/>
      <c r="HY50" s="445"/>
      <c r="HZ50" s="445"/>
      <c r="IA50" s="445"/>
      <c r="IB50" s="445"/>
      <c r="IC50" s="445"/>
      <c r="ID50" s="445"/>
      <c r="IE50" s="445"/>
      <c r="IF50" s="445"/>
      <c r="IG50" s="445"/>
      <c r="IH50" s="445"/>
      <c r="II50" s="445"/>
      <c r="IJ50" s="445"/>
      <c r="IK50" s="445"/>
      <c r="IL50" s="445"/>
      <c r="IM50" s="445"/>
      <c r="IN50" s="445"/>
      <c r="IO50" s="445"/>
      <c r="IP50" s="445"/>
      <c r="IQ50" s="445"/>
      <c r="IR50" s="445"/>
      <c r="IS50" s="445"/>
      <c r="IT50" s="445"/>
      <c r="IU50" s="445"/>
      <c r="IV50" s="445"/>
      <c r="IW50" s="445"/>
      <c r="IX50" s="445"/>
      <c r="IY50" s="445"/>
      <c r="IZ50" s="445"/>
      <c r="JA50" s="445"/>
      <c r="JB50" s="445"/>
      <c r="JC50" s="445"/>
      <c r="JD50" s="445"/>
      <c r="JE50" s="445"/>
      <c r="JF50" s="445"/>
      <c r="JG50" s="445"/>
      <c r="JH50" s="445"/>
      <c r="JI50" s="445"/>
      <c r="JJ50" s="445"/>
    </row>
    <row r="51" spans="1:270" s="38" customFormat="1" ht="15" customHeight="1" x14ac:dyDescent="0.25">
      <c r="A51" s="446"/>
      <c r="B51" s="174"/>
      <c r="C51" s="179" t="s">
        <v>307</v>
      </c>
      <c r="D51" s="220"/>
      <c r="E51" s="180"/>
      <c r="F51" s="181" t="s">
        <v>15</v>
      </c>
      <c r="G51" s="130"/>
      <c r="H51" s="418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446"/>
      <c r="AS51" s="446"/>
      <c r="AT51" s="446"/>
      <c r="AU51" s="446"/>
      <c r="AV51" s="446"/>
      <c r="AW51" s="446"/>
      <c r="AX51" s="446"/>
      <c r="AY51" s="446"/>
      <c r="AZ51" s="446"/>
      <c r="BA51" s="446"/>
      <c r="BB51" s="446"/>
      <c r="BC51" s="446"/>
      <c r="BD51" s="446"/>
      <c r="BE51" s="446"/>
      <c r="BF51" s="446"/>
      <c r="BG51" s="446"/>
      <c r="BH51" s="446"/>
      <c r="BI51" s="446"/>
      <c r="BJ51" s="446"/>
      <c r="BK51" s="446"/>
      <c r="BL51" s="446"/>
      <c r="BM51" s="446"/>
      <c r="BN51" s="446"/>
      <c r="BO51" s="446"/>
      <c r="BP51" s="446"/>
      <c r="BQ51" s="446"/>
      <c r="BR51" s="446"/>
      <c r="BS51" s="446"/>
      <c r="BT51" s="446"/>
      <c r="BU51" s="446"/>
      <c r="BV51" s="446"/>
      <c r="BW51" s="446"/>
      <c r="BX51" s="446"/>
      <c r="BY51" s="446"/>
      <c r="BZ51" s="446"/>
      <c r="CA51" s="446"/>
      <c r="CB51" s="446"/>
      <c r="CC51" s="446"/>
      <c r="CD51" s="446"/>
      <c r="CE51" s="446"/>
      <c r="CF51" s="446"/>
      <c r="CG51" s="446"/>
      <c r="CH51" s="446"/>
      <c r="CI51" s="446"/>
      <c r="CJ51" s="446"/>
      <c r="CK51" s="446"/>
      <c r="CL51" s="446"/>
      <c r="CM51" s="446"/>
      <c r="CN51" s="446"/>
      <c r="CO51" s="446"/>
      <c r="CP51" s="446"/>
      <c r="CQ51" s="446"/>
      <c r="CR51" s="446"/>
      <c r="CS51" s="446"/>
      <c r="CT51" s="446"/>
      <c r="CU51" s="446"/>
      <c r="CV51" s="446"/>
      <c r="CW51" s="446"/>
      <c r="CX51" s="446"/>
      <c r="CY51" s="446"/>
      <c r="CZ51" s="446"/>
      <c r="DA51" s="446"/>
      <c r="DB51" s="446"/>
      <c r="DC51" s="446"/>
      <c r="DD51" s="446"/>
      <c r="DE51" s="446"/>
      <c r="DF51" s="446"/>
      <c r="DG51" s="446"/>
      <c r="DH51" s="446"/>
      <c r="DI51" s="446"/>
      <c r="DJ51" s="446"/>
      <c r="DK51" s="446"/>
      <c r="DL51" s="446"/>
      <c r="DM51" s="446"/>
      <c r="DN51" s="446"/>
      <c r="DO51" s="446"/>
      <c r="DP51" s="446"/>
      <c r="DQ51" s="446"/>
      <c r="DR51" s="446"/>
      <c r="DS51" s="446"/>
      <c r="DT51" s="446"/>
      <c r="DU51" s="446"/>
      <c r="DV51" s="446"/>
      <c r="DW51" s="446"/>
      <c r="DX51" s="446"/>
      <c r="DY51" s="446"/>
      <c r="DZ51" s="446"/>
      <c r="EA51" s="446"/>
      <c r="EB51" s="446"/>
      <c r="EC51" s="446"/>
      <c r="ED51" s="446"/>
      <c r="EE51" s="446"/>
      <c r="EF51" s="446"/>
      <c r="EG51" s="446"/>
      <c r="EH51" s="446"/>
      <c r="EI51" s="446"/>
      <c r="EJ51" s="446"/>
      <c r="EK51" s="446"/>
      <c r="EL51" s="446"/>
      <c r="EM51" s="446"/>
      <c r="EN51" s="446"/>
      <c r="EO51" s="446"/>
      <c r="EP51" s="446"/>
      <c r="EQ51" s="446"/>
      <c r="ER51" s="446"/>
      <c r="ES51" s="446"/>
      <c r="ET51" s="446"/>
      <c r="EU51" s="446"/>
      <c r="EV51" s="446"/>
      <c r="EW51" s="446"/>
      <c r="EX51" s="446"/>
      <c r="EY51" s="446"/>
      <c r="EZ51" s="446"/>
      <c r="FA51" s="446"/>
      <c r="FB51" s="446"/>
      <c r="FC51" s="446"/>
      <c r="FD51" s="446"/>
      <c r="FE51" s="446"/>
      <c r="FF51" s="446"/>
      <c r="FG51" s="446"/>
      <c r="FH51" s="446"/>
      <c r="FI51" s="446"/>
      <c r="FJ51" s="446"/>
      <c r="FK51" s="446"/>
      <c r="FL51" s="446"/>
      <c r="FM51" s="446"/>
      <c r="FN51" s="446"/>
      <c r="FO51" s="446"/>
      <c r="FP51" s="446"/>
      <c r="FQ51" s="446"/>
      <c r="FR51" s="446"/>
      <c r="FS51" s="446"/>
      <c r="FT51" s="446"/>
      <c r="FU51" s="446"/>
      <c r="FV51" s="446"/>
      <c r="FW51" s="446"/>
      <c r="FX51" s="446"/>
      <c r="FY51" s="446"/>
      <c r="FZ51" s="446"/>
      <c r="GA51" s="446"/>
      <c r="GB51" s="446"/>
      <c r="GC51" s="446"/>
      <c r="GD51" s="446"/>
      <c r="GE51" s="446"/>
      <c r="GF51" s="446"/>
      <c r="GG51" s="446"/>
      <c r="GH51" s="446"/>
      <c r="GI51" s="446"/>
      <c r="GJ51" s="446"/>
      <c r="GK51" s="446"/>
      <c r="GL51" s="446"/>
      <c r="GM51" s="446"/>
      <c r="GN51" s="446"/>
      <c r="GO51" s="446"/>
      <c r="GP51" s="446"/>
      <c r="GQ51" s="446"/>
      <c r="GR51" s="446"/>
      <c r="GS51" s="446"/>
      <c r="GT51" s="446"/>
      <c r="GU51" s="446"/>
      <c r="GV51" s="446"/>
      <c r="GW51" s="446"/>
      <c r="GX51" s="446"/>
      <c r="GY51" s="446"/>
      <c r="GZ51" s="446"/>
      <c r="HA51" s="446"/>
      <c r="HB51" s="446"/>
      <c r="HC51" s="446"/>
      <c r="HD51" s="446"/>
      <c r="HE51" s="446"/>
      <c r="HF51" s="446"/>
      <c r="HG51" s="446"/>
      <c r="HH51" s="446"/>
      <c r="HI51" s="446"/>
      <c r="HJ51" s="446"/>
      <c r="HK51" s="446"/>
      <c r="HL51" s="446"/>
      <c r="HM51" s="446"/>
      <c r="HN51" s="446"/>
      <c r="HO51" s="446"/>
      <c r="HP51" s="446"/>
      <c r="HQ51" s="446"/>
      <c r="HR51" s="446"/>
      <c r="HS51" s="446"/>
      <c r="HT51" s="446"/>
      <c r="HU51" s="446"/>
      <c r="HV51" s="446"/>
      <c r="HW51" s="446"/>
      <c r="HX51" s="446"/>
      <c r="HY51" s="446"/>
      <c r="HZ51" s="446"/>
      <c r="IA51" s="446"/>
      <c r="IB51" s="446"/>
      <c r="IC51" s="446"/>
      <c r="ID51" s="446"/>
      <c r="IE51" s="446"/>
      <c r="IF51" s="446"/>
      <c r="IG51" s="446"/>
      <c r="IH51" s="446"/>
      <c r="II51" s="446"/>
      <c r="IJ51" s="446"/>
      <c r="IK51" s="446"/>
      <c r="IL51" s="446"/>
      <c r="IM51" s="446"/>
      <c r="IN51" s="446"/>
      <c r="IO51" s="446"/>
      <c r="IP51" s="446"/>
      <c r="IQ51" s="446"/>
      <c r="IR51" s="446"/>
      <c r="IS51" s="446"/>
      <c r="IT51" s="446"/>
      <c r="IU51" s="446"/>
      <c r="IV51" s="446"/>
      <c r="IW51" s="446"/>
      <c r="IX51" s="446"/>
      <c r="IY51" s="446"/>
      <c r="IZ51" s="446"/>
      <c r="JA51" s="446"/>
      <c r="JB51" s="446"/>
      <c r="JC51" s="446"/>
      <c r="JD51" s="446"/>
      <c r="JE51" s="446"/>
      <c r="JF51" s="446"/>
      <c r="JG51" s="446"/>
      <c r="JH51" s="446"/>
      <c r="JI51" s="446"/>
      <c r="JJ51" s="446"/>
    </row>
    <row r="52" spans="1:270" s="38" customFormat="1" ht="15" customHeight="1" x14ac:dyDescent="0.25">
      <c r="A52" s="431"/>
      <c r="B52" s="174"/>
      <c r="C52" s="179" t="s">
        <v>308</v>
      </c>
      <c r="D52" s="220"/>
      <c r="E52" s="180"/>
      <c r="F52" s="181" t="s">
        <v>15</v>
      </c>
      <c r="G52" s="130"/>
      <c r="H52" s="418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45"/>
      <c r="BB52" s="445"/>
      <c r="BC52" s="445"/>
      <c r="BD52" s="445"/>
      <c r="BE52" s="445"/>
      <c r="BF52" s="445"/>
      <c r="BG52" s="445"/>
      <c r="BH52" s="445"/>
      <c r="BI52" s="445"/>
      <c r="BJ52" s="445"/>
      <c r="BK52" s="445"/>
      <c r="BL52" s="445"/>
      <c r="BM52" s="445"/>
      <c r="BN52" s="445"/>
      <c r="BO52" s="445"/>
      <c r="BP52" s="445"/>
      <c r="BQ52" s="445"/>
      <c r="BR52" s="445"/>
      <c r="BS52" s="445"/>
      <c r="BT52" s="445"/>
      <c r="BU52" s="445"/>
      <c r="BV52" s="445"/>
      <c r="BW52" s="445"/>
      <c r="BX52" s="445"/>
      <c r="BY52" s="445"/>
      <c r="BZ52" s="445"/>
      <c r="CA52" s="445"/>
      <c r="CB52" s="445"/>
      <c r="CC52" s="445"/>
      <c r="CD52" s="445"/>
      <c r="CE52" s="445"/>
      <c r="CF52" s="445"/>
      <c r="CG52" s="445"/>
      <c r="CH52" s="445"/>
      <c r="CI52" s="445"/>
      <c r="CJ52" s="445"/>
      <c r="CK52" s="445"/>
      <c r="CL52" s="445"/>
      <c r="CM52" s="445"/>
      <c r="CN52" s="445"/>
      <c r="CO52" s="445"/>
      <c r="CP52" s="445"/>
      <c r="CQ52" s="445"/>
      <c r="CR52" s="445"/>
      <c r="CS52" s="445"/>
      <c r="CT52" s="445"/>
      <c r="CU52" s="445"/>
      <c r="CV52" s="445"/>
      <c r="CW52" s="445"/>
      <c r="CX52" s="445"/>
      <c r="CY52" s="445"/>
      <c r="CZ52" s="445"/>
      <c r="DA52" s="445"/>
      <c r="DB52" s="445"/>
      <c r="DC52" s="445"/>
      <c r="DD52" s="445"/>
      <c r="DE52" s="445"/>
      <c r="DF52" s="445"/>
      <c r="DG52" s="445"/>
      <c r="DH52" s="445"/>
      <c r="DI52" s="445"/>
      <c r="DJ52" s="445"/>
      <c r="DK52" s="445"/>
      <c r="DL52" s="445"/>
      <c r="DM52" s="445"/>
      <c r="DN52" s="445"/>
      <c r="DO52" s="445"/>
      <c r="DP52" s="445"/>
      <c r="DQ52" s="445"/>
      <c r="DR52" s="445"/>
      <c r="DS52" s="445"/>
      <c r="DT52" s="445"/>
      <c r="DU52" s="445"/>
      <c r="DV52" s="445"/>
      <c r="DW52" s="445"/>
      <c r="DX52" s="445"/>
      <c r="DY52" s="445"/>
      <c r="DZ52" s="445"/>
      <c r="EA52" s="445"/>
      <c r="EB52" s="445"/>
      <c r="EC52" s="445"/>
      <c r="ED52" s="445"/>
      <c r="EE52" s="445"/>
      <c r="EF52" s="445"/>
      <c r="EG52" s="445"/>
      <c r="EH52" s="445"/>
      <c r="EI52" s="445"/>
      <c r="EJ52" s="445"/>
      <c r="EK52" s="445"/>
      <c r="EL52" s="445"/>
      <c r="EM52" s="445"/>
      <c r="EN52" s="445"/>
      <c r="EO52" s="445"/>
      <c r="EP52" s="445"/>
      <c r="EQ52" s="445"/>
      <c r="ER52" s="445"/>
      <c r="ES52" s="445"/>
      <c r="ET52" s="445"/>
      <c r="EU52" s="445"/>
      <c r="EV52" s="445"/>
      <c r="EW52" s="445"/>
      <c r="EX52" s="445"/>
      <c r="EY52" s="445"/>
      <c r="EZ52" s="445"/>
      <c r="FA52" s="445"/>
      <c r="FB52" s="445"/>
      <c r="FC52" s="445"/>
      <c r="FD52" s="445"/>
      <c r="FE52" s="445"/>
      <c r="FF52" s="445"/>
      <c r="FG52" s="445"/>
      <c r="FH52" s="445"/>
      <c r="FI52" s="445"/>
      <c r="FJ52" s="445"/>
      <c r="FK52" s="445"/>
      <c r="FL52" s="445"/>
      <c r="FM52" s="445"/>
      <c r="FN52" s="445"/>
      <c r="FO52" s="445"/>
      <c r="FP52" s="445"/>
      <c r="FQ52" s="445"/>
      <c r="FR52" s="445"/>
      <c r="FS52" s="445"/>
      <c r="FT52" s="445"/>
      <c r="FU52" s="445"/>
      <c r="FV52" s="445"/>
      <c r="FW52" s="445"/>
      <c r="FX52" s="445"/>
      <c r="FY52" s="445"/>
      <c r="FZ52" s="445"/>
      <c r="GA52" s="445"/>
      <c r="GB52" s="445"/>
      <c r="GC52" s="445"/>
      <c r="GD52" s="445"/>
      <c r="GE52" s="445"/>
      <c r="GF52" s="445"/>
      <c r="GG52" s="445"/>
      <c r="GH52" s="445"/>
      <c r="GI52" s="445"/>
      <c r="GJ52" s="445"/>
      <c r="GK52" s="445"/>
      <c r="GL52" s="445"/>
      <c r="GM52" s="445"/>
      <c r="GN52" s="445"/>
      <c r="GO52" s="445"/>
      <c r="GP52" s="445"/>
      <c r="GQ52" s="445"/>
      <c r="GR52" s="445"/>
      <c r="GS52" s="445"/>
      <c r="GT52" s="445"/>
      <c r="GU52" s="445"/>
      <c r="GV52" s="445"/>
      <c r="GW52" s="445"/>
      <c r="GX52" s="445"/>
      <c r="GY52" s="445"/>
      <c r="GZ52" s="445"/>
      <c r="HA52" s="445"/>
      <c r="HB52" s="445"/>
      <c r="HC52" s="445"/>
      <c r="HD52" s="445"/>
      <c r="HE52" s="445"/>
      <c r="HF52" s="445"/>
      <c r="HG52" s="445"/>
      <c r="HH52" s="445"/>
      <c r="HI52" s="445"/>
      <c r="HJ52" s="445"/>
      <c r="HK52" s="445"/>
      <c r="HL52" s="445"/>
      <c r="HM52" s="445"/>
      <c r="HN52" s="445"/>
      <c r="HO52" s="445"/>
      <c r="HP52" s="445"/>
      <c r="HQ52" s="445"/>
      <c r="HR52" s="445"/>
      <c r="HS52" s="445"/>
      <c r="HT52" s="445"/>
      <c r="HU52" s="445"/>
      <c r="HV52" s="445"/>
      <c r="HW52" s="445"/>
      <c r="HX52" s="445"/>
      <c r="HY52" s="445"/>
      <c r="HZ52" s="445"/>
      <c r="IA52" s="445"/>
      <c r="IB52" s="445"/>
      <c r="IC52" s="445"/>
      <c r="ID52" s="445"/>
      <c r="IE52" s="445"/>
      <c r="IF52" s="445"/>
      <c r="IG52" s="445"/>
      <c r="IH52" s="445"/>
      <c r="II52" s="445"/>
      <c r="IJ52" s="445"/>
      <c r="IK52" s="445"/>
      <c r="IL52" s="445"/>
      <c r="IM52" s="445"/>
      <c r="IN52" s="445"/>
      <c r="IO52" s="445"/>
      <c r="IP52" s="445"/>
      <c r="IQ52" s="445"/>
      <c r="IR52" s="445"/>
      <c r="IS52" s="445"/>
      <c r="IT52" s="445"/>
      <c r="IU52" s="445"/>
      <c r="IV52" s="445"/>
      <c r="IW52" s="445"/>
      <c r="IX52" s="445"/>
      <c r="IY52" s="445"/>
      <c r="IZ52" s="445"/>
      <c r="JA52" s="445"/>
      <c r="JB52" s="445"/>
      <c r="JC52" s="445"/>
      <c r="JD52" s="445"/>
      <c r="JE52" s="445"/>
      <c r="JF52" s="445"/>
      <c r="JG52" s="445"/>
      <c r="JH52" s="445"/>
      <c r="JI52" s="445"/>
      <c r="JJ52" s="445"/>
    </row>
    <row r="53" spans="1:270" s="23" customFormat="1" ht="3.95" customHeight="1" x14ac:dyDescent="0.25">
      <c r="A53" s="30"/>
      <c r="B53" s="92"/>
      <c r="C53" s="93"/>
      <c r="D53" s="176"/>
      <c r="E53" s="177"/>
      <c r="F53" s="178"/>
      <c r="G53" s="478"/>
      <c r="H53" s="417"/>
      <c r="I53" s="251"/>
      <c r="J53" s="251"/>
      <c r="K53" s="251"/>
      <c r="L53" s="251"/>
      <c r="M53" s="251"/>
      <c r="N53" s="251"/>
      <c r="O53" s="251"/>
      <c r="P53" s="251"/>
      <c r="Q53" s="251"/>
      <c r="R53" s="296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</row>
    <row r="54" spans="1:270" s="38" customFormat="1" ht="15" customHeight="1" x14ac:dyDescent="0.25">
      <c r="A54" s="31"/>
      <c r="B54" s="174"/>
      <c r="C54" s="91" t="s">
        <v>187</v>
      </c>
      <c r="D54" s="458"/>
      <c r="E54" s="459"/>
      <c r="F54" s="460" t="s">
        <v>15</v>
      </c>
      <c r="G54" s="130"/>
      <c r="H54" s="418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  <c r="AJ54" s="445"/>
      <c r="AK54" s="445"/>
      <c r="AL54" s="445"/>
      <c r="AM54" s="445"/>
      <c r="AN54" s="445"/>
      <c r="AO54" s="445"/>
      <c r="AP54" s="445"/>
      <c r="AQ54" s="445"/>
      <c r="AR54" s="445"/>
      <c r="AS54" s="445"/>
      <c r="AT54" s="445"/>
      <c r="AU54" s="445"/>
      <c r="AV54" s="445"/>
      <c r="AW54" s="445"/>
      <c r="AX54" s="445"/>
      <c r="AY54" s="445"/>
      <c r="AZ54" s="445"/>
      <c r="BA54" s="445"/>
      <c r="BB54" s="445"/>
      <c r="BC54" s="445"/>
      <c r="BD54" s="445"/>
      <c r="BE54" s="445"/>
      <c r="BF54" s="445"/>
      <c r="BG54" s="445"/>
      <c r="BH54" s="445"/>
      <c r="BI54" s="445"/>
      <c r="BJ54" s="445"/>
      <c r="BK54" s="445"/>
      <c r="BL54" s="445"/>
      <c r="BM54" s="445"/>
      <c r="BN54" s="445"/>
      <c r="BO54" s="445"/>
      <c r="BP54" s="445"/>
      <c r="BQ54" s="445"/>
      <c r="BR54" s="445"/>
      <c r="BS54" s="445"/>
      <c r="BT54" s="445"/>
      <c r="BU54" s="445"/>
      <c r="BV54" s="445"/>
      <c r="BW54" s="445"/>
      <c r="BX54" s="445"/>
      <c r="BY54" s="445"/>
      <c r="BZ54" s="445"/>
      <c r="CA54" s="445"/>
      <c r="CB54" s="445"/>
      <c r="CC54" s="445"/>
      <c r="CD54" s="445"/>
      <c r="CE54" s="445"/>
      <c r="CF54" s="445"/>
      <c r="CG54" s="445"/>
      <c r="CH54" s="445"/>
      <c r="CI54" s="445"/>
      <c r="CJ54" s="445"/>
      <c r="CK54" s="445"/>
      <c r="CL54" s="445"/>
      <c r="CM54" s="445"/>
      <c r="CN54" s="445"/>
      <c r="CO54" s="445"/>
      <c r="CP54" s="445"/>
      <c r="CQ54" s="445"/>
      <c r="CR54" s="445"/>
      <c r="CS54" s="445"/>
      <c r="CT54" s="445"/>
      <c r="CU54" s="445"/>
      <c r="CV54" s="445"/>
      <c r="CW54" s="445"/>
      <c r="CX54" s="445"/>
      <c r="CY54" s="445"/>
      <c r="CZ54" s="445"/>
      <c r="DA54" s="445"/>
      <c r="DB54" s="445"/>
      <c r="DC54" s="445"/>
      <c r="DD54" s="445"/>
      <c r="DE54" s="445"/>
      <c r="DF54" s="445"/>
      <c r="DG54" s="445"/>
      <c r="DH54" s="445"/>
      <c r="DI54" s="445"/>
      <c r="DJ54" s="445"/>
      <c r="DK54" s="445"/>
      <c r="DL54" s="445"/>
      <c r="DM54" s="445"/>
      <c r="DN54" s="445"/>
      <c r="DO54" s="445"/>
      <c r="DP54" s="445"/>
      <c r="DQ54" s="445"/>
      <c r="DR54" s="445"/>
      <c r="DS54" s="445"/>
      <c r="DT54" s="445"/>
      <c r="DU54" s="445"/>
      <c r="DV54" s="445"/>
      <c r="DW54" s="445"/>
      <c r="DX54" s="445"/>
      <c r="DY54" s="445"/>
      <c r="DZ54" s="445"/>
      <c r="EA54" s="445"/>
      <c r="EB54" s="445"/>
      <c r="EC54" s="445"/>
      <c r="ED54" s="445"/>
      <c r="EE54" s="445"/>
      <c r="EF54" s="445"/>
      <c r="EG54" s="445"/>
      <c r="EH54" s="445"/>
      <c r="EI54" s="445"/>
      <c r="EJ54" s="445"/>
      <c r="EK54" s="445"/>
      <c r="EL54" s="445"/>
      <c r="EM54" s="445"/>
      <c r="EN54" s="445"/>
      <c r="EO54" s="445"/>
      <c r="EP54" s="445"/>
      <c r="EQ54" s="445"/>
      <c r="ER54" s="445"/>
      <c r="ES54" s="445"/>
      <c r="ET54" s="445"/>
      <c r="EU54" s="445"/>
      <c r="EV54" s="445"/>
      <c r="EW54" s="445"/>
      <c r="EX54" s="445"/>
      <c r="EY54" s="445"/>
      <c r="EZ54" s="445"/>
      <c r="FA54" s="445"/>
      <c r="FB54" s="445"/>
      <c r="FC54" s="445"/>
      <c r="FD54" s="445"/>
      <c r="FE54" s="445"/>
      <c r="FF54" s="445"/>
      <c r="FG54" s="445"/>
      <c r="FH54" s="445"/>
      <c r="FI54" s="445"/>
      <c r="FJ54" s="445"/>
      <c r="FK54" s="445"/>
      <c r="FL54" s="445"/>
      <c r="FM54" s="445"/>
      <c r="FN54" s="445"/>
      <c r="FO54" s="445"/>
      <c r="FP54" s="445"/>
      <c r="FQ54" s="445"/>
      <c r="FR54" s="445"/>
      <c r="FS54" s="445"/>
      <c r="FT54" s="445"/>
      <c r="FU54" s="445"/>
      <c r="FV54" s="445"/>
      <c r="FW54" s="445"/>
      <c r="FX54" s="445"/>
      <c r="FY54" s="445"/>
      <c r="FZ54" s="445"/>
      <c r="GA54" s="445"/>
      <c r="GB54" s="445"/>
      <c r="GC54" s="445"/>
      <c r="GD54" s="445"/>
      <c r="GE54" s="445"/>
      <c r="GF54" s="445"/>
      <c r="GG54" s="445"/>
      <c r="GH54" s="445"/>
      <c r="GI54" s="445"/>
      <c r="GJ54" s="445"/>
      <c r="GK54" s="445"/>
      <c r="GL54" s="445"/>
      <c r="GM54" s="445"/>
      <c r="GN54" s="445"/>
      <c r="GO54" s="445"/>
      <c r="GP54" s="445"/>
      <c r="GQ54" s="445"/>
      <c r="GR54" s="445"/>
      <c r="GS54" s="445"/>
      <c r="GT54" s="445"/>
      <c r="GU54" s="445"/>
      <c r="GV54" s="445"/>
      <c r="GW54" s="445"/>
      <c r="GX54" s="445"/>
      <c r="GY54" s="445"/>
      <c r="GZ54" s="445"/>
      <c r="HA54" s="445"/>
      <c r="HB54" s="445"/>
      <c r="HC54" s="445"/>
      <c r="HD54" s="445"/>
      <c r="HE54" s="445"/>
      <c r="HF54" s="445"/>
      <c r="HG54" s="445"/>
      <c r="HH54" s="445"/>
      <c r="HI54" s="445"/>
      <c r="HJ54" s="445"/>
      <c r="HK54" s="445"/>
      <c r="HL54" s="445"/>
      <c r="HM54" s="445"/>
      <c r="HN54" s="445"/>
      <c r="HO54" s="445"/>
      <c r="HP54" s="445"/>
      <c r="HQ54" s="445"/>
      <c r="HR54" s="445"/>
      <c r="HS54" s="445"/>
      <c r="HT54" s="445"/>
      <c r="HU54" s="445"/>
      <c r="HV54" s="445"/>
      <c r="HW54" s="445"/>
      <c r="HX54" s="445"/>
      <c r="HY54" s="445"/>
      <c r="HZ54" s="445"/>
      <c r="IA54" s="445"/>
      <c r="IB54" s="445"/>
      <c r="IC54" s="445"/>
      <c r="ID54" s="445"/>
      <c r="IE54" s="445"/>
      <c r="IF54" s="445"/>
      <c r="IG54" s="445"/>
      <c r="IH54" s="445"/>
      <c r="II54" s="445"/>
      <c r="IJ54" s="445"/>
      <c r="IK54" s="445"/>
      <c r="IL54" s="445"/>
      <c r="IM54" s="445"/>
      <c r="IN54" s="445"/>
      <c r="IO54" s="445"/>
      <c r="IP54" s="445"/>
      <c r="IQ54" s="445"/>
      <c r="IR54" s="445"/>
      <c r="IS54" s="445"/>
      <c r="IT54" s="445"/>
      <c r="IU54" s="445"/>
      <c r="IV54" s="445"/>
      <c r="IW54" s="445"/>
      <c r="IX54" s="445"/>
      <c r="IY54" s="445"/>
      <c r="IZ54" s="445"/>
      <c r="JA54" s="445"/>
      <c r="JB54" s="445"/>
      <c r="JC54" s="445"/>
      <c r="JD54" s="445"/>
      <c r="JE54" s="445"/>
      <c r="JF54" s="445"/>
      <c r="JG54" s="445"/>
      <c r="JH54" s="445"/>
      <c r="JI54" s="445"/>
      <c r="JJ54" s="445"/>
    </row>
    <row r="55" spans="1:270" s="38" customFormat="1" ht="15" customHeight="1" x14ac:dyDescent="0.25">
      <c r="A55" s="31"/>
      <c r="B55" s="174"/>
      <c r="C55" s="179" t="s">
        <v>188</v>
      </c>
      <c r="D55" s="220"/>
      <c r="E55" s="180"/>
      <c r="F55" s="181" t="s">
        <v>15</v>
      </c>
      <c r="G55" s="131"/>
      <c r="H55" s="418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445"/>
      <c r="AD55" s="445"/>
      <c r="AE55" s="445"/>
      <c r="AF55" s="445"/>
      <c r="AG55" s="445"/>
      <c r="AH55" s="445"/>
      <c r="AI55" s="445"/>
      <c r="AJ55" s="445"/>
      <c r="AK55" s="445"/>
      <c r="AL55" s="445"/>
      <c r="AM55" s="445"/>
      <c r="AN55" s="445"/>
      <c r="AO55" s="445"/>
      <c r="AP55" s="445"/>
      <c r="AQ55" s="445"/>
      <c r="AR55" s="445"/>
      <c r="AS55" s="445"/>
      <c r="AT55" s="445"/>
      <c r="AU55" s="445"/>
      <c r="AV55" s="445"/>
      <c r="AW55" s="445"/>
      <c r="AX55" s="445"/>
      <c r="AY55" s="445"/>
      <c r="AZ55" s="445"/>
      <c r="BA55" s="445"/>
      <c r="BB55" s="445"/>
      <c r="BC55" s="445"/>
      <c r="BD55" s="445"/>
      <c r="BE55" s="445"/>
      <c r="BF55" s="445"/>
      <c r="BG55" s="445"/>
      <c r="BH55" s="445"/>
      <c r="BI55" s="445"/>
      <c r="BJ55" s="445"/>
      <c r="BK55" s="445"/>
      <c r="BL55" s="445"/>
      <c r="BM55" s="445"/>
      <c r="BN55" s="445"/>
      <c r="BO55" s="445"/>
      <c r="BP55" s="445"/>
      <c r="BQ55" s="445"/>
      <c r="BR55" s="445"/>
      <c r="BS55" s="445"/>
      <c r="BT55" s="445"/>
      <c r="BU55" s="445"/>
      <c r="BV55" s="445"/>
      <c r="BW55" s="445"/>
      <c r="BX55" s="445"/>
      <c r="BY55" s="445"/>
      <c r="BZ55" s="445"/>
      <c r="CA55" s="445"/>
      <c r="CB55" s="445"/>
      <c r="CC55" s="445"/>
      <c r="CD55" s="445"/>
      <c r="CE55" s="445"/>
      <c r="CF55" s="445"/>
      <c r="CG55" s="445"/>
      <c r="CH55" s="445"/>
      <c r="CI55" s="445"/>
      <c r="CJ55" s="445"/>
      <c r="CK55" s="445"/>
      <c r="CL55" s="445"/>
      <c r="CM55" s="445"/>
      <c r="CN55" s="445"/>
      <c r="CO55" s="445"/>
      <c r="CP55" s="445"/>
      <c r="CQ55" s="445"/>
      <c r="CR55" s="445"/>
      <c r="CS55" s="445"/>
      <c r="CT55" s="445"/>
      <c r="CU55" s="445"/>
      <c r="CV55" s="445"/>
      <c r="CW55" s="445"/>
      <c r="CX55" s="445"/>
      <c r="CY55" s="445"/>
      <c r="CZ55" s="445"/>
      <c r="DA55" s="445"/>
      <c r="DB55" s="445"/>
      <c r="DC55" s="445"/>
      <c r="DD55" s="445"/>
      <c r="DE55" s="445"/>
      <c r="DF55" s="445"/>
      <c r="DG55" s="445"/>
      <c r="DH55" s="445"/>
      <c r="DI55" s="445"/>
      <c r="DJ55" s="445"/>
      <c r="DK55" s="445"/>
      <c r="DL55" s="445"/>
      <c r="DM55" s="445"/>
      <c r="DN55" s="445"/>
      <c r="DO55" s="445"/>
      <c r="DP55" s="445"/>
      <c r="DQ55" s="445"/>
      <c r="DR55" s="445"/>
      <c r="DS55" s="445"/>
      <c r="DT55" s="445"/>
      <c r="DU55" s="445"/>
      <c r="DV55" s="445"/>
      <c r="DW55" s="445"/>
      <c r="DX55" s="445"/>
      <c r="DY55" s="445"/>
      <c r="DZ55" s="445"/>
      <c r="EA55" s="445"/>
      <c r="EB55" s="445"/>
      <c r="EC55" s="445"/>
      <c r="ED55" s="445"/>
      <c r="EE55" s="445"/>
      <c r="EF55" s="445"/>
      <c r="EG55" s="445"/>
      <c r="EH55" s="445"/>
      <c r="EI55" s="445"/>
      <c r="EJ55" s="445"/>
      <c r="EK55" s="445"/>
      <c r="EL55" s="445"/>
      <c r="EM55" s="445"/>
      <c r="EN55" s="445"/>
      <c r="EO55" s="445"/>
      <c r="EP55" s="445"/>
      <c r="EQ55" s="445"/>
      <c r="ER55" s="445"/>
      <c r="ES55" s="445"/>
      <c r="ET55" s="445"/>
      <c r="EU55" s="445"/>
      <c r="EV55" s="445"/>
      <c r="EW55" s="445"/>
      <c r="EX55" s="445"/>
      <c r="EY55" s="445"/>
      <c r="EZ55" s="445"/>
      <c r="FA55" s="445"/>
      <c r="FB55" s="445"/>
      <c r="FC55" s="445"/>
      <c r="FD55" s="445"/>
      <c r="FE55" s="445"/>
      <c r="FF55" s="445"/>
      <c r="FG55" s="445"/>
      <c r="FH55" s="445"/>
      <c r="FI55" s="445"/>
      <c r="FJ55" s="445"/>
      <c r="FK55" s="445"/>
      <c r="FL55" s="445"/>
      <c r="FM55" s="445"/>
      <c r="FN55" s="445"/>
      <c r="FO55" s="445"/>
      <c r="FP55" s="445"/>
      <c r="FQ55" s="445"/>
      <c r="FR55" s="445"/>
      <c r="FS55" s="445"/>
      <c r="FT55" s="445"/>
      <c r="FU55" s="445"/>
      <c r="FV55" s="445"/>
      <c r="FW55" s="445"/>
      <c r="FX55" s="445"/>
      <c r="FY55" s="445"/>
      <c r="FZ55" s="445"/>
      <c r="GA55" s="445"/>
      <c r="GB55" s="445"/>
      <c r="GC55" s="445"/>
      <c r="GD55" s="445"/>
      <c r="GE55" s="445"/>
      <c r="GF55" s="445"/>
      <c r="GG55" s="445"/>
      <c r="GH55" s="445"/>
      <c r="GI55" s="445"/>
      <c r="GJ55" s="445"/>
      <c r="GK55" s="445"/>
      <c r="GL55" s="445"/>
      <c r="GM55" s="445"/>
      <c r="GN55" s="445"/>
      <c r="GO55" s="445"/>
      <c r="GP55" s="445"/>
      <c r="GQ55" s="445"/>
      <c r="GR55" s="445"/>
      <c r="GS55" s="445"/>
      <c r="GT55" s="445"/>
      <c r="GU55" s="445"/>
      <c r="GV55" s="445"/>
      <c r="GW55" s="445"/>
      <c r="GX55" s="445"/>
      <c r="GY55" s="445"/>
      <c r="GZ55" s="445"/>
      <c r="HA55" s="445"/>
      <c r="HB55" s="445"/>
      <c r="HC55" s="445"/>
      <c r="HD55" s="445"/>
      <c r="HE55" s="445"/>
      <c r="HF55" s="445"/>
      <c r="HG55" s="445"/>
      <c r="HH55" s="445"/>
      <c r="HI55" s="445"/>
      <c r="HJ55" s="445"/>
      <c r="HK55" s="445"/>
      <c r="HL55" s="445"/>
      <c r="HM55" s="445"/>
      <c r="HN55" s="445"/>
      <c r="HO55" s="445"/>
      <c r="HP55" s="445"/>
      <c r="HQ55" s="445"/>
      <c r="HR55" s="445"/>
      <c r="HS55" s="445"/>
      <c r="HT55" s="445"/>
      <c r="HU55" s="445"/>
      <c r="HV55" s="445"/>
      <c r="HW55" s="445"/>
      <c r="HX55" s="445"/>
      <c r="HY55" s="445"/>
      <c r="HZ55" s="445"/>
      <c r="IA55" s="445"/>
      <c r="IB55" s="445"/>
      <c r="IC55" s="445"/>
      <c r="ID55" s="445"/>
      <c r="IE55" s="445"/>
      <c r="IF55" s="445"/>
      <c r="IG55" s="445"/>
      <c r="IH55" s="445"/>
      <c r="II55" s="445"/>
      <c r="IJ55" s="445"/>
      <c r="IK55" s="445"/>
      <c r="IL55" s="445"/>
      <c r="IM55" s="445"/>
      <c r="IN55" s="445"/>
      <c r="IO55" s="445"/>
      <c r="IP55" s="445"/>
      <c r="IQ55" s="445"/>
      <c r="IR55" s="445"/>
      <c r="IS55" s="445"/>
      <c r="IT55" s="445"/>
      <c r="IU55" s="445"/>
      <c r="IV55" s="445"/>
      <c r="IW55" s="445"/>
      <c r="IX55" s="445"/>
      <c r="IY55" s="445"/>
      <c r="IZ55" s="445"/>
      <c r="JA55" s="445"/>
      <c r="JB55" s="445"/>
      <c r="JC55" s="445"/>
      <c r="JD55" s="445"/>
      <c r="JE55" s="445"/>
      <c r="JF55" s="445"/>
      <c r="JG55" s="445"/>
      <c r="JH55" s="445"/>
      <c r="JI55" s="445"/>
      <c r="JJ55" s="445"/>
    </row>
    <row r="56" spans="1:270" s="38" customFormat="1" ht="15" customHeight="1" x14ac:dyDescent="0.25">
      <c r="A56" s="31"/>
      <c r="B56" s="174"/>
      <c r="C56" s="179" t="s">
        <v>189</v>
      </c>
      <c r="D56" s="220"/>
      <c r="E56" s="180"/>
      <c r="F56" s="181" t="s">
        <v>15</v>
      </c>
      <c r="G56" s="131"/>
      <c r="H56" s="418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445"/>
      <c r="T56" s="445"/>
      <c r="U56" s="445"/>
      <c r="V56" s="445"/>
      <c r="W56" s="445"/>
      <c r="X56" s="445"/>
      <c r="Y56" s="445"/>
      <c r="Z56" s="445"/>
      <c r="AA56" s="445"/>
      <c r="AB56" s="445"/>
      <c r="AC56" s="445"/>
      <c r="AD56" s="445"/>
      <c r="AE56" s="445"/>
      <c r="AF56" s="445"/>
      <c r="AG56" s="445"/>
      <c r="AH56" s="445"/>
      <c r="AI56" s="445"/>
      <c r="AJ56" s="445"/>
      <c r="AK56" s="445"/>
      <c r="AL56" s="445"/>
      <c r="AM56" s="445"/>
      <c r="AN56" s="445"/>
      <c r="AO56" s="445"/>
      <c r="AP56" s="445"/>
      <c r="AQ56" s="445"/>
      <c r="AR56" s="445"/>
      <c r="AS56" s="445"/>
      <c r="AT56" s="445"/>
      <c r="AU56" s="445"/>
      <c r="AV56" s="445"/>
      <c r="AW56" s="445"/>
      <c r="AX56" s="445"/>
      <c r="AY56" s="445"/>
      <c r="AZ56" s="445"/>
      <c r="BA56" s="445"/>
      <c r="BB56" s="445"/>
      <c r="BC56" s="445"/>
      <c r="BD56" s="445"/>
      <c r="BE56" s="445"/>
      <c r="BF56" s="445"/>
      <c r="BG56" s="445"/>
      <c r="BH56" s="445"/>
      <c r="BI56" s="445"/>
      <c r="BJ56" s="445"/>
      <c r="BK56" s="445"/>
      <c r="BL56" s="445"/>
      <c r="BM56" s="445"/>
      <c r="BN56" s="445"/>
      <c r="BO56" s="445"/>
      <c r="BP56" s="445"/>
      <c r="BQ56" s="445"/>
      <c r="BR56" s="445"/>
      <c r="BS56" s="445"/>
      <c r="BT56" s="445"/>
      <c r="BU56" s="445"/>
      <c r="BV56" s="445"/>
      <c r="BW56" s="445"/>
      <c r="BX56" s="445"/>
      <c r="BY56" s="445"/>
      <c r="BZ56" s="445"/>
      <c r="CA56" s="445"/>
      <c r="CB56" s="445"/>
      <c r="CC56" s="445"/>
      <c r="CD56" s="445"/>
      <c r="CE56" s="445"/>
      <c r="CF56" s="445"/>
      <c r="CG56" s="445"/>
      <c r="CH56" s="445"/>
      <c r="CI56" s="445"/>
      <c r="CJ56" s="445"/>
      <c r="CK56" s="445"/>
      <c r="CL56" s="445"/>
      <c r="CM56" s="445"/>
      <c r="CN56" s="445"/>
      <c r="CO56" s="445"/>
      <c r="CP56" s="445"/>
      <c r="CQ56" s="445"/>
      <c r="CR56" s="445"/>
      <c r="CS56" s="445"/>
      <c r="CT56" s="445"/>
      <c r="CU56" s="445"/>
      <c r="CV56" s="445"/>
      <c r="CW56" s="445"/>
      <c r="CX56" s="445"/>
      <c r="CY56" s="445"/>
      <c r="CZ56" s="445"/>
      <c r="DA56" s="445"/>
      <c r="DB56" s="445"/>
      <c r="DC56" s="445"/>
      <c r="DD56" s="445"/>
      <c r="DE56" s="445"/>
      <c r="DF56" s="445"/>
      <c r="DG56" s="445"/>
      <c r="DH56" s="445"/>
      <c r="DI56" s="445"/>
      <c r="DJ56" s="445"/>
      <c r="DK56" s="445"/>
      <c r="DL56" s="445"/>
      <c r="DM56" s="445"/>
      <c r="DN56" s="445"/>
      <c r="DO56" s="445"/>
      <c r="DP56" s="445"/>
      <c r="DQ56" s="445"/>
      <c r="DR56" s="445"/>
      <c r="DS56" s="445"/>
      <c r="DT56" s="445"/>
      <c r="DU56" s="445"/>
      <c r="DV56" s="445"/>
      <c r="DW56" s="445"/>
      <c r="DX56" s="445"/>
      <c r="DY56" s="445"/>
      <c r="DZ56" s="445"/>
      <c r="EA56" s="445"/>
      <c r="EB56" s="445"/>
      <c r="EC56" s="445"/>
      <c r="ED56" s="445"/>
      <c r="EE56" s="445"/>
      <c r="EF56" s="445"/>
      <c r="EG56" s="445"/>
      <c r="EH56" s="445"/>
      <c r="EI56" s="445"/>
      <c r="EJ56" s="445"/>
      <c r="EK56" s="445"/>
      <c r="EL56" s="445"/>
      <c r="EM56" s="445"/>
      <c r="EN56" s="445"/>
      <c r="EO56" s="445"/>
      <c r="EP56" s="445"/>
      <c r="EQ56" s="445"/>
      <c r="ER56" s="445"/>
      <c r="ES56" s="445"/>
      <c r="ET56" s="445"/>
      <c r="EU56" s="445"/>
      <c r="EV56" s="445"/>
      <c r="EW56" s="445"/>
      <c r="EX56" s="445"/>
      <c r="EY56" s="445"/>
      <c r="EZ56" s="445"/>
      <c r="FA56" s="445"/>
      <c r="FB56" s="445"/>
      <c r="FC56" s="445"/>
      <c r="FD56" s="445"/>
      <c r="FE56" s="445"/>
      <c r="FF56" s="445"/>
      <c r="FG56" s="445"/>
      <c r="FH56" s="445"/>
      <c r="FI56" s="445"/>
      <c r="FJ56" s="445"/>
      <c r="FK56" s="445"/>
      <c r="FL56" s="445"/>
      <c r="FM56" s="445"/>
      <c r="FN56" s="445"/>
      <c r="FO56" s="445"/>
      <c r="FP56" s="445"/>
      <c r="FQ56" s="445"/>
      <c r="FR56" s="445"/>
      <c r="FS56" s="445"/>
      <c r="FT56" s="445"/>
      <c r="FU56" s="445"/>
      <c r="FV56" s="445"/>
      <c r="FW56" s="445"/>
      <c r="FX56" s="445"/>
      <c r="FY56" s="445"/>
      <c r="FZ56" s="445"/>
      <c r="GA56" s="445"/>
      <c r="GB56" s="445"/>
      <c r="GC56" s="445"/>
      <c r="GD56" s="445"/>
      <c r="GE56" s="445"/>
      <c r="GF56" s="445"/>
      <c r="GG56" s="445"/>
      <c r="GH56" s="445"/>
      <c r="GI56" s="445"/>
      <c r="GJ56" s="445"/>
      <c r="GK56" s="445"/>
      <c r="GL56" s="445"/>
      <c r="GM56" s="445"/>
      <c r="GN56" s="445"/>
      <c r="GO56" s="445"/>
      <c r="GP56" s="445"/>
      <c r="GQ56" s="445"/>
      <c r="GR56" s="445"/>
      <c r="GS56" s="445"/>
      <c r="GT56" s="445"/>
      <c r="GU56" s="445"/>
      <c r="GV56" s="445"/>
      <c r="GW56" s="445"/>
      <c r="GX56" s="445"/>
      <c r="GY56" s="445"/>
      <c r="GZ56" s="445"/>
      <c r="HA56" s="445"/>
      <c r="HB56" s="445"/>
      <c r="HC56" s="445"/>
      <c r="HD56" s="445"/>
      <c r="HE56" s="445"/>
      <c r="HF56" s="445"/>
      <c r="HG56" s="445"/>
      <c r="HH56" s="445"/>
      <c r="HI56" s="445"/>
      <c r="HJ56" s="445"/>
      <c r="HK56" s="445"/>
      <c r="HL56" s="445"/>
      <c r="HM56" s="445"/>
      <c r="HN56" s="445"/>
      <c r="HO56" s="445"/>
      <c r="HP56" s="445"/>
      <c r="HQ56" s="445"/>
      <c r="HR56" s="445"/>
      <c r="HS56" s="445"/>
      <c r="HT56" s="445"/>
      <c r="HU56" s="445"/>
      <c r="HV56" s="445"/>
      <c r="HW56" s="445"/>
      <c r="HX56" s="445"/>
      <c r="HY56" s="445"/>
      <c r="HZ56" s="445"/>
      <c r="IA56" s="445"/>
      <c r="IB56" s="445"/>
      <c r="IC56" s="445"/>
      <c r="ID56" s="445"/>
      <c r="IE56" s="445"/>
      <c r="IF56" s="445"/>
      <c r="IG56" s="445"/>
      <c r="IH56" s="445"/>
      <c r="II56" s="445"/>
      <c r="IJ56" s="445"/>
      <c r="IK56" s="445"/>
      <c r="IL56" s="445"/>
      <c r="IM56" s="445"/>
      <c r="IN56" s="445"/>
      <c r="IO56" s="445"/>
      <c r="IP56" s="445"/>
      <c r="IQ56" s="445"/>
      <c r="IR56" s="445"/>
      <c r="IS56" s="445"/>
      <c r="IT56" s="445"/>
      <c r="IU56" s="445"/>
      <c r="IV56" s="445"/>
      <c r="IW56" s="445"/>
      <c r="IX56" s="445"/>
      <c r="IY56" s="445"/>
      <c r="IZ56" s="445"/>
      <c r="JA56" s="445"/>
      <c r="JB56" s="445"/>
      <c r="JC56" s="445"/>
      <c r="JD56" s="445"/>
      <c r="JE56" s="445"/>
      <c r="JF56" s="445"/>
      <c r="JG56" s="445"/>
      <c r="JH56" s="445"/>
      <c r="JI56" s="445"/>
      <c r="JJ56" s="445"/>
    </row>
    <row r="57" spans="1:270" s="38" customFormat="1" ht="15" customHeight="1" x14ac:dyDescent="0.25">
      <c r="A57" s="31"/>
      <c r="B57" s="174"/>
      <c r="C57" s="179" t="s">
        <v>190</v>
      </c>
      <c r="D57" s="220"/>
      <c r="E57" s="180"/>
      <c r="F57" s="181" t="s">
        <v>15</v>
      </c>
      <c r="G57" s="131"/>
      <c r="H57" s="418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445"/>
      <c r="T57" s="445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5"/>
      <c r="AJ57" s="445"/>
      <c r="AK57" s="445"/>
      <c r="AL57" s="445"/>
      <c r="AM57" s="445"/>
      <c r="AN57" s="445"/>
      <c r="AO57" s="445"/>
      <c r="AP57" s="445"/>
      <c r="AQ57" s="445"/>
      <c r="AR57" s="445"/>
      <c r="AS57" s="445"/>
      <c r="AT57" s="445"/>
      <c r="AU57" s="445"/>
      <c r="AV57" s="445"/>
      <c r="AW57" s="445"/>
      <c r="AX57" s="445"/>
      <c r="AY57" s="445"/>
      <c r="AZ57" s="445"/>
      <c r="BA57" s="445"/>
      <c r="BB57" s="445"/>
      <c r="BC57" s="445"/>
      <c r="BD57" s="445"/>
      <c r="BE57" s="445"/>
      <c r="BF57" s="445"/>
      <c r="BG57" s="445"/>
      <c r="BH57" s="445"/>
      <c r="BI57" s="445"/>
      <c r="BJ57" s="445"/>
      <c r="BK57" s="445"/>
      <c r="BL57" s="445"/>
      <c r="BM57" s="445"/>
      <c r="BN57" s="445"/>
      <c r="BO57" s="445"/>
      <c r="BP57" s="445"/>
      <c r="BQ57" s="445"/>
      <c r="BR57" s="445"/>
      <c r="BS57" s="445"/>
      <c r="BT57" s="445"/>
      <c r="BU57" s="445"/>
      <c r="BV57" s="445"/>
      <c r="BW57" s="445"/>
      <c r="BX57" s="445"/>
      <c r="BY57" s="445"/>
      <c r="BZ57" s="445"/>
      <c r="CA57" s="445"/>
      <c r="CB57" s="445"/>
      <c r="CC57" s="445"/>
      <c r="CD57" s="445"/>
      <c r="CE57" s="445"/>
      <c r="CF57" s="445"/>
      <c r="CG57" s="445"/>
      <c r="CH57" s="445"/>
      <c r="CI57" s="445"/>
      <c r="CJ57" s="445"/>
      <c r="CK57" s="445"/>
      <c r="CL57" s="445"/>
      <c r="CM57" s="445"/>
      <c r="CN57" s="445"/>
      <c r="CO57" s="445"/>
      <c r="CP57" s="445"/>
      <c r="CQ57" s="445"/>
      <c r="CR57" s="445"/>
      <c r="CS57" s="445"/>
      <c r="CT57" s="445"/>
      <c r="CU57" s="445"/>
      <c r="CV57" s="445"/>
      <c r="CW57" s="445"/>
      <c r="CX57" s="445"/>
      <c r="CY57" s="445"/>
      <c r="CZ57" s="445"/>
      <c r="DA57" s="445"/>
      <c r="DB57" s="445"/>
      <c r="DC57" s="445"/>
      <c r="DD57" s="445"/>
      <c r="DE57" s="445"/>
      <c r="DF57" s="445"/>
      <c r="DG57" s="445"/>
      <c r="DH57" s="445"/>
      <c r="DI57" s="445"/>
      <c r="DJ57" s="445"/>
      <c r="DK57" s="445"/>
      <c r="DL57" s="445"/>
      <c r="DM57" s="445"/>
      <c r="DN57" s="445"/>
      <c r="DO57" s="445"/>
      <c r="DP57" s="445"/>
      <c r="DQ57" s="445"/>
      <c r="DR57" s="445"/>
      <c r="DS57" s="445"/>
      <c r="DT57" s="445"/>
      <c r="DU57" s="445"/>
      <c r="DV57" s="445"/>
      <c r="DW57" s="445"/>
      <c r="DX57" s="445"/>
      <c r="DY57" s="445"/>
      <c r="DZ57" s="445"/>
      <c r="EA57" s="445"/>
      <c r="EB57" s="445"/>
      <c r="EC57" s="445"/>
      <c r="ED57" s="445"/>
      <c r="EE57" s="445"/>
      <c r="EF57" s="445"/>
      <c r="EG57" s="445"/>
      <c r="EH57" s="445"/>
      <c r="EI57" s="445"/>
      <c r="EJ57" s="445"/>
      <c r="EK57" s="445"/>
      <c r="EL57" s="445"/>
      <c r="EM57" s="445"/>
      <c r="EN57" s="445"/>
      <c r="EO57" s="445"/>
      <c r="EP57" s="445"/>
      <c r="EQ57" s="445"/>
      <c r="ER57" s="445"/>
      <c r="ES57" s="445"/>
      <c r="ET57" s="445"/>
      <c r="EU57" s="445"/>
      <c r="EV57" s="445"/>
      <c r="EW57" s="445"/>
      <c r="EX57" s="445"/>
      <c r="EY57" s="445"/>
      <c r="EZ57" s="445"/>
      <c r="FA57" s="445"/>
      <c r="FB57" s="445"/>
      <c r="FC57" s="445"/>
      <c r="FD57" s="445"/>
      <c r="FE57" s="445"/>
      <c r="FF57" s="445"/>
      <c r="FG57" s="445"/>
      <c r="FH57" s="445"/>
      <c r="FI57" s="445"/>
      <c r="FJ57" s="445"/>
      <c r="FK57" s="445"/>
      <c r="FL57" s="445"/>
      <c r="FM57" s="445"/>
      <c r="FN57" s="445"/>
      <c r="FO57" s="445"/>
      <c r="FP57" s="445"/>
      <c r="FQ57" s="445"/>
      <c r="FR57" s="445"/>
      <c r="FS57" s="445"/>
      <c r="FT57" s="445"/>
      <c r="FU57" s="445"/>
      <c r="FV57" s="445"/>
      <c r="FW57" s="445"/>
      <c r="FX57" s="445"/>
      <c r="FY57" s="445"/>
      <c r="FZ57" s="445"/>
      <c r="GA57" s="445"/>
      <c r="GB57" s="445"/>
      <c r="GC57" s="445"/>
      <c r="GD57" s="445"/>
      <c r="GE57" s="445"/>
      <c r="GF57" s="445"/>
      <c r="GG57" s="445"/>
      <c r="GH57" s="445"/>
      <c r="GI57" s="445"/>
      <c r="GJ57" s="445"/>
      <c r="GK57" s="445"/>
      <c r="GL57" s="445"/>
      <c r="GM57" s="445"/>
      <c r="GN57" s="445"/>
      <c r="GO57" s="445"/>
      <c r="GP57" s="445"/>
      <c r="GQ57" s="445"/>
      <c r="GR57" s="445"/>
      <c r="GS57" s="445"/>
      <c r="GT57" s="445"/>
      <c r="GU57" s="445"/>
      <c r="GV57" s="445"/>
      <c r="GW57" s="445"/>
      <c r="GX57" s="445"/>
      <c r="GY57" s="445"/>
      <c r="GZ57" s="445"/>
      <c r="HA57" s="445"/>
      <c r="HB57" s="445"/>
      <c r="HC57" s="445"/>
      <c r="HD57" s="445"/>
      <c r="HE57" s="445"/>
      <c r="HF57" s="445"/>
      <c r="HG57" s="445"/>
      <c r="HH57" s="445"/>
      <c r="HI57" s="445"/>
      <c r="HJ57" s="445"/>
      <c r="HK57" s="445"/>
      <c r="HL57" s="445"/>
      <c r="HM57" s="445"/>
      <c r="HN57" s="445"/>
      <c r="HO57" s="445"/>
      <c r="HP57" s="445"/>
      <c r="HQ57" s="445"/>
      <c r="HR57" s="445"/>
      <c r="HS57" s="445"/>
      <c r="HT57" s="445"/>
      <c r="HU57" s="445"/>
      <c r="HV57" s="445"/>
      <c r="HW57" s="445"/>
      <c r="HX57" s="445"/>
      <c r="HY57" s="445"/>
      <c r="HZ57" s="445"/>
      <c r="IA57" s="445"/>
      <c r="IB57" s="445"/>
      <c r="IC57" s="445"/>
      <c r="ID57" s="445"/>
      <c r="IE57" s="445"/>
      <c r="IF57" s="445"/>
      <c r="IG57" s="445"/>
      <c r="IH57" s="445"/>
      <c r="II57" s="445"/>
      <c r="IJ57" s="445"/>
      <c r="IK57" s="445"/>
      <c r="IL57" s="445"/>
      <c r="IM57" s="445"/>
      <c r="IN57" s="445"/>
      <c r="IO57" s="445"/>
      <c r="IP57" s="445"/>
      <c r="IQ57" s="445"/>
      <c r="IR57" s="445"/>
      <c r="IS57" s="445"/>
      <c r="IT57" s="445"/>
      <c r="IU57" s="445"/>
      <c r="IV57" s="445"/>
      <c r="IW57" s="445"/>
      <c r="IX57" s="445"/>
      <c r="IY57" s="445"/>
      <c r="IZ57" s="445"/>
      <c r="JA57" s="445"/>
      <c r="JB57" s="445"/>
      <c r="JC57" s="445"/>
      <c r="JD57" s="445"/>
      <c r="JE57" s="445"/>
      <c r="JF57" s="445"/>
      <c r="JG57" s="445"/>
      <c r="JH57" s="445"/>
      <c r="JI57" s="445"/>
      <c r="JJ57" s="445"/>
    </row>
    <row r="58" spans="1:270" s="45" customFormat="1" ht="15" customHeight="1" x14ac:dyDescent="0.25">
      <c r="A58" s="47"/>
      <c r="B58" s="160"/>
      <c r="C58" s="179" t="s">
        <v>361</v>
      </c>
      <c r="D58" s="221"/>
      <c r="E58" s="182"/>
      <c r="F58" s="183" t="s">
        <v>15</v>
      </c>
      <c r="G58" s="131"/>
      <c r="H58" s="418"/>
      <c r="I58" s="271"/>
      <c r="J58" s="271"/>
      <c r="K58" s="271"/>
      <c r="L58" s="271"/>
      <c r="M58" s="296"/>
      <c r="N58" s="296"/>
      <c r="O58" s="296"/>
      <c r="P58" s="296"/>
      <c r="Q58" s="296"/>
      <c r="R58" s="296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  <c r="IW58" s="47"/>
      <c r="IX58" s="47"/>
      <c r="IY58" s="47"/>
      <c r="IZ58" s="47"/>
      <c r="JA58" s="47"/>
      <c r="JB58" s="47"/>
      <c r="JC58" s="47"/>
      <c r="JD58" s="47"/>
      <c r="JE58" s="47"/>
      <c r="JF58" s="47"/>
      <c r="JG58" s="47"/>
      <c r="JH58" s="47"/>
      <c r="JI58" s="47"/>
      <c r="JJ58" s="47"/>
    </row>
    <row r="59" spans="1:270" s="45" customFormat="1" ht="15" customHeight="1" x14ac:dyDescent="0.25">
      <c r="A59" s="47"/>
      <c r="B59" s="160"/>
      <c r="C59" s="179" t="s">
        <v>362</v>
      </c>
      <c r="D59" s="485"/>
      <c r="E59" s="486"/>
      <c r="F59" s="183" t="s">
        <v>15</v>
      </c>
      <c r="G59" s="131"/>
      <c r="H59" s="418"/>
      <c r="I59" s="271"/>
      <c r="J59" s="271"/>
      <c r="K59" s="271"/>
      <c r="L59" s="271"/>
      <c r="M59" s="296"/>
      <c r="N59" s="296"/>
      <c r="O59" s="296"/>
      <c r="P59" s="296"/>
      <c r="Q59" s="296"/>
      <c r="R59" s="296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  <c r="HM59" s="47"/>
      <c r="HN59" s="47"/>
      <c r="HO59" s="47"/>
      <c r="HP59" s="47"/>
      <c r="HQ59" s="47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  <c r="IT59" s="47"/>
      <c r="IU59" s="47"/>
      <c r="IV59" s="47"/>
      <c r="IW59" s="47"/>
      <c r="IX59" s="47"/>
      <c r="IY59" s="47"/>
      <c r="IZ59" s="47"/>
      <c r="JA59" s="47"/>
      <c r="JB59" s="47"/>
      <c r="JC59" s="47"/>
      <c r="JD59" s="47"/>
      <c r="JE59" s="47"/>
      <c r="JF59" s="47"/>
      <c r="JG59" s="47"/>
      <c r="JH59" s="47"/>
      <c r="JI59" s="47"/>
      <c r="JJ59" s="47"/>
    </row>
    <row r="60" spans="1:270" s="45" customFormat="1" ht="15" customHeight="1" x14ac:dyDescent="0.25">
      <c r="A60" s="47"/>
      <c r="B60" s="160"/>
      <c r="C60" s="179" t="s">
        <v>363</v>
      </c>
      <c r="D60" s="485"/>
      <c r="E60" s="486"/>
      <c r="F60" s="183" t="s">
        <v>15</v>
      </c>
      <c r="G60" s="131"/>
      <c r="H60" s="418"/>
      <c r="I60" s="271"/>
      <c r="J60" s="271"/>
      <c r="K60" s="271"/>
      <c r="L60" s="271"/>
      <c r="M60" s="296"/>
      <c r="N60" s="296"/>
      <c r="O60" s="296"/>
      <c r="P60" s="296"/>
      <c r="Q60" s="296"/>
      <c r="R60" s="296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  <c r="IW60" s="47"/>
      <c r="IX60" s="47"/>
      <c r="IY60" s="47"/>
      <c r="IZ60" s="47"/>
      <c r="JA60" s="47"/>
      <c r="JB60" s="47"/>
      <c r="JC60" s="47"/>
      <c r="JD60" s="47"/>
      <c r="JE60" s="47"/>
      <c r="JF60" s="47"/>
      <c r="JG60" s="47"/>
      <c r="JH60" s="47"/>
      <c r="JI60" s="47"/>
      <c r="JJ60" s="47"/>
    </row>
    <row r="61" spans="1:270" s="45" customFormat="1" ht="15" customHeight="1" x14ac:dyDescent="0.25">
      <c r="A61" s="47"/>
      <c r="B61" s="160"/>
      <c r="C61" s="179" t="s">
        <v>364</v>
      </c>
      <c r="D61" s="485"/>
      <c r="E61" s="486"/>
      <c r="F61" s="183" t="s">
        <v>15</v>
      </c>
      <c r="G61" s="131"/>
      <c r="H61" s="418"/>
      <c r="I61" s="271"/>
      <c r="J61" s="271"/>
      <c r="K61" s="271"/>
      <c r="L61" s="271"/>
      <c r="M61" s="296"/>
      <c r="N61" s="296"/>
      <c r="O61" s="296"/>
      <c r="P61" s="296"/>
      <c r="Q61" s="296"/>
      <c r="R61" s="296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  <c r="IT61" s="47"/>
      <c r="IU61" s="47"/>
      <c r="IV61" s="47"/>
      <c r="IW61" s="47"/>
      <c r="IX61" s="47"/>
      <c r="IY61" s="47"/>
      <c r="IZ61" s="47"/>
      <c r="JA61" s="47"/>
      <c r="JB61" s="47"/>
      <c r="JC61" s="47"/>
      <c r="JD61" s="47"/>
      <c r="JE61" s="47"/>
      <c r="JF61" s="47"/>
      <c r="JG61" s="47"/>
      <c r="JH61" s="47"/>
      <c r="JI61" s="47"/>
      <c r="JJ61" s="47"/>
    </row>
    <row r="62" spans="1:270" s="187" customFormat="1" ht="15" customHeight="1" x14ac:dyDescent="0.25">
      <c r="A62" s="184"/>
      <c r="B62" s="185"/>
      <c r="C62" s="188"/>
      <c r="D62" s="189"/>
      <c r="E62" s="162"/>
      <c r="F62" s="186"/>
      <c r="G62" s="131"/>
      <c r="H62" s="418"/>
      <c r="I62" s="271"/>
      <c r="J62" s="271"/>
      <c r="K62" s="271"/>
      <c r="L62" s="271"/>
      <c r="M62" s="296"/>
      <c r="N62" s="289"/>
      <c r="O62" s="289"/>
      <c r="P62" s="289"/>
      <c r="Q62" s="289"/>
      <c r="R62" s="296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4"/>
      <c r="CF62" s="184"/>
      <c r="CG62" s="184"/>
      <c r="CH62" s="184"/>
      <c r="CI62" s="184"/>
      <c r="CJ62" s="184"/>
      <c r="CK62" s="184"/>
      <c r="CL62" s="184"/>
      <c r="CM62" s="184"/>
      <c r="CN62" s="184"/>
      <c r="CO62" s="184"/>
      <c r="CP62" s="184"/>
      <c r="CQ62" s="184"/>
      <c r="CR62" s="184"/>
      <c r="CS62" s="184"/>
      <c r="CT62" s="184"/>
      <c r="CU62" s="184"/>
      <c r="CV62" s="184"/>
      <c r="CW62" s="184"/>
      <c r="CX62" s="184"/>
      <c r="CY62" s="184"/>
      <c r="CZ62" s="184"/>
      <c r="DA62" s="184"/>
      <c r="DB62" s="184"/>
      <c r="DC62" s="184"/>
      <c r="DD62" s="184"/>
      <c r="DE62" s="184"/>
      <c r="DF62" s="184"/>
      <c r="DG62" s="184"/>
      <c r="DH62" s="184"/>
      <c r="DI62" s="184"/>
      <c r="DJ62" s="184"/>
      <c r="DK62" s="184"/>
      <c r="DL62" s="184"/>
      <c r="DM62" s="184"/>
      <c r="DN62" s="184"/>
      <c r="DO62" s="184"/>
      <c r="DP62" s="184"/>
      <c r="DQ62" s="184"/>
      <c r="DR62" s="184"/>
      <c r="DS62" s="184"/>
      <c r="DT62" s="184"/>
      <c r="DU62" s="184"/>
      <c r="DV62" s="184"/>
      <c r="DW62" s="184"/>
      <c r="DX62" s="184"/>
      <c r="DY62" s="184"/>
      <c r="DZ62" s="184"/>
      <c r="EA62" s="184"/>
      <c r="EB62" s="184"/>
      <c r="EC62" s="184"/>
      <c r="ED62" s="184"/>
      <c r="EE62" s="184"/>
      <c r="EF62" s="184"/>
      <c r="EG62" s="184"/>
      <c r="EH62" s="184"/>
      <c r="EI62" s="184"/>
      <c r="EJ62" s="184"/>
      <c r="EK62" s="184"/>
      <c r="EL62" s="184"/>
      <c r="EM62" s="184"/>
      <c r="EN62" s="184"/>
      <c r="EO62" s="184"/>
      <c r="EP62" s="184"/>
      <c r="EQ62" s="184"/>
      <c r="ER62" s="184"/>
      <c r="ES62" s="184"/>
      <c r="ET62" s="184"/>
      <c r="EU62" s="184"/>
      <c r="EV62" s="184"/>
      <c r="EW62" s="184"/>
      <c r="EX62" s="184"/>
      <c r="EY62" s="184"/>
      <c r="EZ62" s="184"/>
      <c r="FA62" s="184"/>
      <c r="FB62" s="184"/>
      <c r="FC62" s="184"/>
      <c r="FD62" s="184"/>
      <c r="FE62" s="184"/>
      <c r="FF62" s="184"/>
      <c r="FG62" s="184"/>
      <c r="FH62" s="184"/>
      <c r="FI62" s="184"/>
      <c r="FJ62" s="184"/>
      <c r="FK62" s="184"/>
      <c r="FL62" s="184"/>
      <c r="FM62" s="184"/>
      <c r="FN62" s="184"/>
      <c r="FO62" s="184"/>
      <c r="FP62" s="184"/>
      <c r="FQ62" s="184"/>
      <c r="FR62" s="184"/>
      <c r="FS62" s="184"/>
      <c r="FT62" s="184"/>
      <c r="FU62" s="184"/>
      <c r="FV62" s="184"/>
      <c r="FW62" s="184"/>
      <c r="FX62" s="184"/>
      <c r="FY62" s="184"/>
      <c r="FZ62" s="184"/>
      <c r="GA62" s="184"/>
      <c r="GB62" s="184"/>
      <c r="GC62" s="184"/>
      <c r="GD62" s="184"/>
      <c r="GE62" s="184"/>
      <c r="GF62" s="184"/>
      <c r="GG62" s="184"/>
      <c r="GH62" s="184"/>
      <c r="GI62" s="184"/>
      <c r="GJ62" s="184"/>
      <c r="GK62" s="184"/>
      <c r="GL62" s="184"/>
      <c r="GM62" s="184"/>
      <c r="GN62" s="184"/>
      <c r="GO62" s="184"/>
      <c r="GP62" s="184"/>
      <c r="GQ62" s="184"/>
      <c r="GR62" s="184"/>
      <c r="GS62" s="184"/>
      <c r="GT62" s="184"/>
      <c r="GU62" s="184"/>
      <c r="GV62" s="184"/>
      <c r="GW62" s="184"/>
      <c r="GX62" s="184"/>
      <c r="GY62" s="184"/>
      <c r="GZ62" s="184"/>
      <c r="HA62" s="184"/>
      <c r="HB62" s="184"/>
      <c r="HC62" s="184"/>
      <c r="HD62" s="184"/>
      <c r="HE62" s="184"/>
      <c r="HF62" s="184"/>
      <c r="HG62" s="184"/>
      <c r="HH62" s="184"/>
      <c r="HI62" s="184"/>
      <c r="HJ62" s="184"/>
      <c r="HK62" s="184"/>
      <c r="HL62" s="184"/>
      <c r="HM62" s="184"/>
      <c r="HN62" s="184"/>
      <c r="HO62" s="184"/>
      <c r="HP62" s="184"/>
      <c r="HQ62" s="184"/>
      <c r="HR62" s="184"/>
      <c r="HS62" s="184"/>
      <c r="HT62" s="184"/>
      <c r="HU62" s="184"/>
      <c r="HV62" s="184"/>
      <c r="HW62" s="184"/>
      <c r="HX62" s="184"/>
      <c r="HY62" s="184"/>
      <c r="HZ62" s="184"/>
      <c r="IA62" s="184"/>
      <c r="IB62" s="184"/>
      <c r="IC62" s="184"/>
      <c r="ID62" s="184"/>
      <c r="IE62" s="184"/>
      <c r="IF62" s="184"/>
      <c r="IG62" s="184"/>
      <c r="IH62" s="184"/>
      <c r="II62" s="184"/>
      <c r="IJ62" s="184"/>
      <c r="IK62" s="184"/>
      <c r="IL62" s="184"/>
      <c r="IM62" s="184"/>
      <c r="IN62" s="184"/>
      <c r="IO62" s="184"/>
      <c r="IP62" s="184"/>
      <c r="IQ62" s="184"/>
      <c r="IR62" s="184"/>
      <c r="IS62" s="184"/>
      <c r="IT62" s="184"/>
      <c r="IU62" s="184"/>
      <c r="IV62" s="184"/>
      <c r="IW62" s="184"/>
      <c r="IX62" s="184"/>
      <c r="IY62" s="184"/>
      <c r="IZ62" s="184"/>
      <c r="JA62" s="184"/>
      <c r="JB62" s="184"/>
      <c r="JC62" s="184"/>
      <c r="JD62" s="184"/>
      <c r="JE62" s="184"/>
      <c r="JF62" s="184"/>
      <c r="JG62" s="184"/>
      <c r="JH62" s="184"/>
      <c r="JI62" s="184"/>
      <c r="JJ62" s="184"/>
    </row>
    <row r="63" spans="1:270" s="98" customFormat="1" ht="21.95" customHeight="1" x14ac:dyDescent="0.25">
      <c r="B63" s="502" t="s">
        <v>276</v>
      </c>
      <c r="C63" s="502"/>
      <c r="D63" s="502"/>
      <c r="E63" s="502"/>
      <c r="F63" s="502"/>
      <c r="G63" s="131"/>
      <c r="H63" s="418"/>
      <c r="I63" s="271"/>
      <c r="J63" s="271"/>
      <c r="K63" s="271"/>
      <c r="L63" s="271"/>
      <c r="M63" s="296"/>
      <c r="N63" s="315"/>
      <c r="O63" s="336"/>
      <c r="P63" s="336"/>
      <c r="Q63" s="315"/>
      <c r="R63" s="296"/>
      <c r="S63" s="444"/>
      <c r="T63" s="444"/>
      <c r="U63" s="444"/>
      <c r="V63" s="444"/>
      <c r="W63" s="444"/>
      <c r="X63" s="444"/>
      <c r="Y63" s="444"/>
      <c r="Z63" s="444"/>
      <c r="AA63" s="444"/>
      <c r="AB63" s="444"/>
      <c r="AC63" s="444"/>
      <c r="AD63" s="444"/>
      <c r="AE63" s="444"/>
      <c r="AF63" s="444"/>
      <c r="AG63" s="444"/>
      <c r="AH63" s="444"/>
      <c r="AI63" s="444"/>
      <c r="AJ63" s="444"/>
      <c r="AK63" s="444"/>
      <c r="AL63" s="444"/>
      <c r="AM63" s="444"/>
      <c r="AN63" s="444"/>
      <c r="AO63" s="444"/>
      <c r="AP63" s="444"/>
      <c r="AQ63" s="444"/>
      <c r="AR63" s="444"/>
      <c r="AS63" s="444"/>
      <c r="AT63" s="444"/>
      <c r="AU63" s="444"/>
      <c r="AV63" s="444"/>
      <c r="AW63" s="444"/>
      <c r="AX63" s="444"/>
      <c r="AY63" s="444"/>
      <c r="AZ63" s="444"/>
      <c r="BA63" s="444"/>
      <c r="BB63" s="444"/>
      <c r="BC63" s="444"/>
      <c r="BD63" s="444"/>
      <c r="BE63" s="444"/>
      <c r="BF63" s="444"/>
      <c r="BG63" s="444"/>
      <c r="BH63" s="444"/>
      <c r="BI63" s="444"/>
      <c r="BJ63" s="444"/>
      <c r="BK63" s="444"/>
      <c r="BL63" s="444"/>
      <c r="BM63" s="444"/>
      <c r="BN63" s="444"/>
      <c r="BO63" s="444"/>
      <c r="BP63" s="444"/>
      <c r="BQ63" s="444"/>
      <c r="BR63" s="444"/>
      <c r="BS63" s="444"/>
      <c r="BT63" s="444"/>
      <c r="BU63" s="444"/>
      <c r="BV63" s="444"/>
      <c r="BW63" s="444"/>
      <c r="BX63" s="444"/>
      <c r="BY63" s="444"/>
      <c r="BZ63" s="444"/>
      <c r="CA63" s="444"/>
      <c r="CB63" s="444"/>
      <c r="CC63" s="444"/>
      <c r="CD63" s="444"/>
      <c r="CE63" s="444"/>
      <c r="CF63" s="444"/>
      <c r="CG63" s="444"/>
      <c r="CH63" s="444"/>
      <c r="CI63" s="444"/>
      <c r="CJ63" s="444"/>
      <c r="CK63" s="444"/>
      <c r="CL63" s="444"/>
      <c r="CM63" s="444"/>
      <c r="CN63" s="444"/>
      <c r="CO63" s="444"/>
      <c r="CP63" s="444"/>
      <c r="CQ63" s="444"/>
      <c r="CR63" s="444"/>
      <c r="CS63" s="444"/>
      <c r="CT63" s="444"/>
      <c r="CU63" s="444"/>
      <c r="CV63" s="444"/>
      <c r="CW63" s="444"/>
      <c r="CX63" s="444"/>
      <c r="CY63" s="444"/>
      <c r="CZ63" s="444"/>
      <c r="DA63" s="444"/>
      <c r="DB63" s="444"/>
      <c r="DC63" s="444"/>
      <c r="DD63" s="444"/>
      <c r="DE63" s="444"/>
      <c r="DF63" s="444"/>
      <c r="DG63" s="444"/>
      <c r="DH63" s="444"/>
      <c r="DI63" s="444"/>
      <c r="DJ63" s="444"/>
      <c r="DK63" s="444"/>
      <c r="DL63" s="444"/>
      <c r="DM63" s="444"/>
      <c r="DN63" s="444"/>
      <c r="DO63" s="444"/>
      <c r="DP63" s="444"/>
      <c r="DQ63" s="444"/>
      <c r="DR63" s="444"/>
      <c r="DS63" s="444"/>
      <c r="DT63" s="444"/>
      <c r="DU63" s="444"/>
      <c r="DV63" s="444"/>
      <c r="DW63" s="444"/>
      <c r="DX63" s="444"/>
      <c r="DY63" s="444"/>
      <c r="DZ63" s="444"/>
      <c r="EA63" s="444"/>
      <c r="EB63" s="444"/>
      <c r="EC63" s="444"/>
      <c r="ED63" s="444"/>
      <c r="EE63" s="444"/>
      <c r="EF63" s="444"/>
      <c r="EG63" s="444"/>
      <c r="EH63" s="444"/>
      <c r="EI63" s="444"/>
      <c r="EJ63" s="444"/>
      <c r="EK63" s="444"/>
      <c r="EL63" s="444"/>
      <c r="EM63" s="444"/>
      <c r="EN63" s="444"/>
      <c r="EO63" s="444"/>
      <c r="EP63" s="444"/>
      <c r="EQ63" s="444"/>
      <c r="ER63" s="444"/>
      <c r="ES63" s="444"/>
      <c r="ET63" s="444"/>
      <c r="EU63" s="444"/>
      <c r="EV63" s="444"/>
      <c r="EW63" s="444"/>
      <c r="EX63" s="444"/>
      <c r="EY63" s="444"/>
      <c r="EZ63" s="444"/>
      <c r="FA63" s="444"/>
      <c r="FB63" s="444"/>
      <c r="FC63" s="444"/>
      <c r="FD63" s="444"/>
      <c r="FE63" s="444"/>
      <c r="FF63" s="444"/>
      <c r="FG63" s="444"/>
      <c r="FH63" s="444"/>
      <c r="FI63" s="444"/>
      <c r="FJ63" s="444"/>
      <c r="FK63" s="444"/>
      <c r="FL63" s="444"/>
      <c r="FM63" s="444"/>
      <c r="FN63" s="444"/>
      <c r="FO63" s="444"/>
      <c r="FP63" s="444"/>
      <c r="FQ63" s="444"/>
      <c r="FR63" s="444"/>
      <c r="FS63" s="444"/>
      <c r="FT63" s="444"/>
      <c r="FU63" s="444"/>
      <c r="FV63" s="444"/>
      <c r="FW63" s="444"/>
      <c r="FX63" s="444"/>
      <c r="FY63" s="444"/>
      <c r="FZ63" s="444"/>
      <c r="GA63" s="444"/>
      <c r="GB63" s="444"/>
      <c r="GC63" s="444"/>
      <c r="GD63" s="444"/>
      <c r="GE63" s="444"/>
      <c r="GF63" s="444"/>
      <c r="GG63" s="444"/>
      <c r="GH63" s="444"/>
      <c r="GI63" s="444"/>
      <c r="GJ63" s="444"/>
      <c r="GK63" s="444"/>
      <c r="GL63" s="444"/>
      <c r="GM63" s="444"/>
      <c r="GN63" s="444"/>
      <c r="GO63" s="444"/>
      <c r="GP63" s="444"/>
      <c r="GQ63" s="444"/>
      <c r="GR63" s="444"/>
      <c r="GS63" s="444"/>
      <c r="GT63" s="444"/>
      <c r="GU63" s="444"/>
      <c r="GV63" s="444"/>
      <c r="GW63" s="444"/>
      <c r="GX63" s="444"/>
      <c r="GY63" s="444"/>
      <c r="GZ63" s="444"/>
      <c r="HA63" s="444"/>
      <c r="HB63" s="444"/>
      <c r="HC63" s="444"/>
      <c r="HD63" s="444"/>
      <c r="HE63" s="444"/>
      <c r="HF63" s="444"/>
      <c r="HG63" s="444"/>
      <c r="HH63" s="444"/>
      <c r="HI63" s="444"/>
      <c r="HJ63" s="444"/>
      <c r="HK63" s="444"/>
      <c r="HL63" s="444"/>
      <c r="HM63" s="444"/>
      <c r="HN63" s="444"/>
      <c r="HO63" s="444"/>
      <c r="HP63" s="444"/>
      <c r="HQ63" s="444"/>
      <c r="HR63" s="444"/>
      <c r="HS63" s="444"/>
      <c r="HT63" s="444"/>
      <c r="HU63" s="444"/>
      <c r="HV63" s="444"/>
      <c r="HW63" s="444"/>
      <c r="HX63" s="444"/>
      <c r="HY63" s="444"/>
      <c r="HZ63" s="444"/>
      <c r="IA63" s="444"/>
      <c r="IB63" s="444"/>
      <c r="IC63" s="444"/>
      <c r="ID63" s="444"/>
      <c r="IE63" s="444"/>
      <c r="IF63" s="444"/>
      <c r="IG63" s="444"/>
      <c r="IH63" s="444"/>
      <c r="II63" s="444"/>
      <c r="IJ63" s="444"/>
      <c r="IK63" s="444"/>
      <c r="IL63" s="444"/>
      <c r="IM63" s="444"/>
      <c r="IN63" s="444"/>
      <c r="IO63" s="444"/>
      <c r="IP63" s="444"/>
      <c r="IQ63" s="444"/>
      <c r="IR63" s="444"/>
      <c r="IS63" s="444"/>
      <c r="IT63" s="444"/>
      <c r="IU63" s="444"/>
      <c r="IV63" s="444"/>
      <c r="IW63" s="444"/>
      <c r="IX63" s="444"/>
      <c r="IY63" s="444"/>
      <c r="IZ63" s="444"/>
      <c r="JA63" s="444"/>
      <c r="JB63" s="444"/>
      <c r="JC63" s="444"/>
      <c r="JD63" s="444"/>
      <c r="JE63" s="444"/>
      <c r="JF63" s="444"/>
      <c r="JG63" s="444"/>
      <c r="JH63" s="444"/>
      <c r="JI63" s="444"/>
      <c r="JJ63" s="444"/>
    </row>
    <row r="64" spans="1:270" s="98" customFormat="1" ht="42.95" customHeight="1" x14ac:dyDescent="0.25">
      <c r="B64" s="506" t="s">
        <v>191</v>
      </c>
      <c r="C64" s="506"/>
      <c r="D64" s="506"/>
      <c r="E64" s="506"/>
      <c r="F64" s="506"/>
      <c r="G64" s="131"/>
      <c r="H64" s="418"/>
      <c r="I64" s="271"/>
      <c r="J64" s="271"/>
      <c r="K64" s="271"/>
      <c r="L64" s="271"/>
      <c r="M64" s="296"/>
      <c r="N64" s="315"/>
      <c r="O64" s="336"/>
      <c r="P64" s="336"/>
      <c r="Q64" s="315"/>
      <c r="R64" s="296"/>
      <c r="S64" s="444"/>
      <c r="T64" s="444"/>
      <c r="U64" s="444"/>
      <c r="V64" s="444"/>
      <c r="W64" s="444"/>
      <c r="X64" s="444"/>
      <c r="Y64" s="444"/>
      <c r="Z64" s="444"/>
      <c r="AA64" s="444"/>
      <c r="AB64" s="444"/>
      <c r="AC64" s="444"/>
      <c r="AD64" s="444"/>
      <c r="AE64" s="444"/>
      <c r="AF64" s="444"/>
      <c r="AG64" s="444"/>
      <c r="AH64" s="444"/>
      <c r="AI64" s="444"/>
      <c r="AJ64" s="444"/>
      <c r="AK64" s="444"/>
      <c r="AL64" s="444"/>
      <c r="AM64" s="444"/>
      <c r="AN64" s="444"/>
      <c r="AO64" s="444"/>
      <c r="AP64" s="444"/>
      <c r="AQ64" s="444"/>
      <c r="AR64" s="444"/>
      <c r="AS64" s="444"/>
      <c r="AT64" s="444"/>
      <c r="AU64" s="444"/>
      <c r="AV64" s="444"/>
      <c r="AW64" s="444"/>
      <c r="AX64" s="444"/>
      <c r="AY64" s="444"/>
      <c r="AZ64" s="444"/>
      <c r="BA64" s="444"/>
      <c r="BB64" s="444"/>
      <c r="BC64" s="444"/>
      <c r="BD64" s="444"/>
      <c r="BE64" s="444"/>
      <c r="BF64" s="444"/>
      <c r="BG64" s="444"/>
      <c r="BH64" s="444"/>
      <c r="BI64" s="444"/>
      <c r="BJ64" s="444"/>
      <c r="BK64" s="444"/>
      <c r="BL64" s="444"/>
      <c r="BM64" s="444"/>
      <c r="BN64" s="444"/>
      <c r="BO64" s="444"/>
      <c r="BP64" s="444"/>
      <c r="BQ64" s="444"/>
      <c r="BR64" s="444"/>
      <c r="BS64" s="444"/>
      <c r="BT64" s="444"/>
      <c r="BU64" s="444"/>
      <c r="BV64" s="444"/>
      <c r="BW64" s="444"/>
      <c r="BX64" s="444"/>
      <c r="BY64" s="444"/>
      <c r="BZ64" s="444"/>
      <c r="CA64" s="444"/>
      <c r="CB64" s="444"/>
      <c r="CC64" s="444"/>
      <c r="CD64" s="444"/>
      <c r="CE64" s="444"/>
      <c r="CF64" s="444"/>
      <c r="CG64" s="444"/>
      <c r="CH64" s="444"/>
      <c r="CI64" s="444"/>
      <c r="CJ64" s="444"/>
      <c r="CK64" s="444"/>
      <c r="CL64" s="444"/>
      <c r="CM64" s="444"/>
      <c r="CN64" s="444"/>
      <c r="CO64" s="444"/>
      <c r="CP64" s="444"/>
      <c r="CQ64" s="444"/>
      <c r="CR64" s="444"/>
      <c r="CS64" s="444"/>
      <c r="CT64" s="444"/>
      <c r="CU64" s="444"/>
      <c r="CV64" s="444"/>
      <c r="CW64" s="444"/>
      <c r="CX64" s="444"/>
      <c r="CY64" s="444"/>
      <c r="CZ64" s="444"/>
      <c r="DA64" s="444"/>
      <c r="DB64" s="444"/>
      <c r="DC64" s="444"/>
      <c r="DD64" s="444"/>
      <c r="DE64" s="444"/>
      <c r="DF64" s="444"/>
      <c r="DG64" s="444"/>
      <c r="DH64" s="444"/>
      <c r="DI64" s="444"/>
      <c r="DJ64" s="444"/>
      <c r="DK64" s="444"/>
      <c r="DL64" s="444"/>
      <c r="DM64" s="444"/>
      <c r="DN64" s="444"/>
      <c r="DO64" s="444"/>
      <c r="DP64" s="444"/>
      <c r="DQ64" s="444"/>
      <c r="DR64" s="444"/>
      <c r="DS64" s="444"/>
      <c r="DT64" s="444"/>
      <c r="DU64" s="444"/>
      <c r="DV64" s="444"/>
      <c r="DW64" s="444"/>
      <c r="DX64" s="444"/>
      <c r="DY64" s="444"/>
      <c r="DZ64" s="444"/>
      <c r="EA64" s="444"/>
      <c r="EB64" s="444"/>
      <c r="EC64" s="444"/>
      <c r="ED64" s="444"/>
      <c r="EE64" s="444"/>
      <c r="EF64" s="444"/>
      <c r="EG64" s="444"/>
      <c r="EH64" s="444"/>
      <c r="EI64" s="444"/>
      <c r="EJ64" s="444"/>
      <c r="EK64" s="444"/>
      <c r="EL64" s="444"/>
      <c r="EM64" s="444"/>
      <c r="EN64" s="444"/>
      <c r="EO64" s="444"/>
      <c r="EP64" s="444"/>
      <c r="EQ64" s="444"/>
      <c r="ER64" s="444"/>
      <c r="ES64" s="444"/>
      <c r="ET64" s="444"/>
      <c r="EU64" s="444"/>
      <c r="EV64" s="444"/>
      <c r="EW64" s="444"/>
      <c r="EX64" s="444"/>
      <c r="EY64" s="444"/>
      <c r="EZ64" s="444"/>
      <c r="FA64" s="444"/>
      <c r="FB64" s="444"/>
      <c r="FC64" s="444"/>
      <c r="FD64" s="444"/>
      <c r="FE64" s="444"/>
      <c r="FF64" s="444"/>
      <c r="FG64" s="444"/>
      <c r="FH64" s="444"/>
      <c r="FI64" s="444"/>
      <c r="FJ64" s="444"/>
      <c r="FK64" s="444"/>
      <c r="FL64" s="444"/>
      <c r="FM64" s="444"/>
      <c r="FN64" s="444"/>
      <c r="FO64" s="444"/>
      <c r="FP64" s="444"/>
      <c r="FQ64" s="444"/>
      <c r="FR64" s="444"/>
      <c r="FS64" s="444"/>
      <c r="FT64" s="444"/>
      <c r="FU64" s="444"/>
      <c r="FV64" s="444"/>
      <c r="FW64" s="444"/>
      <c r="FX64" s="444"/>
      <c r="FY64" s="444"/>
      <c r="FZ64" s="444"/>
      <c r="GA64" s="444"/>
      <c r="GB64" s="444"/>
      <c r="GC64" s="444"/>
      <c r="GD64" s="444"/>
      <c r="GE64" s="444"/>
      <c r="GF64" s="444"/>
      <c r="GG64" s="444"/>
      <c r="GH64" s="444"/>
      <c r="GI64" s="444"/>
      <c r="GJ64" s="444"/>
      <c r="GK64" s="444"/>
      <c r="GL64" s="444"/>
      <c r="GM64" s="444"/>
      <c r="GN64" s="444"/>
      <c r="GO64" s="444"/>
      <c r="GP64" s="444"/>
      <c r="GQ64" s="444"/>
      <c r="GR64" s="444"/>
      <c r="GS64" s="444"/>
      <c r="GT64" s="444"/>
      <c r="GU64" s="444"/>
      <c r="GV64" s="444"/>
      <c r="GW64" s="444"/>
      <c r="GX64" s="444"/>
      <c r="GY64" s="444"/>
      <c r="GZ64" s="444"/>
      <c r="HA64" s="444"/>
      <c r="HB64" s="444"/>
      <c r="HC64" s="444"/>
      <c r="HD64" s="444"/>
      <c r="HE64" s="444"/>
      <c r="HF64" s="444"/>
      <c r="HG64" s="444"/>
      <c r="HH64" s="444"/>
      <c r="HI64" s="444"/>
      <c r="HJ64" s="444"/>
      <c r="HK64" s="444"/>
      <c r="HL64" s="444"/>
      <c r="HM64" s="444"/>
      <c r="HN64" s="444"/>
      <c r="HO64" s="444"/>
      <c r="HP64" s="444"/>
      <c r="HQ64" s="444"/>
      <c r="HR64" s="444"/>
      <c r="HS64" s="444"/>
      <c r="HT64" s="444"/>
      <c r="HU64" s="444"/>
      <c r="HV64" s="444"/>
      <c r="HW64" s="444"/>
      <c r="HX64" s="444"/>
      <c r="HY64" s="444"/>
      <c r="HZ64" s="444"/>
      <c r="IA64" s="444"/>
      <c r="IB64" s="444"/>
      <c r="IC64" s="444"/>
      <c r="ID64" s="444"/>
      <c r="IE64" s="444"/>
      <c r="IF64" s="444"/>
      <c r="IG64" s="444"/>
      <c r="IH64" s="444"/>
      <c r="II64" s="444"/>
      <c r="IJ64" s="444"/>
      <c r="IK64" s="444"/>
      <c r="IL64" s="444"/>
      <c r="IM64" s="444"/>
      <c r="IN64" s="444"/>
      <c r="IO64" s="444"/>
      <c r="IP64" s="444"/>
      <c r="IQ64" s="444"/>
      <c r="IR64" s="444"/>
      <c r="IS64" s="444"/>
      <c r="IT64" s="444"/>
      <c r="IU64" s="444"/>
      <c r="IV64" s="444"/>
      <c r="IW64" s="444"/>
      <c r="IX64" s="444"/>
      <c r="IY64" s="444"/>
      <c r="IZ64" s="444"/>
      <c r="JA64" s="444"/>
      <c r="JB64" s="444"/>
      <c r="JC64" s="444"/>
      <c r="JD64" s="444"/>
      <c r="JE64" s="444"/>
      <c r="JF64" s="444"/>
      <c r="JG64" s="444"/>
      <c r="JH64" s="444"/>
      <c r="JI64" s="444"/>
      <c r="JJ64" s="444"/>
    </row>
    <row r="65" spans="1:270" s="98" customFormat="1" ht="24" customHeight="1" x14ac:dyDescent="0.25">
      <c r="B65" s="502" t="s">
        <v>292</v>
      </c>
      <c r="C65" s="502"/>
      <c r="D65" s="502"/>
      <c r="E65" s="502"/>
      <c r="F65" s="502"/>
      <c r="G65" s="131"/>
      <c r="H65" s="418"/>
      <c r="I65" s="271"/>
      <c r="J65" s="271"/>
      <c r="K65" s="271"/>
      <c r="L65" s="271"/>
      <c r="M65" s="296"/>
      <c r="N65" s="315"/>
      <c r="O65" s="335"/>
      <c r="P65" s="335"/>
      <c r="Q65" s="315"/>
      <c r="R65" s="296"/>
      <c r="S65" s="444"/>
      <c r="T65" s="444"/>
      <c r="U65" s="444"/>
      <c r="V65" s="444"/>
      <c r="W65" s="444"/>
      <c r="X65" s="444"/>
      <c r="Y65" s="444"/>
      <c r="Z65" s="444"/>
      <c r="AA65" s="444"/>
      <c r="AB65" s="444"/>
      <c r="AC65" s="444"/>
      <c r="AD65" s="444"/>
      <c r="AE65" s="444"/>
      <c r="AF65" s="444"/>
      <c r="AG65" s="444"/>
      <c r="AH65" s="444"/>
      <c r="AI65" s="444"/>
      <c r="AJ65" s="444"/>
      <c r="AK65" s="444"/>
      <c r="AL65" s="444"/>
      <c r="AM65" s="444"/>
      <c r="AN65" s="444"/>
      <c r="AO65" s="444"/>
      <c r="AP65" s="444"/>
      <c r="AQ65" s="444"/>
      <c r="AR65" s="444"/>
      <c r="AS65" s="444"/>
      <c r="AT65" s="444"/>
      <c r="AU65" s="444"/>
      <c r="AV65" s="444"/>
      <c r="AW65" s="444"/>
      <c r="AX65" s="444"/>
      <c r="AY65" s="444"/>
      <c r="AZ65" s="444"/>
      <c r="BA65" s="444"/>
      <c r="BB65" s="444"/>
      <c r="BC65" s="444"/>
      <c r="BD65" s="444"/>
      <c r="BE65" s="444"/>
      <c r="BF65" s="444"/>
      <c r="BG65" s="444"/>
      <c r="BH65" s="444"/>
      <c r="BI65" s="444"/>
      <c r="BJ65" s="444"/>
      <c r="BK65" s="444"/>
      <c r="BL65" s="444"/>
      <c r="BM65" s="444"/>
      <c r="BN65" s="444"/>
      <c r="BO65" s="444"/>
      <c r="BP65" s="444"/>
      <c r="BQ65" s="444"/>
      <c r="BR65" s="444"/>
      <c r="BS65" s="444"/>
      <c r="BT65" s="444"/>
      <c r="BU65" s="444"/>
      <c r="BV65" s="444"/>
      <c r="BW65" s="444"/>
      <c r="BX65" s="444"/>
      <c r="BY65" s="444"/>
      <c r="BZ65" s="444"/>
      <c r="CA65" s="444"/>
      <c r="CB65" s="444"/>
      <c r="CC65" s="444"/>
      <c r="CD65" s="444"/>
      <c r="CE65" s="444"/>
      <c r="CF65" s="444"/>
      <c r="CG65" s="444"/>
      <c r="CH65" s="444"/>
      <c r="CI65" s="444"/>
      <c r="CJ65" s="444"/>
      <c r="CK65" s="444"/>
      <c r="CL65" s="444"/>
      <c r="CM65" s="444"/>
      <c r="CN65" s="444"/>
      <c r="CO65" s="444"/>
      <c r="CP65" s="444"/>
      <c r="CQ65" s="444"/>
      <c r="CR65" s="444"/>
      <c r="CS65" s="444"/>
      <c r="CT65" s="444"/>
      <c r="CU65" s="444"/>
      <c r="CV65" s="444"/>
      <c r="CW65" s="444"/>
      <c r="CX65" s="444"/>
      <c r="CY65" s="444"/>
      <c r="CZ65" s="444"/>
      <c r="DA65" s="444"/>
      <c r="DB65" s="444"/>
      <c r="DC65" s="444"/>
      <c r="DD65" s="444"/>
      <c r="DE65" s="444"/>
      <c r="DF65" s="444"/>
      <c r="DG65" s="444"/>
      <c r="DH65" s="444"/>
      <c r="DI65" s="444"/>
      <c r="DJ65" s="444"/>
      <c r="DK65" s="444"/>
      <c r="DL65" s="444"/>
      <c r="DM65" s="444"/>
      <c r="DN65" s="444"/>
      <c r="DO65" s="444"/>
      <c r="DP65" s="444"/>
      <c r="DQ65" s="444"/>
      <c r="DR65" s="444"/>
      <c r="DS65" s="444"/>
      <c r="DT65" s="444"/>
      <c r="DU65" s="444"/>
      <c r="DV65" s="444"/>
      <c r="DW65" s="444"/>
      <c r="DX65" s="444"/>
      <c r="DY65" s="444"/>
      <c r="DZ65" s="444"/>
      <c r="EA65" s="444"/>
      <c r="EB65" s="444"/>
      <c r="EC65" s="444"/>
      <c r="ED65" s="444"/>
      <c r="EE65" s="444"/>
      <c r="EF65" s="444"/>
      <c r="EG65" s="444"/>
      <c r="EH65" s="444"/>
      <c r="EI65" s="444"/>
      <c r="EJ65" s="444"/>
      <c r="EK65" s="444"/>
      <c r="EL65" s="444"/>
      <c r="EM65" s="444"/>
      <c r="EN65" s="444"/>
      <c r="EO65" s="444"/>
      <c r="EP65" s="444"/>
      <c r="EQ65" s="444"/>
      <c r="ER65" s="444"/>
      <c r="ES65" s="444"/>
      <c r="ET65" s="444"/>
      <c r="EU65" s="444"/>
      <c r="EV65" s="444"/>
      <c r="EW65" s="444"/>
      <c r="EX65" s="444"/>
      <c r="EY65" s="444"/>
      <c r="EZ65" s="444"/>
      <c r="FA65" s="444"/>
      <c r="FB65" s="444"/>
      <c r="FC65" s="444"/>
      <c r="FD65" s="444"/>
      <c r="FE65" s="444"/>
      <c r="FF65" s="444"/>
      <c r="FG65" s="444"/>
      <c r="FH65" s="444"/>
      <c r="FI65" s="444"/>
      <c r="FJ65" s="444"/>
      <c r="FK65" s="444"/>
      <c r="FL65" s="444"/>
      <c r="FM65" s="444"/>
      <c r="FN65" s="444"/>
      <c r="FO65" s="444"/>
      <c r="FP65" s="444"/>
      <c r="FQ65" s="444"/>
      <c r="FR65" s="444"/>
      <c r="FS65" s="444"/>
      <c r="FT65" s="444"/>
      <c r="FU65" s="444"/>
      <c r="FV65" s="444"/>
      <c r="FW65" s="444"/>
      <c r="FX65" s="444"/>
      <c r="FY65" s="444"/>
      <c r="FZ65" s="444"/>
      <c r="GA65" s="444"/>
      <c r="GB65" s="444"/>
      <c r="GC65" s="444"/>
      <c r="GD65" s="444"/>
      <c r="GE65" s="444"/>
      <c r="GF65" s="444"/>
      <c r="GG65" s="444"/>
      <c r="GH65" s="444"/>
      <c r="GI65" s="444"/>
      <c r="GJ65" s="444"/>
      <c r="GK65" s="444"/>
      <c r="GL65" s="444"/>
      <c r="GM65" s="444"/>
      <c r="GN65" s="444"/>
      <c r="GO65" s="444"/>
      <c r="GP65" s="444"/>
      <c r="GQ65" s="444"/>
      <c r="GR65" s="444"/>
      <c r="GS65" s="444"/>
      <c r="GT65" s="444"/>
      <c r="GU65" s="444"/>
      <c r="GV65" s="444"/>
      <c r="GW65" s="444"/>
      <c r="GX65" s="444"/>
      <c r="GY65" s="444"/>
      <c r="GZ65" s="444"/>
      <c r="HA65" s="444"/>
      <c r="HB65" s="444"/>
      <c r="HC65" s="444"/>
      <c r="HD65" s="444"/>
      <c r="HE65" s="444"/>
      <c r="HF65" s="444"/>
      <c r="HG65" s="444"/>
      <c r="HH65" s="444"/>
      <c r="HI65" s="444"/>
      <c r="HJ65" s="444"/>
      <c r="HK65" s="444"/>
      <c r="HL65" s="444"/>
      <c r="HM65" s="444"/>
      <c r="HN65" s="444"/>
      <c r="HO65" s="444"/>
      <c r="HP65" s="444"/>
      <c r="HQ65" s="444"/>
      <c r="HR65" s="444"/>
      <c r="HS65" s="444"/>
      <c r="HT65" s="444"/>
      <c r="HU65" s="444"/>
      <c r="HV65" s="444"/>
      <c r="HW65" s="444"/>
      <c r="HX65" s="444"/>
      <c r="HY65" s="444"/>
      <c r="HZ65" s="444"/>
      <c r="IA65" s="444"/>
      <c r="IB65" s="444"/>
      <c r="IC65" s="444"/>
      <c r="ID65" s="444"/>
      <c r="IE65" s="444"/>
      <c r="IF65" s="444"/>
      <c r="IG65" s="444"/>
      <c r="IH65" s="444"/>
      <c r="II65" s="444"/>
      <c r="IJ65" s="444"/>
      <c r="IK65" s="444"/>
      <c r="IL65" s="444"/>
      <c r="IM65" s="444"/>
      <c r="IN65" s="444"/>
      <c r="IO65" s="444"/>
      <c r="IP65" s="444"/>
      <c r="IQ65" s="444"/>
      <c r="IR65" s="444"/>
      <c r="IS65" s="444"/>
      <c r="IT65" s="444"/>
      <c r="IU65" s="444"/>
      <c r="IV65" s="444"/>
      <c r="IW65" s="444"/>
      <c r="IX65" s="444"/>
      <c r="IY65" s="444"/>
      <c r="IZ65" s="444"/>
      <c r="JA65" s="444"/>
      <c r="JB65" s="444"/>
      <c r="JC65" s="444"/>
      <c r="JD65" s="444"/>
      <c r="JE65" s="444"/>
      <c r="JF65" s="444"/>
      <c r="JG65" s="444"/>
      <c r="JH65" s="444"/>
      <c r="JI65" s="444"/>
      <c r="JJ65" s="444"/>
    </row>
    <row r="66" spans="1:270" s="101" customFormat="1" ht="11.1" customHeight="1" x14ac:dyDescent="0.25">
      <c r="B66" s="504" t="s">
        <v>291</v>
      </c>
      <c r="C66" s="504"/>
      <c r="D66" s="504"/>
      <c r="E66" s="504"/>
      <c r="F66" s="504"/>
      <c r="G66" s="131"/>
      <c r="H66" s="418"/>
      <c r="I66" s="271"/>
      <c r="J66" s="271"/>
      <c r="K66" s="271"/>
      <c r="L66" s="271"/>
      <c r="M66" s="296"/>
      <c r="N66" s="315"/>
      <c r="O66" s="335"/>
      <c r="P66" s="335"/>
      <c r="Q66" s="318"/>
      <c r="R66" s="296"/>
    </row>
    <row r="67" spans="1:270" s="98" customFormat="1" ht="33.6" customHeight="1" x14ac:dyDescent="0.25">
      <c r="B67" s="501" t="s">
        <v>294</v>
      </c>
      <c r="C67" s="501"/>
      <c r="D67" s="501"/>
      <c r="E67" s="501"/>
      <c r="F67" s="501"/>
      <c r="G67" s="131"/>
      <c r="H67" s="418"/>
      <c r="I67" s="271"/>
      <c r="J67" s="271"/>
      <c r="K67" s="271"/>
      <c r="L67" s="271"/>
      <c r="M67" s="296"/>
      <c r="N67" s="315"/>
      <c r="O67" s="336"/>
      <c r="P67" s="336"/>
      <c r="Q67" s="315"/>
      <c r="R67" s="296"/>
      <c r="S67" s="444"/>
      <c r="T67" s="444"/>
      <c r="U67" s="444"/>
      <c r="V67" s="444"/>
      <c r="W67" s="444"/>
      <c r="X67" s="444"/>
      <c r="Y67" s="444"/>
      <c r="Z67" s="444"/>
      <c r="AA67" s="444"/>
      <c r="AB67" s="444"/>
      <c r="AC67" s="444"/>
      <c r="AD67" s="444"/>
      <c r="AE67" s="444"/>
      <c r="AF67" s="444"/>
      <c r="AG67" s="444"/>
      <c r="AH67" s="444"/>
      <c r="AI67" s="444"/>
      <c r="AJ67" s="444"/>
      <c r="AK67" s="444"/>
      <c r="AL67" s="444"/>
      <c r="AM67" s="444"/>
      <c r="AN67" s="444"/>
      <c r="AO67" s="444"/>
      <c r="AP67" s="444"/>
      <c r="AQ67" s="444"/>
      <c r="AR67" s="444"/>
      <c r="AS67" s="444"/>
      <c r="AT67" s="444"/>
      <c r="AU67" s="444"/>
      <c r="AV67" s="444"/>
      <c r="AW67" s="444"/>
      <c r="AX67" s="444"/>
      <c r="AY67" s="444"/>
      <c r="AZ67" s="444"/>
      <c r="BA67" s="444"/>
      <c r="BB67" s="444"/>
      <c r="BC67" s="444"/>
      <c r="BD67" s="444"/>
      <c r="BE67" s="444"/>
      <c r="BF67" s="444"/>
      <c r="BG67" s="444"/>
      <c r="BH67" s="444"/>
      <c r="BI67" s="444"/>
      <c r="BJ67" s="444"/>
      <c r="BK67" s="444"/>
      <c r="BL67" s="444"/>
      <c r="BM67" s="444"/>
      <c r="BN67" s="444"/>
      <c r="BO67" s="444"/>
      <c r="BP67" s="444"/>
      <c r="BQ67" s="444"/>
      <c r="BR67" s="444"/>
      <c r="BS67" s="444"/>
      <c r="BT67" s="444"/>
      <c r="BU67" s="444"/>
      <c r="BV67" s="444"/>
      <c r="BW67" s="444"/>
      <c r="BX67" s="444"/>
      <c r="BY67" s="444"/>
      <c r="BZ67" s="444"/>
      <c r="CA67" s="444"/>
      <c r="CB67" s="444"/>
      <c r="CC67" s="444"/>
      <c r="CD67" s="444"/>
      <c r="CE67" s="444"/>
      <c r="CF67" s="444"/>
      <c r="CG67" s="444"/>
      <c r="CH67" s="444"/>
      <c r="CI67" s="444"/>
      <c r="CJ67" s="444"/>
      <c r="CK67" s="444"/>
      <c r="CL67" s="444"/>
      <c r="CM67" s="444"/>
      <c r="CN67" s="444"/>
      <c r="CO67" s="444"/>
      <c r="CP67" s="444"/>
      <c r="CQ67" s="444"/>
      <c r="CR67" s="444"/>
      <c r="CS67" s="444"/>
      <c r="CT67" s="444"/>
      <c r="CU67" s="444"/>
      <c r="CV67" s="444"/>
      <c r="CW67" s="444"/>
      <c r="CX67" s="444"/>
      <c r="CY67" s="444"/>
      <c r="CZ67" s="444"/>
      <c r="DA67" s="444"/>
      <c r="DB67" s="444"/>
      <c r="DC67" s="444"/>
      <c r="DD67" s="444"/>
      <c r="DE67" s="444"/>
      <c r="DF67" s="444"/>
      <c r="DG67" s="444"/>
      <c r="DH67" s="444"/>
      <c r="DI67" s="444"/>
      <c r="DJ67" s="444"/>
      <c r="DK67" s="444"/>
      <c r="DL67" s="444"/>
      <c r="DM67" s="444"/>
      <c r="DN67" s="444"/>
      <c r="DO67" s="444"/>
      <c r="DP67" s="444"/>
      <c r="DQ67" s="444"/>
      <c r="DR67" s="444"/>
      <c r="DS67" s="444"/>
      <c r="DT67" s="444"/>
      <c r="DU67" s="444"/>
      <c r="DV67" s="444"/>
      <c r="DW67" s="444"/>
      <c r="DX67" s="444"/>
      <c r="DY67" s="444"/>
      <c r="DZ67" s="444"/>
      <c r="EA67" s="444"/>
      <c r="EB67" s="444"/>
      <c r="EC67" s="444"/>
      <c r="ED67" s="444"/>
      <c r="EE67" s="444"/>
      <c r="EF67" s="444"/>
      <c r="EG67" s="444"/>
      <c r="EH67" s="444"/>
      <c r="EI67" s="444"/>
      <c r="EJ67" s="444"/>
      <c r="EK67" s="444"/>
      <c r="EL67" s="444"/>
      <c r="EM67" s="444"/>
      <c r="EN67" s="444"/>
      <c r="EO67" s="444"/>
      <c r="EP67" s="444"/>
      <c r="EQ67" s="444"/>
      <c r="ER67" s="444"/>
      <c r="ES67" s="444"/>
      <c r="ET67" s="444"/>
      <c r="EU67" s="444"/>
      <c r="EV67" s="444"/>
      <c r="EW67" s="444"/>
      <c r="EX67" s="444"/>
      <c r="EY67" s="444"/>
      <c r="EZ67" s="444"/>
      <c r="FA67" s="444"/>
      <c r="FB67" s="444"/>
      <c r="FC67" s="444"/>
      <c r="FD67" s="444"/>
      <c r="FE67" s="444"/>
      <c r="FF67" s="444"/>
      <c r="FG67" s="444"/>
      <c r="FH67" s="444"/>
      <c r="FI67" s="444"/>
      <c r="FJ67" s="444"/>
      <c r="FK67" s="444"/>
      <c r="FL67" s="444"/>
      <c r="FM67" s="444"/>
      <c r="FN67" s="444"/>
      <c r="FO67" s="444"/>
      <c r="FP67" s="444"/>
      <c r="FQ67" s="444"/>
      <c r="FR67" s="444"/>
      <c r="FS67" s="444"/>
      <c r="FT67" s="444"/>
      <c r="FU67" s="444"/>
      <c r="FV67" s="444"/>
      <c r="FW67" s="444"/>
      <c r="FX67" s="444"/>
      <c r="FY67" s="444"/>
      <c r="FZ67" s="444"/>
      <c r="GA67" s="444"/>
      <c r="GB67" s="444"/>
      <c r="GC67" s="444"/>
      <c r="GD67" s="444"/>
      <c r="GE67" s="444"/>
      <c r="GF67" s="444"/>
      <c r="GG67" s="444"/>
      <c r="GH67" s="444"/>
      <c r="GI67" s="444"/>
      <c r="GJ67" s="444"/>
      <c r="GK67" s="444"/>
      <c r="GL67" s="444"/>
      <c r="GM67" s="444"/>
      <c r="GN67" s="444"/>
      <c r="GO67" s="444"/>
      <c r="GP67" s="444"/>
      <c r="GQ67" s="444"/>
      <c r="GR67" s="444"/>
      <c r="GS67" s="444"/>
      <c r="GT67" s="444"/>
      <c r="GU67" s="444"/>
      <c r="GV67" s="444"/>
      <c r="GW67" s="444"/>
      <c r="GX67" s="444"/>
      <c r="GY67" s="444"/>
      <c r="GZ67" s="444"/>
      <c r="HA67" s="444"/>
      <c r="HB67" s="444"/>
      <c r="HC67" s="444"/>
      <c r="HD67" s="444"/>
      <c r="HE67" s="444"/>
      <c r="HF67" s="444"/>
      <c r="HG67" s="444"/>
      <c r="HH67" s="444"/>
      <c r="HI67" s="444"/>
      <c r="HJ67" s="444"/>
      <c r="HK67" s="444"/>
      <c r="HL67" s="444"/>
      <c r="HM67" s="444"/>
      <c r="HN67" s="444"/>
      <c r="HO67" s="444"/>
      <c r="HP67" s="444"/>
      <c r="HQ67" s="444"/>
      <c r="HR67" s="444"/>
      <c r="HS67" s="444"/>
      <c r="HT67" s="444"/>
      <c r="HU67" s="444"/>
      <c r="HV67" s="444"/>
      <c r="HW67" s="444"/>
      <c r="HX67" s="444"/>
      <c r="HY67" s="444"/>
      <c r="HZ67" s="444"/>
      <c r="IA67" s="444"/>
      <c r="IB67" s="444"/>
      <c r="IC67" s="444"/>
      <c r="ID67" s="444"/>
      <c r="IE67" s="444"/>
      <c r="IF67" s="444"/>
      <c r="IG67" s="444"/>
      <c r="IH67" s="444"/>
      <c r="II67" s="444"/>
      <c r="IJ67" s="444"/>
      <c r="IK67" s="444"/>
      <c r="IL67" s="444"/>
      <c r="IM67" s="444"/>
      <c r="IN67" s="444"/>
      <c r="IO67" s="444"/>
      <c r="IP67" s="444"/>
      <c r="IQ67" s="444"/>
      <c r="IR67" s="444"/>
      <c r="IS67" s="444"/>
      <c r="IT67" s="444"/>
      <c r="IU67" s="444"/>
      <c r="IV67" s="444"/>
      <c r="IW67" s="444"/>
      <c r="IX67" s="444"/>
      <c r="IY67" s="444"/>
      <c r="IZ67" s="444"/>
      <c r="JA67" s="444"/>
      <c r="JB67" s="444"/>
      <c r="JC67" s="444"/>
      <c r="JD67" s="444"/>
      <c r="JE67" s="444"/>
      <c r="JF67" s="444"/>
      <c r="JG67" s="444"/>
      <c r="JH67" s="444"/>
      <c r="JI67" s="444"/>
      <c r="JJ67" s="444"/>
    </row>
    <row r="68" spans="1:270" s="98" customFormat="1" ht="12" customHeight="1" x14ac:dyDescent="0.25">
      <c r="B68" s="139"/>
      <c r="C68" s="99"/>
      <c r="D68" s="105"/>
      <c r="E68" s="105"/>
      <c r="F68" s="106"/>
      <c r="G68" s="131"/>
      <c r="H68" s="418"/>
      <c r="I68" s="271"/>
      <c r="J68" s="271"/>
      <c r="K68" s="271"/>
      <c r="L68" s="271"/>
      <c r="M68" s="296"/>
      <c r="N68" s="364"/>
      <c r="O68" s="364"/>
      <c r="P68" s="364"/>
      <c r="Q68" s="364"/>
      <c r="R68" s="296"/>
      <c r="S68" s="444"/>
      <c r="T68" s="444"/>
      <c r="U68" s="444"/>
      <c r="V68" s="444"/>
      <c r="W68" s="444"/>
      <c r="X68" s="444"/>
      <c r="Y68" s="444"/>
      <c r="Z68" s="444"/>
      <c r="AA68" s="444"/>
      <c r="AB68" s="444"/>
      <c r="AC68" s="444"/>
      <c r="AD68" s="444"/>
      <c r="AE68" s="444"/>
      <c r="AF68" s="444"/>
      <c r="AG68" s="444"/>
      <c r="AH68" s="444"/>
      <c r="AI68" s="444"/>
      <c r="AJ68" s="444"/>
      <c r="AK68" s="444"/>
      <c r="AL68" s="444"/>
      <c r="AM68" s="444"/>
      <c r="AN68" s="444"/>
      <c r="AO68" s="444"/>
      <c r="AP68" s="444"/>
      <c r="AQ68" s="444"/>
      <c r="AR68" s="444"/>
      <c r="AS68" s="444"/>
      <c r="AT68" s="444"/>
      <c r="AU68" s="444"/>
      <c r="AV68" s="444"/>
      <c r="AW68" s="444"/>
      <c r="AX68" s="444"/>
      <c r="AY68" s="444"/>
      <c r="AZ68" s="444"/>
      <c r="BA68" s="444"/>
      <c r="BB68" s="444"/>
      <c r="BC68" s="444"/>
      <c r="BD68" s="444"/>
      <c r="BE68" s="444"/>
      <c r="BF68" s="444"/>
      <c r="BG68" s="444"/>
      <c r="BH68" s="444"/>
      <c r="BI68" s="444"/>
      <c r="BJ68" s="444"/>
      <c r="BK68" s="444"/>
      <c r="BL68" s="444"/>
      <c r="BM68" s="444"/>
      <c r="BN68" s="444"/>
      <c r="BO68" s="444"/>
      <c r="BP68" s="444"/>
      <c r="BQ68" s="444"/>
      <c r="BR68" s="444"/>
      <c r="BS68" s="444"/>
      <c r="BT68" s="444"/>
      <c r="BU68" s="444"/>
      <c r="BV68" s="444"/>
      <c r="BW68" s="444"/>
      <c r="BX68" s="444"/>
      <c r="BY68" s="444"/>
      <c r="BZ68" s="444"/>
      <c r="CA68" s="444"/>
      <c r="CB68" s="444"/>
      <c r="CC68" s="444"/>
      <c r="CD68" s="444"/>
      <c r="CE68" s="444"/>
      <c r="CF68" s="444"/>
      <c r="CG68" s="444"/>
      <c r="CH68" s="444"/>
      <c r="CI68" s="444"/>
      <c r="CJ68" s="444"/>
      <c r="CK68" s="444"/>
      <c r="CL68" s="444"/>
      <c r="CM68" s="444"/>
      <c r="CN68" s="444"/>
      <c r="CO68" s="444"/>
      <c r="CP68" s="444"/>
      <c r="CQ68" s="444"/>
      <c r="CR68" s="444"/>
      <c r="CS68" s="444"/>
      <c r="CT68" s="444"/>
      <c r="CU68" s="444"/>
      <c r="CV68" s="444"/>
      <c r="CW68" s="444"/>
      <c r="CX68" s="444"/>
      <c r="CY68" s="444"/>
      <c r="CZ68" s="444"/>
      <c r="DA68" s="444"/>
      <c r="DB68" s="444"/>
      <c r="DC68" s="444"/>
      <c r="DD68" s="444"/>
      <c r="DE68" s="444"/>
      <c r="DF68" s="444"/>
      <c r="DG68" s="444"/>
      <c r="DH68" s="444"/>
      <c r="DI68" s="444"/>
      <c r="DJ68" s="444"/>
      <c r="DK68" s="444"/>
      <c r="DL68" s="444"/>
      <c r="DM68" s="444"/>
      <c r="DN68" s="444"/>
      <c r="DO68" s="444"/>
      <c r="DP68" s="444"/>
      <c r="DQ68" s="444"/>
      <c r="DR68" s="444"/>
      <c r="DS68" s="444"/>
      <c r="DT68" s="444"/>
      <c r="DU68" s="444"/>
      <c r="DV68" s="444"/>
      <c r="DW68" s="444"/>
      <c r="DX68" s="444"/>
      <c r="DY68" s="444"/>
      <c r="DZ68" s="444"/>
      <c r="EA68" s="444"/>
      <c r="EB68" s="444"/>
      <c r="EC68" s="444"/>
      <c r="ED68" s="444"/>
      <c r="EE68" s="444"/>
      <c r="EF68" s="444"/>
      <c r="EG68" s="444"/>
      <c r="EH68" s="444"/>
      <c r="EI68" s="444"/>
      <c r="EJ68" s="444"/>
      <c r="EK68" s="444"/>
      <c r="EL68" s="444"/>
      <c r="EM68" s="444"/>
      <c r="EN68" s="444"/>
      <c r="EO68" s="444"/>
      <c r="EP68" s="444"/>
      <c r="EQ68" s="444"/>
      <c r="ER68" s="444"/>
      <c r="ES68" s="444"/>
      <c r="ET68" s="444"/>
      <c r="EU68" s="444"/>
      <c r="EV68" s="444"/>
      <c r="EW68" s="444"/>
      <c r="EX68" s="444"/>
      <c r="EY68" s="444"/>
      <c r="EZ68" s="444"/>
      <c r="FA68" s="444"/>
      <c r="FB68" s="444"/>
      <c r="FC68" s="444"/>
      <c r="FD68" s="444"/>
      <c r="FE68" s="444"/>
      <c r="FF68" s="444"/>
      <c r="FG68" s="444"/>
      <c r="FH68" s="444"/>
      <c r="FI68" s="444"/>
      <c r="FJ68" s="444"/>
      <c r="FK68" s="444"/>
      <c r="FL68" s="444"/>
      <c r="FM68" s="444"/>
      <c r="FN68" s="444"/>
      <c r="FO68" s="444"/>
      <c r="FP68" s="444"/>
      <c r="FQ68" s="444"/>
      <c r="FR68" s="444"/>
      <c r="FS68" s="444"/>
      <c r="FT68" s="444"/>
      <c r="FU68" s="444"/>
      <c r="FV68" s="444"/>
      <c r="FW68" s="444"/>
      <c r="FX68" s="444"/>
      <c r="FY68" s="444"/>
      <c r="FZ68" s="444"/>
      <c r="GA68" s="444"/>
      <c r="GB68" s="444"/>
      <c r="GC68" s="444"/>
      <c r="GD68" s="444"/>
      <c r="GE68" s="444"/>
      <c r="GF68" s="444"/>
      <c r="GG68" s="444"/>
      <c r="GH68" s="444"/>
      <c r="GI68" s="444"/>
      <c r="GJ68" s="444"/>
      <c r="GK68" s="444"/>
      <c r="GL68" s="444"/>
      <c r="GM68" s="444"/>
      <c r="GN68" s="444"/>
      <c r="GO68" s="444"/>
      <c r="GP68" s="444"/>
      <c r="GQ68" s="444"/>
      <c r="GR68" s="444"/>
      <c r="GS68" s="444"/>
      <c r="GT68" s="444"/>
      <c r="GU68" s="444"/>
      <c r="GV68" s="444"/>
      <c r="GW68" s="444"/>
      <c r="GX68" s="444"/>
      <c r="GY68" s="444"/>
      <c r="GZ68" s="444"/>
      <c r="HA68" s="444"/>
      <c r="HB68" s="444"/>
      <c r="HC68" s="444"/>
      <c r="HD68" s="444"/>
      <c r="HE68" s="444"/>
      <c r="HF68" s="444"/>
      <c r="HG68" s="444"/>
      <c r="HH68" s="444"/>
      <c r="HI68" s="444"/>
      <c r="HJ68" s="444"/>
      <c r="HK68" s="444"/>
      <c r="HL68" s="444"/>
      <c r="HM68" s="444"/>
      <c r="HN68" s="444"/>
      <c r="HO68" s="444"/>
      <c r="HP68" s="444"/>
      <c r="HQ68" s="444"/>
      <c r="HR68" s="444"/>
      <c r="HS68" s="444"/>
      <c r="HT68" s="444"/>
      <c r="HU68" s="444"/>
      <c r="HV68" s="444"/>
      <c r="HW68" s="444"/>
      <c r="HX68" s="444"/>
      <c r="HY68" s="444"/>
      <c r="HZ68" s="444"/>
      <c r="IA68" s="444"/>
      <c r="IB68" s="444"/>
      <c r="IC68" s="444"/>
      <c r="ID68" s="444"/>
      <c r="IE68" s="444"/>
      <c r="IF68" s="444"/>
      <c r="IG68" s="444"/>
      <c r="IH68" s="444"/>
      <c r="II68" s="444"/>
      <c r="IJ68" s="444"/>
      <c r="IK68" s="444"/>
      <c r="IL68" s="444"/>
      <c r="IM68" s="444"/>
      <c r="IN68" s="444"/>
      <c r="IO68" s="444"/>
      <c r="IP68" s="444"/>
      <c r="IQ68" s="444"/>
      <c r="IR68" s="444"/>
      <c r="IS68" s="444"/>
      <c r="IT68" s="444"/>
      <c r="IU68" s="444"/>
      <c r="IV68" s="444"/>
      <c r="IW68" s="444"/>
      <c r="IX68" s="444"/>
      <c r="IY68" s="444"/>
      <c r="IZ68" s="444"/>
      <c r="JA68" s="444"/>
      <c r="JB68" s="444"/>
      <c r="JC68" s="444"/>
      <c r="JD68" s="444"/>
      <c r="JE68" s="444"/>
      <c r="JF68" s="444"/>
      <c r="JG68" s="444"/>
      <c r="JH68" s="444"/>
      <c r="JI68" s="444"/>
      <c r="JJ68" s="444"/>
    </row>
    <row r="69" spans="1:270" s="31" customFormat="1" ht="12" customHeight="1" x14ac:dyDescent="0.25">
      <c r="B69" s="508" t="s">
        <v>45</v>
      </c>
      <c r="C69" s="509"/>
      <c r="D69" s="509"/>
      <c r="E69" s="509"/>
      <c r="F69" s="509"/>
      <c r="G69" s="131"/>
      <c r="H69" s="418"/>
      <c r="I69" s="271"/>
      <c r="J69" s="271"/>
      <c r="K69" s="271"/>
      <c r="L69" s="271"/>
      <c r="M69" s="296"/>
      <c r="N69" s="315"/>
      <c r="O69" s="326"/>
      <c r="P69" s="326"/>
      <c r="Q69" s="315"/>
      <c r="R69" s="296"/>
      <c r="S69" s="445"/>
      <c r="T69" s="445"/>
      <c r="U69" s="445"/>
      <c r="V69" s="445"/>
      <c r="W69" s="445"/>
      <c r="X69" s="445"/>
      <c r="Y69" s="445"/>
      <c r="Z69" s="445"/>
      <c r="AA69" s="445"/>
      <c r="AB69" s="445"/>
      <c r="AC69" s="445"/>
      <c r="AD69" s="445"/>
      <c r="AE69" s="445"/>
      <c r="AF69" s="445"/>
      <c r="AG69" s="445"/>
      <c r="AH69" s="445"/>
      <c r="AI69" s="445"/>
      <c r="AJ69" s="445"/>
      <c r="AK69" s="445"/>
      <c r="AL69" s="445"/>
      <c r="AM69" s="445"/>
      <c r="AN69" s="445"/>
      <c r="AO69" s="445"/>
      <c r="AP69" s="445"/>
      <c r="AQ69" s="445"/>
      <c r="AR69" s="445"/>
      <c r="AS69" s="445"/>
      <c r="AT69" s="445"/>
      <c r="AU69" s="445"/>
      <c r="AV69" s="445"/>
      <c r="AW69" s="445"/>
      <c r="AX69" s="445"/>
      <c r="AY69" s="445"/>
      <c r="AZ69" s="445"/>
      <c r="BA69" s="445"/>
      <c r="BB69" s="445"/>
      <c r="BC69" s="445"/>
      <c r="BD69" s="445"/>
      <c r="BE69" s="445"/>
      <c r="BF69" s="445"/>
      <c r="BG69" s="445"/>
      <c r="BH69" s="445"/>
      <c r="BI69" s="445"/>
      <c r="BJ69" s="445"/>
      <c r="BK69" s="445"/>
      <c r="BL69" s="445"/>
      <c r="BM69" s="445"/>
      <c r="BN69" s="445"/>
      <c r="BO69" s="445"/>
      <c r="BP69" s="445"/>
      <c r="BQ69" s="445"/>
      <c r="BR69" s="445"/>
      <c r="BS69" s="445"/>
      <c r="BT69" s="445"/>
      <c r="BU69" s="445"/>
      <c r="BV69" s="445"/>
      <c r="BW69" s="445"/>
      <c r="BX69" s="445"/>
      <c r="BY69" s="445"/>
      <c r="BZ69" s="445"/>
      <c r="CA69" s="445"/>
      <c r="CB69" s="445"/>
      <c r="CC69" s="445"/>
      <c r="CD69" s="445"/>
      <c r="CE69" s="445"/>
      <c r="CF69" s="445"/>
      <c r="CG69" s="445"/>
      <c r="CH69" s="445"/>
      <c r="CI69" s="445"/>
      <c r="CJ69" s="445"/>
      <c r="CK69" s="445"/>
      <c r="CL69" s="445"/>
      <c r="CM69" s="445"/>
      <c r="CN69" s="445"/>
      <c r="CO69" s="445"/>
      <c r="CP69" s="445"/>
      <c r="CQ69" s="445"/>
      <c r="CR69" s="445"/>
      <c r="CS69" s="445"/>
      <c r="CT69" s="445"/>
      <c r="CU69" s="445"/>
      <c r="CV69" s="445"/>
      <c r="CW69" s="445"/>
      <c r="CX69" s="445"/>
      <c r="CY69" s="445"/>
      <c r="CZ69" s="445"/>
      <c r="DA69" s="445"/>
      <c r="DB69" s="445"/>
      <c r="DC69" s="445"/>
      <c r="DD69" s="445"/>
      <c r="DE69" s="445"/>
      <c r="DF69" s="445"/>
      <c r="DG69" s="445"/>
      <c r="DH69" s="445"/>
      <c r="DI69" s="445"/>
      <c r="DJ69" s="445"/>
      <c r="DK69" s="445"/>
      <c r="DL69" s="445"/>
      <c r="DM69" s="445"/>
      <c r="DN69" s="445"/>
      <c r="DO69" s="445"/>
      <c r="DP69" s="445"/>
      <c r="DQ69" s="445"/>
      <c r="DR69" s="445"/>
      <c r="DS69" s="445"/>
      <c r="DT69" s="445"/>
      <c r="DU69" s="445"/>
      <c r="DV69" s="445"/>
      <c r="DW69" s="445"/>
      <c r="DX69" s="445"/>
      <c r="DY69" s="445"/>
      <c r="DZ69" s="445"/>
      <c r="EA69" s="445"/>
      <c r="EB69" s="445"/>
      <c r="EC69" s="445"/>
      <c r="ED69" s="445"/>
      <c r="EE69" s="445"/>
      <c r="EF69" s="445"/>
      <c r="EG69" s="445"/>
      <c r="EH69" s="445"/>
      <c r="EI69" s="445"/>
      <c r="EJ69" s="445"/>
      <c r="EK69" s="445"/>
      <c r="EL69" s="445"/>
      <c r="EM69" s="445"/>
      <c r="EN69" s="445"/>
      <c r="EO69" s="445"/>
      <c r="EP69" s="445"/>
      <c r="EQ69" s="445"/>
      <c r="ER69" s="445"/>
      <c r="ES69" s="445"/>
      <c r="ET69" s="445"/>
      <c r="EU69" s="445"/>
      <c r="EV69" s="445"/>
      <c r="EW69" s="445"/>
      <c r="EX69" s="445"/>
      <c r="EY69" s="445"/>
      <c r="EZ69" s="445"/>
      <c r="FA69" s="445"/>
      <c r="FB69" s="445"/>
      <c r="FC69" s="445"/>
      <c r="FD69" s="445"/>
      <c r="FE69" s="445"/>
      <c r="FF69" s="445"/>
      <c r="FG69" s="445"/>
      <c r="FH69" s="445"/>
      <c r="FI69" s="445"/>
      <c r="FJ69" s="445"/>
      <c r="FK69" s="445"/>
      <c r="FL69" s="445"/>
      <c r="FM69" s="445"/>
      <c r="FN69" s="445"/>
      <c r="FO69" s="445"/>
      <c r="FP69" s="445"/>
      <c r="FQ69" s="445"/>
      <c r="FR69" s="445"/>
      <c r="FS69" s="445"/>
      <c r="FT69" s="445"/>
      <c r="FU69" s="445"/>
      <c r="FV69" s="445"/>
      <c r="FW69" s="445"/>
      <c r="FX69" s="445"/>
      <c r="FY69" s="445"/>
      <c r="FZ69" s="445"/>
      <c r="GA69" s="445"/>
      <c r="GB69" s="445"/>
      <c r="GC69" s="445"/>
      <c r="GD69" s="445"/>
      <c r="GE69" s="445"/>
      <c r="GF69" s="445"/>
      <c r="GG69" s="445"/>
      <c r="GH69" s="445"/>
      <c r="GI69" s="445"/>
      <c r="GJ69" s="445"/>
      <c r="GK69" s="445"/>
      <c r="GL69" s="445"/>
      <c r="GM69" s="445"/>
      <c r="GN69" s="445"/>
      <c r="GO69" s="445"/>
      <c r="GP69" s="445"/>
      <c r="GQ69" s="445"/>
      <c r="GR69" s="445"/>
      <c r="GS69" s="445"/>
      <c r="GT69" s="445"/>
      <c r="GU69" s="445"/>
      <c r="GV69" s="445"/>
      <c r="GW69" s="445"/>
      <c r="GX69" s="445"/>
      <c r="GY69" s="445"/>
      <c r="GZ69" s="445"/>
      <c r="HA69" s="445"/>
      <c r="HB69" s="445"/>
      <c r="HC69" s="445"/>
      <c r="HD69" s="445"/>
      <c r="HE69" s="445"/>
      <c r="HF69" s="445"/>
      <c r="HG69" s="445"/>
      <c r="HH69" s="445"/>
      <c r="HI69" s="445"/>
      <c r="HJ69" s="445"/>
      <c r="HK69" s="445"/>
      <c r="HL69" s="445"/>
      <c r="HM69" s="445"/>
      <c r="HN69" s="445"/>
      <c r="HO69" s="445"/>
      <c r="HP69" s="445"/>
      <c r="HQ69" s="445"/>
      <c r="HR69" s="445"/>
      <c r="HS69" s="445"/>
      <c r="HT69" s="445"/>
      <c r="HU69" s="445"/>
      <c r="HV69" s="445"/>
      <c r="HW69" s="445"/>
      <c r="HX69" s="445"/>
      <c r="HY69" s="445"/>
      <c r="HZ69" s="445"/>
      <c r="IA69" s="445"/>
      <c r="IB69" s="445"/>
      <c r="IC69" s="445"/>
      <c r="ID69" s="445"/>
      <c r="IE69" s="445"/>
      <c r="IF69" s="445"/>
      <c r="IG69" s="445"/>
      <c r="IH69" s="445"/>
      <c r="II69" s="445"/>
      <c r="IJ69" s="445"/>
      <c r="IK69" s="445"/>
      <c r="IL69" s="445"/>
      <c r="IM69" s="445"/>
      <c r="IN69" s="445"/>
      <c r="IO69" s="445"/>
      <c r="IP69" s="445"/>
      <c r="IQ69" s="445"/>
      <c r="IR69" s="445"/>
      <c r="IS69" s="445"/>
      <c r="IT69" s="445"/>
      <c r="IU69" s="445"/>
      <c r="IV69" s="445"/>
      <c r="IW69" s="445"/>
      <c r="IX69" s="445"/>
      <c r="IY69" s="445"/>
      <c r="IZ69" s="445"/>
      <c r="JA69" s="445"/>
      <c r="JB69" s="445"/>
      <c r="JC69" s="445"/>
      <c r="JD69" s="445"/>
      <c r="JE69" s="445"/>
      <c r="JF69" s="445"/>
      <c r="JG69" s="445"/>
      <c r="JH69" s="445"/>
      <c r="JI69" s="445"/>
      <c r="JJ69" s="445"/>
    </row>
    <row r="70" spans="1:270" s="38" customFormat="1" ht="21.95" customHeight="1" x14ac:dyDescent="0.25">
      <c r="A70" s="31"/>
      <c r="B70" s="505" t="s">
        <v>273</v>
      </c>
      <c r="C70" s="505"/>
      <c r="D70" s="505"/>
      <c r="E70" s="505"/>
      <c r="F70" s="505"/>
      <c r="G70" s="131"/>
      <c r="H70" s="418"/>
      <c r="I70" s="271"/>
      <c r="J70" s="271"/>
      <c r="K70" s="271"/>
      <c r="L70" s="271"/>
      <c r="M70" s="296"/>
      <c r="N70" s="315"/>
      <c r="O70" s="342"/>
      <c r="P70" s="315"/>
      <c r="Q70" s="315"/>
      <c r="R70" s="296"/>
      <c r="S70" s="445"/>
      <c r="T70" s="445"/>
      <c r="U70" s="445"/>
      <c r="V70" s="445"/>
      <c r="W70" s="445"/>
      <c r="X70" s="445"/>
      <c r="Y70" s="445"/>
      <c r="Z70" s="445"/>
      <c r="AA70" s="445"/>
      <c r="AB70" s="445"/>
      <c r="AC70" s="445"/>
      <c r="AD70" s="445"/>
      <c r="AE70" s="445"/>
      <c r="AF70" s="445"/>
      <c r="AG70" s="445"/>
      <c r="AH70" s="445"/>
      <c r="AI70" s="445"/>
      <c r="AJ70" s="445"/>
      <c r="AK70" s="445"/>
      <c r="AL70" s="445"/>
      <c r="AM70" s="445"/>
      <c r="AN70" s="445"/>
      <c r="AO70" s="445"/>
      <c r="AP70" s="445"/>
      <c r="AQ70" s="445"/>
      <c r="AR70" s="445"/>
      <c r="AS70" s="445"/>
      <c r="AT70" s="445"/>
      <c r="AU70" s="445"/>
      <c r="AV70" s="445"/>
      <c r="AW70" s="445"/>
      <c r="AX70" s="445"/>
      <c r="AY70" s="445"/>
      <c r="AZ70" s="445"/>
      <c r="BA70" s="445"/>
      <c r="BB70" s="445"/>
      <c r="BC70" s="445"/>
      <c r="BD70" s="445"/>
      <c r="BE70" s="445"/>
      <c r="BF70" s="445"/>
      <c r="BG70" s="445"/>
      <c r="BH70" s="445"/>
      <c r="BI70" s="445"/>
      <c r="BJ70" s="445"/>
      <c r="BK70" s="445"/>
      <c r="BL70" s="445"/>
      <c r="BM70" s="445"/>
      <c r="BN70" s="445"/>
      <c r="BO70" s="445"/>
      <c r="BP70" s="445"/>
      <c r="BQ70" s="445"/>
      <c r="BR70" s="445"/>
      <c r="BS70" s="445"/>
      <c r="BT70" s="445"/>
      <c r="BU70" s="445"/>
      <c r="BV70" s="445"/>
      <c r="BW70" s="445"/>
      <c r="BX70" s="445"/>
      <c r="BY70" s="445"/>
      <c r="BZ70" s="445"/>
      <c r="CA70" s="445"/>
      <c r="CB70" s="445"/>
      <c r="CC70" s="445"/>
      <c r="CD70" s="445"/>
      <c r="CE70" s="445"/>
      <c r="CF70" s="445"/>
      <c r="CG70" s="445"/>
      <c r="CH70" s="445"/>
      <c r="CI70" s="445"/>
      <c r="CJ70" s="445"/>
      <c r="CK70" s="445"/>
      <c r="CL70" s="445"/>
      <c r="CM70" s="445"/>
      <c r="CN70" s="445"/>
      <c r="CO70" s="445"/>
      <c r="CP70" s="445"/>
      <c r="CQ70" s="445"/>
      <c r="CR70" s="445"/>
      <c r="CS70" s="445"/>
      <c r="CT70" s="445"/>
      <c r="CU70" s="445"/>
      <c r="CV70" s="445"/>
      <c r="CW70" s="445"/>
      <c r="CX70" s="445"/>
      <c r="CY70" s="445"/>
      <c r="CZ70" s="445"/>
      <c r="DA70" s="445"/>
      <c r="DB70" s="445"/>
      <c r="DC70" s="445"/>
      <c r="DD70" s="445"/>
      <c r="DE70" s="445"/>
      <c r="DF70" s="445"/>
      <c r="DG70" s="445"/>
      <c r="DH70" s="445"/>
      <c r="DI70" s="445"/>
      <c r="DJ70" s="445"/>
      <c r="DK70" s="445"/>
      <c r="DL70" s="445"/>
      <c r="DM70" s="445"/>
      <c r="DN70" s="445"/>
      <c r="DO70" s="445"/>
      <c r="DP70" s="445"/>
      <c r="DQ70" s="445"/>
      <c r="DR70" s="445"/>
      <c r="DS70" s="445"/>
      <c r="DT70" s="445"/>
      <c r="DU70" s="445"/>
      <c r="DV70" s="445"/>
      <c r="DW70" s="445"/>
      <c r="DX70" s="445"/>
      <c r="DY70" s="445"/>
      <c r="DZ70" s="445"/>
      <c r="EA70" s="445"/>
      <c r="EB70" s="445"/>
      <c r="EC70" s="445"/>
      <c r="ED70" s="445"/>
      <c r="EE70" s="445"/>
      <c r="EF70" s="445"/>
      <c r="EG70" s="445"/>
      <c r="EH70" s="445"/>
      <c r="EI70" s="445"/>
      <c r="EJ70" s="445"/>
      <c r="EK70" s="445"/>
      <c r="EL70" s="445"/>
      <c r="EM70" s="445"/>
      <c r="EN70" s="445"/>
      <c r="EO70" s="445"/>
      <c r="EP70" s="445"/>
      <c r="EQ70" s="445"/>
      <c r="ER70" s="445"/>
      <c r="ES70" s="445"/>
      <c r="ET70" s="445"/>
      <c r="EU70" s="445"/>
      <c r="EV70" s="445"/>
      <c r="EW70" s="445"/>
      <c r="EX70" s="445"/>
      <c r="EY70" s="445"/>
      <c r="EZ70" s="445"/>
      <c r="FA70" s="445"/>
      <c r="FB70" s="445"/>
      <c r="FC70" s="445"/>
      <c r="FD70" s="445"/>
      <c r="FE70" s="445"/>
      <c r="FF70" s="445"/>
      <c r="FG70" s="445"/>
      <c r="FH70" s="445"/>
      <c r="FI70" s="445"/>
      <c r="FJ70" s="445"/>
      <c r="FK70" s="445"/>
      <c r="FL70" s="445"/>
      <c r="FM70" s="445"/>
      <c r="FN70" s="445"/>
      <c r="FO70" s="445"/>
      <c r="FP70" s="445"/>
      <c r="FQ70" s="445"/>
      <c r="FR70" s="445"/>
      <c r="FS70" s="445"/>
      <c r="FT70" s="445"/>
      <c r="FU70" s="445"/>
      <c r="FV70" s="445"/>
      <c r="FW70" s="445"/>
      <c r="FX70" s="445"/>
      <c r="FY70" s="445"/>
      <c r="FZ70" s="445"/>
      <c r="GA70" s="445"/>
      <c r="GB70" s="445"/>
      <c r="GC70" s="445"/>
      <c r="GD70" s="445"/>
      <c r="GE70" s="445"/>
      <c r="GF70" s="445"/>
      <c r="GG70" s="445"/>
      <c r="GH70" s="445"/>
      <c r="GI70" s="445"/>
      <c r="GJ70" s="445"/>
      <c r="GK70" s="445"/>
      <c r="GL70" s="445"/>
      <c r="GM70" s="445"/>
      <c r="GN70" s="445"/>
      <c r="GO70" s="445"/>
      <c r="GP70" s="445"/>
      <c r="GQ70" s="445"/>
      <c r="GR70" s="445"/>
      <c r="GS70" s="445"/>
      <c r="GT70" s="445"/>
      <c r="GU70" s="445"/>
      <c r="GV70" s="445"/>
      <c r="GW70" s="445"/>
      <c r="GX70" s="445"/>
      <c r="GY70" s="445"/>
      <c r="GZ70" s="445"/>
      <c r="HA70" s="445"/>
      <c r="HB70" s="445"/>
      <c r="HC70" s="445"/>
      <c r="HD70" s="445"/>
      <c r="HE70" s="445"/>
      <c r="HF70" s="445"/>
      <c r="HG70" s="445"/>
      <c r="HH70" s="445"/>
      <c r="HI70" s="445"/>
      <c r="HJ70" s="445"/>
      <c r="HK70" s="445"/>
      <c r="HL70" s="445"/>
      <c r="HM70" s="445"/>
      <c r="HN70" s="445"/>
      <c r="HO70" s="445"/>
      <c r="HP70" s="445"/>
      <c r="HQ70" s="445"/>
      <c r="HR70" s="445"/>
      <c r="HS70" s="445"/>
      <c r="HT70" s="445"/>
      <c r="HU70" s="445"/>
      <c r="HV70" s="445"/>
      <c r="HW70" s="445"/>
      <c r="HX70" s="445"/>
      <c r="HY70" s="445"/>
      <c r="HZ70" s="445"/>
      <c r="IA70" s="445"/>
      <c r="IB70" s="445"/>
      <c r="IC70" s="445"/>
      <c r="ID70" s="445"/>
      <c r="IE70" s="445"/>
      <c r="IF70" s="445"/>
      <c r="IG70" s="445"/>
      <c r="IH70" s="445"/>
      <c r="II70" s="445"/>
      <c r="IJ70" s="445"/>
      <c r="IK70" s="445"/>
      <c r="IL70" s="445"/>
      <c r="IM70" s="445"/>
      <c r="IN70" s="445"/>
      <c r="IO70" s="445"/>
      <c r="IP70" s="445"/>
      <c r="IQ70" s="445"/>
      <c r="IR70" s="445"/>
      <c r="IS70" s="445"/>
      <c r="IT70" s="445"/>
      <c r="IU70" s="445"/>
      <c r="IV70" s="445"/>
      <c r="IW70" s="445"/>
      <c r="IX70" s="445"/>
      <c r="IY70" s="445"/>
      <c r="IZ70" s="445"/>
      <c r="JA70" s="445"/>
      <c r="JB70" s="445"/>
      <c r="JC70" s="445"/>
      <c r="JD70" s="445"/>
      <c r="JE70" s="445"/>
      <c r="JF70" s="445"/>
      <c r="JG70" s="445"/>
      <c r="JH70" s="445"/>
      <c r="JI70" s="445"/>
      <c r="JJ70" s="445"/>
    </row>
    <row r="71" spans="1:270" s="38" customFormat="1" ht="21.95" customHeight="1" x14ac:dyDescent="0.25">
      <c r="A71" s="31"/>
      <c r="B71" s="505" t="s">
        <v>46</v>
      </c>
      <c r="C71" s="505"/>
      <c r="D71" s="505"/>
      <c r="E71" s="505"/>
      <c r="F71" s="505"/>
      <c r="G71" s="131"/>
      <c r="H71" s="418"/>
      <c r="I71" s="271"/>
      <c r="J71" s="271"/>
      <c r="K71" s="271"/>
      <c r="L71" s="271"/>
      <c r="M71" s="296"/>
      <c r="N71" s="315"/>
      <c r="O71" s="342"/>
      <c r="P71" s="315"/>
      <c r="Q71" s="315"/>
      <c r="R71" s="296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5"/>
      <c r="AH71" s="445"/>
      <c r="AI71" s="445"/>
      <c r="AJ71" s="445"/>
      <c r="AK71" s="445"/>
      <c r="AL71" s="445"/>
      <c r="AM71" s="445"/>
      <c r="AN71" s="445"/>
      <c r="AO71" s="445"/>
      <c r="AP71" s="445"/>
      <c r="AQ71" s="445"/>
      <c r="AR71" s="445"/>
      <c r="AS71" s="445"/>
      <c r="AT71" s="445"/>
      <c r="AU71" s="445"/>
      <c r="AV71" s="445"/>
      <c r="AW71" s="445"/>
      <c r="AX71" s="445"/>
      <c r="AY71" s="445"/>
      <c r="AZ71" s="445"/>
      <c r="BA71" s="445"/>
      <c r="BB71" s="445"/>
      <c r="BC71" s="445"/>
      <c r="BD71" s="445"/>
      <c r="BE71" s="445"/>
      <c r="BF71" s="445"/>
      <c r="BG71" s="445"/>
      <c r="BH71" s="445"/>
      <c r="BI71" s="445"/>
      <c r="BJ71" s="445"/>
      <c r="BK71" s="445"/>
      <c r="BL71" s="445"/>
      <c r="BM71" s="445"/>
      <c r="BN71" s="445"/>
      <c r="BO71" s="445"/>
      <c r="BP71" s="445"/>
      <c r="BQ71" s="445"/>
      <c r="BR71" s="445"/>
      <c r="BS71" s="445"/>
      <c r="BT71" s="445"/>
      <c r="BU71" s="445"/>
      <c r="BV71" s="445"/>
      <c r="BW71" s="445"/>
      <c r="BX71" s="445"/>
      <c r="BY71" s="445"/>
      <c r="BZ71" s="445"/>
      <c r="CA71" s="445"/>
      <c r="CB71" s="445"/>
      <c r="CC71" s="445"/>
      <c r="CD71" s="445"/>
      <c r="CE71" s="445"/>
      <c r="CF71" s="445"/>
      <c r="CG71" s="445"/>
      <c r="CH71" s="445"/>
      <c r="CI71" s="445"/>
      <c r="CJ71" s="445"/>
      <c r="CK71" s="445"/>
      <c r="CL71" s="445"/>
      <c r="CM71" s="445"/>
      <c r="CN71" s="445"/>
      <c r="CO71" s="445"/>
      <c r="CP71" s="445"/>
      <c r="CQ71" s="445"/>
      <c r="CR71" s="445"/>
      <c r="CS71" s="445"/>
      <c r="CT71" s="445"/>
      <c r="CU71" s="445"/>
      <c r="CV71" s="445"/>
      <c r="CW71" s="445"/>
      <c r="CX71" s="445"/>
      <c r="CY71" s="445"/>
      <c r="CZ71" s="445"/>
      <c r="DA71" s="445"/>
      <c r="DB71" s="445"/>
      <c r="DC71" s="445"/>
      <c r="DD71" s="445"/>
      <c r="DE71" s="445"/>
      <c r="DF71" s="445"/>
      <c r="DG71" s="445"/>
      <c r="DH71" s="445"/>
      <c r="DI71" s="445"/>
      <c r="DJ71" s="445"/>
      <c r="DK71" s="445"/>
      <c r="DL71" s="445"/>
      <c r="DM71" s="445"/>
      <c r="DN71" s="445"/>
      <c r="DO71" s="445"/>
      <c r="DP71" s="445"/>
      <c r="DQ71" s="445"/>
      <c r="DR71" s="445"/>
      <c r="DS71" s="445"/>
      <c r="DT71" s="445"/>
      <c r="DU71" s="445"/>
      <c r="DV71" s="445"/>
      <c r="DW71" s="445"/>
      <c r="DX71" s="445"/>
      <c r="DY71" s="445"/>
      <c r="DZ71" s="445"/>
      <c r="EA71" s="445"/>
      <c r="EB71" s="445"/>
      <c r="EC71" s="445"/>
      <c r="ED71" s="445"/>
      <c r="EE71" s="445"/>
      <c r="EF71" s="445"/>
      <c r="EG71" s="445"/>
      <c r="EH71" s="445"/>
      <c r="EI71" s="445"/>
      <c r="EJ71" s="445"/>
      <c r="EK71" s="445"/>
      <c r="EL71" s="445"/>
      <c r="EM71" s="445"/>
      <c r="EN71" s="445"/>
      <c r="EO71" s="445"/>
      <c r="EP71" s="445"/>
      <c r="EQ71" s="445"/>
      <c r="ER71" s="445"/>
      <c r="ES71" s="445"/>
      <c r="ET71" s="445"/>
      <c r="EU71" s="445"/>
      <c r="EV71" s="445"/>
      <c r="EW71" s="445"/>
      <c r="EX71" s="445"/>
      <c r="EY71" s="445"/>
      <c r="EZ71" s="445"/>
      <c r="FA71" s="445"/>
      <c r="FB71" s="445"/>
      <c r="FC71" s="445"/>
      <c r="FD71" s="445"/>
      <c r="FE71" s="445"/>
      <c r="FF71" s="445"/>
      <c r="FG71" s="445"/>
      <c r="FH71" s="445"/>
      <c r="FI71" s="445"/>
      <c r="FJ71" s="445"/>
      <c r="FK71" s="445"/>
      <c r="FL71" s="445"/>
      <c r="FM71" s="445"/>
      <c r="FN71" s="445"/>
      <c r="FO71" s="445"/>
      <c r="FP71" s="445"/>
      <c r="FQ71" s="445"/>
      <c r="FR71" s="445"/>
      <c r="FS71" s="445"/>
      <c r="FT71" s="445"/>
      <c r="FU71" s="445"/>
      <c r="FV71" s="445"/>
      <c r="FW71" s="445"/>
      <c r="FX71" s="445"/>
      <c r="FY71" s="445"/>
      <c r="FZ71" s="445"/>
      <c r="GA71" s="445"/>
      <c r="GB71" s="445"/>
      <c r="GC71" s="445"/>
      <c r="GD71" s="445"/>
      <c r="GE71" s="445"/>
      <c r="GF71" s="445"/>
      <c r="GG71" s="445"/>
      <c r="GH71" s="445"/>
      <c r="GI71" s="445"/>
      <c r="GJ71" s="445"/>
      <c r="GK71" s="445"/>
      <c r="GL71" s="445"/>
      <c r="GM71" s="445"/>
      <c r="GN71" s="445"/>
      <c r="GO71" s="445"/>
      <c r="GP71" s="445"/>
      <c r="GQ71" s="445"/>
      <c r="GR71" s="445"/>
      <c r="GS71" s="445"/>
      <c r="GT71" s="445"/>
      <c r="GU71" s="445"/>
      <c r="GV71" s="445"/>
      <c r="GW71" s="445"/>
      <c r="GX71" s="445"/>
      <c r="GY71" s="445"/>
      <c r="GZ71" s="445"/>
      <c r="HA71" s="445"/>
      <c r="HB71" s="445"/>
      <c r="HC71" s="445"/>
      <c r="HD71" s="445"/>
      <c r="HE71" s="445"/>
      <c r="HF71" s="445"/>
      <c r="HG71" s="445"/>
      <c r="HH71" s="445"/>
      <c r="HI71" s="445"/>
      <c r="HJ71" s="445"/>
      <c r="HK71" s="445"/>
      <c r="HL71" s="445"/>
      <c r="HM71" s="445"/>
      <c r="HN71" s="445"/>
      <c r="HO71" s="445"/>
      <c r="HP71" s="445"/>
      <c r="HQ71" s="445"/>
      <c r="HR71" s="445"/>
      <c r="HS71" s="445"/>
      <c r="HT71" s="445"/>
      <c r="HU71" s="445"/>
      <c r="HV71" s="445"/>
      <c r="HW71" s="445"/>
      <c r="HX71" s="445"/>
      <c r="HY71" s="445"/>
      <c r="HZ71" s="445"/>
      <c r="IA71" s="445"/>
      <c r="IB71" s="445"/>
      <c r="IC71" s="445"/>
      <c r="ID71" s="445"/>
      <c r="IE71" s="445"/>
      <c r="IF71" s="445"/>
      <c r="IG71" s="445"/>
      <c r="IH71" s="445"/>
      <c r="II71" s="445"/>
      <c r="IJ71" s="445"/>
      <c r="IK71" s="445"/>
      <c r="IL71" s="445"/>
      <c r="IM71" s="445"/>
      <c r="IN71" s="445"/>
      <c r="IO71" s="445"/>
      <c r="IP71" s="445"/>
      <c r="IQ71" s="445"/>
      <c r="IR71" s="445"/>
      <c r="IS71" s="445"/>
      <c r="IT71" s="445"/>
      <c r="IU71" s="445"/>
      <c r="IV71" s="445"/>
      <c r="IW71" s="445"/>
      <c r="IX71" s="445"/>
      <c r="IY71" s="445"/>
      <c r="IZ71" s="445"/>
      <c r="JA71" s="445"/>
      <c r="JB71" s="445"/>
      <c r="JC71" s="445"/>
      <c r="JD71" s="445"/>
      <c r="JE71" s="445"/>
      <c r="JF71" s="445"/>
      <c r="JG71" s="445"/>
      <c r="JH71" s="445"/>
      <c r="JI71" s="445"/>
      <c r="JJ71" s="445"/>
    </row>
    <row r="72" spans="1:270" s="207" customFormat="1" x14ac:dyDescent="0.25">
      <c r="B72" s="452"/>
      <c r="H72" s="418"/>
      <c r="I72" s="243"/>
      <c r="J72" s="243"/>
      <c r="K72" s="243"/>
      <c r="L72" s="243"/>
      <c r="M72" s="243"/>
      <c r="N72" s="244"/>
      <c r="O72" s="244"/>
      <c r="P72" s="244"/>
      <c r="Q72" s="244"/>
      <c r="R72" s="296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344"/>
      <c r="CA72" s="344"/>
      <c r="CB72" s="344"/>
      <c r="CC72" s="344"/>
      <c r="CD72" s="344"/>
      <c r="CE72" s="344"/>
      <c r="CF72" s="344"/>
      <c r="CG72" s="344"/>
      <c r="CH72" s="344"/>
      <c r="CI72" s="344"/>
      <c r="CJ72" s="344"/>
      <c r="CK72" s="344"/>
      <c r="CL72" s="344"/>
      <c r="CM72" s="344"/>
      <c r="CN72" s="344"/>
      <c r="CO72" s="344"/>
      <c r="CP72" s="344"/>
      <c r="CQ72" s="344"/>
      <c r="CR72" s="344"/>
      <c r="CS72" s="344"/>
      <c r="CT72" s="344"/>
      <c r="CU72" s="344"/>
      <c r="CV72" s="344"/>
      <c r="CW72" s="344"/>
      <c r="CX72" s="344"/>
      <c r="CY72" s="344"/>
      <c r="CZ72" s="344"/>
      <c r="DA72" s="344"/>
      <c r="DB72" s="344"/>
      <c r="DC72" s="344"/>
      <c r="DD72" s="344"/>
      <c r="DE72" s="344"/>
      <c r="DF72" s="344"/>
      <c r="DG72" s="344"/>
      <c r="DH72" s="344"/>
      <c r="DI72" s="344"/>
      <c r="DJ72" s="344"/>
      <c r="DK72" s="344"/>
      <c r="DL72" s="344"/>
      <c r="DM72" s="344"/>
      <c r="DN72" s="344"/>
      <c r="DO72" s="344"/>
      <c r="DP72" s="344"/>
      <c r="DQ72" s="344"/>
      <c r="DR72" s="344"/>
      <c r="DS72" s="344"/>
      <c r="DT72" s="344"/>
      <c r="DU72" s="344"/>
      <c r="DV72" s="344"/>
      <c r="DW72" s="344"/>
      <c r="DX72" s="344"/>
      <c r="DY72" s="344"/>
      <c r="DZ72" s="344"/>
      <c r="EA72" s="344"/>
      <c r="EB72" s="344"/>
      <c r="EC72" s="344"/>
      <c r="ED72" s="344"/>
      <c r="EE72" s="344"/>
      <c r="EF72" s="344"/>
      <c r="EG72" s="344"/>
      <c r="EH72" s="344"/>
      <c r="EI72" s="344"/>
      <c r="EJ72" s="344"/>
      <c r="EK72" s="344"/>
      <c r="EL72" s="344"/>
      <c r="EM72" s="344"/>
      <c r="EN72" s="344"/>
      <c r="EO72" s="344"/>
      <c r="EP72" s="344"/>
      <c r="EQ72" s="344"/>
      <c r="ER72" s="344"/>
      <c r="ES72" s="344"/>
      <c r="ET72" s="344"/>
      <c r="EU72" s="344"/>
      <c r="EV72" s="344"/>
      <c r="EW72" s="344"/>
      <c r="EX72" s="344"/>
      <c r="EY72" s="344"/>
      <c r="EZ72" s="344"/>
      <c r="FA72" s="344"/>
      <c r="FB72" s="344"/>
      <c r="FC72" s="344"/>
      <c r="FD72" s="344"/>
      <c r="FE72" s="344"/>
      <c r="FF72" s="344"/>
      <c r="FG72" s="344"/>
      <c r="FH72" s="344"/>
      <c r="FI72" s="344"/>
      <c r="FJ72" s="344"/>
      <c r="FK72" s="344"/>
      <c r="FL72" s="344"/>
      <c r="FM72" s="344"/>
      <c r="FN72" s="344"/>
      <c r="FO72" s="344"/>
      <c r="FP72" s="344"/>
      <c r="FQ72" s="344"/>
      <c r="FR72" s="344"/>
      <c r="FS72" s="344"/>
      <c r="FT72" s="344"/>
      <c r="FU72" s="344"/>
      <c r="FV72" s="344"/>
      <c r="FW72" s="344"/>
      <c r="FX72" s="344"/>
      <c r="FY72" s="344"/>
      <c r="FZ72" s="344"/>
      <c r="GA72" s="344"/>
      <c r="GB72" s="344"/>
      <c r="GC72" s="344"/>
      <c r="GD72" s="344"/>
      <c r="GE72" s="344"/>
      <c r="GF72" s="344"/>
      <c r="GG72" s="344"/>
      <c r="GH72" s="344"/>
      <c r="GI72" s="344"/>
      <c r="GJ72" s="344"/>
      <c r="GK72" s="344"/>
      <c r="GL72" s="344"/>
      <c r="GM72" s="344"/>
      <c r="GN72" s="344"/>
      <c r="GO72" s="344"/>
      <c r="GP72" s="344"/>
      <c r="GQ72" s="344"/>
      <c r="GR72" s="344"/>
      <c r="GS72" s="344"/>
      <c r="GT72" s="344"/>
      <c r="GU72" s="344"/>
      <c r="GV72" s="344"/>
      <c r="GW72" s="344"/>
      <c r="GX72" s="344"/>
      <c r="GY72" s="344"/>
      <c r="GZ72" s="344"/>
      <c r="HA72" s="344"/>
      <c r="HB72" s="344"/>
      <c r="HC72" s="344"/>
      <c r="HD72" s="344"/>
      <c r="HE72" s="344"/>
      <c r="HF72" s="344"/>
      <c r="HG72" s="344"/>
      <c r="HH72" s="344"/>
      <c r="HI72" s="344"/>
      <c r="HJ72" s="344"/>
      <c r="HK72" s="344"/>
      <c r="HL72" s="344"/>
      <c r="HM72" s="344"/>
      <c r="HN72" s="344"/>
      <c r="HO72" s="344"/>
      <c r="HP72" s="344"/>
      <c r="HQ72" s="344"/>
      <c r="HR72" s="344"/>
      <c r="HS72" s="344"/>
      <c r="HT72" s="344"/>
      <c r="HU72" s="344"/>
      <c r="HV72" s="344"/>
      <c r="HW72" s="344"/>
      <c r="HX72" s="344"/>
      <c r="HY72" s="344"/>
      <c r="HZ72" s="344"/>
      <c r="IA72" s="344"/>
      <c r="IB72" s="344"/>
      <c r="IC72" s="344"/>
      <c r="ID72" s="344"/>
      <c r="IE72" s="344"/>
      <c r="IF72" s="344"/>
      <c r="IG72" s="344"/>
      <c r="IH72" s="344"/>
      <c r="II72" s="344"/>
      <c r="IJ72" s="344"/>
      <c r="IK72" s="344"/>
      <c r="IL72" s="344"/>
      <c r="IM72" s="344"/>
      <c r="IN72" s="344"/>
      <c r="IO72" s="344"/>
      <c r="IP72" s="344"/>
      <c r="IQ72" s="344"/>
      <c r="IR72" s="344"/>
      <c r="IS72" s="344"/>
      <c r="IT72" s="344"/>
      <c r="IU72" s="344"/>
      <c r="IV72" s="344"/>
      <c r="IW72" s="344"/>
      <c r="IX72" s="344"/>
      <c r="IY72" s="344"/>
      <c r="IZ72" s="344"/>
      <c r="JA72" s="344"/>
      <c r="JB72" s="344"/>
      <c r="JC72" s="344"/>
      <c r="JD72" s="344"/>
      <c r="JE72" s="344"/>
      <c r="JF72" s="344"/>
      <c r="JG72" s="344"/>
      <c r="JH72" s="344"/>
      <c r="JI72" s="344"/>
      <c r="JJ72" s="344"/>
    </row>
    <row r="73" spans="1:270" s="207" customFormat="1" x14ac:dyDescent="0.25">
      <c r="B73" s="452"/>
      <c r="N73" s="242"/>
      <c r="O73" s="242"/>
      <c r="P73" s="242"/>
      <c r="Q73" s="242"/>
      <c r="S73" s="344"/>
      <c r="T73" s="344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44"/>
      <c r="AG73" s="344"/>
      <c r="AH73" s="344"/>
      <c r="AI73" s="344"/>
      <c r="AJ73" s="344"/>
      <c r="AK73" s="344"/>
      <c r="AL73" s="344"/>
      <c r="AM73" s="344"/>
      <c r="AN73" s="344"/>
      <c r="AO73" s="344"/>
      <c r="AP73" s="344"/>
      <c r="AQ73" s="344"/>
      <c r="AR73" s="344"/>
      <c r="AS73" s="344"/>
      <c r="AT73" s="344"/>
      <c r="AU73" s="344"/>
      <c r="AV73" s="344"/>
      <c r="AW73" s="344"/>
      <c r="AX73" s="344"/>
      <c r="AY73" s="344"/>
      <c r="AZ73" s="344"/>
      <c r="BA73" s="344"/>
      <c r="BB73" s="344"/>
      <c r="BC73" s="344"/>
      <c r="BD73" s="344"/>
      <c r="BE73" s="344"/>
      <c r="BF73" s="344"/>
      <c r="BG73" s="344"/>
      <c r="BH73" s="344"/>
      <c r="BI73" s="344"/>
      <c r="BJ73" s="344"/>
      <c r="BK73" s="344"/>
      <c r="BL73" s="344"/>
      <c r="BM73" s="344"/>
      <c r="BN73" s="344"/>
      <c r="BO73" s="344"/>
      <c r="BP73" s="344"/>
      <c r="BQ73" s="344"/>
      <c r="BR73" s="344"/>
      <c r="BS73" s="344"/>
      <c r="BT73" s="344"/>
      <c r="BU73" s="344"/>
      <c r="BV73" s="344"/>
      <c r="BW73" s="344"/>
      <c r="BX73" s="344"/>
      <c r="BY73" s="344"/>
      <c r="BZ73" s="344"/>
      <c r="CA73" s="344"/>
      <c r="CB73" s="344"/>
      <c r="CC73" s="344"/>
      <c r="CD73" s="344"/>
      <c r="CE73" s="344"/>
      <c r="CF73" s="344"/>
      <c r="CG73" s="344"/>
      <c r="CH73" s="344"/>
      <c r="CI73" s="344"/>
      <c r="CJ73" s="344"/>
      <c r="CK73" s="344"/>
      <c r="CL73" s="344"/>
      <c r="CM73" s="344"/>
      <c r="CN73" s="344"/>
      <c r="CO73" s="344"/>
      <c r="CP73" s="344"/>
      <c r="CQ73" s="344"/>
      <c r="CR73" s="344"/>
      <c r="CS73" s="344"/>
      <c r="CT73" s="344"/>
      <c r="CU73" s="344"/>
      <c r="CV73" s="344"/>
      <c r="CW73" s="344"/>
      <c r="CX73" s="344"/>
      <c r="CY73" s="344"/>
      <c r="CZ73" s="344"/>
      <c r="DA73" s="344"/>
      <c r="DB73" s="344"/>
      <c r="DC73" s="344"/>
      <c r="DD73" s="344"/>
      <c r="DE73" s="344"/>
      <c r="DF73" s="344"/>
      <c r="DG73" s="344"/>
      <c r="DH73" s="344"/>
      <c r="DI73" s="344"/>
      <c r="DJ73" s="344"/>
      <c r="DK73" s="344"/>
      <c r="DL73" s="344"/>
      <c r="DM73" s="344"/>
      <c r="DN73" s="344"/>
      <c r="DO73" s="344"/>
      <c r="DP73" s="344"/>
      <c r="DQ73" s="344"/>
      <c r="DR73" s="344"/>
      <c r="DS73" s="344"/>
      <c r="DT73" s="344"/>
      <c r="DU73" s="344"/>
      <c r="DV73" s="344"/>
      <c r="DW73" s="344"/>
      <c r="DX73" s="344"/>
      <c r="DY73" s="344"/>
      <c r="DZ73" s="344"/>
      <c r="EA73" s="344"/>
      <c r="EB73" s="344"/>
      <c r="EC73" s="344"/>
      <c r="ED73" s="344"/>
      <c r="EE73" s="344"/>
      <c r="EF73" s="344"/>
      <c r="EG73" s="344"/>
      <c r="EH73" s="344"/>
      <c r="EI73" s="344"/>
      <c r="EJ73" s="344"/>
      <c r="EK73" s="344"/>
      <c r="EL73" s="344"/>
      <c r="EM73" s="344"/>
      <c r="EN73" s="344"/>
      <c r="EO73" s="344"/>
      <c r="EP73" s="344"/>
      <c r="EQ73" s="344"/>
      <c r="ER73" s="344"/>
      <c r="ES73" s="344"/>
      <c r="ET73" s="344"/>
      <c r="EU73" s="344"/>
      <c r="EV73" s="344"/>
      <c r="EW73" s="344"/>
      <c r="EX73" s="344"/>
      <c r="EY73" s="344"/>
      <c r="EZ73" s="344"/>
      <c r="FA73" s="344"/>
      <c r="FB73" s="344"/>
      <c r="FC73" s="344"/>
      <c r="FD73" s="344"/>
      <c r="FE73" s="344"/>
      <c r="FF73" s="344"/>
      <c r="FG73" s="344"/>
      <c r="FH73" s="344"/>
      <c r="FI73" s="344"/>
      <c r="FJ73" s="344"/>
      <c r="FK73" s="344"/>
      <c r="FL73" s="344"/>
      <c r="FM73" s="344"/>
      <c r="FN73" s="344"/>
      <c r="FO73" s="344"/>
      <c r="FP73" s="344"/>
      <c r="FQ73" s="344"/>
      <c r="FR73" s="344"/>
      <c r="FS73" s="344"/>
      <c r="FT73" s="344"/>
      <c r="FU73" s="344"/>
      <c r="FV73" s="344"/>
      <c r="FW73" s="344"/>
      <c r="FX73" s="344"/>
      <c r="FY73" s="344"/>
      <c r="FZ73" s="344"/>
      <c r="GA73" s="344"/>
      <c r="GB73" s="344"/>
      <c r="GC73" s="344"/>
      <c r="GD73" s="344"/>
      <c r="GE73" s="344"/>
      <c r="GF73" s="344"/>
      <c r="GG73" s="344"/>
      <c r="GH73" s="344"/>
      <c r="GI73" s="344"/>
      <c r="GJ73" s="344"/>
      <c r="GK73" s="344"/>
      <c r="GL73" s="344"/>
      <c r="GM73" s="344"/>
      <c r="GN73" s="344"/>
      <c r="GO73" s="344"/>
      <c r="GP73" s="344"/>
      <c r="GQ73" s="344"/>
      <c r="GR73" s="344"/>
      <c r="GS73" s="344"/>
      <c r="GT73" s="344"/>
      <c r="GU73" s="344"/>
      <c r="GV73" s="344"/>
      <c r="GW73" s="344"/>
      <c r="GX73" s="344"/>
      <c r="GY73" s="344"/>
      <c r="GZ73" s="344"/>
      <c r="HA73" s="344"/>
      <c r="HB73" s="344"/>
      <c r="HC73" s="344"/>
      <c r="HD73" s="344"/>
      <c r="HE73" s="344"/>
      <c r="HF73" s="344"/>
      <c r="HG73" s="344"/>
      <c r="HH73" s="344"/>
      <c r="HI73" s="344"/>
      <c r="HJ73" s="344"/>
      <c r="HK73" s="344"/>
      <c r="HL73" s="344"/>
      <c r="HM73" s="344"/>
      <c r="HN73" s="344"/>
      <c r="HO73" s="344"/>
      <c r="HP73" s="344"/>
      <c r="HQ73" s="344"/>
      <c r="HR73" s="344"/>
      <c r="HS73" s="344"/>
      <c r="HT73" s="344"/>
      <c r="HU73" s="344"/>
      <c r="HV73" s="344"/>
      <c r="HW73" s="344"/>
      <c r="HX73" s="344"/>
      <c r="HY73" s="344"/>
      <c r="HZ73" s="344"/>
      <c r="IA73" s="344"/>
      <c r="IB73" s="344"/>
      <c r="IC73" s="344"/>
      <c r="ID73" s="344"/>
      <c r="IE73" s="344"/>
      <c r="IF73" s="344"/>
      <c r="IG73" s="344"/>
      <c r="IH73" s="344"/>
      <c r="II73" s="344"/>
      <c r="IJ73" s="344"/>
      <c r="IK73" s="344"/>
      <c r="IL73" s="344"/>
      <c r="IM73" s="344"/>
      <c r="IN73" s="344"/>
      <c r="IO73" s="344"/>
      <c r="IP73" s="344"/>
      <c r="IQ73" s="344"/>
      <c r="IR73" s="344"/>
      <c r="IS73" s="344"/>
      <c r="IT73" s="344"/>
      <c r="IU73" s="344"/>
      <c r="IV73" s="344"/>
      <c r="IW73" s="344"/>
      <c r="IX73" s="344"/>
      <c r="IY73" s="344"/>
      <c r="IZ73" s="344"/>
      <c r="JA73" s="344"/>
      <c r="JB73" s="344"/>
      <c r="JC73" s="344"/>
      <c r="JD73" s="344"/>
      <c r="JE73" s="344"/>
      <c r="JF73" s="344"/>
      <c r="JG73" s="344"/>
      <c r="JH73" s="344"/>
      <c r="JI73" s="344"/>
      <c r="JJ73" s="344"/>
    </row>
    <row r="74" spans="1:270" s="207" customFormat="1" x14ac:dyDescent="0.25">
      <c r="B74" s="452"/>
      <c r="N74" s="242"/>
      <c r="O74" s="242"/>
      <c r="P74" s="242"/>
      <c r="Q74" s="242"/>
      <c r="S74" s="344"/>
      <c r="T74" s="344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44"/>
      <c r="AG74" s="344"/>
      <c r="AH74" s="344"/>
      <c r="AI74" s="344"/>
      <c r="AJ74" s="344"/>
      <c r="AK74" s="344"/>
      <c r="AL74" s="344"/>
      <c r="AM74" s="344"/>
      <c r="AN74" s="344"/>
      <c r="AO74" s="344"/>
      <c r="AP74" s="344"/>
      <c r="AQ74" s="344"/>
      <c r="AR74" s="344"/>
      <c r="AS74" s="344"/>
      <c r="AT74" s="344"/>
      <c r="AU74" s="344"/>
      <c r="AV74" s="344"/>
      <c r="AW74" s="344"/>
      <c r="AX74" s="344"/>
      <c r="AY74" s="344"/>
      <c r="AZ74" s="344"/>
      <c r="BA74" s="344"/>
      <c r="BB74" s="344"/>
      <c r="BC74" s="344"/>
      <c r="BD74" s="344"/>
      <c r="BE74" s="344"/>
      <c r="BF74" s="344"/>
      <c r="BG74" s="344"/>
      <c r="BH74" s="344"/>
      <c r="BI74" s="344"/>
      <c r="BJ74" s="344"/>
      <c r="BK74" s="344"/>
      <c r="BL74" s="344"/>
      <c r="BM74" s="344"/>
      <c r="BN74" s="344"/>
      <c r="BO74" s="344"/>
      <c r="BP74" s="344"/>
      <c r="BQ74" s="344"/>
      <c r="BR74" s="344"/>
      <c r="BS74" s="344"/>
      <c r="BT74" s="344"/>
      <c r="BU74" s="344"/>
      <c r="BV74" s="344"/>
      <c r="BW74" s="344"/>
      <c r="BX74" s="344"/>
      <c r="BY74" s="344"/>
      <c r="BZ74" s="344"/>
      <c r="CA74" s="344"/>
      <c r="CB74" s="344"/>
      <c r="CC74" s="344"/>
      <c r="CD74" s="344"/>
      <c r="CE74" s="344"/>
      <c r="CF74" s="344"/>
      <c r="CG74" s="344"/>
      <c r="CH74" s="344"/>
      <c r="CI74" s="344"/>
      <c r="CJ74" s="344"/>
      <c r="CK74" s="344"/>
      <c r="CL74" s="344"/>
      <c r="CM74" s="344"/>
      <c r="CN74" s="344"/>
      <c r="CO74" s="344"/>
      <c r="CP74" s="344"/>
      <c r="CQ74" s="344"/>
      <c r="CR74" s="344"/>
      <c r="CS74" s="344"/>
      <c r="CT74" s="344"/>
      <c r="CU74" s="344"/>
      <c r="CV74" s="344"/>
      <c r="CW74" s="344"/>
      <c r="CX74" s="344"/>
      <c r="CY74" s="344"/>
      <c r="CZ74" s="344"/>
      <c r="DA74" s="344"/>
      <c r="DB74" s="344"/>
      <c r="DC74" s="344"/>
      <c r="DD74" s="344"/>
      <c r="DE74" s="344"/>
      <c r="DF74" s="344"/>
      <c r="DG74" s="344"/>
      <c r="DH74" s="344"/>
      <c r="DI74" s="344"/>
      <c r="DJ74" s="344"/>
      <c r="DK74" s="344"/>
      <c r="DL74" s="344"/>
      <c r="DM74" s="344"/>
      <c r="DN74" s="344"/>
      <c r="DO74" s="344"/>
      <c r="DP74" s="344"/>
      <c r="DQ74" s="344"/>
      <c r="DR74" s="344"/>
      <c r="DS74" s="344"/>
      <c r="DT74" s="344"/>
      <c r="DU74" s="344"/>
      <c r="DV74" s="344"/>
      <c r="DW74" s="344"/>
      <c r="DX74" s="344"/>
      <c r="DY74" s="344"/>
      <c r="DZ74" s="344"/>
      <c r="EA74" s="344"/>
      <c r="EB74" s="344"/>
      <c r="EC74" s="344"/>
      <c r="ED74" s="344"/>
      <c r="EE74" s="344"/>
      <c r="EF74" s="344"/>
      <c r="EG74" s="344"/>
      <c r="EH74" s="344"/>
      <c r="EI74" s="344"/>
      <c r="EJ74" s="344"/>
      <c r="EK74" s="344"/>
      <c r="EL74" s="344"/>
      <c r="EM74" s="344"/>
      <c r="EN74" s="344"/>
      <c r="EO74" s="344"/>
      <c r="EP74" s="344"/>
      <c r="EQ74" s="344"/>
      <c r="ER74" s="344"/>
      <c r="ES74" s="344"/>
      <c r="ET74" s="344"/>
      <c r="EU74" s="344"/>
      <c r="EV74" s="344"/>
      <c r="EW74" s="344"/>
      <c r="EX74" s="344"/>
      <c r="EY74" s="344"/>
      <c r="EZ74" s="344"/>
      <c r="FA74" s="344"/>
      <c r="FB74" s="344"/>
      <c r="FC74" s="344"/>
      <c r="FD74" s="344"/>
      <c r="FE74" s="344"/>
      <c r="FF74" s="344"/>
      <c r="FG74" s="344"/>
      <c r="FH74" s="344"/>
      <c r="FI74" s="344"/>
      <c r="FJ74" s="344"/>
      <c r="FK74" s="344"/>
      <c r="FL74" s="344"/>
      <c r="FM74" s="344"/>
      <c r="FN74" s="344"/>
      <c r="FO74" s="344"/>
      <c r="FP74" s="344"/>
      <c r="FQ74" s="344"/>
      <c r="FR74" s="344"/>
      <c r="FS74" s="344"/>
      <c r="FT74" s="344"/>
      <c r="FU74" s="344"/>
      <c r="FV74" s="344"/>
      <c r="FW74" s="344"/>
      <c r="FX74" s="344"/>
      <c r="FY74" s="344"/>
      <c r="FZ74" s="344"/>
      <c r="GA74" s="344"/>
      <c r="GB74" s="344"/>
      <c r="GC74" s="344"/>
      <c r="GD74" s="344"/>
      <c r="GE74" s="344"/>
      <c r="GF74" s="344"/>
      <c r="GG74" s="344"/>
      <c r="GH74" s="344"/>
      <c r="GI74" s="344"/>
      <c r="GJ74" s="344"/>
      <c r="GK74" s="344"/>
      <c r="GL74" s="344"/>
      <c r="GM74" s="344"/>
      <c r="GN74" s="344"/>
      <c r="GO74" s="344"/>
      <c r="GP74" s="344"/>
      <c r="GQ74" s="344"/>
      <c r="GR74" s="344"/>
      <c r="GS74" s="344"/>
      <c r="GT74" s="344"/>
      <c r="GU74" s="344"/>
      <c r="GV74" s="344"/>
      <c r="GW74" s="344"/>
      <c r="GX74" s="344"/>
      <c r="GY74" s="344"/>
      <c r="GZ74" s="344"/>
      <c r="HA74" s="344"/>
      <c r="HB74" s="344"/>
      <c r="HC74" s="344"/>
      <c r="HD74" s="344"/>
      <c r="HE74" s="344"/>
      <c r="HF74" s="344"/>
      <c r="HG74" s="344"/>
      <c r="HH74" s="344"/>
      <c r="HI74" s="344"/>
      <c r="HJ74" s="344"/>
      <c r="HK74" s="344"/>
      <c r="HL74" s="344"/>
      <c r="HM74" s="344"/>
      <c r="HN74" s="344"/>
      <c r="HO74" s="344"/>
      <c r="HP74" s="344"/>
      <c r="HQ74" s="344"/>
      <c r="HR74" s="344"/>
      <c r="HS74" s="344"/>
      <c r="HT74" s="344"/>
      <c r="HU74" s="344"/>
      <c r="HV74" s="344"/>
      <c r="HW74" s="344"/>
      <c r="HX74" s="344"/>
      <c r="HY74" s="344"/>
      <c r="HZ74" s="344"/>
      <c r="IA74" s="344"/>
      <c r="IB74" s="344"/>
      <c r="IC74" s="344"/>
      <c r="ID74" s="344"/>
      <c r="IE74" s="344"/>
      <c r="IF74" s="344"/>
      <c r="IG74" s="344"/>
      <c r="IH74" s="344"/>
      <c r="II74" s="344"/>
      <c r="IJ74" s="344"/>
      <c r="IK74" s="344"/>
      <c r="IL74" s="344"/>
      <c r="IM74" s="344"/>
      <c r="IN74" s="344"/>
      <c r="IO74" s="344"/>
      <c r="IP74" s="344"/>
      <c r="IQ74" s="344"/>
      <c r="IR74" s="344"/>
      <c r="IS74" s="344"/>
      <c r="IT74" s="344"/>
      <c r="IU74" s="344"/>
      <c r="IV74" s="344"/>
      <c r="IW74" s="344"/>
      <c r="IX74" s="344"/>
      <c r="IY74" s="344"/>
      <c r="IZ74" s="344"/>
      <c r="JA74" s="344"/>
      <c r="JB74" s="344"/>
      <c r="JC74" s="344"/>
      <c r="JD74" s="344"/>
      <c r="JE74" s="344"/>
      <c r="JF74" s="344"/>
      <c r="JG74" s="344"/>
      <c r="JH74" s="344"/>
      <c r="JI74" s="344"/>
      <c r="JJ74" s="344"/>
    </row>
    <row r="75" spans="1:270" s="207" customFormat="1" x14ac:dyDescent="0.25">
      <c r="B75" s="452"/>
      <c r="N75" s="242"/>
      <c r="O75" s="242"/>
      <c r="P75" s="242"/>
      <c r="Q75" s="242"/>
      <c r="S75" s="344"/>
      <c r="T75" s="344"/>
      <c r="U75" s="344"/>
      <c r="V75" s="344"/>
      <c r="W75" s="344"/>
      <c r="X75" s="344"/>
      <c r="Y75" s="344"/>
      <c r="Z75" s="344"/>
      <c r="AA75" s="344"/>
      <c r="AB75" s="344"/>
      <c r="AC75" s="344"/>
      <c r="AD75" s="344"/>
      <c r="AE75" s="344"/>
      <c r="AF75" s="344"/>
      <c r="AG75" s="344"/>
      <c r="AH75" s="344"/>
      <c r="AI75" s="344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344"/>
      <c r="CA75" s="344"/>
      <c r="CB75" s="344"/>
      <c r="CC75" s="344"/>
      <c r="CD75" s="344"/>
      <c r="CE75" s="344"/>
      <c r="CF75" s="344"/>
      <c r="CG75" s="344"/>
      <c r="CH75" s="344"/>
      <c r="CI75" s="344"/>
      <c r="CJ75" s="344"/>
      <c r="CK75" s="344"/>
      <c r="CL75" s="344"/>
      <c r="CM75" s="344"/>
      <c r="CN75" s="344"/>
      <c r="CO75" s="344"/>
      <c r="CP75" s="344"/>
      <c r="CQ75" s="344"/>
      <c r="CR75" s="344"/>
      <c r="CS75" s="344"/>
      <c r="CT75" s="344"/>
      <c r="CU75" s="344"/>
      <c r="CV75" s="344"/>
      <c r="CW75" s="344"/>
      <c r="CX75" s="344"/>
      <c r="CY75" s="344"/>
      <c r="CZ75" s="344"/>
      <c r="DA75" s="344"/>
      <c r="DB75" s="344"/>
      <c r="DC75" s="344"/>
      <c r="DD75" s="344"/>
      <c r="DE75" s="344"/>
      <c r="DF75" s="344"/>
      <c r="DG75" s="344"/>
      <c r="DH75" s="344"/>
      <c r="DI75" s="344"/>
      <c r="DJ75" s="344"/>
      <c r="DK75" s="344"/>
      <c r="DL75" s="344"/>
      <c r="DM75" s="344"/>
      <c r="DN75" s="344"/>
      <c r="DO75" s="344"/>
      <c r="DP75" s="344"/>
      <c r="DQ75" s="344"/>
      <c r="DR75" s="344"/>
      <c r="DS75" s="344"/>
      <c r="DT75" s="344"/>
      <c r="DU75" s="344"/>
      <c r="DV75" s="344"/>
      <c r="DW75" s="344"/>
      <c r="DX75" s="344"/>
      <c r="DY75" s="344"/>
      <c r="DZ75" s="344"/>
      <c r="EA75" s="344"/>
      <c r="EB75" s="344"/>
      <c r="EC75" s="344"/>
      <c r="ED75" s="344"/>
      <c r="EE75" s="344"/>
      <c r="EF75" s="344"/>
      <c r="EG75" s="344"/>
      <c r="EH75" s="344"/>
      <c r="EI75" s="344"/>
      <c r="EJ75" s="344"/>
      <c r="EK75" s="344"/>
      <c r="EL75" s="344"/>
      <c r="EM75" s="344"/>
      <c r="EN75" s="344"/>
      <c r="EO75" s="344"/>
      <c r="EP75" s="344"/>
      <c r="EQ75" s="344"/>
      <c r="ER75" s="344"/>
      <c r="ES75" s="344"/>
      <c r="ET75" s="344"/>
      <c r="EU75" s="344"/>
      <c r="EV75" s="344"/>
      <c r="EW75" s="344"/>
      <c r="EX75" s="344"/>
      <c r="EY75" s="344"/>
      <c r="EZ75" s="344"/>
      <c r="FA75" s="344"/>
      <c r="FB75" s="344"/>
      <c r="FC75" s="344"/>
      <c r="FD75" s="344"/>
      <c r="FE75" s="344"/>
      <c r="FF75" s="344"/>
      <c r="FG75" s="344"/>
      <c r="FH75" s="344"/>
      <c r="FI75" s="344"/>
      <c r="FJ75" s="344"/>
      <c r="FK75" s="344"/>
      <c r="FL75" s="344"/>
      <c r="FM75" s="344"/>
      <c r="FN75" s="344"/>
      <c r="FO75" s="344"/>
      <c r="FP75" s="344"/>
      <c r="FQ75" s="344"/>
      <c r="FR75" s="344"/>
      <c r="FS75" s="344"/>
      <c r="FT75" s="344"/>
      <c r="FU75" s="344"/>
      <c r="FV75" s="344"/>
      <c r="FW75" s="344"/>
      <c r="FX75" s="344"/>
      <c r="FY75" s="344"/>
      <c r="FZ75" s="344"/>
      <c r="GA75" s="344"/>
      <c r="GB75" s="344"/>
      <c r="GC75" s="344"/>
      <c r="GD75" s="344"/>
      <c r="GE75" s="344"/>
      <c r="GF75" s="344"/>
      <c r="GG75" s="344"/>
      <c r="GH75" s="344"/>
      <c r="GI75" s="344"/>
      <c r="GJ75" s="344"/>
      <c r="GK75" s="344"/>
      <c r="GL75" s="344"/>
      <c r="GM75" s="344"/>
      <c r="GN75" s="344"/>
      <c r="GO75" s="344"/>
      <c r="GP75" s="344"/>
      <c r="GQ75" s="344"/>
      <c r="GR75" s="344"/>
      <c r="GS75" s="344"/>
      <c r="GT75" s="344"/>
      <c r="GU75" s="344"/>
      <c r="GV75" s="344"/>
      <c r="GW75" s="344"/>
      <c r="GX75" s="344"/>
      <c r="GY75" s="344"/>
      <c r="GZ75" s="344"/>
      <c r="HA75" s="344"/>
      <c r="HB75" s="344"/>
      <c r="HC75" s="344"/>
      <c r="HD75" s="344"/>
      <c r="HE75" s="344"/>
      <c r="HF75" s="344"/>
      <c r="HG75" s="344"/>
      <c r="HH75" s="344"/>
      <c r="HI75" s="344"/>
      <c r="HJ75" s="344"/>
      <c r="HK75" s="344"/>
      <c r="HL75" s="344"/>
      <c r="HM75" s="344"/>
      <c r="HN75" s="344"/>
      <c r="HO75" s="344"/>
      <c r="HP75" s="344"/>
      <c r="HQ75" s="344"/>
      <c r="HR75" s="344"/>
      <c r="HS75" s="344"/>
      <c r="HT75" s="344"/>
      <c r="HU75" s="344"/>
      <c r="HV75" s="344"/>
      <c r="HW75" s="344"/>
      <c r="HX75" s="344"/>
      <c r="HY75" s="344"/>
      <c r="HZ75" s="344"/>
      <c r="IA75" s="344"/>
      <c r="IB75" s="344"/>
      <c r="IC75" s="344"/>
      <c r="ID75" s="344"/>
      <c r="IE75" s="344"/>
      <c r="IF75" s="344"/>
      <c r="IG75" s="344"/>
      <c r="IH75" s="344"/>
      <c r="II75" s="344"/>
      <c r="IJ75" s="344"/>
      <c r="IK75" s="344"/>
      <c r="IL75" s="344"/>
      <c r="IM75" s="344"/>
      <c r="IN75" s="344"/>
      <c r="IO75" s="344"/>
      <c r="IP75" s="344"/>
      <c r="IQ75" s="344"/>
      <c r="IR75" s="344"/>
      <c r="IS75" s="344"/>
      <c r="IT75" s="344"/>
      <c r="IU75" s="344"/>
      <c r="IV75" s="344"/>
      <c r="IW75" s="344"/>
      <c r="IX75" s="344"/>
      <c r="IY75" s="344"/>
      <c r="IZ75" s="344"/>
      <c r="JA75" s="344"/>
      <c r="JB75" s="344"/>
      <c r="JC75" s="344"/>
      <c r="JD75" s="344"/>
      <c r="JE75" s="344"/>
      <c r="JF75" s="344"/>
      <c r="JG75" s="344"/>
      <c r="JH75" s="344"/>
      <c r="JI75" s="344"/>
      <c r="JJ75" s="344"/>
    </row>
    <row r="76" spans="1:270" s="207" customFormat="1" x14ac:dyDescent="0.25">
      <c r="B76" s="452"/>
      <c r="N76" s="242"/>
      <c r="O76" s="242"/>
      <c r="P76" s="242"/>
      <c r="Q76" s="242"/>
      <c r="S76" s="344"/>
      <c r="T76" s="344"/>
      <c r="U76" s="344"/>
      <c r="V76" s="344"/>
      <c r="W76" s="344"/>
      <c r="X76" s="344"/>
      <c r="Y76" s="344"/>
      <c r="Z76" s="344"/>
      <c r="AA76" s="344"/>
      <c r="AB76" s="344"/>
      <c r="AC76" s="344"/>
      <c r="AD76" s="344"/>
      <c r="AE76" s="344"/>
      <c r="AF76" s="344"/>
      <c r="AG76" s="344"/>
      <c r="AH76" s="344"/>
      <c r="AI76" s="344"/>
      <c r="AJ76" s="344"/>
      <c r="AK76" s="344"/>
      <c r="AL76" s="344"/>
      <c r="AM76" s="344"/>
      <c r="AN76" s="344"/>
      <c r="AO76" s="344"/>
      <c r="AP76" s="344"/>
      <c r="AQ76" s="344"/>
      <c r="AR76" s="344"/>
      <c r="AS76" s="344"/>
      <c r="AT76" s="344"/>
      <c r="AU76" s="344"/>
      <c r="AV76" s="344"/>
      <c r="AW76" s="344"/>
      <c r="AX76" s="344"/>
      <c r="AY76" s="344"/>
      <c r="AZ76" s="344"/>
      <c r="BA76" s="344"/>
      <c r="BB76" s="344"/>
      <c r="BC76" s="344"/>
      <c r="BD76" s="344"/>
      <c r="BE76" s="344"/>
      <c r="BF76" s="344"/>
      <c r="BG76" s="344"/>
      <c r="BH76" s="344"/>
      <c r="BI76" s="344"/>
      <c r="BJ76" s="344"/>
      <c r="BK76" s="344"/>
      <c r="BL76" s="344"/>
      <c r="BM76" s="344"/>
      <c r="BN76" s="344"/>
      <c r="BO76" s="344"/>
      <c r="BP76" s="344"/>
      <c r="BQ76" s="344"/>
      <c r="BR76" s="344"/>
      <c r="BS76" s="344"/>
      <c r="BT76" s="344"/>
      <c r="BU76" s="344"/>
      <c r="BV76" s="344"/>
      <c r="BW76" s="344"/>
      <c r="BX76" s="344"/>
      <c r="BY76" s="344"/>
      <c r="BZ76" s="344"/>
      <c r="CA76" s="344"/>
      <c r="CB76" s="344"/>
      <c r="CC76" s="344"/>
      <c r="CD76" s="344"/>
      <c r="CE76" s="344"/>
      <c r="CF76" s="344"/>
      <c r="CG76" s="344"/>
      <c r="CH76" s="344"/>
      <c r="CI76" s="344"/>
      <c r="CJ76" s="344"/>
      <c r="CK76" s="344"/>
      <c r="CL76" s="344"/>
      <c r="CM76" s="344"/>
      <c r="CN76" s="344"/>
      <c r="CO76" s="344"/>
      <c r="CP76" s="344"/>
      <c r="CQ76" s="344"/>
      <c r="CR76" s="344"/>
      <c r="CS76" s="344"/>
      <c r="CT76" s="344"/>
      <c r="CU76" s="344"/>
      <c r="CV76" s="344"/>
      <c r="CW76" s="344"/>
      <c r="CX76" s="344"/>
      <c r="CY76" s="344"/>
      <c r="CZ76" s="344"/>
      <c r="DA76" s="344"/>
      <c r="DB76" s="344"/>
      <c r="DC76" s="344"/>
      <c r="DD76" s="344"/>
      <c r="DE76" s="344"/>
      <c r="DF76" s="344"/>
      <c r="DG76" s="344"/>
      <c r="DH76" s="344"/>
      <c r="DI76" s="344"/>
      <c r="DJ76" s="344"/>
      <c r="DK76" s="344"/>
      <c r="DL76" s="344"/>
      <c r="DM76" s="344"/>
      <c r="DN76" s="344"/>
      <c r="DO76" s="344"/>
      <c r="DP76" s="344"/>
      <c r="DQ76" s="344"/>
      <c r="DR76" s="344"/>
      <c r="DS76" s="344"/>
      <c r="DT76" s="344"/>
      <c r="DU76" s="344"/>
      <c r="DV76" s="344"/>
      <c r="DW76" s="344"/>
      <c r="DX76" s="344"/>
      <c r="DY76" s="344"/>
      <c r="DZ76" s="344"/>
      <c r="EA76" s="344"/>
      <c r="EB76" s="344"/>
      <c r="EC76" s="344"/>
      <c r="ED76" s="344"/>
      <c r="EE76" s="344"/>
      <c r="EF76" s="344"/>
      <c r="EG76" s="344"/>
      <c r="EH76" s="344"/>
      <c r="EI76" s="344"/>
      <c r="EJ76" s="344"/>
      <c r="EK76" s="344"/>
      <c r="EL76" s="344"/>
      <c r="EM76" s="344"/>
      <c r="EN76" s="344"/>
      <c r="EO76" s="344"/>
      <c r="EP76" s="344"/>
      <c r="EQ76" s="344"/>
      <c r="ER76" s="344"/>
      <c r="ES76" s="344"/>
      <c r="ET76" s="344"/>
      <c r="EU76" s="344"/>
      <c r="EV76" s="344"/>
      <c r="EW76" s="344"/>
      <c r="EX76" s="344"/>
      <c r="EY76" s="344"/>
      <c r="EZ76" s="344"/>
      <c r="FA76" s="344"/>
      <c r="FB76" s="344"/>
      <c r="FC76" s="344"/>
      <c r="FD76" s="344"/>
      <c r="FE76" s="344"/>
      <c r="FF76" s="344"/>
      <c r="FG76" s="344"/>
      <c r="FH76" s="344"/>
      <c r="FI76" s="344"/>
      <c r="FJ76" s="344"/>
      <c r="FK76" s="344"/>
      <c r="FL76" s="344"/>
      <c r="FM76" s="344"/>
      <c r="FN76" s="344"/>
      <c r="FO76" s="344"/>
      <c r="FP76" s="344"/>
      <c r="FQ76" s="344"/>
      <c r="FR76" s="344"/>
      <c r="FS76" s="344"/>
      <c r="FT76" s="344"/>
      <c r="FU76" s="344"/>
      <c r="FV76" s="344"/>
      <c r="FW76" s="344"/>
      <c r="FX76" s="344"/>
      <c r="FY76" s="344"/>
      <c r="FZ76" s="344"/>
      <c r="GA76" s="344"/>
      <c r="GB76" s="344"/>
      <c r="GC76" s="344"/>
      <c r="GD76" s="344"/>
      <c r="GE76" s="344"/>
      <c r="GF76" s="344"/>
      <c r="GG76" s="344"/>
      <c r="GH76" s="344"/>
      <c r="GI76" s="344"/>
      <c r="GJ76" s="344"/>
      <c r="GK76" s="344"/>
      <c r="GL76" s="344"/>
      <c r="GM76" s="344"/>
      <c r="GN76" s="344"/>
      <c r="GO76" s="344"/>
      <c r="GP76" s="344"/>
      <c r="GQ76" s="344"/>
      <c r="GR76" s="344"/>
      <c r="GS76" s="344"/>
      <c r="GT76" s="344"/>
      <c r="GU76" s="344"/>
      <c r="GV76" s="344"/>
      <c r="GW76" s="344"/>
      <c r="GX76" s="344"/>
      <c r="GY76" s="344"/>
      <c r="GZ76" s="344"/>
      <c r="HA76" s="344"/>
      <c r="HB76" s="344"/>
      <c r="HC76" s="344"/>
      <c r="HD76" s="344"/>
      <c r="HE76" s="344"/>
      <c r="HF76" s="344"/>
      <c r="HG76" s="344"/>
      <c r="HH76" s="344"/>
      <c r="HI76" s="344"/>
      <c r="HJ76" s="344"/>
      <c r="HK76" s="344"/>
      <c r="HL76" s="344"/>
      <c r="HM76" s="344"/>
      <c r="HN76" s="344"/>
      <c r="HO76" s="344"/>
      <c r="HP76" s="344"/>
      <c r="HQ76" s="344"/>
      <c r="HR76" s="344"/>
      <c r="HS76" s="344"/>
      <c r="HT76" s="344"/>
      <c r="HU76" s="344"/>
      <c r="HV76" s="344"/>
      <c r="HW76" s="344"/>
      <c r="HX76" s="344"/>
      <c r="HY76" s="344"/>
      <c r="HZ76" s="344"/>
      <c r="IA76" s="344"/>
      <c r="IB76" s="344"/>
      <c r="IC76" s="344"/>
      <c r="ID76" s="344"/>
      <c r="IE76" s="344"/>
      <c r="IF76" s="344"/>
      <c r="IG76" s="344"/>
      <c r="IH76" s="344"/>
      <c r="II76" s="344"/>
      <c r="IJ76" s="344"/>
      <c r="IK76" s="344"/>
      <c r="IL76" s="344"/>
      <c r="IM76" s="344"/>
      <c r="IN76" s="344"/>
      <c r="IO76" s="344"/>
      <c r="IP76" s="344"/>
      <c r="IQ76" s="344"/>
      <c r="IR76" s="344"/>
      <c r="IS76" s="344"/>
      <c r="IT76" s="344"/>
      <c r="IU76" s="344"/>
      <c r="IV76" s="344"/>
      <c r="IW76" s="344"/>
      <c r="IX76" s="344"/>
      <c r="IY76" s="344"/>
      <c r="IZ76" s="344"/>
      <c r="JA76" s="344"/>
      <c r="JB76" s="344"/>
      <c r="JC76" s="344"/>
      <c r="JD76" s="344"/>
      <c r="JE76" s="344"/>
      <c r="JF76" s="344"/>
      <c r="JG76" s="344"/>
      <c r="JH76" s="344"/>
      <c r="JI76" s="344"/>
      <c r="JJ76" s="344"/>
    </row>
    <row r="77" spans="1:270" s="207" customFormat="1" x14ac:dyDescent="0.25">
      <c r="B77" s="452"/>
      <c r="N77" s="242"/>
      <c r="O77" s="242"/>
      <c r="P77" s="242"/>
      <c r="Q77" s="242"/>
      <c r="S77" s="344"/>
      <c r="T77" s="344"/>
      <c r="U77" s="344"/>
      <c r="V77" s="344"/>
      <c r="W77" s="344"/>
      <c r="X77" s="344"/>
      <c r="Y77" s="344"/>
      <c r="Z77" s="344"/>
      <c r="AA77" s="344"/>
      <c r="AB77" s="344"/>
      <c r="AC77" s="344"/>
      <c r="AD77" s="344"/>
      <c r="AE77" s="344"/>
      <c r="AF77" s="344"/>
      <c r="AG77" s="344"/>
      <c r="AH77" s="344"/>
      <c r="AI77" s="344"/>
      <c r="AJ77" s="344"/>
      <c r="AK77" s="344"/>
      <c r="AL77" s="344"/>
      <c r="AM77" s="344"/>
      <c r="AN77" s="344"/>
      <c r="AO77" s="344"/>
      <c r="AP77" s="344"/>
      <c r="AQ77" s="344"/>
      <c r="AR77" s="344"/>
      <c r="AS77" s="344"/>
      <c r="AT77" s="344"/>
      <c r="AU77" s="344"/>
      <c r="AV77" s="344"/>
      <c r="AW77" s="344"/>
      <c r="AX77" s="344"/>
      <c r="AY77" s="344"/>
      <c r="AZ77" s="344"/>
      <c r="BA77" s="344"/>
      <c r="BB77" s="344"/>
      <c r="BC77" s="344"/>
      <c r="BD77" s="344"/>
      <c r="BE77" s="344"/>
      <c r="BF77" s="344"/>
      <c r="BG77" s="344"/>
      <c r="BH77" s="344"/>
      <c r="BI77" s="344"/>
      <c r="BJ77" s="344"/>
      <c r="BK77" s="344"/>
      <c r="BL77" s="344"/>
      <c r="BM77" s="344"/>
      <c r="BN77" s="344"/>
      <c r="BO77" s="344"/>
      <c r="BP77" s="344"/>
      <c r="BQ77" s="344"/>
      <c r="BR77" s="344"/>
      <c r="BS77" s="344"/>
      <c r="BT77" s="344"/>
      <c r="BU77" s="344"/>
      <c r="BV77" s="344"/>
      <c r="BW77" s="344"/>
      <c r="BX77" s="344"/>
      <c r="BY77" s="344"/>
      <c r="BZ77" s="344"/>
      <c r="CA77" s="344"/>
      <c r="CB77" s="344"/>
      <c r="CC77" s="344"/>
      <c r="CD77" s="344"/>
      <c r="CE77" s="344"/>
      <c r="CF77" s="344"/>
      <c r="CG77" s="344"/>
      <c r="CH77" s="344"/>
      <c r="CI77" s="344"/>
      <c r="CJ77" s="344"/>
      <c r="CK77" s="344"/>
      <c r="CL77" s="344"/>
      <c r="CM77" s="344"/>
      <c r="CN77" s="344"/>
      <c r="CO77" s="344"/>
      <c r="CP77" s="344"/>
      <c r="CQ77" s="344"/>
      <c r="CR77" s="344"/>
      <c r="CS77" s="344"/>
      <c r="CT77" s="344"/>
      <c r="CU77" s="344"/>
      <c r="CV77" s="344"/>
      <c r="CW77" s="344"/>
      <c r="CX77" s="344"/>
      <c r="CY77" s="344"/>
      <c r="CZ77" s="344"/>
      <c r="DA77" s="344"/>
      <c r="DB77" s="344"/>
      <c r="DC77" s="344"/>
      <c r="DD77" s="344"/>
      <c r="DE77" s="344"/>
      <c r="DF77" s="344"/>
      <c r="DG77" s="344"/>
      <c r="DH77" s="344"/>
      <c r="DI77" s="344"/>
      <c r="DJ77" s="344"/>
      <c r="DK77" s="344"/>
      <c r="DL77" s="344"/>
      <c r="DM77" s="344"/>
      <c r="DN77" s="344"/>
      <c r="DO77" s="344"/>
      <c r="DP77" s="344"/>
      <c r="DQ77" s="344"/>
      <c r="DR77" s="344"/>
      <c r="DS77" s="344"/>
      <c r="DT77" s="344"/>
      <c r="DU77" s="344"/>
      <c r="DV77" s="344"/>
      <c r="DW77" s="344"/>
      <c r="DX77" s="344"/>
      <c r="DY77" s="344"/>
      <c r="DZ77" s="344"/>
      <c r="EA77" s="344"/>
      <c r="EB77" s="344"/>
      <c r="EC77" s="344"/>
      <c r="ED77" s="344"/>
      <c r="EE77" s="344"/>
      <c r="EF77" s="344"/>
      <c r="EG77" s="344"/>
      <c r="EH77" s="344"/>
      <c r="EI77" s="344"/>
      <c r="EJ77" s="344"/>
      <c r="EK77" s="344"/>
      <c r="EL77" s="344"/>
      <c r="EM77" s="344"/>
      <c r="EN77" s="344"/>
      <c r="EO77" s="344"/>
      <c r="EP77" s="344"/>
      <c r="EQ77" s="344"/>
      <c r="ER77" s="344"/>
      <c r="ES77" s="344"/>
      <c r="ET77" s="344"/>
      <c r="EU77" s="344"/>
      <c r="EV77" s="344"/>
      <c r="EW77" s="344"/>
      <c r="EX77" s="344"/>
      <c r="EY77" s="344"/>
      <c r="EZ77" s="344"/>
      <c r="FA77" s="344"/>
      <c r="FB77" s="344"/>
      <c r="FC77" s="344"/>
      <c r="FD77" s="344"/>
      <c r="FE77" s="344"/>
      <c r="FF77" s="344"/>
      <c r="FG77" s="344"/>
      <c r="FH77" s="344"/>
      <c r="FI77" s="344"/>
      <c r="FJ77" s="344"/>
      <c r="FK77" s="344"/>
      <c r="FL77" s="344"/>
      <c r="FM77" s="344"/>
      <c r="FN77" s="344"/>
      <c r="FO77" s="344"/>
      <c r="FP77" s="344"/>
      <c r="FQ77" s="344"/>
      <c r="FR77" s="344"/>
      <c r="FS77" s="344"/>
      <c r="FT77" s="344"/>
      <c r="FU77" s="344"/>
      <c r="FV77" s="344"/>
      <c r="FW77" s="344"/>
      <c r="FX77" s="344"/>
      <c r="FY77" s="344"/>
      <c r="FZ77" s="344"/>
      <c r="GA77" s="344"/>
      <c r="GB77" s="344"/>
      <c r="GC77" s="344"/>
      <c r="GD77" s="344"/>
      <c r="GE77" s="344"/>
      <c r="GF77" s="344"/>
      <c r="GG77" s="344"/>
      <c r="GH77" s="344"/>
      <c r="GI77" s="344"/>
      <c r="GJ77" s="344"/>
      <c r="GK77" s="344"/>
      <c r="GL77" s="344"/>
      <c r="GM77" s="344"/>
      <c r="GN77" s="344"/>
      <c r="GO77" s="344"/>
      <c r="GP77" s="344"/>
      <c r="GQ77" s="344"/>
      <c r="GR77" s="344"/>
      <c r="GS77" s="344"/>
      <c r="GT77" s="344"/>
      <c r="GU77" s="344"/>
      <c r="GV77" s="344"/>
      <c r="GW77" s="344"/>
      <c r="GX77" s="344"/>
      <c r="GY77" s="344"/>
      <c r="GZ77" s="344"/>
      <c r="HA77" s="344"/>
      <c r="HB77" s="344"/>
      <c r="HC77" s="344"/>
      <c r="HD77" s="344"/>
      <c r="HE77" s="344"/>
      <c r="HF77" s="344"/>
      <c r="HG77" s="344"/>
      <c r="HH77" s="344"/>
      <c r="HI77" s="344"/>
      <c r="HJ77" s="344"/>
      <c r="HK77" s="344"/>
      <c r="HL77" s="344"/>
      <c r="HM77" s="344"/>
      <c r="HN77" s="344"/>
      <c r="HO77" s="344"/>
      <c r="HP77" s="344"/>
      <c r="HQ77" s="344"/>
      <c r="HR77" s="344"/>
      <c r="HS77" s="344"/>
      <c r="HT77" s="344"/>
      <c r="HU77" s="344"/>
      <c r="HV77" s="344"/>
      <c r="HW77" s="344"/>
      <c r="HX77" s="344"/>
      <c r="HY77" s="344"/>
      <c r="HZ77" s="344"/>
      <c r="IA77" s="344"/>
      <c r="IB77" s="344"/>
      <c r="IC77" s="344"/>
      <c r="ID77" s="344"/>
      <c r="IE77" s="344"/>
      <c r="IF77" s="344"/>
      <c r="IG77" s="344"/>
      <c r="IH77" s="344"/>
      <c r="II77" s="344"/>
      <c r="IJ77" s="344"/>
      <c r="IK77" s="344"/>
      <c r="IL77" s="344"/>
      <c r="IM77" s="344"/>
      <c r="IN77" s="344"/>
      <c r="IO77" s="344"/>
      <c r="IP77" s="344"/>
      <c r="IQ77" s="344"/>
      <c r="IR77" s="344"/>
      <c r="IS77" s="344"/>
      <c r="IT77" s="344"/>
      <c r="IU77" s="344"/>
      <c r="IV77" s="344"/>
      <c r="IW77" s="344"/>
      <c r="IX77" s="344"/>
      <c r="IY77" s="344"/>
      <c r="IZ77" s="344"/>
      <c r="JA77" s="344"/>
      <c r="JB77" s="344"/>
      <c r="JC77" s="344"/>
      <c r="JD77" s="344"/>
      <c r="JE77" s="344"/>
      <c r="JF77" s="344"/>
      <c r="JG77" s="344"/>
      <c r="JH77" s="344"/>
      <c r="JI77" s="344"/>
      <c r="JJ77" s="344"/>
    </row>
    <row r="78" spans="1:270" s="207" customFormat="1" x14ac:dyDescent="0.25">
      <c r="B78" s="452"/>
      <c r="N78" s="242"/>
      <c r="O78" s="242"/>
      <c r="P78" s="242"/>
      <c r="Q78" s="242"/>
      <c r="S78" s="344"/>
      <c r="T78" s="344"/>
      <c r="U78" s="344"/>
      <c r="V78" s="344"/>
      <c r="W78" s="344"/>
      <c r="X78" s="344"/>
      <c r="Y78" s="344"/>
      <c r="Z78" s="344"/>
      <c r="AA78" s="344"/>
      <c r="AB78" s="344"/>
      <c r="AC78" s="344"/>
      <c r="AD78" s="344"/>
      <c r="AE78" s="344"/>
      <c r="AF78" s="344"/>
      <c r="AG78" s="344"/>
      <c r="AH78" s="344"/>
      <c r="AI78" s="344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344"/>
      <c r="CA78" s="344"/>
      <c r="CB78" s="344"/>
      <c r="CC78" s="344"/>
      <c r="CD78" s="344"/>
      <c r="CE78" s="344"/>
      <c r="CF78" s="344"/>
      <c r="CG78" s="344"/>
      <c r="CH78" s="344"/>
      <c r="CI78" s="344"/>
      <c r="CJ78" s="344"/>
      <c r="CK78" s="344"/>
      <c r="CL78" s="344"/>
      <c r="CM78" s="344"/>
      <c r="CN78" s="344"/>
      <c r="CO78" s="344"/>
      <c r="CP78" s="344"/>
      <c r="CQ78" s="344"/>
      <c r="CR78" s="344"/>
      <c r="CS78" s="344"/>
      <c r="CT78" s="344"/>
      <c r="CU78" s="344"/>
      <c r="CV78" s="344"/>
      <c r="CW78" s="344"/>
      <c r="CX78" s="344"/>
      <c r="CY78" s="344"/>
      <c r="CZ78" s="344"/>
      <c r="DA78" s="344"/>
      <c r="DB78" s="344"/>
      <c r="DC78" s="344"/>
      <c r="DD78" s="344"/>
      <c r="DE78" s="344"/>
      <c r="DF78" s="344"/>
      <c r="DG78" s="344"/>
      <c r="DH78" s="344"/>
      <c r="DI78" s="344"/>
      <c r="DJ78" s="344"/>
      <c r="DK78" s="344"/>
      <c r="DL78" s="344"/>
      <c r="DM78" s="344"/>
      <c r="DN78" s="344"/>
      <c r="DO78" s="344"/>
      <c r="DP78" s="344"/>
      <c r="DQ78" s="344"/>
      <c r="DR78" s="344"/>
      <c r="DS78" s="344"/>
      <c r="DT78" s="344"/>
      <c r="DU78" s="344"/>
      <c r="DV78" s="344"/>
      <c r="DW78" s="344"/>
      <c r="DX78" s="344"/>
      <c r="DY78" s="344"/>
      <c r="DZ78" s="344"/>
      <c r="EA78" s="344"/>
      <c r="EB78" s="344"/>
      <c r="EC78" s="344"/>
      <c r="ED78" s="344"/>
      <c r="EE78" s="344"/>
      <c r="EF78" s="344"/>
      <c r="EG78" s="344"/>
      <c r="EH78" s="344"/>
      <c r="EI78" s="344"/>
      <c r="EJ78" s="344"/>
      <c r="EK78" s="344"/>
      <c r="EL78" s="344"/>
      <c r="EM78" s="344"/>
      <c r="EN78" s="344"/>
      <c r="EO78" s="344"/>
      <c r="EP78" s="344"/>
      <c r="EQ78" s="344"/>
      <c r="ER78" s="344"/>
      <c r="ES78" s="344"/>
      <c r="ET78" s="344"/>
      <c r="EU78" s="344"/>
      <c r="EV78" s="344"/>
      <c r="EW78" s="344"/>
      <c r="EX78" s="344"/>
      <c r="EY78" s="344"/>
      <c r="EZ78" s="344"/>
      <c r="FA78" s="344"/>
      <c r="FB78" s="344"/>
      <c r="FC78" s="344"/>
      <c r="FD78" s="344"/>
      <c r="FE78" s="344"/>
      <c r="FF78" s="344"/>
      <c r="FG78" s="344"/>
      <c r="FH78" s="344"/>
      <c r="FI78" s="344"/>
      <c r="FJ78" s="344"/>
      <c r="FK78" s="344"/>
      <c r="FL78" s="344"/>
      <c r="FM78" s="344"/>
      <c r="FN78" s="344"/>
      <c r="FO78" s="344"/>
      <c r="FP78" s="344"/>
      <c r="FQ78" s="344"/>
      <c r="FR78" s="344"/>
      <c r="FS78" s="344"/>
      <c r="FT78" s="344"/>
      <c r="FU78" s="344"/>
      <c r="FV78" s="344"/>
      <c r="FW78" s="344"/>
      <c r="FX78" s="344"/>
      <c r="FY78" s="344"/>
      <c r="FZ78" s="344"/>
      <c r="GA78" s="344"/>
      <c r="GB78" s="344"/>
      <c r="GC78" s="344"/>
      <c r="GD78" s="344"/>
      <c r="GE78" s="344"/>
      <c r="GF78" s="344"/>
      <c r="GG78" s="344"/>
      <c r="GH78" s="344"/>
      <c r="GI78" s="344"/>
      <c r="GJ78" s="344"/>
      <c r="GK78" s="344"/>
      <c r="GL78" s="344"/>
      <c r="GM78" s="344"/>
      <c r="GN78" s="344"/>
      <c r="GO78" s="344"/>
      <c r="GP78" s="344"/>
      <c r="GQ78" s="344"/>
      <c r="GR78" s="344"/>
      <c r="GS78" s="344"/>
      <c r="GT78" s="344"/>
      <c r="GU78" s="344"/>
      <c r="GV78" s="344"/>
      <c r="GW78" s="344"/>
      <c r="GX78" s="344"/>
      <c r="GY78" s="344"/>
      <c r="GZ78" s="344"/>
      <c r="HA78" s="344"/>
      <c r="HB78" s="344"/>
      <c r="HC78" s="344"/>
      <c r="HD78" s="344"/>
      <c r="HE78" s="344"/>
      <c r="HF78" s="344"/>
      <c r="HG78" s="344"/>
      <c r="HH78" s="344"/>
      <c r="HI78" s="344"/>
      <c r="HJ78" s="344"/>
      <c r="HK78" s="344"/>
      <c r="HL78" s="344"/>
      <c r="HM78" s="344"/>
      <c r="HN78" s="344"/>
      <c r="HO78" s="344"/>
      <c r="HP78" s="344"/>
      <c r="HQ78" s="344"/>
      <c r="HR78" s="344"/>
      <c r="HS78" s="344"/>
      <c r="HT78" s="344"/>
      <c r="HU78" s="344"/>
      <c r="HV78" s="344"/>
      <c r="HW78" s="344"/>
      <c r="HX78" s="344"/>
      <c r="HY78" s="344"/>
      <c r="HZ78" s="344"/>
      <c r="IA78" s="344"/>
      <c r="IB78" s="344"/>
      <c r="IC78" s="344"/>
      <c r="ID78" s="344"/>
      <c r="IE78" s="344"/>
      <c r="IF78" s="344"/>
      <c r="IG78" s="344"/>
      <c r="IH78" s="344"/>
      <c r="II78" s="344"/>
      <c r="IJ78" s="344"/>
      <c r="IK78" s="344"/>
      <c r="IL78" s="344"/>
      <c r="IM78" s="344"/>
      <c r="IN78" s="344"/>
      <c r="IO78" s="344"/>
      <c r="IP78" s="344"/>
      <c r="IQ78" s="344"/>
      <c r="IR78" s="344"/>
      <c r="IS78" s="344"/>
      <c r="IT78" s="344"/>
      <c r="IU78" s="344"/>
      <c r="IV78" s="344"/>
      <c r="IW78" s="344"/>
      <c r="IX78" s="344"/>
      <c r="IY78" s="344"/>
      <c r="IZ78" s="344"/>
      <c r="JA78" s="344"/>
      <c r="JB78" s="344"/>
      <c r="JC78" s="344"/>
      <c r="JD78" s="344"/>
      <c r="JE78" s="344"/>
      <c r="JF78" s="344"/>
      <c r="JG78" s="344"/>
      <c r="JH78" s="344"/>
      <c r="JI78" s="344"/>
      <c r="JJ78" s="344"/>
    </row>
    <row r="79" spans="1:270" s="207" customFormat="1" x14ac:dyDescent="0.25">
      <c r="B79" s="452"/>
      <c r="N79" s="242"/>
      <c r="O79" s="242"/>
      <c r="P79" s="242"/>
      <c r="Q79" s="242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4"/>
      <c r="AL79" s="344"/>
      <c r="AM79" s="344"/>
      <c r="AN79" s="344"/>
      <c r="AO79" s="344"/>
      <c r="AP79" s="344"/>
      <c r="AQ79" s="344"/>
      <c r="AR79" s="344"/>
      <c r="AS79" s="344"/>
      <c r="AT79" s="344"/>
      <c r="AU79" s="344"/>
      <c r="AV79" s="344"/>
      <c r="AW79" s="344"/>
      <c r="AX79" s="344"/>
      <c r="AY79" s="344"/>
      <c r="AZ79" s="344"/>
      <c r="BA79" s="344"/>
      <c r="BB79" s="344"/>
      <c r="BC79" s="344"/>
      <c r="BD79" s="344"/>
      <c r="BE79" s="344"/>
      <c r="BF79" s="344"/>
      <c r="BG79" s="344"/>
      <c r="BH79" s="344"/>
      <c r="BI79" s="344"/>
      <c r="BJ79" s="344"/>
      <c r="BK79" s="344"/>
      <c r="BL79" s="344"/>
      <c r="BM79" s="344"/>
      <c r="BN79" s="344"/>
      <c r="BO79" s="344"/>
      <c r="BP79" s="344"/>
      <c r="BQ79" s="344"/>
      <c r="BR79" s="344"/>
      <c r="BS79" s="344"/>
      <c r="BT79" s="344"/>
      <c r="BU79" s="344"/>
      <c r="BV79" s="344"/>
      <c r="BW79" s="344"/>
      <c r="BX79" s="344"/>
      <c r="BY79" s="344"/>
      <c r="BZ79" s="344"/>
      <c r="CA79" s="344"/>
      <c r="CB79" s="344"/>
      <c r="CC79" s="344"/>
      <c r="CD79" s="344"/>
      <c r="CE79" s="344"/>
      <c r="CF79" s="344"/>
      <c r="CG79" s="344"/>
      <c r="CH79" s="344"/>
      <c r="CI79" s="344"/>
      <c r="CJ79" s="344"/>
      <c r="CK79" s="344"/>
      <c r="CL79" s="344"/>
      <c r="CM79" s="344"/>
      <c r="CN79" s="344"/>
      <c r="CO79" s="344"/>
      <c r="CP79" s="344"/>
      <c r="CQ79" s="344"/>
      <c r="CR79" s="344"/>
      <c r="CS79" s="344"/>
      <c r="CT79" s="344"/>
      <c r="CU79" s="344"/>
      <c r="CV79" s="344"/>
      <c r="CW79" s="344"/>
      <c r="CX79" s="344"/>
      <c r="CY79" s="344"/>
      <c r="CZ79" s="344"/>
      <c r="DA79" s="344"/>
      <c r="DB79" s="344"/>
      <c r="DC79" s="344"/>
      <c r="DD79" s="344"/>
      <c r="DE79" s="344"/>
      <c r="DF79" s="344"/>
      <c r="DG79" s="344"/>
      <c r="DH79" s="344"/>
      <c r="DI79" s="344"/>
      <c r="DJ79" s="344"/>
      <c r="DK79" s="344"/>
      <c r="DL79" s="344"/>
      <c r="DM79" s="344"/>
      <c r="DN79" s="344"/>
      <c r="DO79" s="344"/>
      <c r="DP79" s="344"/>
      <c r="DQ79" s="344"/>
      <c r="DR79" s="344"/>
      <c r="DS79" s="344"/>
      <c r="DT79" s="344"/>
      <c r="DU79" s="344"/>
      <c r="DV79" s="344"/>
      <c r="DW79" s="344"/>
      <c r="DX79" s="344"/>
      <c r="DY79" s="344"/>
      <c r="DZ79" s="344"/>
      <c r="EA79" s="344"/>
      <c r="EB79" s="344"/>
      <c r="EC79" s="344"/>
      <c r="ED79" s="344"/>
      <c r="EE79" s="344"/>
      <c r="EF79" s="344"/>
      <c r="EG79" s="344"/>
      <c r="EH79" s="344"/>
      <c r="EI79" s="344"/>
      <c r="EJ79" s="344"/>
      <c r="EK79" s="344"/>
      <c r="EL79" s="344"/>
      <c r="EM79" s="344"/>
      <c r="EN79" s="344"/>
      <c r="EO79" s="344"/>
      <c r="EP79" s="344"/>
      <c r="EQ79" s="344"/>
      <c r="ER79" s="344"/>
      <c r="ES79" s="344"/>
      <c r="ET79" s="344"/>
      <c r="EU79" s="344"/>
      <c r="EV79" s="344"/>
      <c r="EW79" s="344"/>
      <c r="EX79" s="344"/>
      <c r="EY79" s="344"/>
      <c r="EZ79" s="344"/>
      <c r="FA79" s="344"/>
      <c r="FB79" s="344"/>
      <c r="FC79" s="344"/>
      <c r="FD79" s="344"/>
      <c r="FE79" s="344"/>
      <c r="FF79" s="344"/>
      <c r="FG79" s="344"/>
      <c r="FH79" s="344"/>
      <c r="FI79" s="344"/>
      <c r="FJ79" s="344"/>
      <c r="FK79" s="344"/>
      <c r="FL79" s="344"/>
      <c r="FM79" s="344"/>
      <c r="FN79" s="344"/>
      <c r="FO79" s="344"/>
      <c r="FP79" s="344"/>
      <c r="FQ79" s="344"/>
      <c r="FR79" s="344"/>
      <c r="FS79" s="344"/>
      <c r="FT79" s="344"/>
      <c r="FU79" s="344"/>
      <c r="FV79" s="344"/>
      <c r="FW79" s="344"/>
      <c r="FX79" s="344"/>
      <c r="FY79" s="344"/>
      <c r="FZ79" s="344"/>
      <c r="GA79" s="344"/>
      <c r="GB79" s="344"/>
      <c r="GC79" s="344"/>
      <c r="GD79" s="344"/>
      <c r="GE79" s="344"/>
      <c r="GF79" s="344"/>
      <c r="GG79" s="344"/>
      <c r="GH79" s="344"/>
      <c r="GI79" s="344"/>
      <c r="GJ79" s="344"/>
      <c r="GK79" s="344"/>
      <c r="GL79" s="344"/>
      <c r="GM79" s="344"/>
      <c r="GN79" s="344"/>
      <c r="GO79" s="344"/>
      <c r="GP79" s="344"/>
      <c r="GQ79" s="344"/>
      <c r="GR79" s="344"/>
      <c r="GS79" s="344"/>
      <c r="GT79" s="344"/>
      <c r="GU79" s="344"/>
      <c r="GV79" s="344"/>
      <c r="GW79" s="344"/>
      <c r="GX79" s="344"/>
      <c r="GY79" s="344"/>
      <c r="GZ79" s="344"/>
      <c r="HA79" s="344"/>
      <c r="HB79" s="344"/>
      <c r="HC79" s="344"/>
      <c r="HD79" s="344"/>
      <c r="HE79" s="344"/>
      <c r="HF79" s="344"/>
      <c r="HG79" s="344"/>
      <c r="HH79" s="344"/>
      <c r="HI79" s="344"/>
      <c r="HJ79" s="344"/>
      <c r="HK79" s="344"/>
      <c r="HL79" s="344"/>
      <c r="HM79" s="344"/>
      <c r="HN79" s="344"/>
      <c r="HO79" s="344"/>
      <c r="HP79" s="344"/>
      <c r="HQ79" s="344"/>
      <c r="HR79" s="344"/>
      <c r="HS79" s="344"/>
      <c r="HT79" s="344"/>
      <c r="HU79" s="344"/>
      <c r="HV79" s="344"/>
      <c r="HW79" s="344"/>
      <c r="HX79" s="344"/>
      <c r="HY79" s="344"/>
      <c r="HZ79" s="344"/>
      <c r="IA79" s="344"/>
      <c r="IB79" s="344"/>
      <c r="IC79" s="344"/>
      <c r="ID79" s="344"/>
      <c r="IE79" s="344"/>
      <c r="IF79" s="344"/>
      <c r="IG79" s="344"/>
      <c r="IH79" s="344"/>
      <c r="II79" s="344"/>
      <c r="IJ79" s="344"/>
      <c r="IK79" s="344"/>
      <c r="IL79" s="344"/>
      <c r="IM79" s="344"/>
      <c r="IN79" s="344"/>
      <c r="IO79" s="344"/>
      <c r="IP79" s="344"/>
      <c r="IQ79" s="344"/>
      <c r="IR79" s="344"/>
      <c r="IS79" s="344"/>
      <c r="IT79" s="344"/>
      <c r="IU79" s="344"/>
      <c r="IV79" s="344"/>
      <c r="IW79" s="344"/>
      <c r="IX79" s="344"/>
      <c r="IY79" s="344"/>
      <c r="IZ79" s="344"/>
      <c r="JA79" s="344"/>
      <c r="JB79" s="344"/>
      <c r="JC79" s="344"/>
      <c r="JD79" s="344"/>
      <c r="JE79" s="344"/>
      <c r="JF79" s="344"/>
      <c r="JG79" s="344"/>
      <c r="JH79" s="344"/>
      <c r="JI79" s="344"/>
      <c r="JJ79" s="344"/>
    </row>
    <row r="80" spans="1:270" s="207" customFormat="1" x14ac:dyDescent="0.25">
      <c r="B80" s="452"/>
      <c r="N80" s="242"/>
      <c r="O80" s="242"/>
      <c r="P80" s="242"/>
      <c r="Q80" s="242"/>
      <c r="S80" s="344"/>
      <c r="T80" s="344"/>
      <c r="U80" s="344"/>
      <c r="V80" s="344"/>
      <c r="W80" s="344"/>
      <c r="X80" s="344"/>
      <c r="Y80" s="344"/>
      <c r="Z80" s="344"/>
      <c r="AA80" s="344"/>
      <c r="AB80" s="344"/>
      <c r="AC80" s="344"/>
      <c r="AD80" s="344"/>
      <c r="AE80" s="344"/>
      <c r="AF80" s="344"/>
      <c r="AG80" s="344"/>
      <c r="AH80" s="344"/>
      <c r="AI80" s="344"/>
      <c r="AJ80" s="344"/>
      <c r="AK80" s="344"/>
      <c r="AL80" s="344"/>
      <c r="AM80" s="344"/>
      <c r="AN80" s="344"/>
      <c r="AO80" s="344"/>
      <c r="AP80" s="344"/>
      <c r="AQ80" s="344"/>
      <c r="AR80" s="344"/>
      <c r="AS80" s="344"/>
      <c r="AT80" s="344"/>
      <c r="AU80" s="344"/>
      <c r="AV80" s="344"/>
      <c r="AW80" s="344"/>
      <c r="AX80" s="344"/>
      <c r="AY80" s="344"/>
      <c r="AZ80" s="344"/>
      <c r="BA80" s="344"/>
      <c r="BB80" s="344"/>
      <c r="BC80" s="344"/>
      <c r="BD80" s="344"/>
      <c r="BE80" s="344"/>
      <c r="BF80" s="344"/>
      <c r="BG80" s="344"/>
      <c r="BH80" s="344"/>
      <c r="BI80" s="344"/>
      <c r="BJ80" s="344"/>
      <c r="BK80" s="344"/>
      <c r="BL80" s="344"/>
      <c r="BM80" s="344"/>
      <c r="BN80" s="344"/>
      <c r="BO80" s="344"/>
      <c r="BP80" s="344"/>
      <c r="BQ80" s="344"/>
      <c r="BR80" s="344"/>
      <c r="BS80" s="344"/>
      <c r="BT80" s="344"/>
      <c r="BU80" s="344"/>
      <c r="BV80" s="344"/>
      <c r="BW80" s="344"/>
      <c r="BX80" s="344"/>
      <c r="BY80" s="344"/>
      <c r="BZ80" s="344"/>
      <c r="CA80" s="344"/>
      <c r="CB80" s="344"/>
      <c r="CC80" s="344"/>
      <c r="CD80" s="344"/>
      <c r="CE80" s="344"/>
      <c r="CF80" s="344"/>
      <c r="CG80" s="344"/>
      <c r="CH80" s="344"/>
      <c r="CI80" s="344"/>
      <c r="CJ80" s="344"/>
      <c r="CK80" s="344"/>
      <c r="CL80" s="344"/>
      <c r="CM80" s="344"/>
      <c r="CN80" s="344"/>
      <c r="CO80" s="344"/>
      <c r="CP80" s="344"/>
      <c r="CQ80" s="344"/>
      <c r="CR80" s="344"/>
      <c r="CS80" s="344"/>
      <c r="CT80" s="344"/>
      <c r="CU80" s="344"/>
      <c r="CV80" s="344"/>
      <c r="CW80" s="344"/>
      <c r="CX80" s="344"/>
      <c r="CY80" s="344"/>
      <c r="CZ80" s="344"/>
      <c r="DA80" s="344"/>
      <c r="DB80" s="344"/>
      <c r="DC80" s="344"/>
      <c r="DD80" s="344"/>
      <c r="DE80" s="344"/>
      <c r="DF80" s="344"/>
      <c r="DG80" s="344"/>
      <c r="DH80" s="344"/>
      <c r="DI80" s="344"/>
      <c r="DJ80" s="344"/>
      <c r="DK80" s="344"/>
      <c r="DL80" s="344"/>
      <c r="DM80" s="344"/>
      <c r="DN80" s="344"/>
      <c r="DO80" s="344"/>
      <c r="DP80" s="344"/>
      <c r="DQ80" s="344"/>
      <c r="DR80" s="344"/>
      <c r="DS80" s="344"/>
      <c r="DT80" s="344"/>
      <c r="DU80" s="344"/>
      <c r="DV80" s="344"/>
      <c r="DW80" s="344"/>
      <c r="DX80" s="344"/>
      <c r="DY80" s="344"/>
      <c r="DZ80" s="344"/>
      <c r="EA80" s="344"/>
      <c r="EB80" s="344"/>
      <c r="EC80" s="344"/>
      <c r="ED80" s="344"/>
      <c r="EE80" s="344"/>
      <c r="EF80" s="344"/>
      <c r="EG80" s="344"/>
      <c r="EH80" s="344"/>
      <c r="EI80" s="344"/>
      <c r="EJ80" s="344"/>
      <c r="EK80" s="344"/>
      <c r="EL80" s="344"/>
      <c r="EM80" s="344"/>
      <c r="EN80" s="344"/>
      <c r="EO80" s="344"/>
      <c r="EP80" s="344"/>
      <c r="EQ80" s="344"/>
      <c r="ER80" s="344"/>
      <c r="ES80" s="344"/>
      <c r="ET80" s="344"/>
      <c r="EU80" s="344"/>
      <c r="EV80" s="344"/>
      <c r="EW80" s="344"/>
      <c r="EX80" s="344"/>
      <c r="EY80" s="344"/>
      <c r="EZ80" s="344"/>
      <c r="FA80" s="344"/>
      <c r="FB80" s="344"/>
      <c r="FC80" s="344"/>
      <c r="FD80" s="344"/>
      <c r="FE80" s="344"/>
      <c r="FF80" s="344"/>
      <c r="FG80" s="344"/>
      <c r="FH80" s="344"/>
      <c r="FI80" s="344"/>
      <c r="FJ80" s="344"/>
      <c r="FK80" s="344"/>
      <c r="FL80" s="344"/>
      <c r="FM80" s="344"/>
      <c r="FN80" s="344"/>
      <c r="FO80" s="344"/>
      <c r="FP80" s="344"/>
      <c r="FQ80" s="344"/>
      <c r="FR80" s="344"/>
      <c r="FS80" s="344"/>
      <c r="FT80" s="344"/>
      <c r="FU80" s="344"/>
      <c r="FV80" s="344"/>
      <c r="FW80" s="344"/>
      <c r="FX80" s="344"/>
      <c r="FY80" s="344"/>
      <c r="FZ80" s="344"/>
      <c r="GA80" s="344"/>
      <c r="GB80" s="344"/>
      <c r="GC80" s="344"/>
      <c r="GD80" s="344"/>
      <c r="GE80" s="344"/>
      <c r="GF80" s="344"/>
      <c r="GG80" s="344"/>
      <c r="GH80" s="344"/>
      <c r="GI80" s="344"/>
      <c r="GJ80" s="344"/>
      <c r="GK80" s="344"/>
      <c r="GL80" s="344"/>
      <c r="GM80" s="344"/>
      <c r="GN80" s="344"/>
      <c r="GO80" s="344"/>
      <c r="GP80" s="344"/>
      <c r="GQ80" s="344"/>
      <c r="GR80" s="344"/>
      <c r="GS80" s="344"/>
      <c r="GT80" s="344"/>
      <c r="GU80" s="344"/>
      <c r="GV80" s="344"/>
      <c r="GW80" s="344"/>
      <c r="GX80" s="344"/>
      <c r="GY80" s="344"/>
      <c r="GZ80" s="344"/>
      <c r="HA80" s="344"/>
      <c r="HB80" s="344"/>
      <c r="HC80" s="344"/>
      <c r="HD80" s="344"/>
      <c r="HE80" s="344"/>
      <c r="HF80" s="344"/>
      <c r="HG80" s="344"/>
      <c r="HH80" s="344"/>
      <c r="HI80" s="344"/>
      <c r="HJ80" s="344"/>
      <c r="HK80" s="344"/>
      <c r="HL80" s="344"/>
      <c r="HM80" s="344"/>
      <c r="HN80" s="344"/>
      <c r="HO80" s="344"/>
      <c r="HP80" s="344"/>
      <c r="HQ80" s="344"/>
      <c r="HR80" s="344"/>
      <c r="HS80" s="344"/>
      <c r="HT80" s="344"/>
      <c r="HU80" s="344"/>
      <c r="HV80" s="344"/>
      <c r="HW80" s="344"/>
      <c r="HX80" s="344"/>
      <c r="HY80" s="344"/>
      <c r="HZ80" s="344"/>
      <c r="IA80" s="344"/>
      <c r="IB80" s="344"/>
      <c r="IC80" s="344"/>
      <c r="ID80" s="344"/>
      <c r="IE80" s="344"/>
      <c r="IF80" s="344"/>
      <c r="IG80" s="344"/>
      <c r="IH80" s="344"/>
      <c r="II80" s="344"/>
      <c r="IJ80" s="344"/>
      <c r="IK80" s="344"/>
      <c r="IL80" s="344"/>
      <c r="IM80" s="344"/>
      <c r="IN80" s="344"/>
      <c r="IO80" s="344"/>
      <c r="IP80" s="344"/>
      <c r="IQ80" s="344"/>
      <c r="IR80" s="344"/>
      <c r="IS80" s="344"/>
      <c r="IT80" s="344"/>
      <c r="IU80" s="344"/>
      <c r="IV80" s="344"/>
      <c r="IW80" s="344"/>
      <c r="IX80" s="344"/>
      <c r="IY80" s="344"/>
      <c r="IZ80" s="344"/>
      <c r="JA80" s="344"/>
      <c r="JB80" s="344"/>
      <c r="JC80" s="344"/>
      <c r="JD80" s="344"/>
      <c r="JE80" s="344"/>
      <c r="JF80" s="344"/>
      <c r="JG80" s="344"/>
      <c r="JH80" s="344"/>
      <c r="JI80" s="344"/>
      <c r="JJ80" s="344"/>
    </row>
    <row r="81" spans="2:270" s="207" customFormat="1" x14ac:dyDescent="0.25">
      <c r="B81" s="452"/>
      <c r="N81" s="242"/>
      <c r="O81" s="242"/>
      <c r="P81" s="242"/>
      <c r="Q81" s="242"/>
      <c r="S81" s="344"/>
      <c r="T81" s="344"/>
      <c r="U81" s="344"/>
      <c r="V81" s="344"/>
      <c r="W81" s="344"/>
      <c r="X81" s="344"/>
      <c r="Y81" s="344"/>
      <c r="Z81" s="344"/>
      <c r="AA81" s="344"/>
      <c r="AB81" s="344"/>
      <c r="AC81" s="344"/>
      <c r="AD81" s="344"/>
      <c r="AE81" s="344"/>
      <c r="AF81" s="344"/>
      <c r="AG81" s="344"/>
      <c r="AH81" s="344"/>
      <c r="AI81" s="344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344"/>
      <c r="CA81" s="344"/>
      <c r="CB81" s="344"/>
      <c r="CC81" s="344"/>
      <c r="CD81" s="344"/>
      <c r="CE81" s="344"/>
      <c r="CF81" s="344"/>
      <c r="CG81" s="344"/>
      <c r="CH81" s="344"/>
      <c r="CI81" s="344"/>
      <c r="CJ81" s="344"/>
      <c r="CK81" s="344"/>
      <c r="CL81" s="344"/>
      <c r="CM81" s="344"/>
      <c r="CN81" s="344"/>
      <c r="CO81" s="344"/>
      <c r="CP81" s="344"/>
      <c r="CQ81" s="344"/>
      <c r="CR81" s="344"/>
      <c r="CS81" s="344"/>
      <c r="CT81" s="344"/>
      <c r="CU81" s="344"/>
      <c r="CV81" s="344"/>
      <c r="CW81" s="344"/>
      <c r="CX81" s="344"/>
      <c r="CY81" s="344"/>
      <c r="CZ81" s="344"/>
      <c r="DA81" s="344"/>
      <c r="DB81" s="344"/>
      <c r="DC81" s="344"/>
      <c r="DD81" s="344"/>
      <c r="DE81" s="344"/>
      <c r="DF81" s="344"/>
      <c r="DG81" s="344"/>
      <c r="DH81" s="344"/>
      <c r="DI81" s="344"/>
      <c r="DJ81" s="344"/>
      <c r="DK81" s="344"/>
      <c r="DL81" s="344"/>
      <c r="DM81" s="344"/>
      <c r="DN81" s="344"/>
      <c r="DO81" s="344"/>
      <c r="DP81" s="344"/>
      <c r="DQ81" s="344"/>
      <c r="DR81" s="344"/>
      <c r="DS81" s="344"/>
      <c r="DT81" s="344"/>
      <c r="DU81" s="344"/>
      <c r="DV81" s="344"/>
      <c r="DW81" s="344"/>
      <c r="DX81" s="344"/>
      <c r="DY81" s="344"/>
      <c r="DZ81" s="344"/>
      <c r="EA81" s="344"/>
      <c r="EB81" s="344"/>
      <c r="EC81" s="344"/>
      <c r="ED81" s="344"/>
      <c r="EE81" s="344"/>
      <c r="EF81" s="344"/>
      <c r="EG81" s="344"/>
      <c r="EH81" s="344"/>
      <c r="EI81" s="344"/>
      <c r="EJ81" s="344"/>
      <c r="EK81" s="344"/>
      <c r="EL81" s="344"/>
      <c r="EM81" s="344"/>
      <c r="EN81" s="344"/>
      <c r="EO81" s="344"/>
      <c r="EP81" s="344"/>
      <c r="EQ81" s="344"/>
      <c r="ER81" s="344"/>
      <c r="ES81" s="344"/>
      <c r="ET81" s="344"/>
      <c r="EU81" s="344"/>
      <c r="EV81" s="344"/>
      <c r="EW81" s="344"/>
      <c r="EX81" s="344"/>
      <c r="EY81" s="344"/>
      <c r="EZ81" s="344"/>
      <c r="FA81" s="344"/>
      <c r="FB81" s="344"/>
      <c r="FC81" s="344"/>
      <c r="FD81" s="344"/>
      <c r="FE81" s="344"/>
      <c r="FF81" s="344"/>
      <c r="FG81" s="344"/>
      <c r="FH81" s="344"/>
      <c r="FI81" s="344"/>
      <c r="FJ81" s="344"/>
      <c r="FK81" s="344"/>
      <c r="FL81" s="344"/>
      <c r="FM81" s="344"/>
      <c r="FN81" s="344"/>
      <c r="FO81" s="344"/>
      <c r="FP81" s="344"/>
      <c r="FQ81" s="344"/>
      <c r="FR81" s="344"/>
      <c r="FS81" s="344"/>
      <c r="FT81" s="344"/>
      <c r="FU81" s="344"/>
      <c r="FV81" s="344"/>
      <c r="FW81" s="344"/>
      <c r="FX81" s="344"/>
      <c r="FY81" s="344"/>
      <c r="FZ81" s="344"/>
      <c r="GA81" s="344"/>
      <c r="GB81" s="344"/>
      <c r="GC81" s="344"/>
      <c r="GD81" s="344"/>
      <c r="GE81" s="344"/>
      <c r="GF81" s="344"/>
      <c r="GG81" s="344"/>
      <c r="GH81" s="344"/>
      <c r="GI81" s="344"/>
      <c r="GJ81" s="344"/>
      <c r="GK81" s="344"/>
      <c r="GL81" s="344"/>
      <c r="GM81" s="344"/>
      <c r="GN81" s="344"/>
      <c r="GO81" s="344"/>
      <c r="GP81" s="344"/>
      <c r="GQ81" s="344"/>
      <c r="GR81" s="344"/>
      <c r="GS81" s="344"/>
      <c r="GT81" s="344"/>
      <c r="GU81" s="344"/>
      <c r="GV81" s="344"/>
      <c r="GW81" s="344"/>
      <c r="GX81" s="344"/>
      <c r="GY81" s="344"/>
      <c r="GZ81" s="344"/>
      <c r="HA81" s="344"/>
      <c r="HB81" s="344"/>
      <c r="HC81" s="344"/>
      <c r="HD81" s="344"/>
      <c r="HE81" s="344"/>
      <c r="HF81" s="344"/>
      <c r="HG81" s="344"/>
      <c r="HH81" s="344"/>
      <c r="HI81" s="344"/>
      <c r="HJ81" s="344"/>
      <c r="HK81" s="344"/>
      <c r="HL81" s="344"/>
      <c r="HM81" s="344"/>
      <c r="HN81" s="344"/>
      <c r="HO81" s="344"/>
      <c r="HP81" s="344"/>
      <c r="HQ81" s="344"/>
      <c r="HR81" s="344"/>
      <c r="HS81" s="344"/>
      <c r="HT81" s="344"/>
      <c r="HU81" s="344"/>
      <c r="HV81" s="344"/>
      <c r="HW81" s="344"/>
      <c r="HX81" s="344"/>
      <c r="HY81" s="344"/>
      <c r="HZ81" s="344"/>
      <c r="IA81" s="344"/>
      <c r="IB81" s="344"/>
      <c r="IC81" s="344"/>
      <c r="ID81" s="344"/>
      <c r="IE81" s="344"/>
      <c r="IF81" s="344"/>
      <c r="IG81" s="344"/>
      <c r="IH81" s="344"/>
      <c r="II81" s="344"/>
      <c r="IJ81" s="344"/>
      <c r="IK81" s="344"/>
      <c r="IL81" s="344"/>
      <c r="IM81" s="344"/>
      <c r="IN81" s="344"/>
      <c r="IO81" s="344"/>
      <c r="IP81" s="344"/>
      <c r="IQ81" s="344"/>
      <c r="IR81" s="344"/>
      <c r="IS81" s="344"/>
      <c r="IT81" s="344"/>
      <c r="IU81" s="344"/>
      <c r="IV81" s="344"/>
      <c r="IW81" s="344"/>
      <c r="IX81" s="344"/>
      <c r="IY81" s="344"/>
      <c r="IZ81" s="344"/>
      <c r="JA81" s="344"/>
      <c r="JB81" s="344"/>
      <c r="JC81" s="344"/>
      <c r="JD81" s="344"/>
      <c r="JE81" s="344"/>
      <c r="JF81" s="344"/>
      <c r="JG81" s="344"/>
      <c r="JH81" s="344"/>
      <c r="JI81" s="344"/>
      <c r="JJ81" s="344"/>
    </row>
    <row r="82" spans="2:270" s="207" customFormat="1" x14ac:dyDescent="0.25">
      <c r="B82" s="452"/>
      <c r="N82" s="242"/>
      <c r="O82" s="242"/>
      <c r="P82" s="242"/>
      <c r="Q82" s="242"/>
      <c r="S82" s="344"/>
      <c r="T82" s="344"/>
      <c r="U82" s="344"/>
      <c r="V82" s="344"/>
      <c r="W82" s="344"/>
      <c r="X82" s="344"/>
      <c r="Y82" s="344"/>
      <c r="Z82" s="344"/>
      <c r="AA82" s="344"/>
      <c r="AB82" s="344"/>
      <c r="AC82" s="344"/>
      <c r="AD82" s="344"/>
      <c r="AE82" s="344"/>
      <c r="AF82" s="344"/>
      <c r="AG82" s="344"/>
      <c r="AH82" s="344"/>
      <c r="AI82" s="344"/>
      <c r="AJ82" s="344"/>
      <c r="AK82" s="344"/>
      <c r="AL82" s="344"/>
      <c r="AM82" s="344"/>
      <c r="AN82" s="344"/>
      <c r="AO82" s="344"/>
      <c r="AP82" s="344"/>
      <c r="AQ82" s="344"/>
      <c r="AR82" s="344"/>
      <c r="AS82" s="344"/>
      <c r="AT82" s="344"/>
      <c r="AU82" s="344"/>
      <c r="AV82" s="344"/>
      <c r="AW82" s="344"/>
      <c r="AX82" s="344"/>
      <c r="AY82" s="344"/>
      <c r="AZ82" s="344"/>
      <c r="BA82" s="344"/>
      <c r="BB82" s="344"/>
      <c r="BC82" s="344"/>
      <c r="BD82" s="344"/>
      <c r="BE82" s="344"/>
      <c r="BF82" s="344"/>
      <c r="BG82" s="344"/>
      <c r="BH82" s="344"/>
      <c r="BI82" s="344"/>
      <c r="BJ82" s="344"/>
      <c r="BK82" s="344"/>
      <c r="BL82" s="344"/>
      <c r="BM82" s="344"/>
      <c r="BN82" s="344"/>
      <c r="BO82" s="344"/>
      <c r="BP82" s="344"/>
      <c r="BQ82" s="344"/>
      <c r="BR82" s="344"/>
      <c r="BS82" s="344"/>
      <c r="BT82" s="344"/>
      <c r="BU82" s="344"/>
      <c r="BV82" s="344"/>
      <c r="BW82" s="344"/>
      <c r="BX82" s="344"/>
      <c r="BY82" s="344"/>
      <c r="BZ82" s="344"/>
      <c r="CA82" s="344"/>
      <c r="CB82" s="344"/>
      <c r="CC82" s="344"/>
      <c r="CD82" s="344"/>
      <c r="CE82" s="344"/>
      <c r="CF82" s="344"/>
      <c r="CG82" s="344"/>
      <c r="CH82" s="344"/>
      <c r="CI82" s="344"/>
      <c r="CJ82" s="344"/>
      <c r="CK82" s="344"/>
      <c r="CL82" s="344"/>
      <c r="CM82" s="344"/>
      <c r="CN82" s="344"/>
      <c r="CO82" s="344"/>
      <c r="CP82" s="344"/>
      <c r="CQ82" s="344"/>
      <c r="CR82" s="344"/>
      <c r="CS82" s="344"/>
      <c r="CT82" s="344"/>
      <c r="CU82" s="344"/>
      <c r="CV82" s="344"/>
      <c r="CW82" s="344"/>
      <c r="CX82" s="344"/>
      <c r="CY82" s="344"/>
      <c r="CZ82" s="344"/>
      <c r="DA82" s="344"/>
      <c r="DB82" s="344"/>
      <c r="DC82" s="344"/>
      <c r="DD82" s="344"/>
      <c r="DE82" s="344"/>
      <c r="DF82" s="344"/>
      <c r="DG82" s="344"/>
      <c r="DH82" s="344"/>
      <c r="DI82" s="344"/>
      <c r="DJ82" s="344"/>
      <c r="DK82" s="344"/>
      <c r="DL82" s="344"/>
      <c r="DM82" s="344"/>
      <c r="DN82" s="344"/>
      <c r="DO82" s="344"/>
      <c r="DP82" s="344"/>
      <c r="DQ82" s="344"/>
      <c r="DR82" s="344"/>
      <c r="DS82" s="344"/>
      <c r="DT82" s="344"/>
      <c r="DU82" s="344"/>
      <c r="DV82" s="344"/>
      <c r="DW82" s="344"/>
      <c r="DX82" s="344"/>
      <c r="DY82" s="344"/>
      <c r="DZ82" s="344"/>
      <c r="EA82" s="344"/>
      <c r="EB82" s="344"/>
      <c r="EC82" s="344"/>
      <c r="ED82" s="344"/>
      <c r="EE82" s="344"/>
      <c r="EF82" s="344"/>
      <c r="EG82" s="344"/>
      <c r="EH82" s="344"/>
      <c r="EI82" s="344"/>
      <c r="EJ82" s="344"/>
      <c r="EK82" s="344"/>
      <c r="EL82" s="344"/>
      <c r="EM82" s="344"/>
      <c r="EN82" s="344"/>
      <c r="EO82" s="344"/>
      <c r="EP82" s="344"/>
      <c r="EQ82" s="344"/>
      <c r="ER82" s="344"/>
      <c r="ES82" s="344"/>
      <c r="ET82" s="344"/>
      <c r="EU82" s="344"/>
      <c r="EV82" s="344"/>
      <c r="EW82" s="344"/>
      <c r="EX82" s="344"/>
      <c r="EY82" s="344"/>
      <c r="EZ82" s="344"/>
      <c r="FA82" s="344"/>
      <c r="FB82" s="344"/>
      <c r="FC82" s="344"/>
      <c r="FD82" s="344"/>
      <c r="FE82" s="344"/>
      <c r="FF82" s="344"/>
      <c r="FG82" s="344"/>
      <c r="FH82" s="344"/>
      <c r="FI82" s="344"/>
      <c r="FJ82" s="344"/>
      <c r="FK82" s="344"/>
      <c r="FL82" s="344"/>
      <c r="FM82" s="344"/>
      <c r="FN82" s="344"/>
      <c r="FO82" s="344"/>
      <c r="FP82" s="344"/>
      <c r="FQ82" s="344"/>
      <c r="FR82" s="344"/>
      <c r="FS82" s="344"/>
      <c r="FT82" s="344"/>
      <c r="FU82" s="344"/>
      <c r="FV82" s="344"/>
      <c r="FW82" s="344"/>
      <c r="FX82" s="344"/>
      <c r="FY82" s="344"/>
      <c r="FZ82" s="344"/>
      <c r="GA82" s="344"/>
      <c r="GB82" s="344"/>
      <c r="GC82" s="344"/>
      <c r="GD82" s="344"/>
      <c r="GE82" s="344"/>
      <c r="GF82" s="344"/>
      <c r="GG82" s="344"/>
      <c r="GH82" s="344"/>
      <c r="GI82" s="344"/>
      <c r="GJ82" s="344"/>
      <c r="GK82" s="344"/>
      <c r="GL82" s="344"/>
      <c r="GM82" s="344"/>
      <c r="GN82" s="344"/>
      <c r="GO82" s="344"/>
      <c r="GP82" s="344"/>
      <c r="GQ82" s="344"/>
      <c r="GR82" s="344"/>
      <c r="GS82" s="344"/>
      <c r="GT82" s="344"/>
      <c r="GU82" s="344"/>
      <c r="GV82" s="344"/>
      <c r="GW82" s="344"/>
      <c r="GX82" s="344"/>
      <c r="GY82" s="344"/>
      <c r="GZ82" s="344"/>
      <c r="HA82" s="344"/>
      <c r="HB82" s="344"/>
      <c r="HC82" s="344"/>
      <c r="HD82" s="344"/>
      <c r="HE82" s="344"/>
      <c r="HF82" s="344"/>
      <c r="HG82" s="344"/>
      <c r="HH82" s="344"/>
      <c r="HI82" s="344"/>
      <c r="HJ82" s="344"/>
      <c r="HK82" s="344"/>
      <c r="HL82" s="344"/>
      <c r="HM82" s="344"/>
      <c r="HN82" s="344"/>
      <c r="HO82" s="344"/>
      <c r="HP82" s="344"/>
      <c r="HQ82" s="344"/>
      <c r="HR82" s="344"/>
      <c r="HS82" s="344"/>
      <c r="HT82" s="344"/>
      <c r="HU82" s="344"/>
      <c r="HV82" s="344"/>
      <c r="HW82" s="344"/>
      <c r="HX82" s="344"/>
      <c r="HY82" s="344"/>
      <c r="HZ82" s="344"/>
      <c r="IA82" s="344"/>
      <c r="IB82" s="344"/>
      <c r="IC82" s="344"/>
      <c r="ID82" s="344"/>
      <c r="IE82" s="344"/>
      <c r="IF82" s="344"/>
      <c r="IG82" s="344"/>
      <c r="IH82" s="344"/>
      <c r="II82" s="344"/>
      <c r="IJ82" s="344"/>
      <c r="IK82" s="344"/>
      <c r="IL82" s="344"/>
      <c r="IM82" s="344"/>
      <c r="IN82" s="344"/>
      <c r="IO82" s="344"/>
      <c r="IP82" s="344"/>
      <c r="IQ82" s="344"/>
      <c r="IR82" s="344"/>
      <c r="IS82" s="344"/>
      <c r="IT82" s="344"/>
      <c r="IU82" s="344"/>
      <c r="IV82" s="344"/>
      <c r="IW82" s="344"/>
      <c r="IX82" s="344"/>
      <c r="IY82" s="344"/>
      <c r="IZ82" s="344"/>
      <c r="JA82" s="344"/>
      <c r="JB82" s="344"/>
      <c r="JC82" s="344"/>
      <c r="JD82" s="344"/>
      <c r="JE82" s="344"/>
      <c r="JF82" s="344"/>
      <c r="JG82" s="344"/>
      <c r="JH82" s="344"/>
      <c r="JI82" s="344"/>
      <c r="JJ82" s="344"/>
    </row>
    <row r="83" spans="2:270" s="207" customFormat="1" x14ac:dyDescent="0.25">
      <c r="B83" s="452"/>
      <c r="N83" s="242"/>
      <c r="O83" s="242"/>
      <c r="P83" s="242"/>
      <c r="Q83" s="242"/>
      <c r="S83" s="344"/>
      <c r="T83" s="344"/>
      <c r="U83" s="344"/>
      <c r="V83" s="344"/>
      <c r="W83" s="344"/>
      <c r="X83" s="344"/>
      <c r="Y83" s="344"/>
      <c r="Z83" s="344"/>
      <c r="AA83" s="344"/>
      <c r="AB83" s="344"/>
      <c r="AC83" s="344"/>
      <c r="AD83" s="344"/>
      <c r="AE83" s="344"/>
      <c r="AF83" s="344"/>
      <c r="AG83" s="344"/>
      <c r="AH83" s="344"/>
      <c r="AI83" s="344"/>
      <c r="AJ83" s="344"/>
      <c r="AK83" s="344"/>
      <c r="AL83" s="344"/>
      <c r="AM83" s="344"/>
      <c r="AN83" s="344"/>
      <c r="AO83" s="344"/>
      <c r="AP83" s="344"/>
      <c r="AQ83" s="344"/>
      <c r="AR83" s="344"/>
      <c r="AS83" s="344"/>
      <c r="AT83" s="344"/>
      <c r="AU83" s="344"/>
      <c r="AV83" s="344"/>
      <c r="AW83" s="344"/>
      <c r="AX83" s="344"/>
      <c r="AY83" s="344"/>
      <c r="AZ83" s="344"/>
      <c r="BA83" s="344"/>
      <c r="BB83" s="344"/>
      <c r="BC83" s="344"/>
      <c r="BD83" s="344"/>
      <c r="BE83" s="344"/>
      <c r="BF83" s="344"/>
      <c r="BG83" s="344"/>
      <c r="BH83" s="344"/>
      <c r="BI83" s="344"/>
      <c r="BJ83" s="344"/>
      <c r="BK83" s="344"/>
      <c r="BL83" s="344"/>
      <c r="BM83" s="344"/>
      <c r="BN83" s="344"/>
      <c r="BO83" s="344"/>
      <c r="BP83" s="344"/>
      <c r="BQ83" s="344"/>
      <c r="BR83" s="344"/>
      <c r="BS83" s="344"/>
      <c r="BT83" s="344"/>
      <c r="BU83" s="344"/>
      <c r="BV83" s="344"/>
      <c r="BW83" s="344"/>
      <c r="BX83" s="344"/>
      <c r="BY83" s="344"/>
      <c r="BZ83" s="344"/>
      <c r="CA83" s="344"/>
      <c r="CB83" s="344"/>
      <c r="CC83" s="344"/>
      <c r="CD83" s="344"/>
      <c r="CE83" s="344"/>
      <c r="CF83" s="344"/>
      <c r="CG83" s="344"/>
      <c r="CH83" s="344"/>
      <c r="CI83" s="344"/>
      <c r="CJ83" s="344"/>
      <c r="CK83" s="344"/>
      <c r="CL83" s="344"/>
      <c r="CM83" s="344"/>
      <c r="CN83" s="344"/>
      <c r="CO83" s="344"/>
      <c r="CP83" s="344"/>
      <c r="CQ83" s="344"/>
      <c r="CR83" s="344"/>
      <c r="CS83" s="344"/>
      <c r="CT83" s="344"/>
      <c r="CU83" s="344"/>
      <c r="CV83" s="344"/>
      <c r="CW83" s="344"/>
      <c r="CX83" s="344"/>
      <c r="CY83" s="344"/>
      <c r="CZ83" s="344"/>
      <c r="DA83" s="344"/>
      <c r="DB83" s="344"/>
      <c r="DC83" s="344"/>
      <c r="DD83" s="344"/>
      <c r="DE83" s="344"/>
      <c r="DF83" s="344"/>
      <c r="DG83" s="344"/>
      <c r="DH83" s="344"/>
      <c r="DI83" s="344"/>
      <c r="DJ83" s="344"/>
      <c r="DK83" s="344"/>
      <c r="DL83" s="344"/>
      <c r="DM83" s="344"/>
      <c r="DN83" s="344"/>
      <c r="DO83" s="344"/>
      <c r="DP83" s="344"/>
      <c r="DQ83" s="344"/>
      <c r="DR83" s="344"/>
      <c r="DS83" s="344"/>
      <c r="DT83" s="344"/>
      <c r="DU83" s="344"/>
      <c r="DV83" s="344"/>
      <c r="DW83" s="344"/>
      <c r="DX83" s="344"/>
      <c r="DY83" s="344"/>
      <c r="DZ83" s="344"/>
      <c r="EA83" s="344"/>
      <c r="EB83" s="344"/>
      <c r="EC83" s="344"/>
      <c r="ED83" s="344"/>
      <c r="EE83" s="344"/>
      <c r="EF83" s="344"/>
      <c r="EG83" s="344"/>
      <c r="EH83" s="344"/>
      <c r="EI83" s="344"/>
      <c r="EJ83" s="344"/>
      <c r="EK83" s="344"/>
      <c r="EL83" s="344"/>
      <c r="EM83" s="344"/>
      <c r="EN83" s="344"/>
      <c r="EO83" s="344"/>
      <c r="EP83" s="344"/>
      <c r="EQ83" s="344"/>
      <c r="ER83" s="344"/>
      <c r="ES83" s="344"/>
      <c r="ET83" s="344"/>
      <c r="EU83" s="344"/>
      <c r="EV83" s="344"/>
      <c r="EW83" s="344"/>
      <c r="EX83" s="344"/>
      <c r="EY83" s="344"/>
      <c r="EZ83" s="344"/>
      <c r="FA83" s="344"/>
      <c r="FB83" s="344"/>
      <c r="FC83" s="344"/>
      <c r="FD83" s="344"/>
      <c r="FE83" s="344"/>
      <c r="FF83" s="344"/>
      <c r="FG83" s="344"/>
      <c r="FH83" s="344"/>
      <c r="FI83" s="344"/>
      <c r="FJ83" s="344"/>
      <c r="FK83" s="344"/>
      <c r="FL83" s="344"/>
      <c r="FM83" s="344"/>
      <c r="FN83" s="344"/>
      <c r="FO83" s="344"/>
      <c r="FP83" s="344"/>
      <c r="FQ83" s="344"/>
      <c r="FR83" s="344"/>
      <c r="FS83" s="344"/>
      <c r="FT83" s="344"/>
      <c r="FU83" s="344"/>
      <c r="FV83" s="344"/>
      <c r="FW83" s="344"/>
      <c r="FX83" s="344"/>
      <c r="FY83" s="344"/>
      <c r="FZ83" s="344"/>
      <c r="GA83" s="344"/>
      <c r="GB83" s="344"/>
      <c r="GC83" s="344"/>
      <c r="GD83" s="344"/>
      <c r="GE83" s="344"/>
      <c r="GF83" s="344"/>
      <c r="GG83" s="344"/>
      <c r="GH83" s="344"/>
      <c r="GI83" s="344"/>
      <c r="GJ83" s="344"/>
      <c r="GK83" s="344"/>
      <c r="GL83" s="344"/>
      <c r="GM83" s="344"/>
      <c r="GN83" s="344"/>
      <c r="GO83" s="344"/>
      <c r="GP83" s="344"/>
      <c r="GQ83" s="344"/>
      <c r="GR83" s="344"/>
      <c r="GS83" s="344"/>
      <c r="GT83" s="344"/>
      <c r="GU83" s="344"/>
      <c r="GV83" s="344"/>
      <c r="GW83" s="344"/>
      <c r="GX83" s="344"/>
      <c r="GY83" s="344"/>
      <c r="GZ83" s="344"/>
      <c r="HA83" s="344"/>
      <c r="HB83" s="344"/>
      <c r="HC83" s="344"/>
      <c r="HD83" s="344"/>
      <c r="HE83" s="344"/>
      <c r="HF83" s="344"/>
      <c r="HG83" s="344"/>
      <c r="HH83" s="344"/>
      <c r="HI83" s="344"/>
      <c r="HJ83" s="344"/>
      <c r="HK83" s="344"/>
      <c r="HL83" s="344"/>
      <c r="HM83" s="344"/>
      <c r="HN83" s="344"/>
      <c r="HO83" s="344"/>
      <c r="HP83" s="344"/>
      <c r="HQ83" s="344"/>
      <c r="HR83" s="344"/>
      <c r="HS83" s="344"/>
      <c r="HT83" s="344"/>
      <c r="HU83" s="344"/>
      <c r="HV83" s="344"/>
      <c r="HW83" s="344"/>
      <c r="HX83" s="344"/>
      <c r="HY83" s="344"/>
      <c r="HZ83" s="344"/>
      <c r="IA83" s="344"/>
      <c r="IB83" s="344"/>
      <c r="IC83" s="344"/>
      <c r="ID83" s="344"/>
      <c r="IE83" s="344"/>
      <c r="IF83" s="344"/>
      <c r="IG83" s="344"/>
      <c r="IH83" s="344"/>
      <c r="II83" s="344"/>
      <c r="IJ83" s="344"/>
      <c r="IK83" s="344"/>
      <c r="IL83" s="344"/>
      <c r="IM83" s="344"/>
      <c r="IN83" s="344"/>
      <c r="IO83" s="344"/>
      <c r="IP83" s="344"/>
      <c r="IQ83" s="344"/>
      <c r="IR83" s="344"/>
      <c r="IS83" s="344"/>
      <c r="IT83" s="344"/>
      <c r="IU83" s="344"/>
      <c r="IV83" s="344"/>
      <c r="IW83" s="344"/>
      <c r="IX83" s="344"/>
      <c r="IY83" s="344"/>
      <c r="IZ83" s="344"/>
      <c r="JA83" s="344"/>
      <c r="JB83" s="344"/>
      <c r="JC83" s="344"/>
      <c r="JD83" s="344"/>
      <c r="JE83" s="344"/>
      <c r="JF83" s="344"/>
      <c r="JG83" s="344"/>
      <c r="JH83" s="344"/>
      <c r="JI83" s="344"/>
      <c r="JJ83" s="344"/>
    </row>
    <row r="84" spans="2:270" s="207" customFormat="1" x14ac:dyDescent="0.25">
      <c r="B84" s="452"/>
      <c r="N84" s="242"/>
      <c r="O84" s="242"/>
      <c r="P84" s="242"/>
      <c r="Q84" s="242"/>
      <c r="S84" s="344"/>
      <c r="T84" s="344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4"/>
      <c r="AH84" s="344"/>
      <c r="AI84" s="344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344"/>
      <c r="CA84" s="344"/>
      <c r="CB84" s="344"/>
      <c r="CC84" s="344"/>
      <c r="CD84" s="344"/>
      <c r="CE84" s="344"/>
      <c r="CF84" s="344"/>
      <c r="CG84" s="344"/>
      <c r="CH84" s="344"/>
      <c r="CI84" s="344"/>
      <c r="CJ84" s="344"/>
      <c r="CK84" s="344"/>
      <c r="CL84" s="344"/>
      <c r="CM84" s="344"/>
      <c r="CN84" s="344"/>
      <c r="CO84" s="344"/>
      <c r="CP84" s="344"/>
      <c r="CQ84" s="344"/>
      <c r="CR84" s="344"/>
      <c r="CS84" s="344"/>
      <c r="CT84" s="344"/>
      <c r="CU84" s="344"/>
      <c r="CV84" s="344"/>
      <c r="CW84" s="344"/>
      <c r="CX84" s="344"/>
      <c r="CY84" s="344"/>
      <c r="CZ84" s="344"/>
      <c r="DA84" s="344"/>
      <c r="DB84" s="344"/>
      <c r="DC84" s="344"/>
      <c r="DD84" s="344"/>
      <c r="DE84" s="344"/>
      <c r="DF84" s="344"/>
      <c r="DG84" s="344"/>
      <c r="DH84" s="344"/>
      <c r="DI84" s="344"/>
      <c r="DJ84" s="344"/>
      <c r="DK84" s="344"/>
      <c r="DL84" s="344"/>
      <c r="DM84" s="344"/>
      <c r="DN84" s="344"/>
      <c r="DO84" s="344"/>
      <c r="DP84" s="344"/>
      <c r="DQ84" s="344"/>
      <c r="DR84" s="344"/>
      <c r="DS84" s="344"/>
      <c r="DT84" s="344"/>
      <c r="DU84" s="344"/>
      <c r="DV84" s="344"/>
      <c r="DW84" s="344"/>
      <c r="DX84" s="344"/>
      <c r="DY84" s="344"/>
      <c r="DZ84" s="344"/>
      <c r="EA84" s="344"/>
      <c r="EB84" s="344"/>
      <c r="EC84" s="344"/>
      <c r="ED84" s="344"/>
      <c r="EE84" s="344"/>
      <c r="EF84" s="344"/>
      <c r="EG84" s="344"/>
      <c r="EH84" s="344"/>
      <c r="EI84" s="344"/>
      <c r="EJ84" s="344"/>
      <c r="EK84" s="344"/>
      <c r="EL84" s="344"/>
      <c r="EM84" s="344"/>
      <c r="EN84" s="344"/>
      <c r="EO84" s="344"/>
      <c r="EP84" s="344"/>
      <c r="EQ84" s="344"/>
      <c r="ER84" s="344"/>
      <c r="ES84" s="344"/>
      <c r="ET84" s="344"/>
      <c r="EU84" s="344"/>
      <c r="EV84" s="344"/>
      <c r="EW84" s="344"/>
      <c r="EX84" s="344"/>
      <c r="EY84" s="344"/>
      <c r="EZ84" s="344"/>
      <c r="FA84" s="344"/>
      <c r="FB84" s="344"/>
      <c r="FC84" s="344"/>
      <c r="FD84" s="344"/>
      <c r="FE84" s="344"/>
      <c r="FF84" s="344"/>
      <c r="FG84" s="344"/>
      <c r="FH84" s="344"/>
      <c r="FI84" s="344"/>
      <c r="FJ84" s="344"/>
      <c r="FK84" s="344"/>
      <c r="FL84" s="344"/>
      <c r="FM84" s="344"/>
      <c r="FN84" s="344"/>
      <c r="FO84" s="344"/>
      <c r="FP84" s="344"/>
      <c r="FQ84" s="344"/>
      <c r="FR84" s="344"/>
      <c r="FS84" s="344"/>
      <c r="FT84" s="344"/>
      <c r="FU84" s="344"/>
      <c r="FV84" s="344"/>
      <c r="FW84" s="344"/>
      <c r="FX84" s="344"/>
      <c r="FY84" s="344"/>
      <c r="FZ84" s="344"/>
      <c r="GA84" s="344"/>
      <c r="GB84" s="344"/>
      <c r="GC84" s="344"/>
      <c r="GD84" s="344"/>
      <c r="GE84" s="344"/>
      <c r="GF84" s="344"/>
      <c r="GG84" s="344"/>
      <c r="GH84" s="344"/>
      <c r="GI84" s="344"/>
      <c r="GJ84" s="344"/>
      <c r="GK84" s="344"/>
      <c r="GL84" s="344"/>
      <c r="GM84" s="344"/>
      <c r="GN84" s="344"/>
      <c r="GO84" s="344"/>
      <c r="GP84" s="344"/>
      <c r="GQ84" s="344"/>
      <c r="GR84" s="344"/>
      <c r="GS84" s="344"/>
      <c r="GT84" s="344"/>
      <c r="GU84" s="344"/>
      <c r="GV84" s="344"/>
      <c r="GW84" s="344"/>
      <c r="GX84" s="344"/>
      <c r="GY84" s="344"/>
      <c r="GZ84" s="344"/>
      <c r="HA84" s="344"/>
      <c r="HB84" s="344"/>
      <c r="HC84" s="344"/>
      <c r="HD84" s="344"/>
      <c r="HE84" s="344"/>
      <c r="HF84" s="344"/>
      <c r="HG84" s="344"/>
      <c r="HH84" s="344"/>
      <c r="HI84" s="344"/>
      <c r="HJ84" s="344"/>
      <c r="HK84" s="344"/>
      <c r="HL84" s="344"/>
      <c r="HM84" s="344"/>
      <c r="HN84" s="344"/>
      <c r="HO84" s="344"/>
      <c r="HP84" s="344"/>
      <c r="HQ84" s="344"/>
      <c r="HR84" s="344"/>
      <c r="HS84" s="344"/>
      <c r="HT84" s="344"/>
      <c r="HU84" s="344"/>
      <c r="HV84" s="344"/>
      <c r="HW84" s="344"/>
      <c r="HX84" s="344"/>
      <c r="HY84" s="344"/>
      <c r="HZ84" s="344"/>
      <c r="IA84" s="344"/>
      <c r="IB84" s="344"/>
      <c r="IC84" s="344"/>
      <c r="ID84" s="344"/>
      <c r="IE84" s="344"/>
      <c r="IF84" s="344"/>
      <c r="IG84" s="344"/>
      <c r="IH84" s="344"/>
      <c r="II84" s="344"/>
      <c r="IJ84" s="344"/>
      <c r="IK84" s="344"/>
      <c r="IL84" s="344"/>
      <c r="IM84" s="344"/>
      <c r="IN84" s="344"/>
      <c r="IO84" s="344"/>
      <c r="IP84" s="344"/>
      <c r="IQ84" s="344"/>
      <c r="IR84" s="344"/>
      <c r="IS84" s="344"/>
      <c r="IT84" s="344"/>
      <c r="IU84" s="344"/>
      <c r="IV84" s="344"/>
      <c r="IW84" s="344"/>
      <c r="IX84" s="344"/>
      <c r="IY84" s="344"/>
      <c r="IZ84" s="344"/>
      <c r="JA84" s="344"/>
      <c r="JB84" s="344"/>
      <c r="JC84" s="344"/>
      <c r="JD84" s="344"/>
      <c r="JE84" s="344"/>
      <c r="JF84" s="344"/>
      <c r="JG84" s="344"/>
      <c r="JH84" s="344"/>
      <c r="JI84" s="344"/>
      <c r="JJ84" s="344"/>
    </row>
    <row r="85" spans="2:270" s="207" customFormat="1" x14ac:dyDescent="0.25">
      <c r="B85" s="452"/>
      <c r="N85" s="242"/>
      <c r="O85" s="242"/>
      <c r="P85" s="242"/>
      <c r="Q85" s="242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344"/>
      <c r="CB85" s="344"/>
      <c r="CC85" s="344"/>
      <c r="CD85" s="344"/>
      <c r="CE85" s="344"/>
      <c r="CF85" s="344"/>
      <c r="CG85" s="344"/>
      <c r="CH85" s="344"/>
      <c r="CI85" s="344"/>
      <c r="CJ85" s="344"/>
      <c r="CK85" s="344"/>
      <c r="CL85" s="344"/>
      <c r="CM85" s="344"/>
      <c r="CN85" s="344"/>
      <c r="CO85" s="344"/>
      <c r="CP85" s="344"/>
      <c r="CQ85" s="344"/>
      <c r="CR85" s="344"/>
      <c r="CS85" s="344"/>
      <c r="CT85" s="344"/>
      <c r="CU85" s="344"/>
      <c r="CV85" s="344"/>
      <c r="CW85" s="344"/>
      <c r="CX85" s="344"/>
      <c r="CY85" s="344"/>
      <c r="CZ85" s="344"/>
      <c r="DA85" s="344"/>
      <c r="DB85" s="344"/>
      <c r="DC85" s="344"/>
      <c r="DD85" s="344"/>
      <c r="DE85" s="344"/>
      <c r="DF85" s="344"/>
      <c r="DG85" s="344"/>
      <c r="DH85" s="344"/>
      <c r="DI85" s="344"/>
      <c r="DJ85" s="344"/>
      <c r="DK85" s="344"/>
      <c r="DL85" s="344"/>
      <c r="DM85" s="344"/>
      <c r="DN85" s="344"/>
      <c r="DO85" s="344"/>
      <c r="DP85" s="344"/>
      <c r="DQ85" s="344"/>
      <c r="DR85" s="344"/>
      <c r="DS85" s="344"/>
      <c r="DT85" s="344"/>
      <c r="DU85" s="344"/>
      <c r="DV85" s="344"/>
      <c r="DW85" s="344"/>
      <c r="DX85" s="344"/>
      <c r="DY85" s="344"/>
      <c r="DZ85" s="344"/>
      <c r="EA85" s="344"/>
      <c r="EB85" s="344"/>
      <c r="EC85" s="344"/>
      <c r="ED85" s="344"/>
      <c r="EE85" s="344"/>
      <c r="EF85" s="344"/>
      <c r="EG85" s="344"/>
      <c r="EH85" s="344"/>
      <c r="EI85" s="344"/>
      <c r="EJ85" s="344"/>
      <c r="EK85" s="344"/>
      <c r="EL85" s="344"/>
      <c r="EM85" s="344"/>
      <c r="EN85" s="344"/>
      <c r="EO85" s="344"/>
      <c r="EP85" s="344"/>
      <c r="EQ85" s="344"/>
      <c r="ER85" s="344"/>
      <c r="ES85" s="344"/>
      <c r="ET85" s="344"/>
      <c r="EU85" s="344"/>
      <c r="EV85" s="344"/>
      <c r="EW85" s="344"/>
      <c r="EX85" s="344"/>
      <c r="EY85" s="344"/>
      <c r="EZ85" s="344"/>
      <c r="FA85" s="344"/>
      <c r="FB85" s="344"/>
      <c r="FC85" s="344"/>
      <c r="FD85" s="344"/>
      <c r="FE85" s="344"/>
      <c r="FF85" s="344"/>
      <c r="FG85" s="344"/>
      <c r="FH85" s="344"/>
      <c r="FI85" s="344"/>
      <c r="FJ85" s="344"/>
      <c r="FK85" s="344"/>
      <c r="FL85" s="344"/>
      <c r="FM85" s="344"/>
      <c r="FN85" s="344"/>
      <c r="FO85" s="344"/>
      <c r="FP85" s="344"/>
      <c r="FQ85" s="344"/>
      <c r="FR85" s="344"/>
      <c r="FS85" s="344"/>
      <c r="FT85" s="344"/>
      <c r="FU85" s="344"/>
      <c r="FV85" s="344"/>
      <c r="FW85" s="344"/>
      <c r="FX85" s="344"/>
      <c r="FY85" s="344"/>
      <c r="FZ85" s="344"/>
      <c r="GA85" s="344"/>
      <c r="GB85" s="344"/>
      <c r="GC85" s="344"/>
      <c r="GD85" s="344"/>
      <c r="GE85" s="344"/>
      <c r="GF85" s="344"/>
      <c r="GG85" s="344"/>
      <c r="GH85" s="344"/>
      <c r="GI85" s="344"/>
      <c r="GJ85" s="344"/>
      <c r="GK85" s="344"/>
      <c r="GL85" s="344"/>
      <c r="GM85" s="344"/>
      <c r="GN85" s="344"/>
      <c r="GO85" s="344"/>
      <c r="GP85" s="344"/>
      <c r="GQ85" s="344"/>
      <c r="GR85" s="344"/>
      <c r="GS85" s="344"/>
      <c r="GT85" s="344"/>
      <c r="GU85" s="344"/>
      <c r="GV85" s="344"/>
      <c r="GW85" s="344"/>
      <c r="GX85" s="344"/>
      <c r="GY85" s="344"/>
      <c r="GZ85" s="344"/>
      <c r="HA85" s="344"/>
      <c r="HB85" s="344"/>
      <c r="HC85" s="344"/>
      <c r="HD85" s="344"/>
      <c r="HE85" s="344"/>
      <c r="HF85" s="344"/>
      <c r="HG85" s="344"/>
      <c r="HH85" s="344"/>
      <c r="HI85" s="344"/>
      <c r="HJ85" s="344"/>
      <c r="HK85" s="344"/>
      <c r="HL85" s="344"/>
      <c r="HM85" s="344"/>
      <c r="HN85" s="344"/>
      <c r="HO85" s="344"/>
      <c r="HP85" s="344"/>
      <c r="HQ85" s="344"/>
      <c r="HR85" s="344"/>
      <c r="HS85" s="344"/>
      <c r="HT85" s="344"/>
      <c r="HU85" s="344"/>
      <c r="HV85" s="344"/>
      <c r="HW85" s="344"/>
      <c r="HX85" s="344"/>
      <c r="HY85" s="344"/>
      <c r="HZ85" s="344"/>
      <c r="IA85" s="344"/>
      <c r="IB85" s="344"/>
      <c r="IC85" s="344"/>
      <c r="ID85" s="344"/>
      <c r="IE85" s="344"/>
      <c r="IF85" s="344"/>
      <c r="IG85" s="344"/>
      <c r="IH85" s="344"/>
      <c r="II85" s="344"/>
      <c r="IJ85" s="344"/>
      <c r="IK85" s="344"/>
      <c r="IL85" s="344"/>
      <c r="IM85" s="344"/>
      <c r="IN85" s="344"/>
      <c r="IO85" s="344"/>
      <c r="IP85" s="344"/>
      <c r="IQ85" s="344"/>
      <c r="IR85" s="344"/>
      <c r="IS85" s="344"/>
      <c r="IT85" s="344"/>
      <c r="IU85" s="344"/>
      <c r="IV85" s="344"/>
      <c r="IW85" s="344"/>
      <c r="IX85" s="344"/>
      <c r="IY85" s="344"/>
      <c r="IZ85" s="344"/>
      <c r="JA85" s="344"/>
      <c r="JB85" s="344"/>
      <c r="JC85" s="344"/>
      <c r="JD85" s="344"/>
      <c r="JE85" s="344"/>
      <c r="JF85" s="344"/>
      <c r="JG85" s="344"/>
      <c r="JH85" s="344"/>
      <c r="JI85" s="344"/>
      <c r="JJ85" s="344"/>
    </row>
    <row r="86" spans="2:270" s="207" customFormat="1" x14ac:dyDescent="0.25">
      <c r="B86" s="452"/>
      <c r="N86" s="242"/>
      <c r="O86" s="242"/>
      <c r="P86" s="242"/>
      <c r="Q86" s="242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344"/>
      <c r="CB86" s="344"/>
      <c r="CC86" s="344"/>
      <c r="CD86" s="344"/>
      <c r="CE86" s="344"/>
      <c r="CF86" s="344"/>
      <c r="CG86" s="344"/>
      <c r="CH86" s="344"/>
      <c r="CI86" s="344"/>
      <c r="CJ86" s="344"/>
      <c r="CK86" s="344"/>
      <c r="CL86" s="344"/>
      <c r="CM86" s="344"/>
      <c r="CN86" s="344"/>
      <c r="CO86" s="344"/>
      <c r="CP86" s="344"/>
      <c r="CQ86" s="344"/>
      <c r="CR86" s="344"/>
      <c r="CS86" s="344"/>
      <c r="CT86" s="344"/>
      <c r="CU86" s="344"/>
      <c r="CV86" s="344"/>
      <c r="CW86" s="344"/>
      <c r="CX86" s="344"/>
      <c r="CY86" s="344"/>
      <c r="CZ86" s="344"/>
      <c r="DA86" s="344"/>
      <c r="DB86" s="344"/>
      <c r="DC86" s="344"/>
      <c r="DD86" s="344"/>
      <c r="DE86" s="344"/>
      <c r="DF86" s="344"/>
      <c r="DG86" s="344"/>
      <c r="DH86" s="344"/>
      <c r="DI86" s="344"/>
      <c r="DJ86" s="344"/>
      <c r="DK86" s="344"/>
      <c r="DL86" s="344"/>
      <c r="DM86" s="344"/>
      <c r="DN86" s="344"/>
      <c r="DO86" s="344"/>
      <c r="DP86" s="344"/>
      <c r="DQ86" s="344"/>
      <c r="DR86" s="344"/>
      <c r="DS86" s="344"/>
      <c r="DT86" s="344"/>
      <c r="DU86" s="344"/>
      <c r="DV86" s="344"/>
      <c r="DW86" s="344"/>
      <c r="DX86" s="344"/>
      <c r="DY86" s="344"/>
      <c r="DZ86" s="344"/>
      <c r="EA86" s="344"/>
      <c r="EB86" s="344"/>
      <c r="EC86" s="344"/>
      <c r="ED86" s="344"/>
      <c r="EE86" s="344"/>
      <c r="EF86" s="344"/>
      <c r="EG86" s="344"/>
      <c r="EH86" s="344"/>
      <c r="EI86" s="344"/>
      <c r="EJ86" s="344"/>
      <c r="EK86" s="344"/>
      <c r="EL86" s="344"/>
      <c r="EM86" s="344"/>
      <c r="EN86" s="344"/>
      <c r="EO86" s="344"/>
      <c r="EP86" s="344"/>
      <c r="EQ86" s="344"/>
      <c r="ER86" s="344"/>
      <c r="ES86" s="344"/>
      <c r="ET86" s="344"/>
      <c r="EU86" s="344"/>
      <c r="EV86" s="344"/>
      <c r="EW86" s="344"/>
      <c r="EX86" s="344"/>
      <c r="EY86" s="344"/>
      <c r="EZ86" s="344"/>
      <c r="FA86" s="344"/>
      <c r="FB86" s="344"/>
      <c r="FC86" s="344"/>
      <c r="FD86" s="344"/>
      <c r="FE86" s="344"/>
      <c r="FF86" s="344"/>
      <c r="FG86" s="344"/>
      <c r="FH86" s="344"/>
      <c r="FI86" s="344"/>
      <c r="FJ86" s="344"/>
      <c r="FK86" s="344"/>
      <c r="FL86" s="344"/>
      <c r="FM86" s="344"/>
      <c r="FN86" s="344"/>
      <c r="FO86" s="344"/>
      <c r="FP86" s="344"/>
      <c r="FQ86" s="344"/>
      <c r="FR86" s="344"/>
      <c r="FS86" s="344"/>
      <c r="FT86" s="344"/>
      <c r="FU86" s="344"/>
      <c r="FV86" s="344"/>
      <c r="FW86" s="344"/>
      <c r="FX86" s="344"/>
      <c r="FY86" s="344"/>
      <c r="FZ86" s="344"/>
      <c r="GA86" s="344"/>
      <c r="GB86" s="344"/>
      <c r="GC86" s="344"/>
      <c r="GD86" s="344"/>
      <c r="GE86" s="344"/>
      <c r="GF86" s="344"/>
      <c r="GG86" s="344"/>
      <c r="GH86" s="344"/>
      <c r="GI86" s="344"/>
      <c r="GJ86" s="344"/>
      <c r="GK86" s="344"/>
      <c r="GL86" s="344"/>
      <c r="GM86" s="344"/>
      <c r="GN86" s="344"/>
      <c r="GO86" s="344"/>
      <c r="GP86" s="344"/>
      <c r="GQ86" s="344"/>
      <c r="GR86" s="344"/>
      <c r="GS86" s="344"/>
      <c r="GT86" s="344"/>
      <c r="GU86" s="344"/>
      <c r="GV86" s="344"/>
      <c r="GW86" s="344"/>
      <c r="GX86" s="344"/>
      <c r="GY86" s="344"/>
      <c r="GZ86" s="344"/>
      <c r="HA86" s="344"/>
      <c r="HB86" s="344"/>
      <c r="HC86" s="344"/>
      <c r="HD86" s="344"/>
      <c r="HE86" s="344"/>
      <c r="HF86" s="344"/>
      <c r="HG86" s="344"/>
      <c r="HH86" s="344"/>
      <c r="HI86" s="344"/>
      <c r="HJ86" s="344"/>
      <c r="HK86" s="344"/>
      <c r="HL86" s="344"/>
      <c r="HM86" s="344"/>
      <c r="HN86" s="344"/>
      <c r="HO86" s="344"/>
      <c r="HP86" s="344"/>
      <c r="HQ86" s="344"/>
      <c r="HR86" s="344"/>
      <c r="HS86" s="344"/>
      <c r="HT86" s="344"/>
      <c r="HU86" s="344"/>
      <c r="HV86" s="344"/>
      <c r="HW86" s="344"/>
      <c r="HX86" s="344"/>
      <c r="HY86" s="344"/>
      <c r="HZ86" s="344"/>
      <c r="IA86" s="344"/>
      <c r="IB86" s="344"/>
      <c r="IC86" s="344"/>
      <c r="ID86" s="344"/>
      <c r="IE86" s="344"/>
      <c r="IF86" s="344"/>
      <c r="IG86" s="344"/>
      <c r="IH86" s="344"/>
      <c r="II86" s="344"/>
      <c r="IJ86" s="344"/>
      <c r="IK86" s="344"/>
      <c r="IL86" s="344"/>
      <c r="IM86" s="344"/>
      <c r="IN86" s="344"/>
      <c r="IO86" s="344"/>
      <c r="IP86" s="344"/>
      <c r="IQ86" s="344"/>
      <c r="IR86" s="344"/>
      <c r="IS86" s="344"/>
      <c r="IT86" s="344"/>
      <c r="IU86" s="344"/>
      <c r="IV86" s="344"/>
      <c r="IW86" s="344"/>
      <c r="IX86" s="344"/>
      <c r="IY86" s="344"/>
      <c r="IZ86" s="344"/>
      <c r="JA86" s="344"/>
      <c r="JB86" s="344"/>
      <c r="JC86" s="344"/>
      <c r="JD86" s="344"/>
      <c r="JE86" s="344"/>
      <c r="JF86" s="344"/>
      <c r="JG86" s="344"/>
      <c r="JH86" s="344"/>
      <c r="JI86" s="344"/>
      <c r="JJ86" s="344"/>
    </row>
    <row r="87" spans="2:270" s="207" customFormat="1" x14ac:dyDescent="0.25">
      <c r="B87" s="452"/>
      <c r="N87" s="242"/>
      <c r="O87" s="242"/>
      <c r="P87" s="242"/>
      <c r="Q87" s="242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44"/>
      <c r="AR87" s="344"/>
      <c r="AS87" s="344"/>
      <c r="AT87" s="344"/>
      <c r="AU87" s="344"/>
      <c r="AV87" s="344"/>
      <c r="AW87" s="344"/>
      <c r="AX87" s="344"/>
      <c r="AY87" s="344"/>
      <c r="AZ87" s="344"/>
      <c r="BA87" s="344"/>
      <c r="BB87" s="344"/>
      <c r="BC87" s="344"/>
      <c r="BD87" s="344"/>
      <c r="BE87" s="344"/>
      <c r="BF87" s="344"/>
      <c r="BG87" s="344"/>
      <c r="BH87" s="344"/>
      <c r="BI87" s="344"/>
      <c r="BJ87" s="344"/>
      <c r="BK87" s="344"/>
      <c r="BL87" s="344"/>
      <c r="BM87" s="344"/>
      <c r="BN87" s="344"/>
      <c r="BO87" s="344"/>
      <c r="BP87" s="344"/>
      <c r="BQ87" s="344"/>
      <c r="BR87" s="344"/>
      <c r="BS87" s="344"/>
      <c r="BT87" s="344"/>
      <c r="BU87" s="344"/>
      <c r="BV87" s="344"/>
      <c r="BW87" s="344"/>
      <c r="BX87" s="344"/>
      <c r="BY87" s="344"/>
      <c r="BZ87" s="344"/>
      <c r="CA87" s="344"/>
      <c r="CB87" s="344"/>
      <c r="CC87" s="344"/>
      <c r="CD87" s="344"/>
      <c r="CE87" s="344"/>
      <c r="CF87" s="344"/>
      <c r="CG87" s="344"/>
      <c r="CH87" s="344"/>
      <c r="CI87" s="344"/>
      <c r="CJ87" s="344"/>
      <c r="CK87" s="344"/>
      <c r="CL87" s="344"/>
      <c r="CM87" s="344"/>
      <c r="CN87" s="344"/>
      <c r="CO87" s="344"/>
      <c r="CP87" s="344"/>
      <c r="CQ87" s="344"/>
      <c r="CR87" s="344"/>
      <c r="CS87" s="344"/>
      <c r="CT87" s="344"/>
      <c r="CU87" s="344"/>
      <c r="CV87" s="344"/>
      <c r="CW87" s="344"/>
      <c r="CX87" s="344"/>
      <c r="CY87" s="344"/>
      <c r="CZ87" s="344"/>
      <c r="DA87" s="344"/>
      <c r="DB87" s="344"/>
      <c r="DC87" s="344"/>
      <c r="DD87" s="344"/>
      <c r="DE87" s="344"/>
      <c r="DF87" s="344"/>
      <c r="DG87" s="344"/>
      <c r="DH87" s="344"/>
      <c r="DI87" s="344"/>
      <c r="DJ87" s="344"/>
      <c r="DK87" s="344"/>
      <c r="DL87" s="344"/>
      <c r="DM87" s="344"/>
      <c r="DN87" s="344"/>
      <c r="DO87" s="344"/>
      <c r="DP87" s="344"/>
      <c r="DQ87" s="344"/>
      <c r="DR87" s="344"/>
      <c r="DS87" s="344"/>
      <c r="DT87" s="344"/>
      <c r="DU87" s="344"/>
      <c r="DV87" s="344"/>
      <c r="DW87" s="344"/>
      <c r="DX87" s="344"/>
      <c r="DY87" s="344"/>
      <c r="DZ87" s="344"/>
      <c r="EA87" s="344"/>
      <c r="EB87" s="344"/>
      <c r="EC87" s="344"/>
      <c r="ED87" s="344"/>
      <c r="EE87" s="344"/>
      <c r="EF87" s="344"/>
      <c r="EG87" s="344"/>
      <c r="EH87" s="344"/>
      <c r="EI87" s="344"/>
      <c r="EJ87" s="344"/>
      <c r="EK87" s="344"/>
      <c r="EL87" s="344"/>
      <c r="EM87" s="344"/>
      <c r="EN87" s="344"/>
      <c r="EO87" s="344"/>
      <c r="EP87" s="344"/>
      <c r="EQ87" s="344"/>
      <c r="ER87" s="344"/>
      <c r="ES87" s="344"/>
      <c r="ET87" s="344"/>
      <c r="EU87" s="344"/>
      <c r="EV87" s="344"/>
      <c r="EW87" s="344"/>
      <c r="EX87" s="344"/>
      <c r="EY87" s="344"/>
      <c r="EZ87" s="344"/>
      <c r="FA87" s="344"/>
      <c r="FB87" s="344"/>
      <c r="FC87" s="344"/>
      <c r="FD87" s="344"/>
      <c r="FE87" s="344"/>
      <c r="FF87" s="344"/>
      <c r="FG87" s="344"/>
      <c r="FH87" s="344"/>
      <c r="FI87" s="344"/>
      <c r="FJ87" s="344"/>
      <c r="FK87" s="344"/>
      <c r="FL87" s="344"/>
      <c r="FM87" s="344"/>
      <c r="FN87" s="344"/>
      <c r="FO87" s="344"/>
      <c r="FP87" s="344"/>
      <c r="FQ87" s="344"/>
      <c r="FR87" s="344"/>
      <c r="FS87" s="344"/>
      <c r="FT87" s="344"/>
      <c r="FU87" s="344"/>
      <c r="FV87" s="344"/>
      <c r="FW87" s="344"/>
      <c r="FX87" s="344"/>
      <c r="FY87" s="344"/>
      <c r="FZ87" s="344"/>
      <c r="GA87" s="344"/>
      <c r="GB87" s="344"/>
      <c r="GC87" s="344"/>
      <c r="GD87" s="344"/>
      <c r="GE87" s="344"/>
      <c r="GF87" s="344"/>
      <c r="GG87" s="344"/>
      <c r="GH87" s="344"/>
      <c r="GI87" s="344"/>
      <c r="GJ87" s="344"/>
      <c r="GK87" s="344"/>
      <c r="GL87" s="344"/>
      <c r="GM87" s="344"/>
      <c r="GN87" s="344"/>
      <c r="GO87" s="344"/>
      <c r="GP87" s="344"/>
      <c r="GQ87" s="344"/>
      <c r="GR87" s="344"/>
      <c r="GS87" s="344"/>
      <c r="GT87" s="344"/>
      <c r="GU87" s="344"/>
      <c r="GV87" s="344"/>
      <c r="GW87" s="344"/>
      <c r="GX87" s="344"/>
      <c r="GY87" s="344"/>
      <c r="GZ87" s="344"/>
      <c r="HA87" s="344"/>
      <c r="HB87" s="344"/>
      <c r="HC87" s="344"/>
      <c r="HD87" s="344"/>
      <c r="HE87" s="344"/>
      <c r="HF87" s="344"/>
      <c r="HG87" s="344"/>
      <c r="HH87" s="344"/>
      <c r="HI87" s="344"/>
      <c r="HJ87" s="344"/>
      <c r="HK87" s="344"/>
      <c r="HL87" s="344"/>
      <c r="HM87" s="344"/>
      <c r="HN87" s="344"/>
      <c r="HO87" s="344"/>
      <c r="HP87" s="344"/>
      <c r="HQ87" s="344"/>
      <c r="HR87" s="344"/>
      <c r="HS87" s="344"/>
      <c r="HT87" s="344"/>
      <c r="HU87" s="344"/>
      <c r="HV87" s="344"/>
      <c r="HW87" s="344"/>
      <c r="HX87" s="344"/>
      <c r="HY87" s="344"/>
      <c r="HZ87" s="344"/>
      <c r="IA87" s="344"/>
      <c r="IB87" s="344"/>
      <c r="IC87" s="344"/>
      <c r="ID87" s="344"/>
      <c r="IE87" s="344"/>
      <c r="IF87" s="344"/>
      <c r="IG87" s="344"/>
      <c r="IH87" s="344"/>
      <c r="II87" s="344"/>
      <c r="IJ87" s="344"/>
      <c r="IK87" s="344"/>
      <c r="IL87" s="344"/>
      <c r="IM87" s="344"/>
      <c r="IN87" s="344"/>
      <c r="IO87" s="344"/>
      <c r="IP87" s="344"/>
      <c r="IQ87" s="344"/>
      <c r="IR87" s="344"/>
      <c r="IS87" s="344"/>
      <c r="IT87" s="344"/>
      <c r="IU87" s="344"/>
      <c r="IV87" s="344"/>
      <c r="IW87" s="344"/>
      <c r="IX87" s="344"/>
      <c r="IY87" s="344"/>
      <c r="IZ87" s="344"/>
      <c r="JA87" s="344"/>
      <c r="JB87" s="344"/>
      <c r="JC87" s="344"/>
      <c r="JD87" s="344"/>
      <c r="JE87" s="344"/>
      <c r="JF87" s="344"/>
      <c r="JG87" s="344"/>
      <c r="JH87" s="344"/>
      <c r="JI87" s="344"/>
      <c r="JJ87" s="344"/>
    </row>
    <row r="88" spans="2:270" s="207" customFormat="1" x14ac:dyDescent="0.25">
      <c r="B88" s="452"/>
      <c r="N88" s="242"/>
      <c r="O88" s="242"/>
      <c r="P88" s="242"/>
      <c r="Q88" s="242"/>
      <c r="S88" s="344"/>
      <c r="T88" s="344"/>
      <c r="U88" s="344"/>
      <c r="V88" s="344"/>
      <c r="W88" s="344"/>
      <c r="X88" s="344"/>
      <c r="Y88" s="344"/>
      <c r="Z88" s="344"/>
      <c r="AA88" s="344"/>
      <c r="AB88" s="344"/>
      <c r="AC88" s="344"/>
      <c r="AD88" s="344"/>
      <c r="AE88" s="344"/>
      <c r="AF88" s="344"/>
      <c r="AG88" s="344"/>
      <c r="AH88" s="344"/>
      <c r="AI88" s="344"/>
      <c r="AJ88" s="344"/>
      <c r="AK88" s="344"/>
      <c r="AL88" s="344"/>
      <c r="AM88" s="344"/>
      <c r="AN88" s="344"/>
      <c r="AO88" s="344"/>
      <c r="AP88" s="344"/>
      <c r="AQ88" s="344"/>
      <c r="AR88" s="344"/>
      <c r="AS88" s="344"/>
      <c r="AT88" s="344"/>
      <c r="AU88" s="344"/>
      <c r="AV88" s="344"/>
      <c r="AW88" s="344"/>
      <c r="AX88" s="344"/>
      <c r="AY88" s="344"/>
      <c r="AZ88" s="344"/>
      <c r="BA88" s="344"/>
      <c r="BB88" s="344"/>
      <c r="BC88" s="344"/>
      <c r="BD88" s="344"/>
      <c r="BE88" s="344"/>
      <c r="BF88" s="344"/>
      <c r="BG88" s="344"/>
      <c r="BH88" s="344"/>
      <c r="BI88" s="344"/>
      <c r="BJ88" s="344"/>
      <c r="BK88" s="344"/>
      <c r="BL88" s="344"/>
      <c r="BM88" s="344"/>
      <c r="BN88" s="344"/>
      <c r="BO88" s="344"/>
      <c r="BP88" s="344"/>
      <c r="BQ88" s="344"/>
      <c r="BR88" s="344"/>
      <c r="BS88" s="344"/>
      <c r="BT88" s="344"/>
      <c r="BU88" s="344"/>
      <c r="BV88" s="344"/>
      <c r="BW88" s="344"/>
      <c r="BX88" s="344"/>
      <c r="BY88" s="344"/>
      <c r="BZ88" s="344"/>
      <c r="CA88" s="344"/>
      <c r="CB88" s="344"/>
      <c r="CC88" s="344"/>
      <c r="CD88" s="344"/>
      <c r="CE88" s="344"/>
      <c r="CF88" s="344"/>
      <c r="CG88" s="344"/>
      <c r="CH88" s="344"/>
      <c r="CI88" s="344"/>
      <c r="CJ88" s="344"/>
      <c r="CK88" s="344"/>
      <c r="CL88" s="344"/>
      <c r="CM88" s="344"/>
      <c r="CN88" s="344"/>
      <c r="CO88" s="344"/>
      <c r="CP88" s="344"/>
      <c r="CQ88" s="344"/>
      <c r="CR88" s="344"/>
      <c r="CS88" s="344"/>
      <c r="CT88" s="344"/>
      <c r="CU88" s="344"/>
      <c r="CV88" s="344"/>
      <c r="CW88" s="344"/>
      <c r="CX88" s="344"/>
      <c r="CY88" s="344"/>
      <c r="CZ88" s="344"/>
      <c r="DA88" s="344"/>
      <c r="DB88" s="344"/>
      <c r="DC88" s="344"/>
      <c r="DD88" s="344"/>
      <c r="DE88" s="344"/>
      <c r="DF88" s="344"/>
      <c r="DG88" s="344"/>
      <c r="DH88" s="344"/>
      <c r="DI88" s="344"/>
      <c r="DJ88" s="344"/>
      <c r="DK88" s="344"/>
      <c r="DL88" s="344"/>
      <c r="DM88" s="344"/>
      <c r="DN88" s="344"/>
      <c r="DO88" s="344"/>
      <c r="DP88" s="344"/>
      <c r="DQ88" s="344"/>
      <c r="DR88" s="344"/>
      <c r="DS88" s="344"/>
      <c r="DT88" s="344"/>
      <c r="DU88" s="344"/>
      <c r="DV88" s="344"/>
      <c r="DW88" s="344"/>
      <c r="DX88" s="344"/>
      <c r="DY88" s="344"/>
      <c r="DZ88" s="344"/>
      <c r="EA88" s="344"/>
      <c r="EB88" s="344"/>
      <c r="EC88" s="344"/>
      <c r="ED88" s="344"/>
      <c r="EE88" s="344"/>
      <c r="EF88" s="344"/>
      <c r="EG88" s="344"/>
      <c r="EH88" s="344"/>
      <c r="EI88" s="344"/>
      <c r="EJ88" s="344"/>
      <c r="EK88" s="344"/>
      <c r="EL88" s="344"/>
      <c r="EM88" s="344"/>
      <c r="EN88" s="344"/>
      <c r="EO88" s="344"/>
      <c r="EP88" s="344"/>
      <c r="EQ88" s="344"/>
      <c r="ER88" s="344"/>
      <c r="ES88" s="344"/>
      <c r="ET88" s="344"/>
      <c r="EU88" s="344"/>
      <c r="EV88" s="344"/>
      <c r="EW88" s="344"/>
      <c r="EX88" s="344"/>
      <c r="EY88" s="344"/>
      <c r="EZ88" s="344"/>
      <c r="FA88" s="344"/>
      <c r="FB88" s="344"/>
      <c r="FC88" s="344"/>
      <c r="FD88" s="344"/>
      <c r="FE88" s="344"/>
      <c r="FF88" s="344"/>
      <c r="FG88" s="344"/>
      <c r="FH88" s="344"/>
      <c r="FI88" s="344"/>
      <c r="FJ88" s="344"/>
      <c r="FK88" s="344"/>
      <c r="FL88" s="344"/>
      <c r="FM88" s="344"/>
      <c r="FN88" s="344"/>
      <c r="FO88" s="344"/>
      <c r="FP88" s="344"/>
      <c r="FQ88" s="344"/>
      <c r="FR88" s="344"/>
      <c r="FS88" s="344"/>
      <c r="FT88" s="344"/>
      <c r="FU88" s="344"/>
      <c r="FV88" s="344"/>
      <c r="FW88" s="344"/>
      <c r="FX88" s="344"/>
      <c r="FY88" s="344"/>
      <c r="FZ88" s="344"/>
      <c r="GA88" s="344"/>
      <c r="GB88" s="344"/>
      <c r="GC88" s="344"/>
      <c r="GD88" s="344"/>
      <c r="GE88" s="344"/>
      <c r="GF88" s="344"/>
      <c r="GG88" s="344"/>
      <c r="GH88" s="344"/>
      <c r="GI88" s="344"/>
      <c r="GJ88" s="344"/>
      <c r="GK88" s="344"/>
      <c r="GL88" s="344"/>
      <c r="GM88" s="344"/>
      <c r="GN88" s="344"/>
      <c r="GO88" s="344"/>
      <c r="GP88" s="344"/>
      <c r="GQ88" s="344"/>
      <c r="GR88" s="344"/>
      <c r="GS88" s="344"/>
      <c r="GT88" s="344"/>
      <c r="GU88" s="344"/>
      <c r="GV88" s="344"/>
      <c r="GW88" s="344"/>
      <c r="GX88" s="344"/>
      <c r="GY88" s="344"/>
      <c r="GZ88" s="344"/>
      <c r="HA88" s="344"/>
      <c r="HB88" s="344"/>
      <c r="HC88" s="344"/>
      <c r="HD88" s="344"/>
      <c r="HE88" s="344"/>
      <c r="HF88" s="344"/>
      <c r="HG88" s="344"/>
      <c r="HH88" s="344"/>
      <c r="HI88" s="344"/>
      <c r="HJ88" s="344"/>
      <c r="HK88" s="344"/>
      <c r="HL88" s="344"/>
      <c r="HM88" s="344"/>
      <c r="HN88" s="344"/>
      <c r="HO88" s="344"/>
      <c r="HP88" s="344"/>
      <c r="HQ88" s="344"/>
      <c r="HR88" s="344"/>
      <c r="HS88" s="344"/>
      <c r="HT88" s="344"/>
      <c r="HU88" s="344"/>
      <c r="HV88" s="344"/>
      <c r="HW88" s="344"/>
      <c r="HX88" s="344"/>
      <c r="HY88" s="344"/>
      <c r="HZ88" s="344"/>
      <c r="IA88" s="344"/>
      <c r="IB88" s="344"/>
      <c r="IC88" s="344"/>
      <c r="ID88" s="344"/>
      <c r="IE88" s="344"/>
      <c r="IF88" s="344"/>
      <c r="IG88" s="344"/>
      <c r="IH88" s="344"/>
      <c r="II88" s="344"/>
      <c r="IJ88" s="344"/>
      <c r="IK88" s="344"/>
      <c r="IL88" s="344"/>
      <c r="IM88" s="344"/>
      <c r="IN88" s="344"/>
      <c r="IO88" s="344"/>
      <c r="IP88" s="344"/>
      <c r="IQ88" s="344"/>
      <c r="IR88" s="344"/>
      <c r="IS88" s="344"/>
      <c r="IT88" s="344"/>
      <c r="IU88" s="344"/>
      <c r="IV88" s="344"/>
      <c r="IW88" s="344"/>
      <c r="IX88" s="344"/>
      <c r="IY88" s="344"/>
      <c r="IZ88" s="344"/>
      <c r="JA88" s="344"/>
      <c r="JB88" s="344"/>
      <c r="JC88" s="344"/>
      <c r="JD88" s="344"/>
      <c r="JE88" s="344"/>
      <c r="JF88" s="344"/>
      <c r="JG88" s="344"/>
      <c r="JH88" s="344"/>
      <c r="JI88" s="344"/>
      <c r="JJ88" s="344"/>
    </row>
    <row r="89" spans="2:270" s="207" customFormat="1" x14ac:dyDescent="0.25">
      <c r="B89" s="452"/>
      <c r="N89" s="242"/>
      <c r="O89" s="242"/>
      <c r="P89" s="242"/>
      <c r="Q89" s="242"/>
      <c r="S89" s="344"/>
      <c r="T89" s="344"/>
      <c r="U89" s="344"/>
      <c r="V89" s="344"/>
      <c r="W89" s="344"/>
      <c r="X89" s="344"/>
      <c r="Y89" s="344"/>
      <c r="Z89" s="344"/>
      <c r="AA89" s="344"/>
      <c r="AB89" s="344"/>
      <c r="AC89" s="344"/>
      <c r="AD89" s="344"/>
      <c r="AE89" s="344"/>
      <c r="AF89" s="344"/>
      <c r="AG89" s="344"/>
      <c r="AH89" s="344"/>
      <c r="AI89" s="344"/>
      <c r="AJ89" s="344"/>
      <c r="AK89" s="344"/>
      <c r="AL89" s="344"/>
      <c r="AM89" s="344"/>
      <c r="AN89" s="344"/>
      <c r="AO89" s="344"/>
      <c r="AP89" s="344"/>
      <c r="AQ89" s="344"/>
      <c r="AR89" s="344"/>
      <c r="AS89" s="344"/>
      <c r="AT89" s="344"/>
      <c r="AU89" s="344"/>
      <c r="AV89" s="344"/>
      <c r="AW89" s="344"/>
      <c r="AX89" s="344"/>
      <c r="AY89" s="344"/>
      <c r="AZ89" s="344"/>
      <c r="BA89" s="344"/>
      <c r="BB89" s="344"/>
      <c r="BC89" s="344"/>
      <c r="BD89" s="344"/>
      <c r="BE89" s="344"/>
      <c r="BF89" s="344"/>
      <c r="BG89" s="344"/>
      <c r="BH89" s="344"/>
      <c r="BI89" s="344"/>
      <c r="BJ89" s="344"/>
      <c r="BK89" s="344"/>
      <c r="BL89" s="344"/>
      <c r="BM89" s="344"/>
      <c r="BN89" s="344"/>
      <c r="BO89" s="344"/>
      <c r="BP89" s="344"/>
      <c r="BQ89" s="344"/>
      <c r="BR89" s="344"/>
      <c r="BS89" s="344"/>
      <c r="BT89" s="344"/>
      <c r="BU89" s="344"/>
      <c r="BV89" s="344"/>
      <c r="BW89" s="344"/>
      <c r="BX89" s="344"/>
      <c r="BY89" s="344"/>
      <c r="BZ89" s="344"/>
      <c r="CA89" s="344"/>
      <c r="CB89" s="344"/>
      <c r="CC89" s="344"/>
      <c r="CD89" s="344"/>
      <c r="CE89" s="344"/>
      <c r="CF89" s="344"/>
      <c r="CG89" s="344"/>
      <c r="CH89" s="344"/>
      <c r="CI89" s="344"/>
      <c r="CJ89" s="344"/>
      <c r="CK89" s="344"/>
      <c r="CL89" s="344"/>
      <c r="CM89" s="344"/>
      <c r="CN89" s="344"/>
      <c r="CO89" s="344"/>
      <c r="CP89" s="344"/>
      <c r="CQ89" s="344"/>
      <c r="CR89" s="344"/>
      <c r="CS89" s="344"/>
      <c r="CT89" s="344"/>
      <c r="CU89" s="344"/>
      <c r="CV89" s="344"/>
      <c r="CW89" s="344"/>
      <c r="CX89" s="344"/>
      <c r="CY89" s="344"/>
      <c r="CZ89" s="344"/>
      <c r="DA89" s="344"/>
      <c r="DB89" s="344"/>
      <c r="DC89" s="344"/>
      <c r="DD89" s="344"/>
      <c r="DE89" s="344"/>
      <c r="DF89" s="344"/>
      <c r="DG89" s="344"/>
      <c r="DH89" s="344"/>
      <c r="DI89" s="344"/>
      <c r="DJ89" s="344"/>
      <c r="DK89" s="344"/>
      <c r="DL89" s="344"/>
      <c r="DM89" s="344"/>
      <c r="DN89" s="344"/>
      <c r="DO89" s="344"/>
      <c r="DP89" s="344"/>
      <c r="DQ89" s="344"/>
      <c r="DR89" s="344"/>
      <c r="DS89" s="344"/>
      <c r="DT89" s="344"/>
      <c r="DU89" s="344"/>
      <c r="DV89" s="344"/>
      <c r="DW89" s="344"/>
      <c r="DX89" s="344"/>
      <c r="DY89" s="344"/>
      <c r="DZ89" s="344"/>
      <c r="EA89" s="344"/>
      <c r="EB89" s="344"/>
      <c r="EC89" s="344"/>
      <c r="ED89" s="344"/>
      <c r="EE89" s="344"/>
      <c r="EF89" s="344"/>
      <c r="EG89" s="344"/>
      <c r="EH89" s="344"/>
      <c r="EI89" s="344"/>
      <c r="EJ89" s="344"/>
      <c r="EK89" s="344"/>
      <c r="EL89" s="344"/>
      <c r="EM89" s="344"/>
      <c r="EN89" s="344"/>
      <c r="EO89" s="344"/>
      <c r="EP89" s="344"/>
      <c r="EQ89" s="344"/>
      <c r="ER89" s="344"/>
      <c r="ES89" s="344"/>
      <c r="ET89" s="344"/>
      <c r="EU89" s="344"/>
      <c r="EV89" s="344"/>
      <c r="EW89" s="344"/>
      <c r="EX89" s="344"/>
      <c r="EY89" s="344"/>
      <c r="EZ89" s="344"/>
      <c r="FA89" s="344"/>
      <c r="FB89" s="344"/>
      <c r="FC89" s="344"/>
      <c r="FD89" s="344"/>
      <c r="FE89" s="344"/>
      <c r="FF89" s="344"/>
      <c r="FG89" s="344"/>
      <c r="FH89" s="344"/>
      <c r="FI89" s="344"/>
      <c r="FJ89" s="344"/>
      <c r="FK89" s="344"/>
      <c r="FL89" s="344"/>
      <c r="FM89" s="344"/>
      <c r="FN89" s="344"/>
      <c r="FO89" s="344"/>
      <c r="FP89" s="344"/>
      <c r="FQ89" s="344"/>
      <c r="FR89" s="344"/>
      <c r="FS89" s="344"/>
      <c r="FT89" s="344"/>
      <c r="FU89" s="344"/>
      <c r="FV89" s="344"/>
      <c r="FW89" s="344"/>
      <c r="FX89" s="344"/>
      <c r="FY89" s="344"/>
      <c r="FZ89" s="344"/>
      <c r="GA89" s="344"/>
      <c r="GB89" s="344"/>
      <c r="GC89" s="344"/>
      <c r="GD89" s="344"/>
      <c r="GE89" s="344"/>
      <c r="GF89" s="344"/>
      <c r="GG89" s="344"/>
      <c r="GH89" s="344"/>
      <c r="GI89" s="344"/>
      <c r="GJ89" s="344"/>
      <c r="GK89" s="344"/>
      <c r="GL89" s="344"/>
      <c r="GM89" s="344"/>
      <c r="GN89" s="344"/>
      <c r="GO89" s="344"/>
      <c r="GP89" s="344"/>
      <c r="GQ89" s="344"/>
      <c r="GR89" s="344"/>
      <c r="GS89" s="344"/>
      <c r="GT89" s="344"/>
      <c r="GU89" s="344"/>
      <c r="GV89" s="344"/>
      <c r="GW89" s="344"/>
      <c r="GX89" s="344"/>
      <c r="GY89" s="344"/>
      <c r="GZ89" s="344"/>
      <c r="HA89" s="344"/>
      <c r="HB89" s="344"/>
      <c r="HC89" s="344"/>
      <c r="HD89" s="344"/>
      <c r="HE89" s="344"/>
      <c r="HF89" s="344"/>
      <c r="HG89" s="344"/>
      <c r="HH89" s="344"/>
      <c r="HI89" s="344"/>
      <c r="HJ89" s="344"/>
      <c r="HK89" s="344"/>
      <c r="HL89" s="344"/>
      <c r="HM89" s="344"/>
      <c r="HN89" s="344"/>
      <c r="HO89" s="344"/>
      <c r="HP89" s="344"/>
      <c r="HQ89" s="344"/>
      <c r="HR89" s="344"/>
      <c r="HS89" s="344"/>
      <c r="HT89" s="344"/>
      <c r="HU89" s="344"/>
      <c r="HV89" s="344"/>
      <c r="HW89" s="344"/>
      <c r="HX89" s="344"/>
      <c r="HY89" s="344"/>
      <c r="HZ89" s="344"/>
      <c r="IA89" s="344"/>
      <c r="IB89" s="344"/>
      <c r="IC89" s="344"/>
      <c r="ID89" s="344"/>
      <c r="IE89" s="344"/>
      <c r="IF89" s="344"/>
      <c r="IG89" s="344"/>
      <c r="IH89" s="344"/>
      <c r="II89" s="344"/>
      <c r="IJ89" s="344"/>
      <c r="IK89" s="344"/>
      <c r="IL89" s="344"/>
      <c r="IM89" s="344"/>
      <c r="IN89" s="344"/>
      <c r="IO89" s="344"/>
      <c r="IP89" s="344"/>
      <c r="IQ89" s="344"/>
      <c r="IR89" s="344"/>
      <c r="IS89" s="344"/>
      <c r="IT89" s="344"/>
      <c r="IU89" s="344"/>
      <c r="IV89" s="344"/>
      <c r="IW89" s="344"/>
      <c r="IX89" s="344"/>
      <c r="IY89" s="344"/>
      <c r="IZ89" s="344"/>
      <c r="JA89" s="344"/>
      <c r="JB89" s="344"/>
      <c r="JC89" s="344"/>
      <c r="JD89" s="344"/>
      <c r="JE89" s="344"/>
      <c r="JF89" s="344"/>
      <c r="JG89" s="344"/>
      <c r="JH89" s="344"/>
      <c r="JI89" s="344"/>
      <c r="JJ89" s="344"/>
    </row>
    <row r="90" spans="2:270" s="207" customFormat="1" x14ac:dyDescent="0.25">
      <c r="B90" s="452"/>
      <c r="N90" s="242"/>
      <c r="O90" s="242"/>
      <c r="P90" s="242"/>
      <c r="Q90" s="242"/>
      <c r="S90" s="344"/>
      <c r="T90" s="344"/>
      <c r="U90" s="344"/>
      <c r="V90" s="344"/>
      <c r="W90" s="344"/>
      <c r="X90" s="344"/>
      <c r="Y90" s="344"/>
      <c r="Z90" s="344"/>
      <c r="AA90" s="344"/>
      <c r="AB90" s="344"/>
      <c r="AC90" s="344"/>
      <c r="AD90" s="344"/>
      <c r="AE90" s="344"/>
      <c r="AF90" s="344"/>
      <c r="AG90" s="344"/>
      <c r="AH90" s="344"/>
      <c r="AI90" s="344"/>
      <c r="AJ90" s="344"/>
      <c r="AK90" s="344"/>
      <c r="AL90" s="344"/>
      <c r="AM90" s="344"/>
      <c r="AN90" s="344"/>
      <c r="AO90" s="344"/>
      <c r="AP90" s="344"/>
      <c r="AQ90" s="344"/>
      <c r="AR90" s="344"/>
      <c r="AS90" s="344"/>
      <c r="AT90" s="344"/>
      <c r="AU90" s="344"/>
      <c r="AV90" s="344"/>
      <c r="AW90" s="344"/>
      <c r="AX90" s="344"/>
      <c r="AY90" s="344"/>
      <c r="AZ90" s="344"/>
      <c r="BA90" s="344"/>
      <c r="BB90" s="344"/>
      <c r="BC90" s="344"/>
      <c r="BD90" s="344"/>
      <c r="BE90" s="344"/>
      <c r="BF90" s="344"/>
      <c r="BG90" s="344"/>
      <c r="BH90" s="344"/>
      <c r="BI90" s="344"/>
      <c r="BJ90" s="344"/>
      <c r="BK90" s="344"/>
      <c r="BL90" s="344"/>
      <c r="BM90" s="344"/>
      <c r="BN90" s="344"/>
      <c r="BO90" s="344"/>
      <c r="BP90" s="344"/>
      <c r="BQ90" s="344"/>
      <c r="BR90" s="344"/>
      <c r="BS90" s="344"/>
      <c r="BT90" s="344"/>
      <c r="BU90" s="344"/>
      <c r="BV90" s="344"/>
      <c r="BW90" s="344"/>
      <c r="BX90" s="344"/>
      <c r="BY90" s="344"/>
      <c r="BZ90" s="344"/>
      <c r="CA90" s="344"/>
      <c r="CB90" s="344"/>
      <c r="CC90" s="344"/>
      <c r="CD90" s="344"/>
      <c r="CE90" s="344"/>
      <c r="CF90" s="344"/>
      <c r="CG90" s="344"/>
      <c r="CH90" s="344"/>
      <c r="CI90" s="344"/>
      <c r="CJ90" s="344"/>
      <c r="CK90" s="344"/>
      <c r="CL90" s="344"/>
      <c r="CM90" s="344"/>
      <c r="CN90" s="344"/>
      <c r="CO90" s="344"/>
      <c r="CP90" s="344"/>
      <c r="CQ90" s="344"/>
      <c r="CR90" s="344"/>
      <c r="CS90" s="344"/>
      <c r="CT90" s="344"/>
      <c r="CU90" s="344"/>
      <c r="CV90" s="344"/>
      <c r="CW90" s="344"/>
      <c r="CX90" s="344"/>
      <c r="CY90" s="344"/>
      <c r="CZ90" s="344"/>
      <c r="DA90" s="344"/>
      <c r="DB90" s="344"/>
      <c r="DC90" s="344"/>
      <c r="DD90" s="344"/>
      <c r="DE90" s="344"/>
      <c r="DF90" s="344"/>
      <c r="DG90" s="344"/>
      <c r="DH90" s="344"/>
      <c r="DI90" s="344"/>
      <c r="DJ90" s="344"/>
      <c r="DK90" s="344"/>
      <c r="DL90" s="344"/>
      <c r="DM90" s="344"/>
      <c r="DN90" s="344"/>
      <c r="DO90" s="344"/>
      <c r="DP90" s="344"/>
      <c r="DQ90" s="344"/>
      <c r="DR90" s="344"/>
      <c r="DS90" s="344"/>
      <c r="DT90" s="344"/>
      <c r="DU90" s="344"/>
      <c r="DV90" s="344"/>
      <c r="DW90" s="344"/>
      <c r="DX90" s="344"/>
      <c r="DY90" s="344"/>
      <c r="DZ90" s="344"/>
      <c r="EA90" s="344"/>
      <c r="EB90" s="344"/>
      <c r="EC90" s="344"/>
      <c r="ED90" s="344"/>
      <c r="EE90" s="344"/>
      <c r="EF90" s="344"/>
      <c r="EG90" s="344"/>
      <c r="EH90" s="344"/>
      <c r="EI90" s="344"/>
      <c r="EJ90" s="344"/>
      <c r="EK90" s="344"/>
      <c r="EL90" s="344"/>
      <c r="EM90" s="344"/>
      <c r="EN90" s="344"/>
      <c r="EO90" s="344"/>
      <c r="EP90" s="344"/>
      <c r="EQ90" s="344"/>
      <c r="ER90" s="344"/>
      <c r="ES90" s="344"/>
      <c r="ET90" s="344"/>
      <c r="EU90" s="344"/>
      <c r="EV90" s="344"/>
      <c r="EW90" s="344"/>
      <c r="EX90" s="344"/>
      <c r="EY90" s="344"/>
      <c r="EZ90" s="344"/>
      <c r="FA90" s="344"/>
      <c r="FB90" s="344"/>
      <c r="FC90" s="344"/>
      <c r="FD90" s="344"/>
      <c r="FE90" s="344"/>
      <c r="FF90" s="344"/>
      <c r="FG90" s="344"/>
      <c r="FH90" s="344"/>
      <c r="FI90" s="344"/>
      <c r="FJ90" s="344"/>
      <c r="FK90" s="344"/>
      <c r="FL90" s="344"/>
      <c r="FM90" s="344"/>
      <c r="FN90" s="344"/>
      <c r="FO90" s="344"/>
      <c r="FP90" s="344"/>
      <c r="FQ90" s="344"/>
      <c r="FR90" s="344"/>
      <c r="FS90" s="344"/>
      <c r="FT90" s="344"/>
      <c r="FU90" s="344"/>
      <c r="FV90" s="344"/>
      <c r="FW90" s="344"/>
      <c r="FX90" s="344"/>
      <c r="FY90" s="344"/>
      <c r="FZ90" s="344"/>
      <c r="GA90" s="344"/>
      <c r="GB90" s="344"/>
      <c r="GC90" s="344"/>
      <c r="GD90" s="344"/>
      <c r="GE90" s="344"/>
      <c r="GF90" s="344"/>
      <c r="GG90" s="344"/>
      <c r="GH90" s="344"/>
      <c r="GI90" s="344"/>
      <c r="GJ90" s="344"/>
      <c r="GK90" s="344"/>
      <c r="GL90" s="344"/>
      <c r="GM90" s="344"/>
      <c r="GN90" s="344"/>
      <c r="GO90" s="344"/>
      <c r="GP90" s="344"/>
      <c r="GQ90" s="344"/>
      <c r="GR90" s="344"/>
      <c r="GS90" s="344"/>
      <c r="GT90" s="344"/>
      <c r="GU90" s="344"/>
      <c r="GV90" s="344"/>
      <c r="GW90" s="344"/>
      <c r="GX90" s="344"/>
      <c r="GY90" s="344"/>
      <c r="GZ90" s="344"/>
      <c r="HA90" s="344"/>
      <c r="HB90" s="344"/>
      <c r="HC90" s="344"/>
      <c r="HD90" s="344"/>
      <c r="HE90" s="344"/>
      <c r="HF90" s="344"/>
      <c r="HG90" s="344"/>
      <c r="HH90" s="344"/>
      <c r="HI90" s="344"/>
      <c r="HJ90" s="344"/>
      <c r="HK90" s="344"/>
      <c r="HL90" s="344"/>
      <c r="HM90" s="344"/>
      <c r="HN90" s="344"/>
      <c r="HO90" s="344"/>
      <c r="HP90" s="344"/>
      <c r="HQ90" s="344"/>
      <c r="HR90" s="344"/>
      <c r="HS90" s="344"/>
      <c r="HT90" s="344"/>
      <c r="HU90" s="344"/>
      <c r="HV90" s="344"/>
      <c r="HW90" s="344"/>
      <c r="HX90" s="344"/>
      <c r="HY90" s="344"/>
      <c r="HZ90" s="344"/>
      <c r="IA90" s="344"/>
      <c r="IB90" s="344"/>
      <c r="IC90" s="344"/>
      <c r="ID90" s="344"/>
      <c r="IE90" s="344"/>
      <c r="IF90" s="344"/>
      <c r="IG90" s="344"/>
      <c r="IH90" s="344"/>
      <c r="II90" s="344"/>
      <c r="IJ90" s="344"/>
      <c r="IK90" s="344"/>
      <c r="IL90" s="344"/>
      <c r="IM90" s="344"/>
      <c r="IN90" s="344"/>
      <c r="IO90" s="344"/>
      <c r="IP90" s="344"/>
      <c r="IQ90" s="344"/>
      <c r="IR90" s="344"/>
      <c r="IS90" s="344"/>
      <c r="IT90" s="344"/>
      <c r="IU90" s="344"/>
      <c r="IV90" s="344"/>
      <c r="IW90" s="344"/>
      <c r="IX90" s="344"/>
      <c r="IY90" s="344"/>
      <c r="IZ90" s="344"/>
      <c r="JA90" s="344"/>
      <c r="JB90" s="344"/>
      <c r="JC90" s="344"/>
      <c r="JD90" s="344"/>
      <c r="JE90" s="344"/>
      <c r="JF90" s="344"/>
      <c r="JG90" s="344"/>
      <c r="JH90" s="344"/>
      <c r="JI90" s="344"/>
      <c r="JJ90" s="344"/>
    </row>
    <row r="91" spans="2:270" s="207" customFormat="1" x14ac:dyDescent="0.25">
      <c r="B91" s="452"/>
      <c r="N91" s="242"/>
      <c r="O91" s="242"/>
      <c r="P91" s="242"/>
      <c r="Q91" s="242"/>
      <c r="S91" s="344"/>
      <c r="T91" s="344"/>
      <c r="U91" s="344"/>
      <c r="V91" s="344"/>
      <c r="W91" s="344"/>
      <c r="X91" s="344"/>
      <c r="Y91" s="344"/>
      <c r="Z91" s="344"/>
      <c r="AA91" s="344"/>
      <c r="AB91" s="344"/>
      <c r="AC91" s="344"/>
      <c r="AD91" s="344"/>
      <c r="AE91" s="344"/>
      <c r="AF91" s="344"/>
      <c r="AG91" s="344"/>
      <c r="AH91" s="344"/>
      <c r="AI91" s="344"/>
      <c r="AJ91" s="344"/>
      <c r="AK91" s="344"/>
      <c r="AL91" s="344"/>
      <c r="AM91" s="344"/>
      <c r="AN91" s="344"/>
      <c r="AO91" s="344"/>
      <c r="AP91" s="344"/>
      <c r="AQ91" s="344"/>
      <c r="AR91" s="344"/>
      <c r="AS91" s="344"/>
      <c r="AT91" s="344"/>
      <c r="AU91" s="344"/>
      <c r="AV91" s="344"/>
      <c r="AW91" s="344"/>
      <c r="AX91" s="344"/>
      <c r="AY91" s="344"/>
      <c r="AZ91" s="344"/>
      <c r="BA91" s="344"/>
      <c r="BB91" s="344"/>
      <c r="BC91" s="344"/>
      <c r="BD91" s="344"/>
      <c r="BE91" s="344"/>
      <c r="BF91" s="344"/>
      <c r="BG91" s="344"/>
      <c r="BH91" s="344"/>
      <c r="BI91" s="344"/>
      <c r="BJ91" s="344"/>
      <c r="BK91" s="344"/>
      <c r="BL91" s="344"/>
      <c r="BM91" s="344"/>
      <c r="BN91" s="344"/>
      <c r="BO91" s="344"/>
      <c r="BP91" s="344"/>
      <c r="BQ91" s="344"/>
      <c r="BR91" s="344"/>
      <c r="BS91" s="344"/>
      <c r="BT91" s="344"/>
      <c r="BU91" s="344"/>
      <c r="BV91" s="344"/>
      <c r="BW91" s="344"/>
      <c r="BX91" s="344"/>
      <c r="BY91" s="344"/>
      <c r="BZ91" s="344"/>
      <c r="CA91" s="344"/>
      <c r="CB91" s="344"/>
      <c r="CC91" s="344"/>
      <c r="CD91" s="344"/>
      <c r="CE91" s="344"/>
      <c r="CF91" s="344"/>
      <c r="CG91" s="344"/>
      <c r="CH91" s="344"/>
      <c r="CI91" s="344"/>
      <c r="CJ91" s="344"/>
      <c r="CK91" s="344"/>
      <c r="CL91" s="344"/>
      <c r="CM91" s="344"/>
      <c r="CN91" s="344"/>
      <c r="CO91" s="344"/>
      <c r="CP91" s="344"/>
      <c r="CQ91" s="344"/>
      <c r="CR91" s="344"/>
      <c r="CS91" s="344"/>
      <c r="CT91" s="344"/>
      <c r="CU91" s="344"/>
      <c r="CV91" s="344"/>
      <c r="CW91" s="344"/>
      <c r="CX91" s="344"/>
      <c r="CY91" s="344"/>
      <c r="CZ91" s="344"/>
      <c r="DA91" s="344"/>
      <c r="DB91" s="344"/>
      <c r="DC91" s="344"/>
      <c r="DD91" s="344"/>
      <c r="DE91" s="344"/>
      <c r="DF91" s="344"/>
      <c r="DG91" s="344"/>
      <c r="DH91" s="344"/>
      <c r="DI91" s="344"/>
      <c r="DJ91" s="344"/>
      <c r="DK91" s="344"/>
      <c r="DL91" s="344"/>
      <c r="DM91" s="344"/>
      <c r="DN91" s="344"/>
      <c r="DO91" s="344"/>
      <c r="DP91" s="344"/>
      <c r="DQ91" s="344"/>
      <c r="DR91" s="344"/>
      <c r="DS91" s="344"/>
      <c r="DT91" s="344"/>
      <c r="DU91" s="344"/>
      <c r="DV91" s="344"/>
      <c r="DW91" s="344"/>
      <c r="DX91" s="344"/>
      <c r="DY91" s="344"/>
      <c r="DZ91" s="344"/>
      <c r="EA91" s="344"/>
      <c r="EB91" s="344"/>
      <c r="EC91" s="344"/>
      <c r="ED91" s="344"/>
      <c r="EE91" s="344"/>
      <c r="EF91" s="344"/>
      <c r="EG91" s="344"/>
      <c r="EH91" s="344"/>
      <c r="EI91" s="344"/>
      <c r="EJ91" s="344"/>
      <c r="EK91" s="344"/>
      <c r="EL91" s="344"/>
      <c r="EM91" s="344"/>
      <c r="EN91" s="344"/>
      <c r="EO91" s="344"/>
      <c r="EP91" s="344"/>
      <c r="EQ91" s="344"/>
      <c r="ER91" s="344"/>
      <c r="ES91" s="344"/>
      <c r="ET91" s="344"/>
      <c r="EU91" s="344"/>
      <c r="EV91" s="344"/>
      <c r="EW91" s="344"/>
      <c r="EX91" s="344"/>
      <c r="EY91" s="344"/>
      <c r="EZ91" s="344"/>
      <c r="FA91" s="344"/>
      <c r="FB91" s="344"/>
      <c r="FC91" s="344"/>
      <c r="FD91" s="344"/>
      <c r="FE91" s="344"/>
      <c r="FF91" s="344"/>
      <c r="FG91" s="344"/>
      <c r="FH91" s="344"/>
      <c r="FI91" s="344"/>
      <c r="FJ91" s="344"/>
      <c r="FK91" s="344"/>
      <c r="FL91" s="344"/>
      <c r="FM91" s="344"/>
      <c r="FN91" s="344"/>
      <c r="FO91" s="344"/>
      <c r="FP91" s="344"/>
      <c r="FQ91" s="344"/>
      <c r="FR91" s="344"/>
      <c r="FS91" s="344"/>
      <c r="FT91" s="344"/>
      <c r="FU91" s="344"/>
      <c r="FV91" s="344"/>
      <c r="FW91" s="344"/>
      <c r="FX91" s="344"/>
      <c r="FY91" s="344"/>
      <c r="FZ91" s="344"/>
      <c r="GA91" s="344"/>
      <c r="GB91" s="344"/>
      <c r="GC91" s="344"/>
      <c r="GD91" s="344"/>
      <c r="GE91" s="344"/>
      <c r="GF91" s="344"/>
      <c r="GG91" s="344"/>
      <c r="GH91" s="344"/>
      <c r="GI91" s="344"/>
      <c r="GJ91" s="344"/>
      <c r="GK91" s="344"/>
      <c r="GL91" s="344"/>
      <c r="GM91" s="344"/>
      <c r="GN91" s="344"/>
      <c r="GO91" s="344"/>
      <c r="GP91" s="344"/>
      <c r="GQ91" s="344"/>
      <c r="GR91" s="344"/>
      <c r="GS91" s="344"/>
      <c r="GT91" s="344"/>
      <c r="GU91" s="344"/>
      <c r="GV91" s="344"/>
      <c r="GW91" s="344"/>
      <c r="GX91" s="344"/>
      <c r="GY91" s="344"/>
      <c r="GZ91" s="344"/>
      <c r="HA91" s="344"/>
      <c r="HB91" s="344"/>
      <c r="HC91" s="344"/>
      <c r="HD91" s="344"/>
      <c r="HE91" s="344"/>
      <c r="HF91" s="344"/>
      <c r="HG91" s="344"/>
      <c r="HH91" s="344"/>
      <c r="HI91" s="344"/>
      <c r="HJ91" s="344"/>
      <c r="HK91" s="344"/>
      <c r="HL91" s="344"/>
      <c r="HM91" s="344"/>
      <c r="HN91" s="344"/>
      <c r="HO91" s="344"/>
      <c r="HP91" s="344"/>
      <c r="HQ91" s="344"/>
      <c r="HR91" s="344"/>
      <c r="HS91" s="344"/>
      <c r="HT91" s="344"/>
      <c r="HU91" s="344"/>
      <c r="HV91" s="344"/>
      <c r="HW91" s="344"/>
      <c r="HX91" s="344"/>
      <c r="HY91" s="344"/>
      <c r="HZ91" s="344"/>
      <c r="IA91" s="344"/>
      <c r="IB91" s="344"/>
      <c r="IC91" s="344"/>
      <c r="ID91" s="344"/>
      <c r="IE91" s="344"/>
      <c r="IF91" s="344"/>
      <c r="IG91" s="344"/>
      <c r="IH91" s="344"/>
      <c r="II91" s="344"/>
      <c r="IJ91" s="344"/>
      <c r="IK91" s="344"/>
      <c r="IL91" s="344"/>
      <c r="IM91" s="344"/>
      <c r="IN91" s="344"/>
      <c r="IO91" s="344"/>
      <c r="IP91" s="344"/>
      <c r="IQ91" s="344"/>
      <c r="IR91" s="344"/>
      <c r="IS91" s="344"/>
      <c r="IT91" s="344"/>
      <c r="IU91" s="344"/>
      <c r="IV91" s="344"/>
      <c r="IW91" s="344"/>
      <c r="IX91" s="344"/>
      <c r="IY91" s="344"/>
      <c r="IZ91" s="344"/>
      <c r="JA91" s="344"/>
      <c r="JB91" s="344"/>
      <c r="JC91" s="344"/>
      <c r="JD91" s="344"/>
      <c r="JE91" s="344"/>
      <c r="JF91" s="344"/>
      <c r="JG91" s="344"/>
      <c r="JH91" s="344"/>
      <c r="JI91" s="344"/>
      <c r="JJ91" s="344"/>
    </row>
    <row r="92" spans="2:270" s="207" customFormat="1" x14ac:dyDescent="0.25">
      <c r="B92" s="452"/>
      <c r="N92" s="242"/>
      <c r="O92" s="242"/>
      <c r="P92" s="242"/>
      <c r="Q92" s="242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  <c r="AH92" s="344"/>
      <c r="AI92" s="344"/>
      <c r="AJ92" s="344"/>
      <c r="AK92" s="344"/>
      <c r="AL92" s="344"/>
      <c r="AM92" s="344"/>
      <c r="AN92" s="344"/>
      <c r="AO92" s="344"/>
      <c r="AP92" s="344"/>
      <c r="AQ92" s="344"/>
      <c r="AR92" s="344"/>
      <c r="AS92" s="344"/>
      <c r="AT92" s="344"/>
      <c r="AU92" s="344"/>
      <c r="AV92" s="344"/>
      <c r="AW92" s="344"/>
      <c r="AX92" s="344"/>
      <c r="AY92" s="344"/>
      <c r="AZ92" s="344"/>
      <c r="BA92" s="344"/>
      <c r="BB92" s="344"/>
      <c r="BC92" s="344"/>
      <c r="BD92" s="344"/>
      <c r="BE92" s="344"/>
      <c r="BF92" s="344"/>
      <c r="BG92" s="344"/>
      <c r="BH92" s="344"/>
      <c r="BI92" s="344"/>
      <c r="BJ92" s="344"/>
      <c r="BK92" s="344"/>
      <c r="BL92" s="344"/>
      <c r="BM92" s="344"/>
      <c r="BN92" s="344"/>
      <c r="BO92" s="344"/>
      <c r="BP92" s="344"/>
      <c r="BQ92" s="344"/>
      <c r="BR92" s="344"/>
      <c r="BS92" s="344"/>
      <c r="BT92" s="344"/>
      <c r="BU92" s="344"/>
      <c r="BV92" s="344"/>
      <c r="BW92" s="344"/>
      <c r="BX92" s="344"/>
      <c r="BY92" s="344"/>
      <c r="BZ92" s="344"/>
      <c r="CA92" s="344"/>
      <c r="CB92" s="344"/>
      <c r="CC92" s="344"/>
      <c r="CD92" s="344"/>
      <c r="CE92" s="344"/>
      <c r="CF92" s="344"/>
      <c r="CG92" s="344"/>
      <c r="CH92" s="344"/>
      <c r="CI92" s="344"/>
      <c r="CJ92" s="344"/>
      <c r="CK92" s="344"/>
      <c r="CL92" s="344"/>
      <c r="CM92" s="344"/>
      <c r="CN92" s="344"/>
      <c r="CO92" s="344"/>
      <c r="CP92" s="344"/>
      <c r="CQ92" s="344"/>
      <c r="CR92" s="344"/>
      <c r="CS92" s="344"/>
      <c r="CT92" s="344"/>
      <c r="CU92" s="344"/>
      <c r="CV92" s="344"/>
      <c r="CW92" s="344"/>
      <c r="CX92" s="344"/>
      <c r="CY92" s="344"/>
      <c r="CZ92" s="344"/>
      <c r="DA92" s="344"/>
      <c r="DB92" s="344"/>
      <c r="DC92" s="344"/>
      <c r="DD92" s="344"/>
      <c r="DE92" s="344"/>
      <c r="DF92" s="344"/>
      <c r="DG92" s="344"/>
      <c r="DH92" s="344"/>
      <c r="DI92" s="344"/>
      <c r="DJ92" s="344"/>
      <c r="DK92" s="344"/>
      <c r="DL92" s="344"/>
      <c r="DM92" s="344"/>
      <c r="DN92" s="344"/>
      <c r="DO92" s="344"/>
      <c r="DP92" s="344"/>
      <c r="DQ92" s="344"/>
      <c r="DR92" s="344"/>
      <c r="DS92" s="344"/>
      <c r="DT92" s="344"/>
      <c r="DU92" s="344"/>
      <c r="DV92" s="344"/>
      <c r="DW92" s="344"/>
      <c r="DX92" s="344"/>
      <c r="DY92" s="344"/>
      <c r="DZ92" s="344"/>
      <c r="EA92" s="344"/>
      <c r="EB92" s="344"/>
      <c r="EC92" s="344"/>
      <c r="ED92" s="344"/>
      <c r="EE92" s="344"/>
      <c r="EF92" s="344"/>
      <c r="EG92" s="344"/>
      <c r="EH92" s="344"/>
      <c r="EI92" s="344"/>
      <c r="EJ92" s="344"/>
      <c r="EK92" s="344"/>
      <c r="EL92" s="344"/>
      <c r="EM92" s="344"/>
      <c r="EN92" s="344"/>
      <c r="EO92" s="344"/>
      <c r="EP92" s="344"/>
      <c r="EQ92" s="344"/>
      <c r="ER92" s="344"/>
      <c r="ES92" s="344"/>
      <c r="ET92" s="344"/>
      <c r="EU92" s="344"/>
      <c r="EV92" s="344"/>
      <c r="EW92" s="344"/>
      <c r="EX92" s="344"/>
      <c r="EY92" s="344"/>
      <c r="EZ92" s="344"/>
      <c r="FA92" s="344"/>
      <c r="FB92" s="344"/>
      <c r="FC92" s="344"/>
      <c r="FD92" s="344"/>
      <c r="FE92" s="344"/>
      <c r="FF92" s="344"/>
      <c r="FG92" s="344"/>
      <c r="FH92" s="344"/>
      <c r="FI92" s="344"/>
      <c r="FJ92" s="344"/>
      <c r="FK92" s="344"/>
      <c r="FL92" s="344"/>
      <c r="FM92" s="344"/>
      <c r="FN92" s="344"/>
      <c r="FO92" s="344"/>
      <c r="FP92" s="344"/>
      <c r="FQ92" s="344"/>
      <c r="FR92" s="344"/>
      <c r="FS92" s="344"/>
      <c r="FT92" s="344"/>
      <c r="FU92" s="344"/>
      <c r="FV92" s="344"/>
      <c r="FW92" s="344"/>
      <c r="FX92" s="344"/>
      <c r="FY92" s="344"/>
      <c r="FZ92" s="344"/>
      <c r="GA92" s="344"/>
      <c r="GB92" s="344"/>
      <c r="GC92" s="344"/>
      <c r="GD92" s="344"/>
      <c r="GE92" s="344"/>
      <c r="GF92" s="344"/>
      <c r="GG92" s="344"/>
      <c r="GH92" s="344"/>
      <c r="GI92" s="344"/>
      <c r="GJ92" s="344"/>
      <c r="GK92" s="344"/>
      <c r="GL92" s="344"/>
      <c r="GM92" s="344"/>
      <c r="GN92" s="344"/>
      <c r="GO92" s="344"/>
      <c r="GP92" s="344"/>
      <c r="GQ92" s="344"/>
      <c r="GR92" s="344"/>
      <c r="GS92" s="344"/>
      <c r="GT92" s="344"/>
      <c r="GU92" s="344"/>
      <c r="GV92" s="344"/>
      <c r="GW92" s="344"/>
      <c r="GX92" s="344"/>
      <c r="GY92" s="344"/>
      <c r="GZ92" s="344"/>
      <c r="HA92" s="344"/>
      <c r="HB92" s="344"/>
      <c r="HC92" s="344"/>
      <c r="HD92" s="344"/>
      <c r="HE92" s="344"/>
      <c r="HF92" s="344"/>
      <c r="HG92" s="344"/>
      <c r="HH92" s="344"/>
      <c r="HI92" s="344"/>
      <c r="HJ92" s="344"/>
      <c r="HK92" s="344"/>
      <c r="HL92" s="344"/>
      <c r="HM92" s="344"/>
      <c r="HN92" s="344"/>
      <c r="HO92" s="344"/>
      <c r="HP92" s="344"/>
      <c r="HQ92" s="344"/>
      <c r="HR92" s="344"/>
      <c r="HS92" s="344"/>
      <c r="HT92" s="344"/>
      <c r="HU92" s="344"/>
      <c r="HV92" s="344"/>
      <c r="HW92" s="344"/>
      <c r="HX92" s="344"/>
      <c r="HY92" s="344"/>
      <c r="HZ92" s="344"/>
      <c r="IA92" s="344"/>
      <c r="IB92" s="344"/>
      <c r="IC92" s="344"/>
      <c r="ID92" s="344"/>
      <c r="IE92" s="344"/>
      <c r="IF92" s="344"/>
      <c r="IG92" s="344"/>
      <c r="IH92" s="344"/>
      <c r="II92" s="344"/>
      <c r="IJ92" s="344"/>
      <c r="IK92" s="344"/>
      <c r="IL92" s="344"/>
      <c r="IM92" s="344"/>
      <c r="IN92" s="344"/>
      <c r="IO92" s="344"/>
      <c r="IP92" s="344"/>
      <c r="IQ92" s="344"/>
      <c r="IR92" s="344"/>
      <c r="IS92" s="344"/>
      <c r="IT92" s="344"/>
      <c r="IU92" s="344"/>
      <c r="IV92" s="344"/>
      <c r="IW92" s="344"/>
      <c r="IX92" s="344"/>
      <c r="IY92" s="344"/>
      <c r="IZ92" s="344"/>
      <c r="JA92" s="344"/>
      <c r="JB92" s="344"/>
      <c r="JC92" s="344"/>
      <c r="JD92" s="344"/>
      <c r="JE92" s="344"/>
      <c r="JF92" s="344"/>
      <c r="JG92" s="344"/>
      <c r="JH92" s="344"/>
      <c r="JI92" s="344"/>
      <c r="JJ92" s="344"/>
    </row>
    <row r="93" spans="2:270" s="207" customFormat="1" x14ac:dyDescent="0.25">
      <c r="B93" s="452"/>
      <c r="N93" s="242"/>
      <c r="O93" s="242"/>
      <c r="P93" s="242"/>
      <c r="Q93" s="242"/>
      <c r="S93" s="344"/>
      <c r="T93" s="344"/>
      <c r="U93" s="344"/>
      <c r="V93" s="344"/>
      <c r="W93" s="344"/>
      <c r="X93" s="344"/>
      <c r="Y93" s="344"/>
      <c r="Z93" s="344"/>
      <c r="AA93" s="344"/>
      <c r="AB93" s="344"/>
      <c r="AC93" s="344"/>
      <c r="AD93" s="344"/>
      <c r="AE93" s="344"/>
      <c r="AF93" s="344"/>
      <c r="AG93" s="344"/>
      <c r="AH93" s="344"/>
      <c r="AI93" s="344"/>
      <c r="AJ93" s="344"/>
      <c r="AK93" s="344"/>
      <c r="AL93" s="344"/>
      <c r="AM93" s="344"/>
      <c r="AN93" s="344"/>
      <c r="AO93" s="344"/>
      <c r="AP93" s="344"/>
      <c r="AQ93" s="344"/>
      <c r="AR93" s="344"/>
      <c r="AS93" s="344"/>
      <c r="AT93" s="344"/>
      <c r="AU93" s="344"/>
      <c r="AV93" s="344"/>
      <c r="AW93" s="344"/>
      <c r="AX93" s="344"/>
      <c r="AY93" s="344"/>
      <c r="AZ93" s="344"/>
      <c r="BA93" s="344"/>
      <c r="BB93" s="344"/>
      <c r="BC93" s="344"/>
      <c r="BD93" s="344"/>
      <c r="BE93" s="344"/>
      <c r="BF93" s="344"/>
      <c r="BG93" s="344"/>
      <c r="BH93" s="344"/>
      <c r="BI93" s="344"/>
      <c r="BJ93" s="344"/>
      <c r="BK93" s="344"/>
      <c r="BL93" s="344"/>
      <c r="BM93" s="344"/>
      <c r="BN93" s="344"/>
      <c r="BO93" s="344"/>
      <c r="BP93" s="344"/>
      <c r="BQ93" s="344"/>
      <c r="BR93" s="344"/>
      <c r="BS93" s="344"/>
      <c r="BT93" s="344"/>
      <c r="BU93" s="344"/>
      <c r="BV93" s="344"/>
      <c r="BW93" s="344"/>
      <c r="BX93" s="344"/>
      <c r="BY93" s="344"/>
      <c r="BZ93" s="344"/>
      <c r="CA93" s="344"/>
      <c r="CB93" s="344"/>
      <c r="CC93" s="344"/>
      <c r="CD93" s="344"/>
      <c r="CE93" s="344"/>
      <c r="CF93" s="344"/>
      <c r="CG93" s="344"/>
      <c r="CH93" s="344"/>
      <c r="CI93" s="344"/>
      <c r="CJ93" s="344"/>
      <c r="CK93" s="344"/>
      <c r="CL93" s="344"/>
      <c r="CM93" s="344"/>
      <c r="CN93" s="344"/>
      <c r="CO93" s="344"/>
      <c r="CP93" s="344"/>
      <c r="CQ93" s="344"/>
      <c r="CR93" s="344"/>
      <c r="CS93" s="344"/>
      <c r="CT93" s="344"/>
      <c r="CU93" s="344"/>
      <c r="CV93" s="344"/>
      <c r="CW93" s="344"/>
      <c r="CX93" s="344"/>
      <c r="CY93" s="344"/>
      <c r="CZ93" s="344"/>
      <c r="DA93" s="344"/>
      <c r="DB93" s="344"/>
      <c r="DC93" s="344"/>
      <c r="DD93" s="344"/>
      <c r="DE93" s="344"/>
      <c r="DF93" s="344"/>
      <c r="DG93" s="344"/>
      <c r="DH93" s="344"/>
      <c r="DI93" s="344"/>
      <c r="DJ93" s="344"/>
      <c r="DK93" s="344"/>
      <c r="DL93" s="344"/>
      <c r="DM93" s="344"/>
      <c r="DN93" s="344"/>
      <c r="DO93" s="344"/>
      <c r="DP93" s="344"/>
      <c r="DQ93" s="344"/>
      <c r="DR93" s="344"/>
      <c r="DS93" s="344"/>
      <c r="DT93" s="344"/>
      <c r="DU93" s="344"/>
      <c r="DV93" s="344"/>
      <c r="DW93" s="344"/>
      <c r="DX93" s="344"/>
      <c r="DY93" s="344"/>
      <c r="DZ93" s="344"/>
      <c r="EA93" s="344"/>
      <c r="EB93" s="344"/>
      <c r="EC93" s="344"/>
      <c r="ED93" s="344"/>
      <c r="EE93" s="344"/>
      <c r="EF93" s="344"/>
      <c r="EG93" s="344"/>
      <c r="EH93" s="344"/>
      <c r="EI93" s="344"/>
      <c r="EJ93" s="344"/>
      <c r="EK93" s="344"/>
      <c r="EL93" s="344"/>
      <c r="EM93" s="344"/>
      <c r="EN93" s="344"/>
      <c r="EO93" s="344"/>
      <c r="EP93" s="344"/>
      <c r="EQ93" s="344"/>
      <c r="ER93" s="344"/>
      <c r="ES93" s="344"/>
      <c r="ET93" s="344"/>
      <c r="EU93" s="344"/>
      <c r="EV93" s="344"/>
      <c r="EW93" s="344"/>
      <c r="EX93" s="344"/>
      <c r="EY93" s="344"/>
      <c r="EZ93" s="344"/>
      <c r="FA93" s="344"/>
      <c r="FB93" s="344"/>
      <c r="FC93" s="344"/>
      <c r="FD93" s="344"/>
      <c r="FE93" s="344"/>
      <c r="FF93" s="344"/>
      <c r="FG93" s="344"/>
      <c r="FH93" s="344"/>
      <c r="FI93" s="344"/>
      <c r="FJ93" s="344"/>
      <c r="FK93" s="344"/>
      <c r="FL93" s="344"/>
      <c r="FM93" s="344"/>
      <c r="FN93" s="344"/>
      <c r="FO93" s="344"/>
      <c r="FP93" s="344"/>
      <c r="FQ93" s="344"/>
      <c r="FR93" s="344"/>
      <c r="FS93" s="344"/>
      <c r="FT93" s="344"/>
      <c r="FU93" s="344"/>
      <c r="FV93" s="344"/>
      <c r="FW93" s="344"/>
      <c r="FX93" s="344"/>
      <c r="FY93" s="344"/>
      <c r="FZ93" s="344"/>
      <c r="GA93" s="344"/>
      <c r="GB93" s="344"/>
      <c r="GC93" s="344"/>
      <c r="GD93" s="344"/>
      <c r="GE93" s="344"/>
      <c r="GF93" s="344"/>
      <c r="GG93" s="344"/>
      <c r="GH93" s="344"/>
      <c r="GI93" s="344"/>
      <c r="GJ93" s="344"/>
      <c r="GK93" s="344"/>
      <c r="GL93" s="344"/>
      <c r="GM93" s="344"/>
      <c r="GN93" s="344"/>
      <c r="GO93" s="344"/>
      <c r="GP93" s="344"/>
      <c r="GQ93" s="344"/>
      <c r="GR93" s="344"/>
      <c r="GS93" s="344"/>
      <c r="GT93" s="344"/>
      <c r="GU93" s="344"/>
      <c r="GV93" s="344"/>
      <c r="GW93" s="344"/>
      <c r="GX93" s="344"/>
      <c r="GY93" s="344"/>
      <c r="GZ93" s="344"/>
      <c r="HA93" s="344"/>
      <c r="HB93" s="344"/>
      <c r="HC93" s="344"/>
      <c r="HD93" s="344"/>
      <c r="HE93" s="344"/>
      <c r="HF93" s="344"/>
      <c r="HG93" s="344"/>
      <c r="HH93" s="344"/>
      <c r="HI93" s="344"/>
      <c r="HJ93" s="344"/>
      <c r="HK93" s="344"/>
      <c r="HL93" s="344"/>
      <c r="HM93" s="344"/>
      <c r="HN93" s="344"/>
      <c r="HO93" s="344"/>
      <c r="HP93" s="344"/>
      <c r="HQ93" s="344"/>
      <c r="HR93" s="344"/>
      <c r="HS93" s="344"/>
      <c r="HT93" s="344"/>
      <c r="HU93" s="344"/>
      <c r="HV93" s="344"/>
      <c r="HW93" s="344"/>
      <c r="HX93" s="344"/>
      <c r="HY93" s="344"/>
      <c r="HZ93" s="344"/>
      <c r="IA93" s="344"/>
      <c r="IB93" s="344"/>
      <c r="IC93" s="344"/>
      <c r="ID93" s="344"/>
      <c r="IE93" s="344"/>
      <c r="IF93" s="344"/>
      <c r="IG93" s="344"/>
      <c r="IH93" s="344"/>
      <c r="II93" s="344"/>
      <c r="IJ93" s="344"/>
      <c r="IK93" s="344"/>
      <c r="IL93" s="344"/>
      <c r="IM93" s="344"/>
      <c r="IN93" s="344"/>
      <c r="IO93" s="344"/>
      <c r="IP93" s="344"/>
      <c r="IQ93" s="344"/>
      <c r="IR93" s="344"/>
      <c r="IS93" s="344"/>
      <c r="IT93" s="344"/>
      <c r="IU93" s="344"/>
      <c r="IV93" s="344"/>
      <c r="IW93" s="344"/>
      <c r="IX93" s="344"/>
      <c r="IY93" s="344"/>
      <c r="IZ93" s="344"/>
      <c r="JA93" s="344"/>
      <c r="JB93" s="344"/>
      <c r="JC93" s="344"/>
      <c r="JD93" s="344"/>
      <c r="JE93" s="344"/>
      <c r="JF93" s="344"/>
      <c r="JG93" s="344"/>
      <c r="JH93" s="344"/>
      <c r="JI93" s="344"/>
      <c r="JJ93" s="344"/>
    </row>
    <row r="94" spans="2:270" s="207" customFormat="1" x14ac:dyDescent="0.25">
      <c r="B94" s="452"/>
      <c r="N94" s="242"/>
      <c r="O94" s="242"/>
      <c r="P94" s="242"/>
      <c r="Q94" s="242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  <c r="AC94" s="344"/>
      <c r="AD94" s="344"/>
      <c r="AE94" s="344"/>
      <c r="AF94" s="344"/>
      <c r="AG94" s="344"/>
      <c r="AH94" s="344"/>
      <c r="AI94" s="344"/>
      <c r="AJ94" s="344"/>
      <c r="AK94" s="344"/>
      <c r="AL94" s="344"/>
      <c r="AM94" s="344"/>
      <c r="AN94" s="344"/>
      <c r="AO94" s="344"/>
      <c r="AP94" s="344"/>
      <c r="AQ94" s="344"/>
      <c r="AR94" s="344"/>
      <c r="AS94" s="344"/>
      <c r="AT94" s="344"/>
      <c r="AU94" s="344"/>
      <c r="AV94" s="344"/>
      <c r="AW94" s="344"/>
      <c r="AX94" s="344"/>
      <c r="AY94" s="344"/>
      <c r="AZ94" s="344"/>
      <c r="BA94" s="344"/>
      <c r="BB94" s="344"/>
      <c r="BC94" s="344"/>
      <c r="BD94" s="344"/>
      <c r="BE94" s="344"/>
      <c r="BF94" s="344"/>
      <c r="BG94" s="344"/>
      <c r="BH94" s="344"/>
      <c r="BI94" s="344"/>
      <c r="BJ94" s="344"/>
      <c r="BK94" s="344"/>
      <c r="BL94" s="344"/>
      <c r="BM94" s="344"/>
      <c r="BN94" s="344"/>
      <c r="BO94" s="344"/>
      <c r="BP94" s="344"/>
      <c r="BQ94" s="344"/>
      <c r="BR94" s="344"/>
      <c r="BS94" s="344"/>
      <c r="BT94" s="344"/>
      <c r="BU94" s="344"/>
      <c r="BV94" s="344"/>
      <c r="BW94" s="344"/>
      <c r="BX94" s="344"/>
      <c r="BY94" s="344"/>
      <c r="BZ94" s="344"/>
      <c r="CA94" s="344"/>
      <c r="CB94" s="344"/>
      <c r="CC94" s="344"/>
      <c r="CD94" s="344"/>
      <c r="CE94" s="344"/>
      <c r="CF94" s="344"/>
      <c r="CG94" s="344"/>
      <c r="CH94" s="344"/>
      <c r="CI94" s="344"/>
      <c r="CJ94" s="344"/>
      <c r="CK94" s="344"/>
      <c r="CL94" s="344"/>
      <c r="CM94" s="344"/>
      <c r="CN94" s="344"/>
      <c r="CO94" s="344"/>
      <c r="CP94" s="344"/>
      <c r="CQ94" s="344"/>
      <c r="CR94" s="344"/>
      <c r="CS94" s="344"/>
      <c r="CT94" s="344"/>
      <c r="CU94" s="344"/>
      <c r="CV94" s="344"/>
      <c r="CW94" s="344"/>
      <c r="CX94" s="344"/>
      <c r="CY94" s="344"/>
      <c r="CZ94" s="344"/>
      <c r="DA94" s="344"/>
      <c r="DB94" s="344"/>
      <c r="DC94" s="344"/>
      <c r="DD94" s="344"/>
      <c r="DE94" s="344"/>
      <c r="DF94" s="344"/>
      <c r="DG94" s="344"/>
      <c r="DH94" s="344"/>
      <c r="DI94" s="344"/>
      <c r="DJ94" s="344"/>
      <c r="DK94" s="344"/>
      <c r="DL94" s="344"/>
      <c r="DM94" s="344"/>
      <c r="DN94" s="344"/>
      <c r="DO94" s="344"/>
      <c r="DP94" s="344"/>
      <c r="DQ94" s="344"/>
      <c r="DR94" s="344"/>
      <c r="DS94" s="344"/>
      <c r="DT94" s="344"/>
      <c r="DU94" s="344"/>
      <c r="DV94" s="344"/>
      <c r="DW94" s="344"/>
      <c r="DX94" s="344"/>
      <c r="DY94" s="344"/>
      <c r="DZ94" s="344"/>
      <c r="EA94" s="344"/>
      <c r="EB94" s="344"/>
      <c r="EC94" s="344"/>
      <c r="ED94" s="344"/>
      <c r="EE94" s="344"/>
      <c r="EF94" s="344"/>
      <c r="EG94" s="344"/>
      <c r="EH94" s="344"/>
      <c r="EI94" s="344"/>
      <c r="EJ94" s="344"/>
      <c r="EK94" s="344"/>
      <c r="EL94" s="344"/>
      <c r="EM94" s="344"/>
      <c r="EN94" s="344"/>
      <c r="EO94" s="344"/>
      <c r="EP94" s="344"/>
      <c r="EQ94" s="344"/>
      <c r="ER94" s="344"/>
      <c r="ES94" s="344"/>
      <c r="ET94" s="344"/>
      <c r="EU94" s="344"/>
      <c r="EV94" s="344"/>
      <c r="EW94" s="344"/>
      <c r="EX94" s="344"/>
      <c r="EY94" s="344"/>
      <c r="EZ94" s="344"/>
      <c r="FA94" s="344"/>
      <c r="FB94" s="344"/>
      <c r="FC94" s="344"/>
      <c r="FD94" s="344"/>
      <c r="FE94" s="344"/>
      <c r="FF94" s="344"/>
      <c r="FG94" s="344"/>
      <c r="FH94" s="344"/>
      <c r="FI94" s="344"/>
      <c r="FJ94" s="344"/>
      <c r="FK94" s="344"/>
      <c r="FL94" s="344"/>
      <c r="FM94" s="344"/>
      <c r="FN94" s="344"/>
      <c r="FO94" s="344"/>
      <c r="FP94" s="344"/>
      <c r="FQ94" s="344"/>
      <c r="FR94" s="344"/>
      <c r="FS94" s="344"/>
      <c r="FT94" s="344"/>
      <c r="FU94" s="344"/>
      <c r="FV94" s="344"/>
      <c r="FW94" s="344"/>
      <c r="FX94" s="344"/>
      <c r="FY94" s="344"/>
      <c r="FZ94" s="344"/>
      <c r="GA94" s="344"/>
      <c r="GB94" s="344"/>
      <c r="GC94" s="344"/>
      <c r="GD94" s="344"/>
      <c r="GE94" s="344"/>
      <c r="GF94" s="344"/>
      <c r="GG94" s="344"/>
      <c r="GH94" s="344"/>
      <c r="GI94" s="344"/>
      <c r="GJ94" s="344"/>
      <c r="GK94" s="344"/>
      <c r="GL94" s="344"/>
      <c r="GM94" s="344"/>
      <c r="GN94" s="344"/>
      <c r="GO94" s="344"/>
      <c r="GP94" s="344"/>
      <c r="GQ94" s="344"/>
      <c r="GR94" s="344"/>
      <c r="GS94" s="344"/>
      <c r="GT94" s="344"/>
      <c r="GU94" s="344"/>
      <c r="GV94" s="344"/>
      <c r="GW94" s="344"/>
      <c r="GX94" s="344"/>
      <c r="GY94" s="344"/>
      <c r="GZ94" s="344"/>
      <c r="HA94" s="344"/>
      <c r="HB94" s="344"/>
      <c r="HC94" s="344"/>
      <c r="HD94" s="344"/>
      <c r="HE94" s="344"/>
      <c r="HF94" s="344"/>
      <c r="HG94" s="344"/>
      <c r="HH94" s="344"/>
      <c r="HI94" s="344"/>
      <c r="HJ94" s="344"/>
      <c r="HK94" s="344"/>
      <c r="HL94" s="344"/>
      <c r="HM94" s="344"/>
      <c r="HN94" s="344"/>
      <c r="HO94" s="344"/>
      <c r="HP94" s="344"/>
      <c r="HQ94" s="344"/>
      <c r="HR94" s="344"/>
      <c r="HS94" s="344"/>
      <c r="HT94" s="344"/>
      <c r="HU94" s="344"/>
      <c r="HV94" s="344"/>
      <c r="HW94" s="344"/>
      <c r="HX94" s="344"/>
      <c r="HY94" s="344"/>
      <c r="HZ94" s="344"/>
      <c r="IA94" s="344"/>
      <c r="IB94" s="344"/>
      <c r="IC94" s="344"/>
      <c r="ID94" s="344"/>
      <c r="IE94" s="344"/>
      <c r="IF94" s="344"/>
      <c r="IG94" s="344"/>
      <c r="IH94" s="344"/>
      <c r="II94" s="344"/>
      <c r="IJ94" s="344"/>
      <c r="IK94" s="344"/>
      <c r="IL94" s="344"/>
      <c r="IM94" s="344"/>
      <c r="IN94" s="344"/>
      <c r="IO94" s="344"/>
      <c r="IP94" s="344"/>
      <c r="IQ94" s="344"/>
      <c r="IR94" s="344"/>
      <c r="IS94" s="344"/>
      <c r="IT94" s="344"/>
      <c r="IU94" s="344"/>
      <c r="IV94" s="344"/>
      <c r="IW94" s="344"/>
      <c r="IX94" s="344"/>
      <c r="IY94" s="344"/>
      <c r="IZ94" s="344"/>
      <c r="JA94" s="344"/>
      <c r="JB94" s="344"/>
      <c r="JC94" s="344"/>
      <c r="JD94" s="344"/>
      <c r="JE94" s="344"/>
      <c r="JF94" s="344"/>
      <c r="JG94" s="344"/>
      <c r="JH94" s="344"/>
      <c r="JI94" s="344"/>
      <c r="JJ94" s="344"/>
    </row>
    <row r="95" spans="2:270" s="207" customFormat="1" x14ac:dyDescent="0.25">
      <c r="B95" s="452"/>
      <c r="N95" s="242"/>
      <c r="O95" s="242"/>
      <c r="P95" s="242"/>
      <c r="Q95" s="242"/>
      <c r="S95" s="344"/>
      <c r="T95" s="344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4"/>
      <c r="AH95" s="344"/>
      <c r="AI95" s="344"/>
      <c r="AJ95" s="344"/>
      <c r="AK95" s="344"/>
      <c r="AL95" s="344"/>
      <c r="AM95" s="344"/>
      <c r="AN95" s="344"/>
      <c r="AO95" s="344"/>
      <c r="AP95" s="344"/>
      <c r="AQ95" s="344"/>
      <c r="AR95" s="344"/>
      <c r="AS95" s="344"/>
      <c r="AT95" s="344"/>
      <c r="AU95" s="344"/>
      <c r="AV95" s="344"/>
      <c r="AW95" s="344"/>
      <c r="AX95" s="344"/>
      <c r="AY95" s="344"/>
      <c r="AZ95" s="344"/>
      <c r="BA95" s="344"/>
      <c r="BB95" s="344"/>
      <c r="BC95" s="344"/>
      <c r="BD95" s="344"/>
      <c r="BE95" s="344"/>
      <c r="BF95" s="344"/>
      <c r="BG95" s="344"/>
      <c r="BH95" s="344"/>
      <c r="BI95" s="344"/>
      <c r="BJ95" s="344"/>
      <c r="BK95" s="344"/>
      <c r="BL95" s="344"/>
      <c r="BM95" s="344"/>
      <c r="BN95" s="344"/>
      <c r="BO95" s="344"/>
      <c r="BP95" s="344"/>
      <c r="BQ95" s="344"/>
      <c r="BR95" s="344"/>
      <c r="BS95" s="344"/>
      <c r="BT95" s="344"/>
      <c r="BU95" s="344"/>
      <c r="BV95" s="344"/>
      <c r="BW95" s="344"/>
      <c r="BX95" s="344"/>
      <c r="BY95" s="344"/>
      <c r="BZ95" s="344"/>
      <c r="CA95" s="344"/>
      <c r="CB95" s="344"/>
      <c r="CC95" s="344"/>
      <c r="CD95" s="344"/>
      <c r="CE95" s="344"/>
      <c r="CF95" s="344"/>
      <c r="CG95" s="344"/>
      <c r="CH95" s="344"/>
      <c r="CI95" s="344"/>
      <c r="CJ95" s="344"/>
      <c r="CK95" s="344"/>
      <c r="CL95" s="344"/>
      <c r="CM95" s="344"/>
      <c r="CN95" s="344"/>
      <c r="CO95" s="344"/>
      <c r="CP95" s="344"/>
      <c r="CQ95" s="344"/>
      <c r="CR95" s="344"/>
      <c r="CS95" s="344"/>
      <c r="CT95" s="344"/>
      <c r="CU95" s="344"/>
      <c r="CV95" s="344"/>
      <c r="CW95" s="344"/>
      <c r="CX95" s="344"/>
      <c r="CY95" s="344"/>
      <c r="CZ95" s="344"/>
      <c r="DA95" s="344"/>
      <c r="DB95" s="344"/>
      <c r="DC95" s="344"/>
      <c r="DD95" s="344"/>
      <c r="DE95" s="344"/>
      <c r="DF95" s="344"/>
      <c r="DG95" s="344"/>
      <c r="DH95" s="344"/>
      <c r="DI95" s="344"/>
      <c r="DJ95" s="344"/>
      <c r="DK95" s="344"/>
      <c r="DL95" s="344"/>
      <c r="DM95" s="344"/>
      <c r="DN95" s="344"/>
      <c r="DO95" s="344"/>
      <c r="DP95" s="344"/>
      <c r="DQ95" s="344"/>
      <c r="DR95" s="344"/>
      <c r="DS95" s="344"/>
      <c r="DT95" s="344"/>
      <c r="DU95" s="344"/>
      <c r="DV95" s="344"/>
      <c r="DW95" s="344"/>
      <c r="DX95" s="344"/>
      <c r="DY95" s="344"/>
      <c r="DZ95" s="344"/>
      <c r="EA95" s="344"/>
      <c r="EB95" s="344"/>
      <c r="EC95" s="344"/>
      <c r="ED95" s="344"/>
      <c r="EE95" s="344"/>
      <c r="EF95" s="344"/>
      <c r="EG95" s="344"/>
      <c r="EH95" s="344"/>
      <c r="EI95" s="344"/>
      <c r="EJ95" s="344"/>
      <c r="EK95" s="344"/>
      <c r="EL95" s="344"/>
      <c r="EM95" s="344"/>
      <c r="EN95" s="344"/>
      <c r="EO95" s="344"/>
      <c r="EP95" s="344"/>
      <c r="EQ95" s="344"/>
      <c r="ER95" s="344"/>
      <c r="ES95" s="344"/>
      <c r="ET95" s="344"/>
      <c r="EU95" s="344"/>
      <c r="EV95" s="344"/>
      <c r="EW95" s="344"/>
      <c r="EX95" s="344"/>
      <c r="EY95" s="344"/>
      <c r="EZ95" s="344"/>
      <c r="FA95" s="344"/>
      <c r="FB95" s="344"/>
      <c r="FC95" s="344"/>
      <c r="FD95" s="344"/>
      <c r="FE95" s="344"/>
      <c r="FF95" s="344"/>
      <c r="FG95" s="344"/>
      <c r="FH95" s="344"/>
      <c r="FI95" s="344"/>
      <c r="FJ95" s="344"/>
      <c r="FK95" s="344"/>
      <c r="FL95" s="344"/>
      <c r="FM95" s="344"/>
      <c r="FN95" s="344"/>
      <c r="FO95" s="344"/>
      <c r="FP95" s="344"/>
      <c r="FQ95" s="344"/>
      <c r="FR95" s="344"/>
      <c r="FS95" s="344"/>
      <c r="FT95" s="344"/>
      <c r="FU95" s="344"/>
      <c r="FV95" s="344"/>
      <c r="FW95" s="344"/>
      <c r="FX95" s="344"/>
      <c r="FY95" s="344"/>
      <c r="FZ95" s="344"/>
      <c r="GA95" s="344"/>
      <c r="GB95" s="344"/>
      <c r="GC95" s="344"/>
      <c r="GD95" s="344"/>
      <c r="GE95" s="344"/>
      <c r="GF95" s="344"/>
      <c r="GG95" s="344"/>
      <c r="GH95" s="344"/>
      <c r="GI95" s="344"/>
      <c r="GJ95" s="344"/>
      <c r="GK95" s="344"/>
      <c r="GL95" s="344"/>
      <c r="GM95" s="344"/>
      <c r="GN95" s="344"/>
      <c r="GO95" s="344"/>
      <c r="GP95" s="344"/>
      <c r="GQ95" s="344"/>
      <c r="GR95" s="344"/>
      <c r="GS95" s="344"/>
      <c r="GT95" s="344"/>
      <c r="GU95" s="344"/>
      <c r="GV95" s="344"/>
      <c r="GW95" s="344"/>
      <c r="GX95" s="344"/>
      <c r="GY95" s="344"/>
      <c r="GZ95" s="344"/>
      <c r="HA95" s="344"/>
      <c r="HB95" s="344"/>
      <c r="HC95" s="344"/>
      <c r="HD95" s="344"/>
      <c r="HE95" s="344"/>
      <c r="HF95" s="344"/>
      <c r="HG95" s="344"/>
      <c r="HH95" s="344"/>
      <c r="HI95" s="344"/>
      <c r="HJ95" s="344"/>
      <c r="HK95" s="344"/>
      <c r="HL95" s="344"/>
      <c r="HM95" s="344"/>
      <c r="HN95" s="344"/>
      <c r="HO95" s="344"/>
      <c r="HP95" s="344"/>
      <c r="HQ95" s="344"/>
      <c r="HR95" s="344"/>
      <c r="HS95" s="344"/>
      <c r="HT95" s="344"/>
      <c r="HU95" s="344"/>
      <c r="HV95" s="344"/>
      <c r="HW95" s="344"/>
      <c r="HX95" s="344"/>
      <c r="HY95" s="344"/>
      <c r="HZ95" s="344"/>
      <c r="IA95" s="344"/>
      <c r="IB95" s="344"/>
      <c r="IC95" s="344"/>
      <c r="ID95" s="344"/>
      <c r="IE95" s="344"/>
      <c r="IF95" s="344"/>
      <c r="IG95" s="344"/>
      <c r="IH95" s="344"/>
      <c r="II95" s="344"/>
      <c r="IJ95" s="344"/>
      <c r="IK95" s="344"/>
      <c r="IL95" s="344"/>
      <c r="IM95" s="344"/>
      <c r="IN95" s="344"/>
      <c r="IO95" s="344"/>
      <c r="IP95" s="344"/>
      <c r="IQ95" s="344"/>
      <c r="IR95" s="344"/>
      <c r="IS95" s="344"/>
      <c r="IT95" s="344"/>
      <c r="IU95" s="344"/>
      <c r="IV95" s="344"/>
      <c r="IW95" s="344"/>
      <c r="IX95" s="344"/>
      <c r="IY95" s="344"/>
      <c r="IZ95" s="344"/>
      <c r="JA95" s="344"/>
      <c r="JB95" s="344"/>
      <c r="JC95" s="344"/>
      <c r="JD95" s="344"/>
      <c r="JE95" s="344"/>
      <c r="JF95" s="344"/>
      <c r="JG95" s="344"/>
      <c r="JH95" s="344"/>
      <c r="JI95" s="344"/>
      <c r="JJ95" s="344"/>
    </row>
    <row r="96" spans="2:270" s="207" customFormat="1" x14ac:dyDescent="0.25">
      <c r="B96" s="452"/>
      <c r="N96" s="242"/>
      <c r="O96" s="242"/>
      <c r="P96" s="242"/>
      <c r="Q96" s="242"/>
      <c r="S96" s="344"/>
      <c r="T96" s="344"/>
      <c r="U96" s="344"/>
      <c r="V96" s="344"/>
      <c r="W96" s="344"/>
      <c r="X96" s="344"/>
      <c r="Y96" s="344"/>
      <c r="Z96" s="344"/>
      <c r="AA96" s="344"/>
      <c r="AB96" s="344"/>
      <c r="AC96" s="344"/>
      <c r="AD96" s="344"/>
      <c r="AE96" s="344"/>
      <c r="AF96" s="344"/>
      <c r="AG96" s="344"/>
      <c r="AH96" s="344"/>
      <c r="AI96" s="344"/>
      <c r="AJ96" s="344"/>
      <c r="AK96" s="344"/>
      <c r="AL96" s="344"/>
      <c r="AM96" s="344"/>
      <c r="AN96" s="344"/>
      <c r="AO96" s="344"/>
      <c r="AP96" s="344"/>
      <c r="AQ96" s="344"/>
      <c r="AR96" s="344"/>
      <c r="AS96" s="344"/>
      <c r="AT96" s="344"/>
      <c r="AU96" s="344"/>
      <c r="AV96" s="344"/>
      <c r="AW96" s="344"/>
      <c r="AX96" s="344"/>
      <c r="AY96" s="344"/>
      <c r="AZ96" s="344"/>
      <c r="BA96" s="344"/>
      <c r="BB96" s="344"/>
      <c r="BC96" s="344"/>
      <c r="BD96" s="344"/>
      <c r="BE96" s="344"/>
      <c r="BF96" s="344"/>
      <c r="BG96" s="344"/>
      <c r="BH96" s="344"/>
      <c r="BI96" s="344"/>
      <c r="BJ96" s="344"/>
      <c r="BK96" s="344"/>
      <c r="BL96" s="344"/>
      <c r="BM96" s="344"/>
      <c r="BN96" s="344"/>
      <c r="BO96" s="344"/>
      <c r="BP96" s="344"/>
      <c r="BQ96" s="344"/>
      <c r="BR96" s="344"/>
      <c r="BS96" s="344"/>
      <c r="BT96" s="344"/>
      <c r="BU96" s="344"/>
      <c r="BV96" s="344"/>
      <c r="BW96" s="344"/>
      <c r="BX96" s="344"/>
      <c r="BY96" s="344"/>
      <c r="BZ96" s="344"/>
      <c r="CA96" s="344"/>
      <c r="CB96" s="344"/>
      <c r="CC96" s="344"/>
      <c r="CD96" s="344"/>
      <c r="CE96" s="344"/>
      <c r="CF96" s="344"/>
      <c r="CG96" s="344"/>
      <c r="CH96" s="344"/>
      <c r="CI96" s="344"/>
      <c r="CJ96" s="344"/>
      <c r="CK96" s="344"/>
      <c r="CL96" s="344"/>
      <c r="CM96" s="344"/>
      <c r="CN96" s="344"/>
      <c r="CO96" s="344"/>
      <c r="CP96" s="344"/>
      <c r="CQ96" s="344"/>
      <c r="CR96" s="344"/>
      <c r="CS96" s="344"/>
      <c r="CT96" s="344"/>
      <c r="CU96" s="344"/>
      <c r="CV96" s="344"/>
      <c r="CW96" s="344"/>
      <c r="CX96" s="344"/>
      <c r="CY96" s="344"/>
      <c r="CZ96" s="344"/>
      <c r="DA96" s="344"/>
      <c r="DB96" s="344"/>
      <c r="DC96" s="344"/>
      <c r="DD96" s="344"/>
      <c r="DE96" s="344"/>
      <c r="DF96" s="344"/>
      <c r="DG96" s="344"/>
      <c r="DH96" s="344"/>
      <c r="DI96" s="344"/>
      <c r="DJ96" s="344"/>
      <c r="DK96" s="344"/>
      <c r="DL96" s="344"/>
      <c r="DM96" s="344"/>
      <c r="DN96" s="344"/>
      <c r="DO96" s="344"/>
      <c r="DP96" s="344"/>
      <c r="DQ96" s="344"/>
      <c r="DR96" s="344"/>
      <c r="DS96" s="344"/>
      <c r="DT96" s="344"/>
      <c r="DU96" s="344"/>
      <c r="DV96" s="344"/>
      <c r="DW96" s="344"/>
      <c r="DX96" s="344"/>
      <c r="DY96" s="344"/>
      <c r="DZ96" s="344"/>
      <c r="EA96" s="344"/>
      <c r="EB96" s="344"/>
      <c r="EC96" s="344"/>
      <c r="ED96" s="344"/>
      <c r="EE96" s="344"/>
      <c r="EF96" s="344"/>
      <c r="EG96" s="344"/>
      <c r="EH96" s="344"/>
      <c r="EI96" s="344"/>
      <c r="EJ96" s="344"/>
      <c r="EK96" s="344"/>
      <c r="EL96" s="344"/>
      <c r="EM96" s="344"/>
      <c r="EN96" s="344"/>
      <c r="EO96" s="344"/>
      <c r="EP96" s="344"/>
      <c r="EQ96" s="344"/>
      <c r="ER96" s="344"/>
      <c r="ES96" s="344"/>
      <c r="ET96" s="344"/>
      <c r="EU96" s="344"/>
      <c r="EV96" s="344"/>
      <c r="EW96" s="344"/>
      <c r="EX96" s="344"/>
      <c r="EY96" s="344"/>
      <c r="EZ96" s="344"/>
      <c r="FA96" s="344"/>
      <c r="FB96" s="344"/>
      <c r="FC96" s="344"/>
      <c r="FD96" s="344"/>
      <c r="FE96" s="344"/>
      <c r="FF96" s="344"/>
      <c r="FG96" s="344"/>
      <c r="FH96" s="344"/>
      <c r="FI96" s="344"/>
      <c r="FJ96" s="344"/>
      <c r="FK96" s="344"/>
      <c r="FL96" s="344"/>
      <c r="FM96" s="344"/>
      <c r="FN96" s="344"/>
      <c r="FO96" s="344"/>
      <c r="FP96" s="344"/>
      <c r="FQ96" s="344"/>
      <c r="FR96" s="344"/>
      <c r="FS96" s="344"/>
      <c r="FT96" s="344"/>
      <c r="FU96" s="344"/>
      <c r="FV96" s="344"/>
      <c r="FW96" s="344"/>
      <c r="FX96" s="344"/>
      <c r="FY96" s="344"/>
      <c r="FZ96" s="344"/>
      <c r="GA96" s="344"/>
      <c r="GB96" s="344"/>
      <c r="GC96" s="344"/>
      <c r="GD96" s="344"/>
      <c r="GE96" s="344"/>
      <c r="GF96" s="344"/>
      <c r="GG96" s="344"/>
      <c r="GH96" s="344"/>
      <c r="GI96" s="344"/>
      <c r="GJ96" s="344"/>
      <c r="GK96" s="344"/>
      <c r="GL96" s="344"/>
      <c r="GM96" s="344"/>
      <c r="GN96" s="344"/>
      <c r="GO96" s="344"/>
      <c r="GP96" s="344"/>
      <c r="GQ96" s="344"/>
      <c r="GR96" s="344"/>
      <c r="GS96" s="344"/>
      <c r="GT96" s="344"/>
      <c r="GU96" s="344"/>
      <c r="GV96" s="344"/>
      <c r="GW96" s="344"/>
      <c r="GX96" s="344"/>
      <c r="GY96" s="344"/>
      <c r="GZ96" s="344"/>
      <c r="HA96" s="344"/>
      <c r="HB96" s="344"/>
      <c r="HC96" s="344"/>
      <c r="HD96" s="344"/>
      <c r="HE96" s="344"/>
      <c r="HF96" s="344"/>
      <c r="HG96" s="344"/>
      <c r="HH96" s="344"/>
      <c r="HI96" s="344"/>
      <c r="HJ96" s="344"/>
      <c r="HK96" s="344"/>
      <c r="HL96" s="344"/>
      <c r="HM96" s="344"/>
      <c r="HN96" s="344"/>
      <c r="HO96" s="344"/>
      <c r="HP96" s="344"/>
      <c r="HQ96" s="344"/>
      <c r="HR96" s="344"/>
      <c r="HS96" s="344"/>
      <c r="HT96" s="344"/>
      <c r="HU96" s="344"/>
      <c r="HV96" s="344"/>
      <c r="HW96" s="344"/>
      <c r="HX96" s="344"/>
      <c r="HY96" s="344"/>
      <c r="HZ96" s="344"/>
      <c r="IA96" s="344"/>
      <c r="IB96" s="344"/>
      <c r="IC96" s="344"/>
      <c r="ID96" s="344"/>
      <c r="IE96" s="344"/>
      <c r="IF96" s="344"/>
      <c r="IG96" s="344"/>
      <c r="IH96" s="344"/>
      <c r="II96" s="344"/>
      <c r="IJ96" s="344"/>
      <c r="IK96" s="344"/>
      <c r="IL96" s="344"/>
      <c r="IM96" s="344"/>
      <c r="IN96" s="344"/>
      <c r="IO96" s="344"/>
      <c r="IP96" s="344"/>
      <c r="IQ96" s="344"/>
      <c r="IR96" s="344"/>
      <c r="IS96" s="344"/>
      <c r="IT96" s="344"/>
      <c r="IU96" s="344"/>
      <c r="IV96" s="344"/>
      <c r="IW96" s="344"/>
      <c r="IX96" s="344"/>
      <c r="IY96" s="344"/>
      <c r="IZ96" s="344"/>
      <c r="JA96" s="344"/>
      <c r="JB96" s="344"/>
      <c r="JC96" s="344"/>
      <c r="JD96" s="344"/>
      <c r="JE96" s="344"/>
      <c r="JF96" s="344"/>
      <c r="JG96" s="344"/>
      <c r="JH96" s="344"/>
      <c r="JI96" s="344"/>
      <c r="JJ96" s="344"/>
    </row>
    <row r="97" spans="2:270" s="207" customFormat="1" x14ac:dyDescent="0.25">
      <c r="B97" s="452"/>
      <c r="N97" s="242"/>
      <c r="O97" s="242"/>
      <c r="P97" s="242"/>
      <c r="Q97" s="242"/>
      <c r="S97" s="344"/>
      <c r="T97" s="344"/>
      <c r="U97" s="344"/>
      <c r="V97" s="344"/>
      <c r="W97" s="344"/>
      <c r="X97" s="344"/>
      <c r="Y97" s="344"/>
      <c r="Z97" s="344"/>
      <c r="AA97" s="344"/>
      <c r="AB97" s="344"/>
      <c r="AC97" s="344"/>
      <c r="AD97" s="344"/>
      <c r="AE97" s="344"/>
      <c r="AF97" s="344"/>
      <c r="AG97" s="344"/>
      <c r="AH97" s="344"/>
      <c r="AI97" s="344"/>
      <c r="AJ97" s="344"/>
      <c r="AK97" s="344"/>
      <c r="AL97" s="344"/>
      <c r="AM97" s="344"/>
      <c r="AN97" s="344"/>
      <c r="AO97" s="344"/>
      <c r="AP97" s="344"/>
      <c r="AQ97" s="344"/>
      <c r="AR97" s="344"/>
      <c r="AS97" s="344"/>
      <c r="AT97" s="344"/>
      <c r="AU97" s="344"/>
      <c r="AV97" s="344"/>
      <c r="AW97" s="344"/>
      <c r="AX97" s="344"/>
      <c r="AY97" s="344"/>
      <c r="AZ97" s="344"/>
      <c r="BA97" s="344"/>
      <c r="BB97" s="344"/>
      <c r="BC97" s="344"/>
      <c r="BD97" s="344"/>
      <c r="BE97" s="344"/>
      <c r="BF97" s="344"/>
      <c r="BG97" s="344"/>
      <c r="BH97" s="344"/>
      <c r="BI97" s="344"/>
      <c r="BJ97" s="344"/>
      <c r="BK97" s="344"/>
      <c r="BL97" s="344"/>
      <c r="BM97" s="344"/>
      <c r="BN97" s="344"/>
      <c r="BO97" s="344"/>
      <c r="BP97" s="344"/>
      <c r="BQ97" s="344"/>
      <c r="BR97" s="344"/>
      <c r="BS97" s="344"/>
      <c r="BT97" s="344"/>
      <c r="BU97" s="344"/>
      <c r="BV97" s="344"/>
      <c r="BW97" s="344"/>
      <c r="BX97" s="344"/>
      <c r="BY97" s="344"/>
      <c r="BZ97" s="344"/>
      <c r="CA97" s="344"/>
      <c r="CB97" s="344"/>
      <c r="CC97" s="344"/>
      <c r="CD97" s="344"/>
      <c r="CE97" s="344"/>
      <c r="CF97" s="344"/>
      <c r="CG97" s="344"/>
      <c r="CH97" s="344"/>
      <c r="CI97" s="344"/>
      <c r="CJ97" s="344"/>
      <c r="CK97" s="344"/>
      <c r="CL97" s="344"/>
      <c r="CM97" s="344"/>
      <c r="CN97" s="344"/>
      <c r="CO97" s="344"/>
      <c r="CP97" s="344"/>
      <c r="CQ97" s="344"/>
      <c r="CR97" s="344"/>
      <c r="CS97" s="344"/>
      <c r="CT97" s="344"/>
      <c r="CU97" s="344"/>
      <c r="CV97" s="344"/>
      <c r="CW97" s="344"/>
      <c r="CX97" s="344"/>
      <c r="CY97" s="344"/>
      <c r="CZ97" s="344"/>
      <c r="DA97" s="344"/>
      <c r="DB97" s="344"/>
      <c r="DC97" s="344"/>
      <c r="DD97" s="344"/>
      <c r="DE97" s="344"/>
      <c r="DF97" s="344"/>
      <c r="DG97" s="344"/>
      <c r="DH97" s="344"/>
      <c r="DI97" s="344"/>
      <c r="DJ97" s="344"/>
      <c r="DK97" s="344"/>
      <c r="DL97" s="344"/>
      <c r="DM97" s="344"/>
      <c r="DN97" s="344"/>
      <c r="DO97" s="344"/>
      <c r="DP97" s="344"/>
      <c r="DQ97" s="344"/>
      <c r="DR97" s="344"/>
      <c r="DS97" s="344"/>
      <c r="DT97" s="344"/>
      <c r="DU97" s="344"/>
      <c r="DV97" s="344"/>
      <c r="DW97" s="344"/>
      <c r="DX97" s="344"/>
      <c r="DY97" s="344"/>
      <c r="DZ97" s="344"/>
      <c r="EA97" s="344"/>
      <c r="EB97" s="344"/>
      <c r="EC97" s="344"/>
      <c r="ED97" s="344"/>
      <c r="EE97" s="344"/>
      <c r="EF97" s="344"/>
      <c r="EG97" s="344"/>
      <c r="EH97" s="344"/>
      <c r="EI97" s="344"/>
      <c r="EJ97" s="344"/>
      <c r="EK97" s="344"/>
      <c r="EL97" s="344"/>
      <c r="EM97" s="344"/>
      <c r="EN97" s="344"/>
      <c r="EO97" s="344"/>
      <c r="EP97" s="344"/>
      <c r="EQ97" s="344"/>
      <c r="ER97" s="344"/>
      <c r="ES97" s="344"/>
      <c r="ET97" s="344"/>
      <c r="EU97" s="344"/>
      <c r="EV97" s="344"/>
      <c r="EW97" s="344"/>
      <c r="EX97" s="344"/>
      <c r="EY97" s="344"/>
      <c r="EZ97" s="344"/>
      <c r="FA97" s="344"/>
      <c r="FB97" s="344"/>
      <c r="FC97" s="344"/>
      <c r="FD97" s="344"/>
      <c r="FE97" s="344"/>
      <c r="FF97" s="344"/>
      <c r="FG97" s="344"/>
      <c r="FH97" s="344"/>
      <c r="FI97" s="344"/>
      <c r="FJ97" s="344"/>
      <c r="FK97" s="344"/>
      <c r="FL97" s="344"/>
      <c r="FM97" s="344"/>
      <c r="FN97" s="344"/>
      <c r="FO97" s="344"/>
      <c r="FP97" s="344"/>
      <c r="FQ97" s="344"/>
      <c r="FR97" s="344"/>
      <c r="FS97" s="344"/>
      <c r="FT97" s="344"/>
      <c r="FU97" s="344"/>
      <c r="FV97" s="344"/>
      <c r="FW97" s="344"/>
      <c r="FX97" s="344"/>
      <c r="FY97" s="344"/>
      <c r="FZ97" s="344"/>
      <c r="GA97" s="344"/>
      <c r="GB97" s="344"/>
      <c r="GC97" s="344"/>
      <c r="GD97" s="344"/>
      <c r="GE97" s="344"/>
      <c r="GF97" s="344"/>
      <c r="GG97" s="344"/>
      <c r="GH97" s="344"/>
      <c r="GI97" s="344"/>
      <c r="GJ97" s="344"/>
      <c r="GK97" s="344"/>
      <c r="GL97" s="344"/>
      <c r="GM97" s="344"/>
      <c r="GN97" s="344"/>
      <c r="GO97" s="344"/>
      <c r="GP97" s="344"/>
      <c r="GQ97" s="344"/>
      <c r="GR97" s="344"/>
      <c r="GS97" s="344"/>
      <c r="GT97" s="344"/>
      <c r="GU97" s="344"/>
      <c r="GV97" s="344"/>
      <c r="GW97" s="344"/>
      <c r="GX97" s="344"/>
      <c r="GY97" s="344"/>
      <c r="GZ97" s="344"/>
      <c r="HA97" s="344"/>
      <c r="HB97" s="344"/>
      <c r="HC97" s="344"/>
      <c r="HD97" s="344"/>
      <c r="HE97" s="344"/>
      <c r="HF97" s="344"/>
      <c r="HG97" s="344"/>
      <c r="HH97" s="344"/>
      <c r="HI97" s="344"/>
      <c r="HJ97" s="344"/>
      <c r="HK97" s="344"/>
      <c r="HL97" s="344"/>
      <c r="HM97" s="344"/>
      <c r="HN97" s="344"/>
      <c r="HO97" s="344"/>
      <c r="HP97" s="344"/>
      <c r="HQ97" s="344"/>
      <c r="HR97" s="344"/>
      <c r="HS97" s="344"/>
      <c r="HT97" s="344"/>
      <c r="HU97" s="344"/>
      <c r="HV97" s="344"/>
      <c r="HW97" s="344"/>
      <c r="HX97" s="344"/>
      <c r="HY97" s="344"/>
      <c r="HZ97" s="344"/>
      <c r="IA97" s="344"/>
      <c r="IB97" s="344"/>
      <c r="IC97" s="344"/>
      <c r="ID97" s="344"/>
      <c r="IE97" s="344"/>
      <c r="IF97" s="344"/>
      <c r="IG97" s="344"/>
      <c r="IH97" s="344"/>
      <c r="II97" s="344"/>
      <c r="IJ97" s="344"/>
      <c r="IK97" s="344"/>
      <c r="IL97" s="344"/>
      <c r="IM97" s="344"/>
      <c r="IN97" s="344"/>
      <c r="IO97" s="344"/>
      <c r="IP97" s="344"/>
      <c r="IQ97" s="344"/>
      <c r="IR97" s="344"/>
      <c r="IS97" s="344"/>
      <c r="IT97" s="344"/>
      <c r="IU97" s="344"/>
      <c r="IV97" s="344"/>
      <c r="IW97" s="344"/>
      <c r="IX97" s="344"/>
      <c r="IY97" s="344"/>
      <c r="IZ97" s="344"/>
      <c r="JA97" s="344"/>
      <c r="JB97" s="344"/>
      <c r="JC97" s="344"/>
      <c r="JD97" s="344"/>
      <c r="JE97" s="344"/>
      <c r="JF97" s="344"/>
      <c r="JG97" s="344"/>
      <c r="JH97" s="344"/>
      <c r="JI97" s="344"/>
      <c r="JJ97" s="344"/>
    </row>
    <row r="98" spans="2:270" s="207" customFormat="1" x14ac:dyDescent="0.25">
      <c r="B98" s="452"/>
      <c r="N98" s="242"/>
      <c r="O98" s="242"/>
      <c r="P98" s="242"/>
      <c r="Q98" s="242"/>
      <c r="S98" s="344"/>
      <c r="T98" s="344"/>
      <c r="U98" s="344"/>
      <c r="V98" s="344"/>
      <c r="W98" s="344"/>
      <c r="X98" s="344"/>
      <c r="Y98" s="344"/>
      <c r="Z98" s="344"/>
      <c r="AA98" s="344"/>
      <c r="AB98" s="344"/>
      <c r="AC98" s="344"/>
      <c r="AD98" s="344"/>
      <c r="AE98" s="344"/>
      <c r="AF98" s="344"/>
      <c r="AG98" s="344"/>
      <c r="AH98" s="344"/>
      <c r="AI98" s="344"/>
      <c r="AJ98" s="344"/>
      <c r="AK98" s="344"/>
      <c r="AL98" s="344"/>
      <c r="AM98" s="344"/>
      <c r="AN98" s="344"/>
      <c r="AO98" s="344"/>
      <c r="AP98" s="344"/>
      <c r="AQ98" s="344"/>
      <c r="AR98" s="344"/>
      <c r="AS98" s="344"/>
      <c r="AT98" s="344"/>
      <c r="AU98" s="344"/>
      <c r="AV98" s="344"/>
      <c r="AW98" s="344"/>
      <c r="AX98" s="344"/>
      <c r="AY98" s="344"/>
      <c r="AZ98" s="344"/>
      <c r="BA98" s="344"/>
      <c r="BB98" s="344"/>
      <c r="BC98" s="344"/>
      <c r="BD98" s="344"/>
      <c r="BE98" s="344"/>
      <c r="BF98" s="344"/>
      <c r="BG98" s="344"/>
      <c r="BH98" s="344"/>
      <c r="BI98" s="344"/>
      <c r="BJ98" s="344"/>
      <c r="BK98" s="344"/>
      <c r="BL98" s="344"/>
      <c r="BM98" s="344"/>
      <c r="BN98" s="344"/>
      <c r="BO98" s="344"/>
      <c r="BP98" s="344"/>
      <c r="BQ98" s="344"/>
      <c r="BR98" s="344"/>
      <c r="BS98" s="344"/>
      <c r="BT98" s="344"/>
      <c r="BU98" s="344"/>
      <c r="BV98" s="344"/>
      <c r="BW98" s="344"/>
      <c r="BX98" s="344"/>
      <c r="BY98" s="344"/>
      <c r="BZ98" s="344"/>
      <c r="CA98" s="344"/>
      <c r="CB98" s="344"/>
      <c r="CC98" s="344"/>
      <c r="CD98" s="344"/>
      <c r="CE98" s="344"/>
      <c r="CF98" s="344"/>
      <c r="CG98" s="344"/>
      <c r="CH98" s="344"/>
      <c r="CI98" s="344"/>
      <c r="CJ98" s="344"/>
      <c r="CK98" s="344"/>
      <c r="CL98" s="344"/>
      <c r="CM98" s="344"/>
      <c r="CN98" s="344"/>
      <c r="CO98" s="344"/>
      <c r="CP98" s="344"/>
      <c r="CQ98" s="344"/>
      <c r="CR98" s="344"/>
      <c r="CS98" s="344"/>
      <c r="CT98" s="344"/>
      <c r="CU98" s="344"/>
      <c r="CV98" s="344"/>
      <c r="CW98" s="344"/>
      <c r="CX98" s="344"/>
      <c r="CY98" s="344"/>
      <c r="CZ98" s="344"/>
      <c r="DA98" s="344"/>
      <c r="DB98" s="344"/>
      <c r="DC98" s="344"/>
      <c r="DD98" s="344"/>
      <c r="DE98" s="344"/>
      <c r="DF98" s="344"/>
      <c r="DG98" s="344"/>
      <c r="DH98" s="344"/>
      <c r="DI98" s="344"/>
      <c r="DJ98" s="344"/>
      <c r="DK98" s="344"/>
      <c r="DL98" s="344"/>
      <c r="DM98" s="344"/>
      <c r="DN98" s="344"/>
      <c r="DO98" s="344"/>
      <c r="DP98" s="344"/>
      <c r="DQ98" s="344"/>
      <c r="DR98" s="344"/>
      <c r="DS98" s="344"/>
      <c r="DT98" s="344"/>
      <c r="DU98" s="344"/>
      <c r="DV98" s="344"/>
      <c r="DW98" s="344"/>
      <c r="DX98" s="344"/>
      <c r="DY98" s="344"/>
      <c r="DZ98" s="344"/>
      <c r="EA98" s="344"/>
      <c r="EB98" s="344"/>
      <c r="EC98" s="344"/>
      <c r="ED98" s="344"/>
      <c r="EE98" s="344"/>
      <c r="EF98" s="344"/>
      <c r="EG98" s="344"/>
      <c r="EH98" s="344"/>
      <c r="EI98" s="344"/>
      <c r="EJ98" s="344"/>
      <c r="EK98" s="344"/>
      <c r="EL98" s="344"/>
      <c r="EM98" s="344"/>
      <c r="EN98" s="344"/>
      <c r="EO98" s="344"/>
      <c r="EP98" s="344"/>
      <c r="EQ98" s="344"/>
      <c r="ER98" s="344"/>
      <c r="ES98" s="344"/>
      <c r="ET98" s="344"/>
      <c r="EU98" s="344"/>
      <c r="EV98" s="344"/>
      <c r="EW98" s="344"/>
      <c r="EX98" s="344"/>
      <c r="EY98" s="344"/>
      <c r="EZ98" s="344"/>
      <c r="FA98" s="344"/>
      <c r="FB98" s="344"/>
      <c r="FC98" s="344"/>
      <c r="FD98" s="344"/>
      <c r="FE98" s="344"/>
      <c r="FF98" s="344"/>
      <c r="FG98" s="344"/>
      <c r="FH98" s="344"/>
      <c r="FI98" s="344"/>
      <c r="FJ98" s="344"/>
      <c r="FK98" s="344"/>
      <c r="FL98" s="344"/>
      <c r="FM98" s="344"/>
      <c r="FN98" s="344"/>
      <c r="FO98" s="344"/>
      <c r="FP98" s="344"/>
      <c r="FQ98" s="344"/>
      <c r="FR98" s="344"/>
      <c r="FS98" s="344"/>
      <c r="FT98" s="344"/>
      <c r="FU98" s="344"/>
      <c r="FV98" s="344"/>
      <c r="FW98" s="344"/>
      <c r="FX98" s="344"/>
      <c r="FY98" s="344"/>
      <c r="FZ98" s="344"/>
      <c r="GA98" s="344"/>
      <c r="GB98" s="344"/>
      <c r="GC98" s="344"/>
      <c r="GD98" s="344"/>
      <c r="GE98" s="344"/>
      <c r="GF98" s="344"/>
      <c r="GG98" s="344"/>
      <c r="GH98" s="344"/>
      <c r="GI98" s="344"/>
      <c r="GJ98" s="344"/>
      <c r="GK98" s="344"/>
      <c r="GL98" s="344"/>
      <c r="GM98" s="344"/>
      <c r="GN98" s="344"/>
      <c r="GO98" s="344"/>
      <c r="GP98" s="344"/>
      <c r="GQ98" s="344"/>
      <c r="GR98" s="344"/>
      <c r="GS98" s="344"/>
      <c r="GT98" s="344"/>
      <c r="GU98" s="344"/>
      <c r="GV98" s="344"/>
      <c r="GW98" s="344"/>
      <c r="GX98" s="344"/>
      <c r="GY98" s="344"/>
      <c r="GZ98" s="344"/>
      <c r="HA98" s="344"/>
      <c r="HB98" s="344"/>
      <c r="HC98" s="344"/>
      <c r="HD98" s="344"/>
      <c r="HE98" s="344"/>
      <c r="HF98" s="344"/>
      <c r="HG98" s="344"/>
      <c r="HH98" s="344"/>
      <c r="HI98" s="344"/>
      <c r="HJ98" s="344"/>
      <c r="HK98" s="344"/>
      <c r="HL98" s="344"/>
      <c r="HM98" s="344"/>
      <c r="HN98" s="344"/>
      <c r="HO98" s="344"/>
      <c r="HP98" s="344"/>
      <c r="HQ98" s="344"/>
      <c r="HR98" s="344"/>
      <c r="HS98" s="344"/>
      <c r="HT98" s="344"/>
      <c r="HU98" s="344"/>
      <c r="HV98" s="344"/>
      <c r="HW98" s="344"/>
      <c r="HX98" s="344"/>
      <c r="HY98" s="344"/>
      <c r="HZ98" s="344"/>
      <c r="IA98" s="344"/>
      <c r="IB98" s="344"/>
      <c r="IC98" s="344"/>
      <c r="ID98" s="344"/>
      <c r="IE98" s="344"/>
      <c r="IF98" s="344"/>
      <c r="IG98" s="344"/>
      <c r="IH98" s="344"/>
      <c r="II98" s="344"/>
      <c r="IJ98" s="344"/>
      <c r="IK98" s="344"/>
      <c r="IL98" s="344"/>
      <c r="IM98" s="344"/>
      <c r="IN98" s="344"/>
      <c r="IO98" s="344"/>
      <c r="IP98" s="344"/>
      <c r="IQ98" s="344"/>
      <c r="IR98" s="344"/>
      <c r="IS98" s="344"/>
      <c r="IT98" s="344"/>
      <c r="IU98" s="344"/>
      <c r="IV98" s="344"/>
      <c r="IW98" s="344"/>
      <c r="IX98" s="344"/>
      <c r="IY98" s="344"/>
      <c r="IZ98" s="344"/>
      <c r="JA98" s="344"/>
      <c r="JB98" s="344"/>
      <c r="JC98" s="344"/>
      <c r="JD98" s="344"/>
      <c r="JE98" s="344"/>
      <c r="JF98" s="344"/>
      <c r="JG98" s="344"/>
      <c r="JH98" s="344"/>
      <c r="JI98" s="344"/>
      <c r="JJ98" s="344"/>
    </row>
    <row r="99" spans="2:270" s="207" customFormat="1" x14ac:dyDescent="0.25">
      <c r="B99" s="452"/>
      <c r="N99" s="242"/>
      <c r="O99" s="242"/>
      <c r="P99" s="242"/>
      <c r="Q99" s="242"/>
      <c r="S99" s="344"/>
      <c r="T99" s="344"/>
      <c r="U99" s="344"/>
      <c r="V99" s="344"/>
      <c r="W99" s="344"/>
      <c r="X99" s="344"/>
      <c r="Y99" s="344"/>
      <c r="Z99" s="344"/>
      <c r="AA99" s="344"/>
      <c r="AB99" s="344"/>
      <c r="AC99" s="344"/>
      <c r="AD99" s="344"/>
      <c r="AE99" s="344"/>
      <c r="AF99" s="344"/>
      <c r="AG99" s="344"/>
      <c r="AH99" s="344"/>
      <c r="AI99" s="344"/>
      <c r="AJ99" s="344"/>
      <c r="AK99" s="344"/>
      <c r="AL99" s="344"/>
      <c r="AM99" s="344"/>
      <c r="AN99" s="344"/>
      <c r="AO99" s="344"/>
      <c r="AP99" s="344"/>
      <c r="AQ99" s="344"/>
      <c r="AR99" s="344"/>
      <c r="AS99" s="344"/>
      <c r="AT99" s="344"/>
      <c r="AU99" s="344"/>
      <c r="AV99" s="344"/>
      <c r="AW99" s="344"/>
      <c r="AX99" s="344"/>
      <c r="AY99" s="344"/>
      <c r="AZ99" s="344"/>
      <c r="BA99" s="344"/>
      <c r="BB99" s="344"/>
      <c r="BC99" s="344"/>
      <c r="BD99" s="344"/>
      <c r="BE99" s="344"/>
      <c r="BF99" s="344"/>
      <c r="BG99" s="344"/>
      <c r="BH99" s="344"/>
      <c r="BI99" s="344"/>
      <c r="BJ99" s="344"/>
      <c r="BK99" s="344"/>
      <c r="BL99" s="344"/>
      <c r="BM99" s="344"/>
      <c r="BN99" s="344"/>
      <c r="BO99" s="344"/>
      <c r="BP99" s="344"/>
      <c r="BQ99" s="344"/>
      <c r="BR99" s="344"/>
      <c r="BS99" s="344"/>
      <c r="BT99" s="344"/>
      <c r="BU99" s="344"/>
      <c r="BV99" s="344"/>
      <c r="BW99" s="344"/>
      <c r="BX99" s="344"/>
      <c r="BY99" s="344"/>
      <c r="BZ99" s="344"/>
      <c r="CA99" s="344"/>
      <c r="CB99" s="344"/>
      <c r="CC99" s="344"/>
      <c r="CD99" s="344"/>
      <c r="CE99" s="344"/>
      <c r="CF99" s="344"/>
      <c r="CG99" s="344"/>
      <c r="CH99" s="344"/>
      <c r="CI99" s="344"/>
      <c r="CJ99" s="344"/>
      <c r="CK99" s="344"/>
      <c r="CL99" s="344"/>
      <c r="CM99" s="344"/>
      <c r="CN99" s="344"/>
      <c r="CO99" s="344"/>
      <c r="CP99" s="344"/>
      <c r="CQ99" s="344"/>
      <c r="CR99" s="344"/>
      <c r="CS99" s="344"/>
      <c r="CT99" s="344"/>
      <c r="CU99" s="344"/>
      <c r="CV99" s="344"/>
      <c r="CW99" s="344"/>
      <c r="CX99" s="344"/>
      <c r="CY99" s="344"/>
      <c r="CZ99" s="344"/>
      <c r="DA99" s="344"/>
      <c r="DB99" s="344"/>
      <c r="DC99" s="344"/>
      <c r="DD99" s="344"/>
      <c r="DE99" s="344"/>
      <c r="DF99" s="344"/>
      <c r="DG99" s="344"/>
      <c r="DH99" s="344"/>
      <c r="DI99" s="344"/>
      <c r="DJ99" s="344"/>
      <c r="DK99" s="344"/>
      <c r="DL99" s="344"/>
      <c r="DM99" s="344"/>
      <c r="DN99" s="344"/>
      <c r="DO99" s="344"/>
      <c r="DP99" s="344"/>
      <c r="DQ99" s="344"/>
      <c r="DR99" s="344"/>
      <c r="DS99" s="344"/>
      <c r="DT99" s="344"/>
      <c r="DU99" s="344"/>
      <c r="DV99" s="344"/>
      <c r="DW99" s="344"/>
      <c r="DX99" s="344"/>
      <c r="DY99" s="344"/>
      <c r="DZ99" s="344"/>
      <c r="EA99" s="344"/>
      <c r="EB99" s="344"/>
      <c r="EC99" s="344"/>
      <c r="ED99" s="344"/>
      <c r="EE99" s="344"/>
      <c r="EF99" s="344"/>
      <c r="EG99" s="344"/>
      <c r="EH99" s="344"/>
      <c r="EI99" s="344"/>
      <c r="EJ99" s="344"/>
      <c r="EK99" s="344"/>
      <c r="EL99" s="344"/>
      <c r="EM99" s="344"/>
      <c r="EN99" s="344"/>
      <c r="EO99" s="344"/>
      <c r="EP99" s="344"/>
      <c r="EQ99" s="344"/>
      <c r="ER99" s="344"/>
      <c r="ES99" s="344"/>
      <c r="ET99" s="344"/>
      <c r="EU99" s="344"/>
      <c r="EV99" s="344"/>
      <c r="EW99" s="344"/>
      <c r="EX99" s="344"/>
      <c r="EY99" s="344"/>
      <c r="EZ99" s="344"/>
      <c r="FA99" s="344"/>
      <c r="FB99" s="344"/>
      <c r="FC99" s="344"/>
      <c r="FD99" s="344"/>
      <c r="FE99" s="344"/>
      <c r="FF99" s="344"/>
      <c r="FG99" s="344"/>
      <c r="FH99" s="344"/>
      <c r="FI99" s="344"/>
      <c r="FJ99" s="344"/>
      <c r="FK99" s="344"/>
      <c r="FL99" s="344"/>
      <c r="FM99" s="344"/>
      <c r="FN99" s="344"/>
      <c r="FO99" s="344"/>
      <c r="FP99" s="344"/>
      <c r="FQ99" s="344"/>
      <c r="FR99" s="344"/>
      <c r="FS99" s="344"/>
      <c r="FT99" s="344"/>
      <c r="FU99" s="344"/>
      <c r="FV99" s="344"/>
      <c r="FW99" s="344"/>
      <c r="FX99" s="344"/>
      <c r="FY99" s="344"/>
      <c r="FZ99" s="344"/>
      <c r="GA99" s="344"/>
      <c r="GB99" s="344"/>
      <c r="GC99" s="344"/>
      <c r="GD99" s="344"/>
      <c r="GE99" s="344"/>
      <c r="GF99" s="344"/>
      <c r="GG99" s="344"/>
      <c r="GH99" s="344"/>
      <c r="GI99" s="344"/>
      <c r="GJ99" s="344"/>
      <c r="GK99" s="344"/>
      <c r="GL99" s="344"/>
      <c r="GM99" s="344"/>
      <c r="GN99" s="344"/>
      <c r="GO99" s="344"/>
      <c r="GP99" s="344"/>
      <c r="GQ99" s="344"/>
      <c r="GR99" s="344"/>
      <c r="GS99" s="344"/>
      <c r="GT99" s="344"/>
      <c r="GU99" s="344"/>
      <c r="GV99" s="344"/>
      <c r="GW99" s="344"/>
      <c r="GX99" s="344"/>
      <c r="GY99" s="344"/>
      <c r="GZ99" s="344"/>
      <c r="HA99" s="344"/>
      <c r="HB99" s="344"/>
      <c r="HC99" s="344"/>
      <c r="HD99" s="344"/>
      <c r="HE99" s="344"/>
      <c r="HF99" s="344"/>
      <c r="HG99" s="344"/>
      <c r="HH99" s="344"/>
      <c r="HI99" s="344"/>
      <c r="HJ99" s="344"/>
      <c r="HK99" s="344"/>
      <c r="HL99" s="344"/>
      <c r="HM99" s="344"/>
      <c r="HN99" s="344"/>
      <c r="HO99" s="344"/>
      <c r="HP99" s="344"/>
      <c r="HQ99" s="344"/>
      <c r="HR99" s="344"/>
      <c r="HS99" s="344"/>
      <c r="HT99" s="344"/>
      <c r="HU99" s="344"/>
      <c r="HV99" s="344"/>
      <c r="HW99" s="344"/>
      <c r="HX99" s="344"/>
      <c r="HY99" s="344"/>
      <c r="HZ99" s="344"/>
      <c r="IA99" s="344"/>
      <c r="IB99" s="344"/>
      <c r="IC99" s="344"/>
      <c r="ID99" s="344"/>
      <c r="IE99" s="344"/>
      <c r="IF99" s="344"/>
      <c r="IG99" s="344"/>
      <c r="IH99" s="344"/>
      <c r="II99" s="344"/>
      <c r="IJ99" s="344"/>
      <c r="IK99" s="344"/>
      <c r="IL99" s="344"/>
      <c r="IM99" s="344"/>
      <c r="IN99" s="344"/>
      <c r="IO99" s="344"/>
      <c r="IP99" s="344"/>
      <c r="IQ99" s="344"/>
      <c r="IR99" s="344"/>
      <c r="IS99" s="344"/>
      <c r="IT99" s="344"/>
      <c r="IU99" s="344"/>
      <c r="IV99" s="344"/>
      <c r="IW99" s="344"/>
      <c r="IX99" s="344"/>
      <c r="IY99" s="344"/>
      <c r="IZ99" s="344"/>
      <c r="JA99" s="344"/>
      <c r="JB99" s="344"/>
      <c r="JC99" s="344"/>
      <c r="JD99" s="344"/>
      <c r="JE99" s="344"/>
      <c r="JF99" s="344"/>
      <c r="JG99" s="344"/>
      <c r="JH99" s="344"/>
      <c r="JI99" s="344"/>
      <c r="JJ99" s="344"/>
    </row>
    <row r="100" spans="2:270" s="207" customFormat="1" x14ac:dyDescent="0.25">
      <c r="B100" s="452"/>
      <c r="N100" s="242"/>
      <c r="O100" s="242"/>
      <c r="P100" s="242"/>
      <c r="Q100" s="242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4"/>
      <c r="AH100" s="344"/>
      <c r="AI100" s="344"/>
      <c r="AJ100" s="344"/>
      <c r="AK100" s="344"/>
      <c r="AL100" s="344"/>
      <c r="AM100" s="344"/>
      <c r="AN100" s="344"/>
      <c r="AO100" s="344"/>
      <c r="AP100" s="344"/>
      <c r="AQ100" s="344"/>
      <c r="AR100" s="344"/>
      <c r="AS100" s="344"/>
      <c r="AT100" s="344"/>
      <c r="AU100" s="344"/>
      <c r="AV100" s="344"/>
      <c r="AW100" s="344"/>
      <c r="AX100" s="344"/>
      <c r="AY100" s="344"/>
      <c r="AZ100" s="344"/>
      <c r="BA100" s="344"/>
      <c r="BB100" s="344"/>
      <c r="BC100" s="344"/>
      <c r="BD100" s="344"/>
      <c r="BE100" s="344"/>
      <c r="BF100" s="344"/>
      <c r="BG100" s="344"/>
      <c r="BH100" s="344"/>
      <c r="BI100" s="344"/>
      <c r="BJ100" s="344"/>
      <c r="BK100" s="344"/>
      <c r="BL100" s="344"/>
      <c r="BM100" s="344"/>
      <c r="BN100" s="344"/>
      <c r="BO100" s="344"/>
      <c r="BP100" s="344"/>
      <c r="BQ100" s="344"/>
      <c r="BR100" s="344"/>
      <c r="BS100" s="344"/>
      <c r="BT100" s="344"/>
      <c r="BU100" s="344"/>
      <c r="BV100" s="344"/>
      <c r="BW100" s="344"/>
      <c r="BX100" s="344"/>
      <c r="BY100" s="344"/>
      <c r="BZ100" s="344"/>
      <c r="CA100" s="344"/>
      <c r="CB100" s="344"/>
      <c r="CC100" s="344"/>
      <c r="CD100" s="344"/>
      <c r="CE100" s="344"/>
      <c r="CF100" s="344"/>
      <c r="CG100" s="344"/>
      <c r="CH100" s="344"/>
      <c r="CI100" s="344"/>
      <c r="CJ100" s="344"/>
      <c r="CK100" s="344"/>
      <c r="CL100" s="344"/>
      <c r="CM100" s="344"/>
      <c r="CN100" s="344"/>
      <c r="CO100" s="344"/>
      <c r="CP100" s="344"/>
      <c r="CQ100" s="344"/>
      <c r="CR100" s="344"/>
      <c r="CS100" s="344"/>
      <c r="CT100" s="344"/>
      <c r="CU100" s="344"/>
      <c r="CV100" s="344"/>
      <c r="CW100" s="344"/>
      <c r="CX100" s="344"/>
      <c r="CY100" s="344"/>
      <c r="CZ100" s="344"/>
      <c r="DA100" s="344"/>
      <c r="DB100" s="344"/>
      <c r="DC100" s="344"/>
      <c r="DD100" s="344"/>
      <c r="DE100" s="344"/>
      <c r="DF100" s="344"/>
      <c r="DG100" s="344"/>
      <c r="DH100" s="344"/>
      <c r="DI100" s="344"/>
      <c r="DJ100" s="344"/>
      <c r="DK100" s="344"/>
      <c r="DL100" s="344"/>
      <c r="DM100" s="344"/>
      <c r="DN100" s="344"/>
      <c r="DO100" s="344"/>
      <c r="DP100" s="344"/>
      <c r="DQ100" s="344"/>
      <c r="DR100" s="344"/>
      <c r="DS100" s="344"/>
      <c r="DT100" s="344"/>
      <c r="DU100" s="344"/>
      <c r="DV100" s="344"/>
      <c r="DW100" s="344"/>
      <c r="DX100" s="344"/>
      <c r="DY100" s="344"/>
      <c r="DZ100" s="344"/>
      <c r="EA100" s="344"/>
      <c r="EB100" s="344"/>
      <c r="EC100" s="344"/>
      <c r="ED100" s="344"/>
      <c r="EE100" s="344"/>
      <c r="EF100" s="344"/>
      <c r="EG100" s="344"/>
      <c r="EH100" s="344"/>
      <c r="EI100" s="344"/>
      <c r="EJ100" s="344"/>
      <c r="EK100" s="344"/>
      <c r="EL100" s="344"/>
      <c r="EM100" s="344"/>
      <c r="EN100" s="344"/>
      <c r="EO100" s="344"/>
      <c r="EP100" s="344"/>
      <c r="EQ100" s="344"/>
      <c r="ER100" s="344"/>
      <c r="ES100" s="344"/>
      <c r="ET100" s="344"/>
      <c r="EU100" s="344"/>
      <c r="EV100" s="344"/>
      <c r="EW100" s="344"/>
      <c r="EX100" s="344"/>
      <c r="EY100" s="344"/>
      <c r="EZ100" s="344"/>
      <c r="FA100" s="344"/>
      <c r="FB100" s="344"/>
      <c r="FC100" s="344"/>
      <c r="FD100" s="344"/>
      <c r="FE100" s="344"/>
      <c r="FF100" s="344"/>
      <c r="FG100" s="344"/>
      <c r="FH100" s="344"/>
      <c r="FI100" s="344"/>
      <c r="FJ100" s="344"/>
      <c r="FK100" s="344"/>
      <c r="FL100" s="344"/>
      <c r="FM100" s="344"/>
      <c r="FN100" s="344"/>
      <c r="FO100" s="344"/>
      <c r="FP100" s="344"/>
      <c r="FQ100" s="344"/>
      <c r="FR100" s="344"/>
      <c r="FS100" s="344"/>
      <c r="FT100" s="344"/>
      <c r="FU100" s="344"/>
      <c r="FV100" s="344"/>
      <c r="FW100" s="344"/>
      <c r="FX100" s="344"/>
      <c r="FY100" s="344"/>
      <c r="FZ100" s="344"/>
      <c r="GA100" s="344"/>
      <c r="GB100" s="344"/>
      <c r="GC100" s="344"/>
      <c r="GD100" s="344"/>
      <c r="GE100" s="344"/>
      <c r="GF100" s="344"/>
      <c r="GG100" s="344"/>
      <c r="GH100" s="344"/>
      <c r="GI100" s="344"/>
      <c r="GJ100" s="344"/>
      <c r="GK100" s="344"/>
      <c r="GL100" s="344"/>
      <c r="GM100" s="344"/>
      <c r="GN100" s="344"/>
      <c r="GO100" s="344"/>
      <c r="GP100" s="344"/>
      <c r="GQ100" s="344"/>
      <c r="GR100" s="344"/>
      <c r="GS100" s="344"/>
      <c r="GT100" s="344"/>
      <c r="GU100" s="344"/>
      <c r="GV100" s="344"/>
      <c r="GW100" s="344"/>
      <c r="GX100" s="344"/>
      <c r="GY100" s="344"/>
      <c r="GZ100" s="344"/>
      <c r="HA100" s="344"/>
      <c r="HB100" s="344"/>
      <c r="HC100" s="344"/>
      <c r="HD100" s="344"/>
      <c r="HE100" s="344"/>
      <c r="HF100" s="344"/>
      <c r="HG100" s="344"/>
      <c r="HH100" s="344"/>
      <c r="HI100" s="344"/>
      <c r="HJ100" s="344"/>
      <c r="HK100" s="344"/>
      <c r="HL100" s="344"/>
      <c r="HM100" s="344"/>
      <c r="HN100" s="344"/>
      <c r="HO100" s="344"/>
      <c r="HP100" s="344"/>
      <c r="HQ100" s="344"/>
      <c r="HR100" s="344"/>
      <c r="HS100" s="344"/>
      <c r="HT100" s="344"/>
      <c r="HU100" s="344"/>
      <c r="HV100" s="344"/>
      <c r="HW100" s="344"/>
      <c r="HX100" s="344"/>
      <c r="HY100" s="344"/>
      <c r="HZ100" s="344"/>
      <c r="IA100" s="344"/>
      <c r="IB100" s="344"/>
      <c r="IC100" s="344"/>
      <c r="ID100" s="344"/>
      <c r="IE100" s="344"/>
      <c r="IF100" s="344"/>
      <c r="IG100" s="344"/>
      <c r="IH100" s="344"/>
      <c r="II100" s="344"/>
      <c r="IJ100" s="344"/>
      <c r="IK100" s="344"/>
      <c r="IL100" s="344"/>
      <c r="IM100" s="344"/>
      <c r="IN100" s="344"/>
      <c r="IO100" s="344"/>
      <c r="IP100" s="344"/>
      <c r="IQ100" s="344"/>
      <c r="IR100" s="344"/>
      <c r="IS100" s="344"/>
      <c r="IT100" s="344"/>
      <c r="IU100" s="344"/>
      <c r="IV100" s="344"/>
      <c r="IW100" s="344"/>
      <c r="IX100" s="344"/>
      <c r="IY100" s="344"/>
      <c r="IZ100" s="344"/>
      <c r="JA100" s="344"/>
      <c r="JB100" s="344"/>
      <c r="JC100" s="344"/>
      <c r="JD100" s="344"/>
      <c r="JE100" s="344"/>
      <c r="JF100" s="344"/>
      <c r="JG100" s="344"/>
      <c r="JH100" s="344"/>
      <c r="JI100" s="344"/>
      <c r="JJ100" s="344"/>
    </row>
    <row r="101" spans="2:270" s="207" customFormat="1" x14ac:dyDescent="0.25">
      <c r="B101" s="452"/>
      <c r="N101" s="242"/>
      <c r="O101" s="242"/>
      <c r="P101" s="242"/>
      <c r="Q101" s="242"/>
      <c r="S101" s="344"/>
      <c r="T101" s="344"/>
      <c r="U101" s="344"/>
      <c r="V101" s="344"/>
      <c r="W101" s="344"/>
      <c r="X101" s="344"/>
      <c r="Y101" s="344"/>
      <c r="Z101" s="344"/>
      <c r="AA101" s="344"/>
      <c r="AB101" s="344"/>
      <c r="AC101" s="344"/>
      <c r="AD101" s="344"/>
      <c r="AE101" s="344"/>
      <c r="AF101" s="344"/>
      <c r="AG101" s="344"/>
      <c r="AH101" s="344"/>
      <c r="AI101" s="344"/>
      <c r="AJ101" s="344"/>
      <c r="AK101" s="344"/>
      <c r="AL101" s="344"/>
      <c r="AM101" s="344"/>
      <c r="AN101" s="344"/>
      <c r="AO101" s="344"/>
      <c r="AP101" s="344"/>
      <c r="AQ101" s="344"/>
      <c r="AR101" s="344"/>
      <c r="AS101" s="344"/>
      <c r="AT101" s="344"/>
      <c r="AU101" s="344"/>
      <c r="AV101" s="344"/>
      <c r="AW101" s="344"/>
      <c r="AX101" s="344"/>
      <c r="AY101" s="344"/>
      <c r="AZ101" s="344"/>
      <c r="BA101" s="344"/>
      <c r="BB101" s="344"/>
      <c r="BC101" s="344"/>
      <c r="BD101" s="344"/>
      <c r="BE101" s="344"/>
      <c r="BF101" s="344"/>
      <c r="BG101" s="344"/>
      <c r="BH101" s="344"/>
      <c r="BI101" s="344"/>
      <c r="BJ101" s="344"/>
      <c r="BK101" s="344"/>
      <c r="BL101" s="344"/>
      <c r="BM101" s="344"/>
      <c r="BN101" s="344"/>
      <c r="BO101" s="344"/>
      <c r="BP101" s="344"/>
      <c r="BQ101" s="344"/>
      <c r="BR101" s="344"/>
      <c r="BS101" s="344"/>
      <c r="BT101" s="344"/>
      <c r="BU101" s="344"/>
      <c r="BV101" s="344"/>
      <c r="BW101" s="344"/>
      <c r="BX101" s="344"/>
      <c r="BY101" s="344"/>
      <c r="BZ101" s="344"/>
      <c r="CA101" s="344"/>
      <c r="CB101" s="344"/>
      <c r="CC101" s="344"/>
      <c r="CD101" s="344"/>
      <c r="CE101" s="344"/>
      <c r="CF101" s="344"/>
      <c r="CG101" s="344"/>
      <c r="CH101" s="344"/>
      <c r="CI101" s="344"/>
      <c r="CJ101" s="344"/>
      <c r="CK101" s="344"/>
      <c r="CL101" s="344"/>
      <c r="CM101" s="344"/>
      <c r="CN101" s="344"/>
      <c r="CO101" s="344"/>
      <c r="CP101" s="344"/>
      <c r="CQ101" s="344"/>
      <c r="CR101" s="344"/>
      <c r="CS101" s="344"/>
      <c r="CT101" s="344"/>
      <c r="CU101" s="344"/>
      <c r="CV101" s="344"/>
      <c r="CW101" s="344"/>
      <c r="CX101" s="344"/>
      <c r="CY101" s="344"/>
      <c r="CZ101" s="344"/>
      <c r="DA101" s="344"/>
      <c r="DB101" s="344"/>
      <c r="DC101" s="344"/>
      <c r="DD101" s="344"/>
      <c r="DE101" s="344"/>
      <c r="DF101" s="344"/>
      <c r="DG101" s="344"/>
      <c r="DH101" s="344"/>
      <c r="DI101" s="344"/>
      <c r="DJ101" s="344"/>
      <c r="DK101" s="344"/>
      <c r="DL101" s="344"/>
      <c r="DM101" s="344"/>
      <c r="DN101" s="344"/>
      <c r="DO101" s="344"/>
      <c r="DP101" s="344"/>
      <c r="DQ101" s="344"/>
      <c r="DR101" s="344"/>
      <c r="DS101" s="344"/>
      <c r="DT101" s="344"/>
      <c r="DU101" s="344"/>
      <c r="DV101" s="344"/>
      <c r="DW101" s="344"/>
      <c r="DX101" s="344"/>
      <c r="DY101" s="344"/>
      <c r="DZ101" s="344"/>
      <c r="EA101" s="344"/>
      <c r="EB101" s="344"/>
      <c r="EC101" s="344"/>
      <c r="ED101" s="344"/>
      <c r="EE101" s="344"/>
      <c r="EF101" s="344"/>
      <c r="EG101" s="344"/>
      <c r="EH101" s="344"/>
      <c r="EI101" s="344"/>
      <c r="EJ101" s="344"/>
      <c r="EK101" s="344"/>
      <c r="EL101" s="344"/>
      <c r="EM101" s="344"/>
      <c r="EN101" s="344"/>
      <c r="EO101" s="344"/>
      <c r="EP101" s="344"/>
      <c r="EQ101" s="344"/>
      <c r="ER101" s="344"/>
      <c r="ES101" s="344"/>
      <c r="ET101" s="344"/>
      <c r="EU101" s="344"/>
      <c r="EV101" s="344"/>
      <c r="EW101" s="344"/>
      <c r="EX101" s="344"/>
      <c r="EY101" s="344"/>
      <c r="EZ101" s="344"/>
      <c r="FA101" s="344"/>
      <c r="FB101" s="344"/>
      <c r="FC101" s="344"/>
      <c r="FD101" s="344"/>
      <c r="FE101" s="344"/>
      <c r="FF101" s="344"/>
      <c r="FG101" s="344"/>
      <c r="FH101" s="344"/>
      <c r="FI101" s="344"/>
      <c r="FJ101" s="344"/>
      <c r="FK101" s="344"/>
      <c r="FL101" s="344"/>
      <c r="FM101" s="344"/>
      <c r="FN101" s="344"/>
      <c r="FO101" s="344"/>
      <c r="FP101" s="344"/>
      <c r="FQ101" s="344"/>
      <c r="FR101" s="344"/>
      <c r="FS101" s="344"/>
      <c r="FT101" s="344"/>
      <c r="FU101" s="344"/>
      <c r="FV101" s="344"/>
      <c r="FW101" s="344"/>
      <c r="FX101" s="344"/>
      <c r="FY101" s="344"/>
      <c r="FZ101" s="344"/>
      <c r="GA101" s="344"/>
      <c r="GB101" s="344"/>
      <c r="GC101" s="344"/>
      <c r="GD101" s="344"/>
      <c r="GE101" s="344"/>
      <c r="GF101" s="344"/>
      <c r="GG101" s="344"/>
      <c r="GH101" s="344"/>
      <c r="GI101" s="344"/>
      <c r="GJ101" s="344"/>
      <c r="GK101" s="344"/>
      <c r="GL101" s="344"/>
      <c r="GM101" s="344"/>
      <c r="GN101" s="344"/>
      <c r="GO101" s="344"/>
      <c r="GP101" s="344"/>
      <c r="GQ101" s="344"/>
      <c r="GR101" s="344"/>
      <c r="GS101" s="344"/>
      <c r="GT101" s="344"/>
      <c r="GU101" s="344"/>
      <c r="GV101" s="344"/>
      <c r="GW101" s="344"/>
      <c r="GX101" s="344"/>
      <c r="GY101" s="344"/>
      <c r="GZ101" s="344"/>
      <c r="HA101" s="344"/>
      <c r="HB101" s="344"/>
      <c r="HC101" s="344"/>
      <c r="HD101" s="344"/>
      <c r="HE101" s="344"/>
      <c r="HF101" s="344"/>
      <c r="HG101" s="344"/>
      <c r="HH101" s="344"/>
      <c r="HI101" s="344"/>
      <c r="HJ101" s="344"/>
      <c r="HK101" s="344"/>
      <c r="HL101" s="344"/>
      <c r="HM101" s="344"/>
      <c r="HN101" s="344"/>
      <c r="HO101" s="344"/>
      <c r="HP101" s="344"/>
      <c r="HQ101" s="344"/>
      <c r="HR101" s="344"/>
      <c r="HS101" s="344"/>
      <c r="HT101" s="344"/>
      <c r="HU101" s="344"/>
      <c r="HV101" s="344"/>
      <c r="HW101" s="344"/>
      <c r="HX101" s="344"/>
      <c r="HY101" s="344"/>
      <c r="HZ101" s="344"/>
      <c r="IA101" s="344"/>
      <c r="IB101" s="344"/>
      <c r="IC101" s="344"/>
      <c r="ID101" s="344"/>
      <c r="IE101" s="344"/>
      <c r="IF101" s="344"/>
      <c r="IG101" s="344"/>
      <c r="IH101" s="344"/>
      <c r="II101" s="344"/>
      <c r="IJ101" s="344"/>
      <c r="IK101" s="344"/>
      <c r="IL101" s="344"/>
      <c r="IM101" s="344"/>
      <c r="IN101" s="344"/>
      <c r="IO101" s="344"/>
      <c r="IP101" s="344"/>
      <c r="IQ101" s="344"/>
      <c r="IR101" s="344"/>
      <c r="IS101" s="344"/>
      <c r="IT101" s="344"/>
      <c r="IU101" s="344"/>
      <c r="IV101" s="344"/>
      <c r="IW101" s="344"/>
      <c r="IX101" s="344"/>
      <c r="IY101" s="344"/>
      <c r="IZ101" s="344"/>
      <c r="JA101" s="344"/>
      <c r="JB101" s="344"/>
      <c r="JC101" s="344"/>
      <c r="JD101" s="344"/>
      <c r="JE101" s="344"/>
      <c r="JF101" s="344"/>
      <c r="JG101" s="344"/>
      <c r="JH101" s="344"/>
      <c r="JI101" s="344"/>
      <c r="JJ101" s="344"/>
    </row>
    <row r="102" spans="2:270" s="207" customFormat="1" x14ac:dyDescent="0.25">
      <c r="B102" s="452"/>
      <c r="N102" s="242"/>
      <c r="O102" s="242"/>
      <c r="P102" s="242"/>
      <c r="Q102" s="242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  <c r="AC102" s="344"/>
      <c r="AD102" s="344"/>
      <c r="AE102" s="344"/>
      <c r="AF102" s="344"/>
      <c r="AG102" s="344"/>
      <c r="AH102" s="344"/>
      <c r="AI102" s="344"/>
      <c r="AJ102" s="344"/>
      <c r="AK102" s="344"/>
      <c r="AL102" s="344"/>
      <c r="AM102" s="344"/>
      <c r="AN102" s="344"/>
      <c r="AO102" s="344"/>
      <c r="AP102" s="344"/>
      <c r="AQ102" s="344"/>
      <c r="AR102" s="344"/>
      <c r="AS102" s="344"/>
      <c r="AT102" s="344"/>
      <c r="AU102" s="344"/>
      <c r="AV102" s="344"/>
      <c r="AW102" s="344"/>
      <c r="AX102" s="344"/>
      <c r="AY102" s="344"/>
      <c r="AZ102" s="344"/>
      <c r="BA102" s="344"/>
      <c r="BB102" s="344"/>
      <c r="BC102" s="344"/>
      <c r="BD102" s="344"/>
      <c r="BE102" s="344"/>
      <c r="BF102" s="344"/>
      <c r="BG102" s="344"/>
      <c r="BH102" s="344"/>
      <c r="BI102" s="344"/>
      <c r="BJ102" s="344"/>
      <c r="BK102" s="344"/>
      <c r="BL102" s="344"/>
      <c r="BM102" s="344"/>
      <c r="BN102" s="344"/>
      <c r="BO102" s="344"/>
      <c r="BP102" s="344"/>
      <c r="BQ102" s="344"/>
      <c r="BR102" s="344"/>
      <c r="BS102" s="344"/>
      <c r="BT102" s="344"/>
      <c r="BU102" s="344"/>
      <c r="BV102" s="344"/>
      <c r="BW102" s="344"/>
      <c r="BX102" s="344"/>
      <c r="BY102" s="344"/>
      <c r="BZ102" s="344"/>
      <c r="CA102" s="344"/>
      <c r="CB102" s="344"/>
      <c r="CC102" s="344"/>
      <c r="CD102" s="344"/>
      <c r="CE102" s="344"/>
      <c r="CF102" s="344"/>
      <c r="CG102" s="344"/>
      <c r="CH102" s="344"/>
      <c r="CI102" s="344"/>
      <c r="CJ102" s="344"/>
      <c r="CK102" s="344"/>
      <c r="CL102" s="344"/>
      <c r="CM102" s="344"/>
      <c r="CN102" s="344"/>
      <c r="CO102" s="344"/>
      <c r="CP102" s="344"/>
      <c r="CQ102" s="344"/>
      <c r="CR102" s="344"/>
      <c r="CS102" s="344"/>
      <c r="CT102" s="344"/>
      <c r="CU102" s="344"/>
      <c r="CV102" s="344"/>
      <c r="CW102" s="344"/>
      <c r="CX102" s="344"/>
      <c r="CY102" s="344"/>
      <c r="CZ102" s="344"/>
      <c r="DA102" s="344"/>
      <c r="DB102" s="344"/>
      <c r="DC102" s="344"/>
      <c r="DD102" s="344"/>
      <c r="DE102" s="344"/>
      <c r="DF102" s="344"/>
      <c r="DG102" s="344"/>
      <c r="DH102" s="344"/>
      <c r="DI102" s="344"/>
      <c r="DJ102" s="344"/>
      <c r="DK102" s="344"/>
      <c r="DL102" s="344"/>
      <c r="DM102" s="344"/>
      <c r="DN102" s="344"/>
      <c r="DO102" s="344"/>
      <c r="DP102" s="344"/>
      <c r="DQ102" s="344"/>
      <c r="DR102" s="344"/>
      <c r="DS102" s="344"/>
      <c r="DT102" s="344"/>
      <c r="DU102" s="344"/>
      <c r="DV102" s="344"/>
      <c r="DW102" s="344"/>
      <c r="DX102" s="344"/>
      <c r="DY102" s="344"/>
      <c r="DZ102" s="344"/>
      <c r="EA102" s="344"/>
      <c r="EB102" s="344"/>
      <c r="EC102" s="344"/>
      <c r="ED102" s="344"/>
      <c r="EE102" s="344"/>
      <c r="EF102" s="344"/>
      <c r="EG102" s="344"/>
      <c r="EH102" s="344"/>
      <c r="EI102" s="344"/>
      <c r="EJ102" s="344"/>
      <c r="EK102" s="344"/>
      <c r="EL102" s="344"/>
      <c r="EM102" s="344"/>
      <c r="EN102" s="344"/>
      <c r="EO102" s="344"/>
      <c r="EP102" s="344"/>
      <c r="EQ102" s="344"/>
      <c r="ER102" s="344"/>
      <c r="ES102" s="344"/>
      <c r="ET102" s="344"/>
      <c r="EU102" s="344"/>
      <c r="EV102" s="344"/>
      <c r="EW102" s="344"/>
      <c r="EX102" s="344"/>
      <c r="EY102" s="344"/>
      <c r="EZ102" s="344"/>
      <c r="FA102" s="344"/>
      <c r="FB102" s="344"/>
      <c r="FC102" s="344"/>
      <c r="FD102" s="344"/>
      <c r="FE102" s="344"/>
      <c r="FF102" s="344"/>
      <c r="FG102" s="344"/>
      <c r="FH102" s="344"/>
      <c r="FI102" s="344"/>
      <c r="FJ102" s="344"/>
      <c r="FK102" s="344"/>
      <c r="FL102" s="344"/>
      <c r="FM102" s="344"/>
      <c r="FN102" s="344"/>
      <c r="FO102" s="344"/>
      <c r="FP102" s="344"/>
      <c r="FQ102" s="344"/>
      <c r="FR102" s="344"/>
      <c r="FS102" s="344"/>
      <c r="FT102" s="344"/>
      <c r="FU102" s="344"/>
      <c r="FV102" s="344"/>
      <c r="FW102" s="344"/>
      <c r="FX102" s="344"/>
      <c r="FY102" s="344"/>
      <c r="FZ102" s="344"/>
      <c r="GA102" s="344"/>
      <c r="GB102" s="344"/>
      <c r="GC102" s="344"/>
      <c r="GD102" s="344"/>
      <c r="GE102" s="344"/>
      <c r="GF102" s="344"/>
      <c r="GG102" s="344"/>
      <c r="GH102" s="344"/>
      <c r="GI102" s="344"/>
      <c r="GJ102" s="344"/>
      <c r="GK102" s="344"/>
      <c r="GL102" s="344"/>
      <c r="GM102" s="344"/>
      <c r="GN102" s="344"/>
      <c r="GO102" s="344"/>
      <c r="GP102" s="344"/>
      <c r="GQ102" s="344"/>
      <c r="GR102" s="344"/>
      <c r="GS102" s="344"/>
      <c r="GT102" s="344"/>
      <c r="GU102" s="344"/>
      <c r="GV102" s="344"/>
      <c r="GW102" s="344"/>
      <c r="GX102" s="344"/>
      <c r="GY102" s="344"/>
      <c r="GZ102" s="344"/>
      <c r="HA102" s="344"/>
      <c r="HB102" s="344"/>
      <c r="HC102" s="344"/>
      <c r="HD102" s="344"/>
      <c r="HE102" s="344"/>
      <c r="HF102" s="344"/>
      <c r="HG102" s="344"/>
      <c r="HH102" s="344"/>
      <c r="HI102" s="344"/>
      <c r="HJ102" s="344"/>
      <c r="HK102" s="344"/>
      <c r="HL102" s="344"/>
      <c r="HM102" s="344"/>
      <c r="HN102" s="344"/>
      <c r="HO102" s="344"/>
      <c r="HP102" s="344"/>
      <c r="HQ102" s="344"/>
      <c r="HR102" s="344"/>
      <c r="HS102" s="344"/>
      <c r="HT102" s="344"/>
      <c r="HU102" s="344"/>
      <c r="HV102" s="344"/>
      <c r="HW102" s="344"/>
      <c r="HX102" s="344"/>
      <c r="HY102" s="344"/>
      <c r="HZ102" s="344"/>
      <c r="IA102" s="344"/>
      <c r="IB102" s="344"/>
      <c r="IC102" s="344"/>
      <c r="ID102" s="344"/>
      <c r="IE102" s="344"/>
      <c r="IF102" s="344"/>
      <c r="IG102" s="344"/>
      <c r="IH102" s="344"/>
      <c r="II102" s="344"/>
      <c r="IJ102" s="344"/>
      <c r="IK102" s="344"/>
      <c r="IL102" s="344"/>
      <c r="IM102" s="344"/>
      <c r="IN102" s="344"/>
      <c r="IO102" s="344"/>
      <c r="IP102" s="344"/>
      <c r="IQ102" s="344"/>
      <c r="IR102" s="344"/>
      <c r="IS102" s="344"/>
      <c r="IT102" s="344"/>
      <c r="IU102" s="344"/>
      <c r="IV102" s="344"/>
      <c r="IW102" s="344"/>
      <c r="IX102" s="344"/>
      <c r="IY102" s="344"/>
      <c r="IZ102" s="344"/>
      <c r="JA102" s="344"/>
      <c r="JB102" s="344"/>
      <c r="JC102" s="344"/>
      <c r="JD102" s="344"/>
      <c r="JE102" s="344"/>
      <c r="JF102" s="344"/>
      <c r="JG102" s="344"/>
      <c r="JH102" s="344"/>
      <c r="JI102" s="344"/>
      <c r="JJ102" s="344"/>
    </row>
    <row r="103" spans="2:270" s="207" customFormat="1" x14ac:dyDescent="0.25">
      <c r="B103" s="452"/>
      <c r="N103" s="242"/>
      <c r="O103" s="242"/>
      <c r="P103" s="242"/>
      <c r="Q103" s="242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4"/>
      <c r="AI103" s="344"/>
      <c r="AJ103" s="344"/>
      <c r="AK103" s="344"/>
      <c r="AL103" s="344"/>
      <c r="AM103" s="344"/>
      <c r="AN103" s="344"/>
      <c r="AO103" s="344"/>
      <c r="AP103" s="344"/>
      <c r="AQ103" s="344"/>
      <c r="AR103" s="344"/>
      <c r="AS103" s="344"/>
      <c r="AT103" s="344"/>
      <c r="AU103" s="344"/>
      <c r="AV103" s="344"/>
      <c r="AW103" s="344"/>
      <c r="AX103" s="344"/>
      <c r="AY103" s="344"/>
      <c r="AZ103" s="344"/>
      <c r="BA103" s="344"/>
      <c r="BB103" s="344"/>
      <c r="BC103" s="344"/>
      <c r="BD103" s="344"/>
      <c r="BE103" s="344"/>
      <c r="BF103" s="344"/>
      <c r="BG103" s="344"/>
      <c r="BH103" s="344"/>
      <c r="BI103" s="344"/>
      <c r="BJ103" s="344"/>
      <c r="BK103" s="344"/>
      <c r="BL103" s="344"/>
      <c r="BM103" s="344"/>
      <c r="BN103" s="344"/>
      <c r="BO103" s="344"/>
      <c r="BP103" s="344"/>
      <c r="BQ103" s="344"/>
      <c r="BR103" s="344"/>
      <c r="BS103" s="344"/>
      <c r="BT103" s="344"/>
      <c r="BU103" s="344"/>
      <c r="BV103" s="344"/>
      <c r="BW103" s="344"/>
      <c r="BX103" s="344"/>
      <c r="BY103" s="344"/>
      <c r="BZ103" s="344"/>
      <c r="CA103" s="344"/>
      <c r="CB103" s="344"/>
      <c r="CC103" s="344"/>
      <c r="CD103" s="344"/>
      <c r="CE103" s="344"/>
      <c r="CF103" s="344"/>
      <c r="CG103" s="344"/>
      <c r="CH103" s="344"/>
      <c r="CI103" s="344"/>
      <c r="CJ103" s="344"/>
      <c r="CK103" s="344"/>
      <c r="CL103" s="344"/>
      <c r="CM103" s="344"/>
      <c r="CN103" s="344"/>
      <c r="CO103" s="344"/>
      <c r="CP103" s="344"/>
      <c r="CQ103" s="344"/>
      <c r="CR103" s="344"/>
      <c r="CS103" s="344"/>
      <c r="CT103" s="344"/>
      <c r="CU103" s="344"/>
      <c r="CV103" s="344"/>
      <c r="CW103" s="344"/>
      <c r="CX103" s="344"/>
      <c r="CY103" s="344"/>
      <c r="CZ103" s="344"/>
      <c r="DA103" s="344"/>
      <c r="DB103" s="344"/>
      <c r="DC103" s="344"/>
      <c r="DD103" s="344"/>
      <c r="DE103" s="344"/>
      <c r="DF103" s="344"/>
      <c r="DG103" s="344"/>
      <c r="DH103" s="344"/>
      <c r="DI103" s="344"/>
      <c r="DJ103" s="344"/>
      <c r="DK103" s="344"/>
      <c r="DL103" s="344"/>
      <c r="DM103" s="344"/>
      <c r="DN103" s="344"/>
      <c r="DO103" s="344"/>
      <c r="DP103" s="344"/>
      <c r="DQ103" s="344"/>
      <c r="DR103" s="344"/>
      <c r="DS103" s="344"/>
      <c r="DT103" s="344"/>
      <c r="DU103" s="344"/>
      <c r="DV103" s="344"/>
      <c r="DW103" s="344"/>
      <c r="DX103" s="344"/>
      <c r="DY103" s="344"/>
      <c r="DZ103" s="344"/>
      <c r="EA103" s="344"/>
      <c r="EB103" s="344"/>
      <c r="EC103" s="344"/>
      <c r="ED103" s="344"/>
      <c r="EE103" s="344"/>
      <c r="EF103" s="344"/>
      <c r="EG103" s="344"/>
      <c r="EH103" s="344"/>
      <c r="EI103" s="344"/>
      <c r="EJ103" s="344"/>
      <c r="EK103" s="344"/>
      <c r="EL103" s="344"/>
      <c r="EM103" s="344"/>
      <c r="EN103" s="344"/>
      <c r="EO103" s="344"/>
      <c r="EP103" s="344"/>
      <c r="EQ103" s="344"/>
      <c r="ER103" s="344"/>
      <c r="ES103" s="344"/>
      <c r="ET103" s="344"/>
      <c r="EU103" s="344"/>
      <c r="EV103" s="344"/>
      <c r="EW103" s="344"/>
      <c r="EX103" s="344"/>
      <c r="EY103" s="344"/>
      <c r="EZ103" s="344"/>
      <c r="FA103" s="344"/>
      <c r="FB103" s="344"/>
      <c r="FC103" s="344"/>
      <c r="FD103" s="344"/>
      <c r="FE103" s="344"/>
      <c r="FF103" s="344"/>
      <c r="FG103" s="344"/>
      <c r="FH103" s="344"/>
      <c r="FI103" s="344"/>
      <c r="FJ103" s="344"/>
      <c r="FK103" s="344"/>
      <c r="FL103" s="344"/>
      <c r="FM103" s="344"/>
      <c r="FN103" s="344"/>
      <c r="FO103" s="344"/>
      <c r="FP103" s="344"/>
      <c r="FQ103" s="344"/>
      <c r="FR103" s="344"/>
      <c r="FS103" s="344"/>
      <c r="FT103" s="344"/>
      <c r="FU103" s="344"/>
      <c r="FV103" s="344"/>
      <c r="FW103" s="344"/>
      <c r="FX103" s="344"/>
      <c r="FY103" s="344"/>
      <c r="FZ103" s="344"/>
      <c r="GA103" s="344"/>
      <c r="GB103" s="344"/>
      <c r="GC103" s="344"/>
      <c r="GD103" s="344"/>
      <c r="GE103" s="344"/>
      <c r="GF103" s="344"/>
      <c r="GG103" s="344"/>
      <c r="GH103" s="344"/>
      <c r="GI103" s="344"/>
      <c r="GJ103" s="344"/>
      <c r="GK103" s="344"/>
      <c r="GL103" s="344"/>
      <c r="GM103" s="344"/>
      <c r="GN103" s="344"/>
      <c r="GO103" s="344"/>
      <c r="GP103" s="344"/>
      <c r="GQ103" s="344"/>
      <c r="GR103" s="344"/>
      <c r="GS103" s="344"/>
      <c r="GT103" s="344"/>
      <c r="GU103" s="344"/>
      <c r="GV103" s="344"/>
      <c r="GW103" s="344"/>
      <c r="GX103" s="344"/>
      <c r="GY103" s="344"/>
      <c r="GZ103" s="344"/>
      <c r="HA103" s="344"/>
      <c r="HB103" s="344"/>
      <c r="HC103" s="344"/>
      <c r="HD103" s="344"/>
      <c r="HE103" s="344"/>
      <c r="HF103" s="344"/>
      <c r="HG103" s="344"/>
      <c r="HH103" s="344"/>
      <c r="HI103" s="344"/>
      <c r="HJ103" s="344"/>
      <c r="HK103" s="344"/>
      <c r="HL103" s="344"/>
      <c r="HM103" s="344"/>
      <c r="HN103" s="344"/>
      <c r="HO103" s="344"/>
      <c r="HP103" s="344"/>
      <c r="HQ103" s="344"/>
      <c r="HR103" s="344"/>
      <c r="HS103" s="344"/>
      <c r="HT103" s="344"/>
      <c r="HU103" s="344"/>
      <c r="HV103" s="344"/>
      <c r="HW103" s="344"/>
      <c r="HX103" s="344"/>
      <c r="HY103" s="344"/>
      <c r="HZ103" s="344"/>
      <c r="IA103" s="344"/>
      <c r="IB103" s="344"/>
      <c r="IC103" s="344"/>
      <c r="ID103" s="344"/>
      <c r="IE103" s="344"/>
      <c r="IF103" s="344"/>
      <c r="IG103" s="344"/>
      <c r="IH103" s="344"/>
      <c r="II103" s="344"/>
      <c r="IJ103" s="344"/>
      <c r="IK103" s="344"/>
      <c r="IL103" s="344"/>
      <c r="IM103" s="344"/>
      <c r="IN103" s="344"/>
      <c r="IO103" s="344"/>
      <c r="IP103" s="344"/>
      <c r="IQ103" s="344"/>
      <c r="IR103" s="344"/>
      <c r="IS103" s="344"/>
      <c r="IT103" s="344"/>
      <c r="IU103" s="344"/>
      <c r="IV103" s="344"/>
      <c r="IW103" s="344"/>
      <c r="IX103" s="344"/>
      <c r="IY103" s="344"/>
      <c r="IZ103" s="344"/>
      <c r="JA103" s="344"/>
      <c r="JB103" s="344"/>
      <c r="JC103" s="344"/>
      <c r="JD103" s="344"/>
      <c r="JE103" s="344"/>
      <c r="JF103" s="344"/>
      <c r="JG103" s="344"/>
      <c r="JH103" s="344"/>
      <c r="JI103" s="344"/>
      <c r="JJ103" s="344"/>
    </row>
    <row r="104" spans="2:270" s="207" customFormat="1" x14ac:dyDescent="0.25">
      <c r="B104" s="452"/>
      <c r="N104" s="242"/>
      <c r="O104" s="242"/>
      <c r="P104" s="242"/>
      <c r="Q104" s="242"/>
      <c r="S104" s="344"/>
      <c r="T104" s="344"/>
      <c r="U104" s="344"/>
      <c r="V104" s="344"/>
      <c r="W104" s="344"/>
      <c r="X104" s="344"/>
      <c r="Y104" s="344"/>
      <c r="Z104" s="344"/>
      <c r="AA104" s="344"/>
      <c r="AB104" s="344"/>
      <c r="AC104" s="344"/>
      <c r="AD104" s="344"/>
      <c r="AE104" s="344"/>
      <c r="AF104" s="344"/>
      <c r="AG104" s="344"/>
      <c r="AH104" s="344"/>
      <c r="AI104" s="344"/>
      <c r="AJ104" s="344"/>
      <c r="AK104" s="344"/>
      <c r="AL104" s="344"/>
      <c r="AM104" s="344"/>
      <c r="AN104" s="344"/>
      <c r="AO104" s="344"/>
      <c r="AP104" s="344"/>
      <c r="AQ104" s="344"/>
      <c r="AR104" s="344"/>
      <c r="AS104" s="344"/>
      <c r="AT104" s="344"/>
      <c r="AU104" s="344"/>
      <c r="AV104" s="344"/>
      <c r="AW104" s="344"/>
      <c r="AX104" s="344"/>
      <c r="AY104" s="344"/>
      <c r="AZ104" s="344"/>
      <c r="BA104" s="344"/>
      <c r="BB104" s="344"/>
      <c r="BC104" s="344"/>
      <c r="BD104" s="344"/>
      <c r="BE104" s="344"/>
      <c r="BF104" s="344"/>
      <c r="BG104" s="344"/>
      <c r="BH104" s="344"/>
      <c r="BI104" s="344"/>
      <c r="BJ104" s="344"/>
      <c r="BK104" s="344"/>
      <c r="BL104" s="344"/>
      <c r="BM104" s="344"/>
      <c r="BN104" s="344"/>
      <c r="BO104" s="344"/>
      <c r="BP104" s="344"/>
      <c r="BQ104" s="344"/>
      <c r="BR104" s="344"/>
      <c r="BS104" s="344"/>
      <c r="BT104" s="344"/>
      <c r="BU104" s="344"/>
      <c r="BV104" s="344"/>
      <c r="BW104" s="344"/>
      <c r="BX104" s="344"/>
      <c r="BY104" s="344"/>
      <c r="BZ104" s="344"/>
      <c r="CA104" s="344"/>
      <c r="CB104" s="344"/>
      <c r="CC104" s="344"/>
      <c r="CD104" s="344"/>
      <c r="CE104" s="344"/>
      <c r="CF104" s="344"/>
      <c r="CG104" s="344"/>
      <c r="CH104" s="344"/>
      <c r="CI104" s="344"/>
      <c r="CJ104" s="344"/>
      <c r="CK104" s="344"/>
      <c r="CL104" s="344"/>
      <c r="CM104" s="344"/>
      <c r="CN104" s="344"/>
      <c r="CO104" s="344"/>
      <c r="CP104" s="344"/>
      <c r="CQ104" s="344"/>
      <c r="CR104" s="344"/>
      <c r="CS104" s="344"/>
      <c r="CT104" s="344"/>
      <c r="CU104" s="344"/>
      <c r="CV104" s="344"/>
      <c r="CW104" s="344"/>
      <c r="CX104" s="344"/>
      <c r="CY104" s="344"/>
      <c r="CZ104" s="344"/>
      <c r="DA104" s="344"/>
      <c r="DB104" s="344"/>
      <c r="DC104" s="344"/>
      <c r="DD104" s="344"/>
      <c r="DE104" s="344"/>
      <c r="DF104" s="344"/>
      <c r="DG104" s="344"/>
      <c r="DH104" s="344"/>
      <c r="DI104" s="344"/>
      <c r="DJ104" s="344"/>
      <c r="DK104" s="344"/>
      <c r="DL104" s="344"/>
      <c r="DM104" s="344"/>
      <c r="DN104" s="344"/>
      <c r="DO104" s="344"/>
      <c r="DP104" s="344"/>
      <c r="DQ104" s="344"/>
      <c r="DR104" s="344"/>
      <c r="DS104" s="344"/>
      <c r="DT104" s="344"/>
      <c r="DU104" s="344"/>
      <c r="DV104" s="344"/>
      <c r="DW104" s="344"/>
      <c r="DX104" s="344"/>
      <c r="DY104" s="344"/>
      <c r="DZ104" s="344"/>
      <c r="EA104" s="344"/>
      <c r="EB104" s="344"/>
      <c r="EC104" s="344"/>
      <c r="ED104" s="344"/>
      <c r="EE104" s="344"/>
      <c r="EF104" s="344"/>
      <c r="EG104" s="344"/>
      <c r="EH104" s="344"/>
      <c r="EI104" s="344"/>
      <c r="EJ104" s="344"/>
      <c r="EK104" s="344"/>
      <c r="EL104" s="344"/>
      <c r="EM104" s="344"/>
      <c r="EN104" s="344"/>
      <c r="EO104" s="344"/>
      <c r="EP104" s="344"/>
      <c r="EQ104" s="344"/>
      <c r="ER104" s="344"/>
      <c r="ES104" s="344"/>
      <c r="ET104" s="344"/>
      <c r="EU104" s="344"/>
      <c r="EV104" s="344"/>
      <c r="EW104" s="344"/>
      <c r="EX104" s="344"/>
      <c r="EY104" s="344"/>
      <c r="EZ104" s="344"/>
      <c r="FA104" s="344"/>
      <c r="FB104" s="344"/>
      <c r="FC104" s="344"/>
      <c r="FD104" s="344"/>
      <c r="FE104" s="344"/>
      <c r="FF104" s="344"/>
      <c r="FG104" s="344"/>
      <c r="FH104" s="344"/>
      <c r="FI104" s="344"/>
      <c r="FJ104" s="344"/>
      <c r="FK104" s="344"/>
      <c r="FL104" s="344"/>
      <c r="FM104" s="344"/>
      <c r="FN104" s="344"/>
      <c r="FO104" s="344"/>
      <c r="FP104" s="344"/>
      <c r="FQ104" s="344"/>
      <c r="FR104" s="344"/>
      <c r="FS104" s="344"/>
      <c r="FT104" s="344"/>
      <c r="FU104" s="344"/>
      <c r="FV104" s="344"/>
      <c r="FW104" s="344"/>
      <c r="FX104" s="344"/>
      <c r="FY104" s="344"/>
      <c r="FZ104" s="344"/>
      <c r="GA104" s="344"/>
      <c r="GB104" s="344"/>
      <c r="GC104" s="344"/>
      <c r="GD104" s="344"/>
      <c r="GE104" s="344"/>
      <c r="GF104" s="344"/>
      <c r="GG104" s="344"/>
      <c r="GH104" s="344"/>
      <c r="GI104" s="344"/>
      <c r="GJ104" s="344"/>
      <c r="GK104" s="344"/>
      <c r="GL104" s="344"/>
      <c r="GM104" s="344"/>
      <c r="GN104" s="344"/>
      <c r="GO104" s="344"/>
      <c r="GP104" s="344"/>
      <c r="GQ104" s="344"/>
      <c r="GR104" s="344"/>
      <c r="GS104" s="344"/>
      <c r="GT104" s="344"/>
      <c r="GU104" s="344"/>
      <c r="GV104" s="344"/>
      <c r="GW104" s="344"/>
      <c r="GX104" s="344"/>
      <c r="GY104" s="344"/>
      <c r="GZ104" s="344"/>
      <c r="HA104" s="344"/>
      <c r="HB104" s="344"/>
      <c r="HC104" s="344"/>
      <c r="HD104" s="344"/>
      <c r="HE104" s="344"/>
      <c r="HF104" s="344"/>
      <c r="HG104" s="344"/>
      <c r="HH104" s="344"/>
      <c r="HI104" s="344"/>
      <c r="HJ104" s="344"/>
      <c r="HK104" s="344"/>
      <c r="HL104" s="344"/>
      <c r="HM104" s="344"/>
      <c r="HN104" s="344"/>
      <c r="HO104" s="344"/>
      <c r="HP104" s="344"/>
      <c r="HQ104" s="344"/>
      <c r="HR104" s="344"/>
      <c r="HS104" s="344"/>
      <c r="HT104" s="344"/>
      <c r="HU104" s="344"/>
      <c r="HV104" s="344"/>
      <c r="HW104" s="344"/>
      <c r="HX104" s="344"/>
      <c r="HY104" s="344"/>
      <c r="HZ104" s="344"/>
      <c r="IA104" s="344"/>
      <c r="IB104" s="344"/>
      <c r="IC104" s="344"/>
      <c r="ID104" s="344"/>
      <c r="IE104" s="344"/>
      <c r="IF104" s="344"/>
      <c r="IG104" s="344"/>
      <c r="IH104" s="344"/>
      <c r="II104" s="344"/>
      <c r="IJ104" s="344"/>
      <c r="IK104" s="344"/>
      <c r="IL104" s="344"/>
      <c r="IM104" s="344"/>
      <c r="IN104" s="344"/>
      <c r="IO104" s="344"/>
      <c r="IP104" s="344"/>
      <c r="IQ104" s="344"/>
      <c r="IR104" s="344"/>
      <c r="IS104" s="344"/>
      <c r="IT104" s="344"/>
      <c r="IU104" s="344"/>
      <c r="IV104" s="344"/>
      <c r="IW104" s="344"/>
      <c r="IX104" s="344"/>
      <c r="IY104" s="344"/>
      <c r="IZ104" s="344"/>
      <c r="JA104" s="344"/>
      <c r="JB104" s="344"/>
      <c r="JC104" s="344"/>
      <c r="JD104" s="344"/>
      <c r="JE104" s="344"/>
      <c r="JF104" s="344"/>
      <c r="JG104" s="344"/>
      <c r="JH104" s="344"/>
      <c r="JI104" s="344"/>
      <c r="JJ104" s="344"/>
    </row>
    <row r="105" spans="2:270" s="207" customFormat="1" x14ac:dyDescent="0.25">
      <c r="B105" s="452"/>
      <c r="N105" s="242"/>
      <c r="O105" s="242"/>
      <c r="P105" s="242"/>
      <c r="Q105" s="242"/>
      <c r="S105" s="344"/>
      <c r="T105" s="344"/>
      <c r="U105" s="344"/>
      <c r="V105" s="344"/>
      <c r="W105" s="344"/>
      <c r="X105" s="344"/>
      <c r="Y105" s="344"/>
      <c r="Z105" s="344"/>
      <c r="AA105" s="344"/>
      <c r="AB105" s="344"/>
      <c r="AC105" s="344"/>
      <c r="AD105" s="344"/>
      <c r="AE105" s="344"/>
      <c r="AF105" s="344"/>
      <c r="AG105" s="344"/>
      <c r="AH105" s="344"/>
      <c r="AI105" s="344"/>
      <c r="AJ105" s="344"/>
      <c r="AK105" s="344"/>
      <c r="AL105" s="344"/>
      <c r="AM105" s="344"/>
      <c r="AN105" s="344"/>
      <c r="AO105" s="344"/>
      <c r="AP105" s="344"/>
      <c r="AQ105" s="344"/>
      <c r="AR105" s="344"/>
      <c r="AS105" s="344"/>
      <c r="AT105" s="344"/>
      <c r="AU105" s="344"/>
      <c r="AV105" s="344"/>
      <c r="AW105" s="344"/>
      <c r="AX105" s="344"/>
      <c r="AY105" s="344"/>
      <c r="AZ105" s="344"/>
      <c r="BA105" s="344"/>
      <c r="BB105" s="344"/>
      <c r="BC105" s="344"/>
      <c r="BD105" s="344"/>
      <c r="BE105" s="344"/>
      <c r="BF105" s="344"/>
      <c r="BG105" s="344"/>
      <c r="BH105" s="344"/>
      <c r="BI105" s="344"/>
      <c r="BJ105" s="344"/>
      <c r="BK105" s="344"/>
      <c r="BL105" s="344"/>
      <c r="BM105" s="344"/>
      <c r="BN105" s="344"/>
      <c r="BO105" s="344"/>
      <c r="BP105" s="344"/>
      <c r="BQ105" s="344"/>
      <c r="BR105" s="344"/>
      <c r="BS105" s="344"/>
      <c r="BT105" s="344"/>
      <c r="BU105" s="344"/>
      <c r="BV105" s="344"/>
      <c r="BW105" s="344"/>
      <c r="BX105" s="344"/>
      <c r="BY105" s="344"/>
      <c r="BZ105" s="344"/>
      <c r="CA105" s="344"/>
      <c r="CB105" s="344"/>
      <c r="CC105" s="344"/>
      <c r="CD105" s="344"/>
      <c r="CE105" s="344"/>
      <c r="CF105" s="344"/>
      <c r="CG105" s="344"/>
      <c r="CH105" s="344"/>
      <c r="CI105" s="344"/>
      <c r="CJ105" s="344"/>
      <c r="CK105" s="344"/>
      <c r="CL105" s="344"/>
      <c r="CM105" s="344"/>
      <c r="CN105" s="344"/>
      <c r="CO105" s="344"/>
      <c r="CP105" s="344"/>
      <c r="CQ105" s="344"/>
      <c r="CR105" s="344"/>
      <c r="CS105" s="344"/>
      <c r="CT105" s="344"/>
      <c r="CU105" s="344"/>
      <c r="CV105" s="344"/>
      <c r="CW105" s="344"/>
      <c r="CX105" s="344"/>
      <c r="CY105" s="344"/>
      <c r="CZ105" s="344"/>
      <c r="DA105" s="344"/>
      <c r="DB105" s="344"/>
      <c r="DC105" s="344"/>
      <c r="DD105" s="344"/>
      <c r="DE105" s="344"/>
      <c r="DF105" s="344"/>
      <c r="DG105" s="344"/>
      <c r="DH105" s="344"/>
      <c r="DI105" s="344"/>
      <c r="DJ105" s="344"/>
      <c r="DK105" s="344"/>
      <c r="DL105" s="344"/>
      <c r="DM105" s="344"/>
      <c r="DN105" s="344"/>
      <c r="DO105" s="344"/>
      <c r="DP105" s="344"/>
      <c r="DQ105" s="344"/>
      <c r="DR105" s="344"/>
      <c r="DS105" s="344"/>
      <c r="DT105" s="344"/>
      <c r="DU105" s="344"/>
      <c r="DV105" s="344"/>
      <c r="DW105" s="344"/>
      <c r="DX105" s="344"/>
      <c r="DY105" s="344"/>
      <c r="DZ105" s="344"/>
      <c r="EA105" s="344"/>
      <c r="EB105" s="344"/>
      <c r="EC105" s="344"/>
      <c r="ED105" s="344"/>
      <c r="EE105" s="344"/>
      <c r="EF105" s="344"/>
      <c r="EG105" s="344"/>
      <c r="EH105" s="344"/>
      <c r="EI105" s="344"/>
      <c r="EJ105" s="344"/>
      <c r="EK105" s="344"/>
      <c r="EL105" s="344"/>
      <c r="EM105" s="344"/>
      <c r="EN105" s="344"/>
      <c r="EO105" s="344"/>
      <c r="EP105" s="344"/>
      <c r="EQ105" s="344"/>
      <c r="ER105" s="344"/>
      <c r="ES105" s="344"/>
      <c r="ET105" s="344"/>
      <c r="EU105" s="344"/>
      <c r="EV105" s="344"/>
      <c r="EW105" s="344"/>
      <c r="EX105" s="344"/>
      <c r="EY105" s="344"/>
      <c r="EZ105" s="344"/>
      <c r="FA105" s="344"/>
      <c r="FB105" s="344"/>
      <c r="FC105" s="344"/>
      <c r="FD105" s="344"/>
      <c r="FE105" s="344"/>
      <c r="FF105" s="344"/>
      <c r="FG105" s="344"/>
      <c r="FH105" s="344"/>
      <c r="FI105" s="344"/>
      <c r="FJ105" s="344"/>
      <c r="FK105" s="344"/>
      <c r="FL105" s="344"/>
      <c r="FM105" s="344"/>
      <c r="FN105" s="344"/>
      <c r="FO105" s="344"/>
      <c r="FP105" s="344"/>
      <c r="FQ105" s="344"/>
      <c r="FR105" s="344"/>
      <c r="FS105" s="344"/>
      <c r="FT105" s="344"/>
      <c r="FU105" s="344"/>
      <c r="FV105" s="344"/>
      <c r="FW105" s="344"/>
      <c r="FX105" s="344"/>
      <c r="FY105" s="344"/>
      <c r="FZ105" s="344"/>
      <c r="GA105" s="344"/>
      <c r="GB105" s="344"/>
      <c r="GC105" s="344"/>
      <c r="GD105" s="344"/>
      <c r="GE105" s="344"/>
      <c r="GF105" s="344"/>
      <c r="GG105" s="344"/>
      <c r="GH105" s="344"/>
      <c r="GI105" s="344"/>
      <c r="GJ105" s="344"/>
      <c r="GK105" s="344"/>
      <c r="GL105" s="344"/>
      <c r="GM105" s="344"/>
      <c r="GN105" s="344"/>
      <c r="GO105" s="344"/>
      <c r="GP105" s="344"/>
      <c r="GQ105" s="344"/>
      <c r="GR105" s="344"/>
      <c r="GS105" s="344"/>
      <c r="GT105" s="344"/>
      <c r="GU105" s="344"/>
      <c r="GV105" s="344"/>
      <c r="GW105" s="344"/>
      <c r="GX105" s="344"/>
      <c r="GY105" s="344"/>
      <c r="GZ105" s="344"/>
      <c r="HA105" s="344"/>
      <c r="HB105" s="344"/>
      <c r="HC105" s="344"/>
      <c r="HD105" s="344"/>
      <c r="HE105" s="344"/>
      <c r="HF105" s="344"/>
      <c r="HG105" s="344"/>
      <c r="HH105" s="344"/>
      <c r="HI105" s="344"/>
      <c r="HJ105" s="344"/>
      <c r="HK105" s="344"/>
      <c r="HL105" s="344"/>
      <c r="HM105" s="344"/>
      <c r="HN105" s="344"/>
      <c r="HO105" s="344"/>
      <c r="HP105" s="344"/>
      <c r="HQ105" s="344"/>
      <c r="HR105" s="344"/>
      <c r="HS105" s="344"/>
      <c r="HT105" s="344"/>
      <c r="HU105" s="344"/>
      <c r="HV105" s="344"/>
      <c r="HW105" s="344"/>
      <c r="HX105" s="344"/>
      <c r="HY105" s="344"/>
      <c r="HZ105" s="344"/>
      <c r="IA105" s="344"/>
      <c r="IB105" s="344"/>
      <c r="IC105" s="344"/>
      <c r="ID105" s="344"/>
      <c r="IE105" s="344"/>
      <c r="IF105" s="344"/>
      <c r="IG105" s="344"/>
      <c r="IH105" s="344"/>
      <c r="II105" s="344"/>
      <c r="IJ105" s="344"/>
      <c r="IK105" s="344"/>
      <c r="IL105" s="344"/>
      <c r="IM105" s="344"/>
      <c r="IN105" s="344"/>
      <c r="IO105" s="344"/>
      <c r="IP105" s="344"/>
      <c r="IQ105" s="344"/>
      <c r="IR105" s="344"/>
      <c r="IS105" s="344"/>
      <c r="IT105" s="344"/>
      <c r="IU105" s="344"/>
      <c r="IV105" s="344"/>
      <c r="IW105" s="344"/>
      <c r="IX105" s="344"/>
      <c r="IY105" s="344"/>
      <c r="IZ105" s="344"/>
      <c r="JA105" s="344"/>
      <c r="JB105" s="344"/>
      <c r="JC105" s="344"/>
      <c r="JD105" s="344"/>
      <c r="JE105" s="344"/>
      <c r="JF105" s="344"/>
      <c r="JG105" s="344"/>
      <c r="JH105" s="344"/>
      <c r="JI105" s="344"/>
      <c r="JJ105" s="344"/>
    </row>
    <row r="106" spans="2:270" s="207" customFormat="1" x14ac:dyDescent="0.25">
      <c r="B106" s="452"/>
      <c r="N106" s="242"/>
      <c r="O106" s="242"/>
      <c r="P106" s="242"/>
      <c r="Q106" s="242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4"/>
      <c r="AC106" s="344"/>
      <c r="AD106" s="344"/>
      <c r="AE106" s="344"/>
      <c r="AF106" s="344"/>
      <c r="AG106" s="344"/>
      <c r="AH106" s="344"/>
      <c r="AI106" s="344"/>
      <c r="AJ106" s="344"/>
      <c r="AK106" s="344"/>
      <c r="AL106" s="344"/>
      <c r="AM106" s="344"/>
      <c r="AN106" s="344"/>
      <c r="AO106" s="344"/>
      <c r="AP106" s="344"/>
      <c r="AQ106" s="344"/>
      <c r="AR106" s="344"/>
      <c r="AS106" s="344"/>
      <c r="AT106" s="344"/>
      <c r="AU106" s="344"/>
      <c r="AV106" s="344"/>
      <c r="AW106" s="344"/>
      <c r="AX106" s="344"/>
      <c r="AY106" s="344"/>
      <c r="AZ106" s="344"/>
      <c r="BA106" s="344"/>
      <c r="BB106" s="344"/>
      <c r="BC106" s="344"/>
      <c r="BD106" s="344"/>
      <c r="BE106" s="344"/>
      <c r="BF106" s="344"/>
      <c r="BG106" s="344"/>
      <c r="BH106" s="344"/>
      <c r="BI106" s="344"/>
      <c r="BJ106" s="344"/>
      <c r="BK106" s="344"/>
      <c r="BL106" s="344"/>
      <c r="BM106" s="344"/>
      <c r="BN106" s="344"/>
      <c r="BO106" s="344"/>
      <c r="BP106" s="344"/>
      <c r="BQ106" s="344"/>
      <c r="BR106" s="344"/>
      <c r="BS106" s="344"/>
      <c r="BT106" s="344"/>
      <c r="BU106" s="344"/>
      <c r="BV106" s="344"/>
      <c r="BW106" s="344"/>
      <c r="BX106" s="344"/>
      <c r="BY106" s="344"/>
      <c r="BZ106" s="344"/>
      <c r="CA106" s="344"/>
      <c r="CB106" s="344"/>
      <c r="CC106" s="344"/>
      <c r="CD106" s="344"/>
      <c r="CE106" s="344"/>
      <c r="CF106" s="344"/>
      <c r="CG106" s="344"/>
      <c r="CH106" s="344"/>
      <c r="CI106" s="344"/>
      <c r="CJ106" s="344"/>
      <c r="CK106" s="344"/>
      <c r="CL106" s="344"/>
      <c r="CM106" s="344"/>
      <c r="CN106" s="344"/>
      <c r="CO106" s="344"/>
      <c r="CP106" s="344"/>
      <c r="CQ106" s="344"/>
      <c r="CR106" s="344"/>
      <c r="CS106" s="344"/>
      <c r="CT106" s="344"/>
      <c r="CU106" s="344"/>
      <c r="CV106" s="344"/>
      <c r="CW106" s="344"/>
      <c r="CX106" s="344"/>
      <c r="CY106" s="344"/>
      <c r="CZ106" s="344"/>
      <c r="DA106" s="344"/>
      <c r="DB106" s="344"/>
      <c r="DC106" s="344"/>
      <c r="DD106" s="344"/>
      <c r="DE106" s="344"/>
      <c r="DF106" s="344"/>
      <c r="DG106" s="344"/>
      <c r="DH106" s="344"/>
      <c r="DI106" s="344"/>
      <c r="DJ106" s="344"/>
      <c r="DK106" s="344"/>
      <c r="DL106" s="344"/>
      <c r="DM106" s="344"/>
      <c r="DN106" s="344"/>
      <c r="DO106" s="344"/>
      <c r="DP106" s="344"/>
      <c r="DQ106" s="344"/>
      <c r="DR106" s="344"/>
      <c r="DS106" s="344"/>
      <c r="DT106" s="344"/>
      <c r="DU106" s="344"/>
      <c r="DV106" s="344"/>
      <c r="DW106" s="344"/>
      <c r="DX106" s="344"/>
      <c r="DY106" s="344"/>
      <c r="DZ106" s="344"/>
      <c r="EA106" s="344"/>
      <c r="EB106" s="344"/>
      <c r="EC106" s="344"/>
      <c r="ED106" s="344"/>
      <c r="EE106" s="344"/>
      <c r="EF106" s="344"/>
      <c r="EG106" s="344"/>
      <c r="EH106" s="344"/>
      <c r="EI106" s="344"/>
      <c r="EJ106" s="344"/>
      <c r="EK106" s="344"/>
      <c r="EL106" s="344"/>
      <c r="EM106" s="344"/>
      <c r="EN106" s="344"/>
      <c r="EO106" s="344"/>
      <c r="EP106" s="344"/>
      <c r="EQ106" s="344"/>
      <c r="ER106" s="344"/>
      <c r="ES106" s="344"/>
      <c r="ET106" s="344"/>
      <c r="EU106" s="344"/>
      <c r="EV106" s="344"/>
      <c r="EW106" s="344"/>
      <c r="EX106" s="344"/>
      <c r="EY106" s="344"/>
      <c r="EZ106" s="344"/>
      <c r="FA106" s="344"/>
      <c r="FB106" s="344"/>
      <c r="FC106" s="344"/>
      <c r="FD106" s="344"/>
      <c r="FE106" s="344"/>
      <c r="FF106" s="344"/>
      <c r="FG106" s="344"/>
      <c r="FH106" s="344"/>
      <c r="FI106" s="344"/>
      <c r="FJ106" s="344"/>
      <c r="FK106" s="344"/>
      <c r="FL106" s="344"/>
      <c r="FM106" s="344"/>
      <c r="FN106" s="344"/>
      <c r="FO106" s="344"/>
      <c r="FP106" s="344"/>
      <c r="FQ106" s="344"/>
      <c r="FR106" s="344"/>
      <c r="FS106" s="344"/>
      <c r="FT106" s="344"/>
      <c r="FU106" s="344"/>
      <c r="FV106" s="344"/>
      <c r="FW106" s="344"/>
      <c r="FX106" s="344"/>
      <c r="FY106" s="344"/>
      <c r="FZ106" s="344"/>
      <c r="GA106" s="344"/>
      <c r="GB106" s="344"/>
      <c r="GC106" s="344"/>
      <c r="GD106" s="344"/>
      <c r="GE106" s="344"/>
      <c r="GF106" s="344"/>
      <c r="GG106" s="344"/>
      <c r="GH106" s="344"/>
      <c r="GI106" s="344"/>
      <c r="GJ106" s="344"/>
      <c r="GK106" s="344"/>
      <c r="GL106" s="344"/>
      <c r="GM106" s="344"/>
      <c r="GN106" s="344"/>
      <c r="GO106" s="344"/>
      <c r="GP106" s="344"/>
      <c r="GQ106" s="344"/>
      <c r="GR106" s="344"/>
      <c r="GS106" s="344"/>
      <c r="GT106" s="344"/>
      <c r="GU106" s="344"/>
      <c r="GV106" s="344"/>
      <c r="GW106" s="344"/>
      <c r="GX106" s="344"/>
      <c r="GY106" s="344"/>
      <c r="GZ106" s="344"/>
      <c r="HA106" s="344"/>
      <c r="HB106" s="344"/>
      <c r="HC106" s="344"/>
      <c r="HD106" s="344"/>
      <c r="HE106" s="344"/>
      <c r="HF106" s="344"/>
      <c r="HG106" s="344"/>
      <c r="HH106" s="344"/>
      <c r="HI106" s="344"/>
      <c r="HJ106" s="344"/>
      <c r="HK106" s="344"/>
      <c r="HL106" s="344"/>
      <c r="HM106" s="344"/>
      <c r="HN106" s="344"/>
      <c r="HO106" s="344"/>
      <c r="HP106" s="344"/>
      <c r="HQ106" s="344"/>
      <c r="HR106" s="344"/>
      <c r="HS106" s="344"/>
      <c r="HT106" s="344"/>
      <c r="HU106" s="344"/>
      <c r="HV106" s="344"/>
      <c r="HW106" s="344"/>
      <c r="HX106" s="344"/>
      <c r="HY106" s="344"/>
      <c r="HZ106" s="344"/>
      <c r="IA106" s="344"/>
      <c r="IB106" s="344"/>
      <c r="IC106" s="344"/>
      <c r="ID106" s="344"/>
      <c r="IE106" s="344"/>
      <c r="IF106" s="344"/>
      <c r="IG106" s="344"/>
      <c r="IH106" s="344"/>
      <c r="II106" s="344"/>
      <c r="IJ106" s="344"/>
      <c r="IK106" s="344"/>
      <c r="IL106" s="344"/>
      <c r="IM106" s="344"/>
      <c r="IN106" s="344"/>
      <c r="IO106" s="344"/>
      <c r="IP106" s="344"/>
      <c r="IQ106" s="344"/>
      <c r="IR106" s="344"/>
      <c r="IS106" s="344"/>
      <c r="IT106" s="344"/>
      <c r="IU106" s="344"/>
      <c r="IV106" s="344"/>
      <c r="IW106" s="344"/>
      <c r="IX106" s="344"/>
      <c r="IY106" s="344"/>
      <c r="IZ106" s="344"/>
      <c r="JA106" s="344"/>
      <c r="JB106" s="344"/>
      <c r="JC106" s="344"/>
      <c r="JD106" s="344"/>
      <c r="JE106" s="344"/>
      <c r="JF106" s="344"/>
      <c r="JG106" s="344"/>
      <c r="JH106" s="344"/>
      <c r="JI106" s="344"/>
      <c r="JJ106" s="344"/>
    </row>
    <row r="107" spans="2:270" s="207" customFormat="1" x14ac:dyDescent="0.25">
      <c r="B107" s="452"/>
      <c r="N107" s="242"/>
      <c r="O107" s="242"/>
      <c r="P107" s="242"/>
      <c r="Q107" s="242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44"/>
      <c r="CB107" s="344"/>
      <c r="CC107" s="344"/>
      <c r="CD107" s="344"/>
      <c r="CE107" s="344"/>
      <c r="CF107" s="344"/>
      <c r="CG107" s="344"/>
      <c r="CH107" s="344"/>
      <c r="CI107" s="344"/>
      <c r="CJ107" s="344"/>
      <c r="CK107" s="344"/>
      <c r="CL107" s="344"/>
      <c r="CM107" s="344"/>
      <c r="CN107" s="344"/>
      <c r="CO107" s="344"/>
      <c r="CP107" s="344"/>
      <c r="CQ107" s="344"/>
      <c r="CR107" s="344"/>
      <c r="CS107" s="344"/>
      <c r="CT107" s="344"/>
      <c r="CU107" s="344"/>
      <c r="CV107" s="344"/>
      <c r="CW107" s="344"/>
      <c r="CX107" s="344"/>
      <c r="CY107" s="344"/>
      <c r="CZ107" s="344"/>
      <c r="DA107" s="344"/>
      <c r="DB107" s="344"/>
      <c r="DC107" s="344"/>
      <c r="DD107" s="344"/>
      <c r="DE107" s="344"/>
      <c r="DF107" s="344"/>
      <c r="DG107" s="344"/>
      <c r="DH107" s="344"/>
      <c r="DI107" s="344"/>
      <c r="DJ107" s="344"/>
      <c r="DK107" s="344"/>
      <c r="DL107" s="344"/>
      <c r="DM107" s="344"/>
      <c r="DN107" s="344"/>
      <c r="DO107" s="344"/>
      <c r="DP107" s="344"/>
      <c r="DQ107" s="344"/>
      <c r="DR107" s="344"/>
      <c r="DS107" s="344"/>
      <c r="DT107" s="344"/>
      <c r="DU107" s="344"/>
      <c r="DV107" s="344"/>
      <c r="DW107" s="344"/>
      <c r="DX107" s="344"/>
      <c r="DY107" s="344"/>
      <c r="DZ107" s="344"/>
      <c r="EA107" s="344"/>
      <c r="EB107" s="344"/>
      <c r="EC107" s="344"/>
      <c r="ED107" s="344"/>
      <c r="EE107" s="344"/>
      <c r="EF107" s="344"/>
      <c r="EG107" s="344"/>
      <c r="EH107" s="344"/>
      <c r="EI107" s="344"/>
      <c r="EJ107" s="344"/>
      <c r="EK107" s="344"/>
      <c r="EL107" s="344"/>
      <c r="EM107" s="344"/>
      <c r="EN107" s="344"/>
      <c r="EO107" s="344"/>
      <c r="EP107" s="344"/>
      <c r="EQ107" s="344"/>
      <c r="ER107" s="344"/>
      <c r="ES107" s="344"/>
      <c r="ET107" s="344"/>
      <c r="EU107" s="344"/>
      <c r="EV107" s="344"/>
      <c r="EW107" s="344"/>
      <c r="EX107" s="344"/>
      <c r="EY107" s="344"/>
      <c r="EZ107" s="344"/>
      <c r="FA107" s="344"/>
      <c r="FB107" s="344"/>
      <c r="FC107" s="344"/>
      <c r="FD107" s="344"/>
      <c r="FE107" s="344"/>
      <c r="FF107" s="344"/>
      <c r="FG107" s="344"/>
      <c r="FH107" s="344"/>
      <c r="FI107" s="344"/>
      <c r="FJ107" s="344"/>
      <c r="FK107" s="344"/>
      <c r="FL107" s="344"/>
      <c r="FM107" s="344"/>
      <c r="FN107" s="344"/>
      <c r="FO107" s="344"/>
      <c r="FP107" s="344"/>
      <c r="FQ107" s="344"/>
      <c r="FR107" s="344"/>
      <c r="FS107" s="344"/>
      <c r="FT107" s="344"/>
      <c r="FU107" s="344"/>
      <c r="FV107" s="344"/>
      <c r="FW107" s="344"/>
      <c r="FX107" s="344"/>
      <c r="FY107" s="344"/>
      <c r="FZ107" s="344"/>
      <c r="GA107" s="344"/>
      <c r="GB107" s="344"/>
      <c r="GC107" s="344"/>
      <c r="GD107" s="344"/>
      <c r="GE107" s="344"/>
      <c r="GF107" s="344"/>
      <c r="GG107" s="344"/>
      <c r="GH107" s="344"/>
      <c r="GI107" s="344"/>
      <c r="GJ107" s="344"/>
      <c r="GK107" s="344"/>
      <c r="GL107" s="344"/>
      <c r="GM107" s="344"/>
      <c r="GN107" s="344"/>
      <c r="GO107" s="344"/>
      <c r="GP107" s="344"/>
      <c r="GQ107" s="344"/>
      <c r="GR107" s="344"/>
      <c r="GS107" s="344"/>
      <c r="GT107" s="344"/>
      <c r="GU107" s="344"/>
      <c r="GV107" s="344"/>
      <c r="GW107" s="344"/>
      <c r="GX107" s="344"/>
      <c r="GY107" s="344"/>
      <c r="GZ107" s="344"/>
      <c r="HA107" s="344"/>
      <c r="HB107" s="344"/>
      <c r="HC107" s="344"/>
      <c r="HD107" s="344"/>
      <c r="HE107" s="344"/>
      <c r="HF107" s="344"/>
      <c r="HG107" s="344"/>
      <c r="HH107" s="344"/>
      <c r="HI107" s="344"/>
      <c r="HJ107" s="344"/>
      <c r="HK107" s="344"/>
      <c r="HL107" s="344"/>
      <c r="HM107" s="344"/>
      <c r="HN107" s="344"/>
      <c r="HO107" s="344"/>
      <c r="HP107" s="344"/>
      <c r="HQ107" s="344"/>
      <c r="HR107" s="344"/>
      <c r="HS107" s="344"/>
      <c r="HT107" s="344"/>
      <c r="HU107" s="344"/>
      <c r="HV107" s="344"/>
      <c r="HW107" s="344"/>
      <c r="HX107" s="344"/>
      <c r="HY107" s="344"/>
      <c r="HZ107" s="344"/>
      <c r="IA107" s="344"/>
      <c r="IB107" s="344"/>
      <c r="IC107" s="344"/>
      <c r="ID107" s="344"/>
      <c r="IE107" s="344"/>
      <c r="IF107" s="344"/>
      <c r="IG107" s="344"/>
      <c r="IH107" s="344"/>
      <c r="II107" s="344"/>
      <c r="IJ107" s="344"/>
      <c r="IK107" s="344"/>
      <c r="IL107" s="344"/>
      <c r="IM107" s="344"/>
      <c r="IN107" s="344"/>
      <c r="IO107" s="344"/>
      <c r="IP107" s="344"/>
      <c r="IQ107" s="344"/>
      <c r="IR107" s="344"/>
      <c r="IS107" s="344"/>
      <c r="IT107" s="344"/>
      <c r="IU107" s="344"/>
      <c r="IV107" s="344"/>
      <c r="IW107" s="344"/>
      <c r="IX107" s="344"/>
      <c r="IY107" s="344"/>
      <c r="IZ107" s="344"/>
      <c r="JA107" s="344"/>
      <c r="JB107" s="344"/>
      <c r="JC107" s="344"/>
      <c r="JD107" s="344"/>
      <c r="JE107" s="344"/>
      <c r="JF107" s="344"/>
      <c r="JG107" s="344"/>
      <c r="JH107" s="344"/>
      <c r="JI107" s="344"/>
      <c r="JJ107" s="344"/>
    </row>
    <row r="108" spans="2:270" s="207" customFormat="1" x14ac:dyDescent="0.25">
      <c r="B108" s="452"/>
      <c r="N108" s="242"/>
      <c r="O108" s="242"/>
      <c r="P108" s="242"/>
      <c r="Q108" s="242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4"/>
      <c r="AC108" s="344"/>
      <c r="AD108" s="344"/>
      <c r="AE108" s="344"/>
      <c r="AF108" s="344"/>
      <c r="AG108" s="344"/>
      <c r="AH108" s="344"/>
      <c r="AI108" s="344"/>
      <c r="AJ108" s="344"/>
      <c r="AK108" s="344"/>
      <c r="AL108" s="344"/>
      <c r="AM108" s="344"/>
      <c r="AN108" s="344"/>
      <c r="AO108" s="344"/>
      <c r="AP108" s="344"/>
      <c r="AQ108" s="344"/>
      <c r="AR108" s="344"/>
      <c r="AS108" s="344"/>
      <c r="AT108" s="344"/>
      <c r="AU108" s="344"/>
      <c r="AV108" s="344"/>
      <c r="AW108" s="344"/>
      <c r="AX108" s="344"/>
      <c r="AY108" s="344"/>
      <c r="AZ108" s="344"/>
      <c r="BA108" s="344"/>
      <c r="BB108" s="344"/>
      <c r="BC108" s="344"/>
      <c r="BD108" s="344"/>
      <c r="BE108" s="344"/>
      <c r="BF108" s="344"/>
      <c r="BG108" s="344"/>
      <c r="BH108" s="344"/>
      <c r="BI108" s="344"/>
      <c r="BJ108" s="344"/>
      <c r="BK108" s="344"/>
      <c r="BL108" s="344"/>
      <c r="BM108" s="344"/>
      <c r="BN108" s="344"/>
      <c r="BO108" s="344"/>
      <c r="BP108" s="344"/>
      <c r="BQ108" s="344"/>
      <c r="BR108" s="344"/>
      <c r="BS108" s="344"/>
      <c r="BT108" s="344"/>
      <c r="BU108" s="344"/>
      <c r="BV108" s="344"/>
      <c r="BW108" s="344"/>
      <c r="BX108" s="344"/>
      <c r="BY108" s="344"/>
      <c r="BZ108" s="344"/>
      <c r="CA108" s="344"/>
      <c r="CB108" s="344"/>
      <c r="CC108" s="344"/>
      <c r="CD108" s="344"/>
      <c r="CE108" s="344"/>
      <c r="CF108" s="344"/>
      <c r="CG108" s="344"/>
      <c r="CH108" s="344"/>
      <c r="CI108" s="344"/>
      <c r="CJ108" s="344"/>
      <c r="CK108" s="344"/>
      <c r="CL108" s="344"/>
      <c r="CM108" s="344"/>
      <c r="CN108" s="344"/>
      <c r="CO108" s="344"/>
      <c r="CP108" s="344"/>
      <c r="CQ108" s="344"/>
      <c r="CR108" s="344"/>
      <c r="CS108" s="344"/>
      <c r="CT108" s="344"/>
      <c r="CU108" s="344"/>
      <c r="CV108" s="344"/>
      <c r="CW108" s="344"/>
      <c r="CX108" s="344"/>
      <c r="CY108" s="344"/>
      <c r="CZ108" s="344"/>
      <c r="DA108" s="344"/>
      <c r="DB108" s="344"/>
      <c r="DC108" s="344"/>
      <c r="DD108" s="344"/>
      <c r="DE108" s="344"/>
      <c r="DF108" s="344"/>
      <c r="DG108" s="344"/>
      <c r="DH108" s="344"/>
      <c r="DI108" s="344"/>
      <c r="DJ108" s="344"/>
      <c r="DK108" s="344"/>
      <c r="DL108" s="344"/>
      <c r="DM108" s="344"/>
      <c r="DN108" s="344"/>
      <c r="DO108" s="344"/>
      <c r="DP108" s="344"/>
      <c r="DQ108" s="344"/>
      <c r="DR108" s="344"/>
      <c r="DS108" s="344"/>
      <c r="DT108" s="344"/>
      <c r="DU108" s="344"/>
      <c r="DV108" s="344"/>
      <c r="DW108" s="344"/>
      <c r="DX108" s="344"/>
      <c r="DY108" s="344"/>
      <c r="DZ108" s="344"/>
      <c r="EA108" s="344"/>
      <c r="EB108" s="344"/>
      <c r="EC108" s="344"/>
      <c r="ED108" s="344"/>
      <c r="EE108" s="344"/>
      <c r="EF108" s="344"/>
      <c r="EG108" s="344"/>
      <c r="EH108" s="344"/>
      <c r="EI108" s="344"/>
      <c r="EJ108" s="344"/>
      <c r="EK108" s="344"/>
      <c r="EL108" s="344"/>
      <c r="EM108" s="344"/>
      <c r="EN108" s="344"/>
      <c r="EO108" s="344"/>
      <c r="EP108" s="344"/>
      <c r="EQ108" s="344"/>
      <c r="ER108" s="344"/>
      <c r="ES108" s="344"/>
      <c r="ET108" s="344"/>
      <c r="EU108" s="344"/>
      <c r="EV108" s="344"/>
      <c r="EW108" s="344"/>
      <c r="EX108" s="344"/>
      <c r="EY108" s="344"/>
      <c r="EZ108" s="344"/>
      <c r="FA108" s="344"/>
      <c r="FB108" s="344"/>
      <c r="FC108" s="344"/>
      <c r="FD108" s="344"/>
      <c r="FE108" s="344"/>
      <c r="FF108" s="344"/>
      <c r="FG108" s="344"/>
      <c r="FH108" s="344"/>
      <c r="FI108" s="344"/>
      <c r="FJ108" s="344"/>
      <c r="FK108" s="344"/>
      <c r="FL108" s="344"/>
      <c r="FM108" s="344"/>
      <c r="FN108" s="344"/>
      <c r="FO108" s="344"/>
      <c r="FP108" s="344"/>
      <c r="FQ108" s="344"/>
      <c r="FR108" s="344"/>
      <c r="FS108" s="344"/>
      <c r="FT108" s="344"/>
      <c r="FU108" s="344"/>
      <c r="FV108" s="344"/>
      <c r="FW108" s="344"/>
      <c r="FX108" s="344"/>
      <c r="FY108" s="344"/>
      <c r="FZ108" s="344"/>
      <c r="GA108" s="344"/>
      <c r="GB108" s="344"/>
      <c r="GC108" s="344"/>
      <c r="GD108" s="344"/>
      <c r="GE108" s="344"/>
      <c r="GF108" s="344"/>
      <c r="GG108" s="344"/>
      <c r="GH108" s="344"/>
      <c r="GI108" s="344"/>
      <c r="GJ108" s="344"/>
      <c r="GK108" s="344"/>
      <c r="GL108" s="344"/>
      <c r="GM108" s="344"/>
      <c r="GN108" s="344"/>
      <c r="GO108" s="344"/>
      <c r="GP108" s="344"/>
      <c r="GQ108" s="344"/>
      <c r="GR108" s="344"/>
      <c r="GS108" s="344"/>
      <c r="GT108" s="344"/>
      <c r="GU108" s="344"/>
      <c r="GV108" s="344"/>
      <c r="GW108" s="344"/>
      <c r="GX108" s="344"/>
      <c r="GY108" s="344"/>
      <c r="GZ108" s="344"/>
      <c r="HA108" s="344"/>
      <c r="HB108" s="344"/>
      <c r="HC108" s="344"/>
      <c r="HD108" s="344"/>
      <c r="HE108" s="344"/>
      <c r="HF108" s="344"/>
      <c r="HG108" s="344"/>
      <c r="HH108" s="344"/>
      <c r="HI108" s="344"/>
      <c r="HJ108" s="344"/>
      <c r="HK108" s="344"/>
      <c r="HL108" s="344"/>
      <c r="HM108" s="344"/>
      <c r="HN108" s="344"/>
      <c r="HO108" s="344"/>
      <c r="HP108" s="344"/>
      <c r="HQ108" s="344"/>
      <c r="HR108" s="344"/>
      <c r="HS108" s="344"/>
      <c r="HT108" s="344"/>
      <c r="HU108" s="344"/>
      <c r="HV108" s="344"/>
      <c r="HW108" s="344"/>
      <c r="HX108" s="344"/>
      <c r="HY108" s="344"/>
      <c r="HZ108" s="344"/>
      <c r="IA108" s="344"/>
      <c r="IB108" s="344"/>
      <c r="IC108" s="344"/>
      <c r="ID108" s="344"/>
      <c r="IE108" s="344"/>
      <c r="IF108" s="344"/>
      <c r="IG108" s="344"/>
      <c r="IH108" s="344"/>
      <c r="II108" s="344"/>
      <c r="IJ108" s="344"/>
      <c r="IK108" s="344"/>
      <c r="IL108" s="344"/>
      <c r="IM108" s="344"/>
      <c r="IN108" s="344"/>
      <c r="IO108" s="344"/>
      <c r="IP108" s="344"/>
      <c r="IQ108" s="344"/>
      <c r="IR108" s="344"/>
      <c r="IS108" s="344"/>
      <c r="IT108" s="344"/>
      <c r="IU108" s="344"/>
      <c r="IV108" s="344"/>
      <c r="IW108" s="344"/>
      <c r="IX108" s="344"/>
      <c r="IY108" s="344"/>
      <c r="IZ108" s="344"/>
      <c r="JA108" s="344"/>
      <c r="JB108" s="344"/>
      <c r="JC108" s="344"/>
      <c r="JD108" s="344"/>
      <c r="JE108" s="344"/>
      <c r="JF108" s="344"/>
      <c r="JG108" s="344"/>
      <c r="JH108" s="344"/>
      <c r="JI108" s="344"/>
      <c r="JJ108" s="344"/>
    </row>
    <row r="109" spans="2:270" s="207" customFormat="1" x14ac:dyDescent="0.25">
      <c r="B109" s="452"/>
      <c r="N109" s="242"/>
      <c r="O109" s="242"/>
      <c r="P109" s="242"/>
      <c r="Q109" s="242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44"/>
      <c r="CB109" s="344"/>
      <c r="CC109" s="344"/>
      <c r="CD109" s="344"/>
      <c r="CE109" s="344"/>
      <c r="CF109" s="344"/>
      <c r="CG109" s="344"/>
      <c r="CH109" s="344"/>
      <c r="CI109" s="344"/>
      <c r="CJ109" s="344"/>
      <c r="CK109" s="344"/>
      <c r="CL109" s="344"/>
      <c r="CM109" s="344"/>
      <c r="CN109" s="344"/>
      <c r="CO109" s="344"/>
      <c r="CP109" s="344"/>
      <c r="CQ109" s="344"/>
      <c r="CR109" s="344"/>
      <c r="CS109" s="344"/>
      <c r="CT109" s="344"/>
      <c r="CU109" s="344"/>
      <c r="CV109" s="344"/>
      <c r="CW109" s="344"/>
      <c r="CX109" s="344"/>
      <c r="CY109" s="344"/>
      <c r="CZ109" s="344"/>
      <c r="DA109" s="344"/>
      <c r="DB109" s="344"/>
      <c r="DC109" s="344"/>
      <c r="DD109" s="344"/>
      <c r="DE109" s="344"/>
      <c r="DF109" s="344"/>
      <c r="DG109" s="344"/>
      <c r="DH109" s="344"/>
      <c r="DI109" s="344"/>
      <c r="DJ109" s="344"/>
      <c r="DK109" s="344"/>
      <c r="DL109" s="344"/>
      <c r="DM109" s="344"/>
      <c r="DN109" s="344"/>
      <c r="DO109" s="344"/>
      <c r="DP109" s="344"/>
      <c r="DQ109" s="344"/>
      <c r="DR109" s="344"/>
      <c r="DS109" s="344"/>
      <c r="DT109" s="344"/>
      <c r="DU109" s="344"/>
      <c r="DV109" s="344"/>
      <c r="DW109" s="344"/>
      <c r="DX109" s="344"/>
      <c r="DY109" s="344"/>
      <c r="DZ109" s="344"/>
      <c r="EA109" s="344"/>
      <c r="EB109" s="344"/>
      <c r="EC109" s="344"/>
      <c r="ED109" s="344"/>
      <c r="EE109" s="344"/>
      <c r="EF109" s="344"/>
      <c r="EG109" s="344"/>
      <c r="EH109" s="344"/>
      <c r="EI109" s="344"/>
      <c r="EJ109" s="344"/>
      <c r="EK109" s="344"/>
      <c r="EL109" s="344"/>
      <c r="EM109" s="344"/>
      <c r="EN109" s="344"/>
      <c r="EO109" s="344"/>
      <c r="EP109" s="344"/>
      <c r="EQ109" s="344"/>
      <c r="ER109" s="344"/>
      <c r="ES109" s="344"/>
      <c r="ET109" s="344"/>
      <c r="EU109" s="344"/>
      <c r="EV109" s="344"/>
      <c r="EW109" s="344"/>
      <c r="EX109" s="344"/>
      <c r="EY109" s="344"/>
      <c r="EZ109" s="344"/>
      <c r="FA109" s="344"/>
      <c r="FB109" s="344"/>
      <c r="FC109" s="344"/>
      <c r="FD109" s="344"/>
      <c r="FE109" s="344"/>
      <c r="FF109" s="344"/>
      <c r="FG109" s="344"/>
      <c r="FH109" s="344"/>
      <c r="FI109" s="344"/>
      <c r="FJ109" s="344"/>
      <c r="FK109" s="344"/>
      <c r="FL109" s="344"/>
      <c r="FM109" s="344"/>
      <c r="FN109" s="344"/>
      <c r="FO109" s="344"/>
      <c r="FP109" s="344"/>
      <c r="FQ109" s="344"/>
      <c r="FR109" s="344"/>
      <c r="FS109" s="344"/>
      <c r="FT109" s="344"/>
      <c r="FU109" s="344"/>
      <c r="FV109" s="344"/>
      <c r="FW109" s="344"/>
      <c r="FX109" s="344"/>
      <c r="FY109" s="344"/>
      <c r="FZ109" s="344"/>
      <c r="GA109" s="344"/>
      <c r="GB109" s="344"/>
      <c r="GC109" s="344"/>
      <c r="GD109" s="344"/>
      <c r="GE109" s="344"/>
      <c r="GF109" s="344"/>
      <c r="GG109" s="344"/>
      <c r="GH109" s="344"/>
      <c r="GI109" s="344"/>
      <c r="GJ109" s="344"/>
      <c r="GK109" s="344"/>
      <c r="GL109" s="344"/>
      <c r="GM109" s="344"/>
      <c r="GN109" s="344"/>
      <c r="GO109" s="344"/>
      <c r="GP109" s="344"/>
      <c r="GQ109" s="344"/>
      <c r="GR109" s="344"/>
      <c r="GS109" s="344"/>
      <c r="GT109" s="344"/>
      <c r="GU109" s="344"/>
      <c r="GV109" s="344"/>
      <c r="GW109" s="344"/>
      <c r="GX109" s="344"/>
      <c r="GY109" s="344"/>
      <c r="GZ109" s="344"/>
      <c r="HA109" s="344"/>
      <c r="HB109" s="344"/>
      <c r="HC109" s="344"/>
      <c r="HD109" s="344"/>
      <c r="HE109" s="344"/>
      <c r="HF109" s="344"/>
      <c r="HG109" s="344"/>
      <c r="HH109" s="344"/>
      <c r="HI109" s="344"/>
      <c r="HJ109" s="344"/>
      <c r="HK109" s="344"/>
      <c r="HL109" s="344"/>
      <c r="HM109" s="344"/>
      <c r="HN109" s="344"/>
      <c r="HO109" s="344"/>
      <c r="HP109" s="344"/>
      <c r="HQ109" s="344"/>
      <c r="HR109" s="344"/>
      <c r="HS109" s="344"/>
      <c r="HT109" s="344"/>
      <c r="HU109" s="344"/>
      <c r="HV109" s="344"/>
      <c r="HW109" s="344"/>
      <c r="HX109" s="344"/>
      <c r="HY109" s="344"/>
      <c r="HZ109" s="344"/>
      <c r="IA109" s="344"/>
      <c r="IB109" s="344"/>
      <c r="IC109" s="344"/>
      <c r="ID109" s="344"/>
      <c r="IE109" s="344"/>
      <c r="IF109" s="344"/>
      <c r="IG109" s="344"/>
      <c r="IH109" s="344"/>
      <c r="II109" s="344"/>
      <c r="IJ109" s="344"/>
      <c r="IK109" s="344"/>
      <c r="IL109" s="344"/>
      <c r="IM109" s="344"/>
      <c r="IN109" s="344"/>
      <c r="IO109" s="344"/>
      <c r="IP109" s="344"/>
      <c r="IQ109" s="344"/>
      <c r="IR109" s="344"/>
      <c r="IS109" s="344"/>
      <c r="IT109" s="344"/>
      <c r="IU109" s="344"/>
      <c r="IV109" s="344"/>
      <c r="IW109" s="344"/>
      <c r="IX109" s="344"/>
      <c r="IY109" s="344"/>
      <c r="IZ109" s="344"/>
      <c r="JA109" s="344"/>
      <c r="JB109" s="344"/>
      <c r="JC109" s="344"/>
      <c r="JD109" s="344"/>
      <c r="JE109" s="344"/>
      <c r="JF109" s="344"/>
      <c r="JG109" s="344"/>
      <c r="JH109" s="344"/>
      <c r="JI109" s="344"/>
      <c r="JJ109" s="344"/>
    </row>
    <row r="110" spans="2:270" s="207" customFormat="1" x14ac:dyDescent="0.25">
      <c r="B110" s="452"/>
      <c r="N110" s="242"/>
      <c r="O110" s="242"/>
      <c r="P110" s="242"/>
      <c r="Q110" s="242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4"/>
      <c r="AC110" s="344"/>
      <c r="AD110" s="344"/>
      <c r="AE110" s="344"/>
      <c r="AF110" s="344"/>
      <c r="AG110" s="344"/>
      <c r="AH110" s="344"/>
      <c r="AI110" s="344"/>
      <c r="AJ110" s="344"/>
      <c r="AK110" s="344"/>
      <c r="AL110" s="344"/>
      <c r="AM110" s="344"/>
      <c r="AN110" s="344"/>
      <c r="AO110" s="344"/>
      <c r="AP110" s="344"/>
      <c r="AQ110" s="344"/>
      <c r="AR110" s="344"/>
      <c r="AS110" s="344"/>
      <c r="AT110" s="344"/>
      <c r="AU110" s="344"/>
      <c r="AV110" s="344"/>
      <c r="AW110" s="344"/>
      <c r="AX110" s="344"/>
      <c r="AY110" s="344"/>
      <c r="AZ110" s="344"/>
      <c r="BA110" s="344"/>
      <c r="BB110" s="344"/>
      <c r="BC110" s="344"/>
      <c r="BD110" s="344"/>
      <c r="BE110" s="344"/>
      <c r="BF110" s="344"/>
      <c r="BG110" s="344"/>
      <c r="BH110" s="344"/>
      <c r="BI110" s="344"/>
      <c r="BJ110" s="344"/>
      <c r="BK110" s="344"/>
      <c r="BL110" s="344"/>
      <c r="BM110" s="344"/>
      <c r="BN110" s="344"/>
      <c r="BO110" s="344"/>
      <c r="BP110" s="344"/>
      <c r="BQ110" s="344"/>
      <c r="BR110" s="344"/>
      <c r="BS110" s="344"/>
      <c r="BT110" s="344"/>
      <c r="BU110" s="344"/>
      <c r="BV110" s="344"/>
      <c r="BW110" s="344"/>
      <c r="BX110" s="344"/>
      <c r="BY110" s="344"/>
      <c r="BZ110" s="344"/>
      <c r="CA110" s="344"/>
      <c r="CB110" s="344"/>
      <c r="CC110" s="344"/>
      <c r="CD110" s="344"/>
      <c r="CE110" s="344"/>
      <c r="CF110" s="344"/>
      <c r="CG110" s="344"/>
      <c r="CH110" s="344"/>
      <c r="CI110" s="344"/>
      <c r="CJ110" s="344"/>
      <c r="CK110" s="344"/>
      <c r="CL110" s="344"/>
      <c r="CM110" s="344"/>
      <c r="CN110" s="344"/>
      <c r="CO110" s="344"/>
      <c r="CP110" s="344"/>
      <c r="CQ110" s="344"/>
      <c r="CR110" s="344"/>
      <c r="CS110" s="344"/>
      <c r="CT110" s="344"/>
      <c r="CU110" s="344"/>
      <c r="CV110" s="344"/>
      <c r="CW110" s="344"/>
      <c r="CX110" s="344"/>
      <c r="CY110" s="344"/>
      <c r="CZ110" s="344"/>
      <c r="DA110" s="344"/>
      <c r="DB110" s="344"/>
      <c r="DC110" s="344"/>
      <c r="DD110" s="344"/>
      <c r="DE110" s="344"/>
      <c r="DF110" s="344"/>
      <c r="DG110" s="344"/>
      <c r="DH110" s="344"/>
      <c r="DI110" s="344"/>
      <c r="DJ110" s="344"/>
      <c r="DK110" s="344"/>
      <c r="DL110" s="344"/>
      <c r="DM110" s="344"/>
      <c r="DN110" s="344"/>
      <c r="DO110" s="344"/>
      <c r="DP110" s="344"/>
      <c r="DQ110" s="344"/>
      <c r="DR110" s="344"/>
      <c r="DS110" s="344"/>
      <c r="DT110" s="344"/>
      <c r="DU110" s="344"/>
      <c r="DV110" s="344"/>
      <c r="DW110" s="344"/>
      <c r="DX110" s="344"/>
      <c r="DY110" s="344"/>
      <c r="DZ110" s="344"/>
      <c r="EA110" s="344"/>
      <c r="EB110" s="344"/>
      <c r="EC110" s="344"/>
      <c r="ED110" s="344"/>
      <c r="EE110" s="344"/>
      <c r="EF110" s="344"/>
      <c r="EG110" s="344"/>
      <c r="EH110" s="344"/>
      <c r="EI110" s="344"/>
      <c r="EJ110" s="344"/>
      <c r="EK110" s="344"/>
      <c r="EL110" s="344"/>
      <c r="EM110" s="344"/>
      <c r="EN110" s="344"/>
      <c r="EO110" s="344"/>
      <c r="EP110" s="344"/>
      <c r="EQ110" s="344"/>
      <c r="ER110" s="344"/>
      <c r="ES110" s="344"/>
      <c r="ET110" s="344"/>
      <c r="EU110" s="344"/>
      <c r="EV110" s="344"/>
      <c r="EW110" s="344"/>
      <c r="EX110" s="344"/>
      <c r="EY110" s="344"/>
      <c r="EZ110" s="344"/>
      <c r="FA110" s="344"/>
      <c r="FB110" s="344"/>
      <c r="FC110" s="344"/>
      <c r="FD110" s="344"/>
      <c r="FE110" s="344"/>
      <c r="FF110" s="344"/>
      <c r="FG110" s="344"/>
      <c r="FH110" s="344"/>
      <c r="FI110" s="344"/>
      <c r="FJ110" s="344"/>
      <c r="FK110" s="344"/>
      <c r="FL110" s="344"/>
      <c r="FM110" s="344"/>
      <c r="FN110" s="344"/>
      <c r="FO110" s="344"/>
      <c r="FP110" s="344"/>
      <c r="FQ110" s="344"/>
      <c r="FR110" s="344"/>
      <c r="FS110" s="344"/>
      <c r="FT110" s="344"/>
      <c r="FU110" s="344"/>
      <c r="FV110" s="344"/>
      <c r="FW110" s="344"/>
      <c r="FX110" s="344"/>
      <c r="FY110" s="344"/>
      <c r="FZ110" s="344"/>
      <c r="GA110" s="344"/>
      <c r="GB110" s="344"/>
      <c r="GC110" s="344"/>
      <c r="GD110" s="344"/>
      <c r="GE110" s="344"/>
      <c r="GF110" s="344"/>
      <c r="GG110" s="344"/>
      <c r="GH110" s="344"/>
      <c r="GI110" s="344"/>
      <c r="GJ110" s="344"/>
      <c r="GK110" s="344"/>
      <c r="GL110" s="344"/>
      <c r="GM110" s="344"/>
      <c r="GN110" s="344"/>
      <c r="GO110" s="344"/>
      <c r="GP110" s="344"/>
      <c r="GQ110" s="344"/>
      <c r="GR110" s="344"/>
      <c r="GS110" s="344"/>
      <c r="GT110" s="344"/>
      <c r="GU110" s="344"/>
      <c r="GV110" s="344"/>
      <c r="GW110" s="344"/>
      <c r="GX110" s="344"/>
      <c r="GY110" s="344"/>
      <c r="GZ110" s="344"/>
      <c r="HA110" s="344"/>
      <c r="HB110" s="344"/>
      <c r="HC110" s="344"/>
      <c r="HD110" s="344"/>
      <c r="HE110" s="344"/>
      <c r="HF110" s="344"/>
      <c r="HG110" s="344"/>
      <c r="HH110" s="344"/>
      <c r="HI110" s="344"/>
      <c r="HJ110" s="344"/>
      <c r="HK110" s="344"/>
      <c r="HL110" s="344"/>
      <c r="HM110" s="344"/>
      <c r="HN110" s="344"/>
      <c r="HO110" s="344"/>
      <c r="HP110" s="344"/>
      <c r="HQ110" s="344"/>
      <c r="HR110" s="344"/>
      <c r="HS110" s="344"/>
      <c r="HT110" s="344"/>
      <c r="HU110" s="344"/>
      <c r="HV110" s="344"/>
      <c r="HW110" s="344"/>
      <c r="HX110" s="344"/>
      <c r="HY110" s="344"/>
      <c r="HZ110" s="344"/>
      <c r="IA110" s="344"/>
      <c r="IB110" s="344"/>
      <c r="IC110" s="344"/>
      <c r="ID110" s="344"/>
      <c r="IE110" s="344"/>
      <c r="IF110" s="344"/>
      <c r="IG110" s="344"/>
      <c r="IH110" s="344"/>
      <c r="II110" s="344"/>
      <c r="IJ110" s="344"/>
      <c r="IK110" s="344"/>
      <c r="IL110" s="344"/>
      <c r="IM110" s="344"/>
      <c r="IN110" s="344"/>
      <c r="IO110" s="344"/>
      <c r="IP110" s="344"/>
      <c r="IQ110" s="344"/>
      <c r="IR110" s="344"/>
      <c r="IS110" s="344"/>
      <c r="IT110" s="344"/>
      <c r="IU110" s="344"/>
      <c r="IV110" s="344"/>
      <c r="IW110" s="344"/>
      <c r="IX110" s="344"/>
      <c r="IY110" s="344"/>
      <c r="IZ110" s="344"/>
      <c r="JA110" s="344"/>
      <c r="JB110" s="344"/>
      <c r="JC110" s="344"/>
      <c r="JD110" s="344"/>
      <c r="JE110" s="344"/>
      <c r="JF110" s="344"/>
      <c r="JG110" s="344"/>
      <c r="JH110" s="344"/>
      <c r="JI110" s="344"/>
      <c r="JJ110" s="344"/>
    </row>
    <row r="111" spans="2:270" s="207" customFormat="1" x14ac:dyDescent="0.25">
      <c r="B111" s="452"/>
      <c r="N111" s="242"/>
      <c r="O111" s="242"/>
      <c r="P111" s="242"/>
      <c r="Q111" s="242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44"/>
      <c r="AG111" s="344"/>
      <c r="AH111" s="344"/>
      <c r="AI111" s="344"/>
      <c r="AJ111" s="344"/>
      <c r="AK111" s="344"/>
      <c r="AL111" s="344"/>
      <c r="AM111" s="344"/>
      <c r="AN111" s="344"/>
      <c r="AO111" s="344"/>
      <c r="AP111" s="344"/>
      <c r="AQ111" s="344"/>
      <c r="AR111" s="344"/>
      <c r="AS111" s="344"/>
      <c r="AT111" s="344"/>
      <c r="AU111" s="344"/>
      <c r="AV111" s="344"/>
      <c r="AW111" s="344"/>
      <c r="AX111" s="344"/>
      <c r="AY111" s="344"/>
      <c r="AZ111" s="344"/>
      <c r="BA111" s="344"/>
      <c r="BB111" s="344"/>
      <c r="BC111" s="344"/>
      <c r="BD111" s="344"/>
      <c r="BE111" s="344"/>
      <c r="BF111" s="344"/>
      <c r="BG111" s="344"/>
      <c r="BH111" s="344"/>
      <c r="BI111" s="344"/>
      <c r="BJ111" s="344"/>
      <c r="BK111" s="344"/>
      <c r="BL111" s="344"/>
      <c r="BM111" s="344"/>
      <c r="BN111" s="344"/>
      <c r="BO111" s="344"/>
      <c r="BP111" s="344"/>
      <c r="BQ111" s="344"/>
      <c r="BR111" s="344"/>
      <c r="BS111" s="344"/>
      <c r="BT111" s="344"/>
      <c r="BU111" s="344"/>
      <c r="BV111" s="344"/>
      <c r="BW111" s="344"/>
      <c r="BX111" s="344"/>
      <c r="BY111" s="344"/>
      <c r="BZ111" s="344"/>
      <c r="CA111" s="344"/>
      <c r="CB111" s="344"/>
      <c r="CC111" s="344"/>
      <c r="CD111" s="344"/>
      <c r="CE111" s="344"/>
      <c r="CF111" s="344"/>
      <c r="CG111" s="344"/>
      <c r="CH111" s="344"/>
      <c r="CI111" s="344"/>
      <c r="CJ111" s="344"/>
      <c r="CK111" s="344"/>
      <c r="CL111" s="344"/>
      <c r="CM111" s="344"/>
      <c r="CN111" s="344"/>
      <c r="CO111" s="344"/>
      <c r="CP111" s="344"/>
      <c r="CQ111" s="344"/>
      <c r="CR111" s="344"/>
      <c r="CS111" s="344"/>
      <c r="CT111" s="344"/>
      <c r="CU111" s="344"/>
      <c r="CV111" s="344"/>
      <c r="CW111" s="344"/>
      <c r="CX111" s="344"/>
      <c r="CY111" s="344"/>
      <c r="CZ111" s="344"/>
      <c r="DA111" s="344"/>
      <c r="DB111" s="344"/>
      <c r="DC111" s="344"/>
      <c r="DD111" s="344"/>
      <c r="DE111" s="344"/>
      <c r="DF111" s="344"/>
      <c r="DG111" s="344"/>
      <c r="DH111" s="344"/>
      <c r="DI111" s="344"/>
      <c r="DJ111" s="344"/>
      <c r="DK111" s="344"/>
      <c r="DL111" s="344"/>
      <c r="DM111" s="344"/>
      <c r="DN111" s="344"/>
      <c r="DO111" s="344"/>
      <c r="DP111" s="344"/>
      <c r="DQ111" s="344"/>
      <c r="DR111" s="344"/>
      <c r="DS111" s="344"/>
      <c r="DT111" s="344"/>
      <c r="DU111" s="344"/>
      <c r="DV111" s="344"/>
      <c r="DW111" s="344"/>
      <c r="DX111" s="344"/>
      <c r="DY111" s="344"/>
      <c r="DZ111" s="344"/>
      <c r="EA111" s="344"/>
      <c r="EB111" s="344"/>
      <c r="EC111" s="344"/>
      <c r="ED111" s="344"/>
      <c r="EE111" s="344"/>
      <c r="EF111" s="344"/>
      <c r="EG111" s="344"/>
      <c r="EH111" s="344"/>
      <c r="EI111" s="344"/>
      <c r="EJ111" s="344"/>
      <c r="EK111" s="344"/>
      <c r="EL111" s="344"/>
      <c r="EM111" s="344"/>
      <c r="EN111" s="344"/>
      <c r="EO111" s="344"/>
      <c r="EP111" s="344"/>
      <c r="EQ111" s="344"/>
      <c r="ER111" s="344"/>
      <c r="ES111" s="344"/>
      <c r="ET111" s="344"/>
      <c r="EU111" s="344"/>
      <c r="EV111" s="344"/>
      <c r="EW111" s="344"/>
      <c r="EX111" s="344"/>
      <c r="EY111" s="344"/>
      <c r="EZ111" s="344"/>
      <c r="FA111" s="344"/>
      <c r="FB111" s="344"/>
      <c r="FC111" s="344"/>
      <c r="FD111" s="344"/>
      <c r="FE111" s="344"/>
      <c r="FF111" s="344"/>
      <c r="FG111" s="344"/>
      <c r="FH111" s="344"/>
      <c r="FI111" s="344"/>
      <c r="FJ111" s="344"/>
      <c r="FK111" s="344"/>
      <c r="FL111" s="344"/>
      <c r="FM111" s="344"/>
      <c r="FN111" s="344"/>
      <c r="FO111" s="344"/>
      <c r="FP111" s="344"/>
      <c r="FQ111" s="344"/>
      <c r="FR111" s="344"/>
      <c r="FS111" s="344"/>
      <c r="FT111" s="344"/>
      <c r="FU111" s="344"/>
      <c r="FV111" s="344"/>
      <c r="FW111" s="344"/>
      <c r="FX111" s="344"/>
      <c r="FY111" s="344"/>
      <c r="FZ111" s="344"/>
      <c r="GA111" s="344"/>
      <c r="GB111" s="344"/>
      <c r="GC111" s="344"/>
      <c r="GD111" s="344"/>
      <c r="GE111" s="344"/>
      <c r="GF111" s="344"/>
      <c r="GG111" s="344"/>
      <c r="GH111" s="344"/>
      <c r="GI111" s="344"/>
      <c r="GJ111" s="344"/>
      <c r="GK111" s="344"/>
      <c r="GL111" s="344"/>
      <c r="GM111" s="344"/>
      <c r="GN111" s="344"/>
      <c r="GO111" s="344"/>
      <c r="GP111" s="344"/>
      <c r="GQ111" s="344"/>
      <c r="GR111" s="344"/>
      <c r="GS111" s="344"/>
      <c r="GT111" s="344"/>
      <c r="GU111" s="344"/>
      <c r="GV111" s="344"/>
      <c r="GW111" s="344"/>
      <c r="GX111" s="344"/>
      <c r="GY111" s="344"/>
      <c r="GZ111" s="344"/>
      <c r="HA111" s="344"/>
      <c r="HB111" s="344"/>
      <c r="HC111" s="344"/>
      <c r="HD111" s="344"/>
      <c r="HE111" s="344"/>
      <c r="HF111" s="344"/>
      <c r="HG111" s="344"/>
      <c r="HH111" s="344"/>
      <c r="HI111" s="344"/>
      <c r="HJ111" s="344"/>
      <c r="HK111" s="344"/>
      <c r="HL111" s="344"/>
      <c r="HM111" s="344"/>
      <c r="HN111" s="344"/>
      <c r="HO111" s="344"/>
      <c r="HP111" s="344"/>
      <c r="HQ111" s="344"/>
      <c r="HR111" s="344"/>
      <c r="HS111" s="344"/>
      <c r="HT111" s="344"/>
      <c r="HU111" s="344"/>
      <c r="HV111" s="344"/>
      <c r="HW111" s="344"/>
      <c r="HX111" s="344"/>
      <c r="HY111" s="344"/>
      <c r="HZ111" s="344"/>
      <c r="IA111" s="344"/>
      <c r="IB111" s="344"/>
      <c r="IC111" s="344"/>
      <c r="ID111" s="344"/>
      <c r="IE111" s="344"/>
      <c r="IF111" s="344"/>
      <c r="IG111" s="344"/>
      <c r="IH111" s="344"/>
      <c r="II111" s="344"/>
      <c r="IJ111" s="344"/>
      <c r="IK111" s="344"/>
      <c r="IL111" s="344"/>
      <c r="IM111" s="344"/>
      <c r="IN111" s="344"/>
      <c r="IO111" s="344"/>
      <c r="IP111" s="344"/>
      <c r="IQ111" s="344"/>
      <c r="IR111" s="344"/>
      <c r="IS111" s="344"/>
      <c r="IT111" s="344"/>
      <c r="IU111" s="344"/>
      <c r="IV111" s="344"/>
      <c r="IW111" s="344"/>
      <c r="IX111" s="344"/>
      <c r="IY111" s="344"/>
      <c r="IZ111" s="344"/>
      <c r="JA111" s="344"/>
      <c r="JB111" s="344"/>
      <c r="JC111" s="344"/>
      <c r="JD111" s="344"/>
      <c r="JE111" s="344"/>
      <c r="JF111" s="344"/>
      <c r="JG111" s="344"/>
      <c r="JH111" s="344"/>
      <c r="JI111" s="344"/>
      <c r="JJ111" s="344"/>
    </row>
    <row r="112" spans="2:270" s="207" customFormat="1" x14ac:dyDescent="0.25">
      <c r="B112" s="452"/>
      <c r="N112" s="242"/>
      <c r="O112" s="242"/>
      <c r="P112" s="242"/>
      <c r="Q112" s="242"/>
      <c r="S112" s="344"/>
      <c r="T112" s="344"/>
      <c r="U112" s="344"/>
      <c r="V112" s="344"/>
      <c r="W112" s="344"/>
      <c r="X112" s="344"/>
      <c r="Y112" s="344"/>
      <c r="Z112" s="344"/>
      <c r="AA112" s="344"/>
      <c r="AB112" s="344"/>
      <c r="AC112" s="344"/>
      <c r="AD112" s="344"/>
      <c r="AE112" s="344"/>
      <c r="AF112" s="344"/>
      <c r="AG112" s="344"/>
      <c r="AH112" s="344"/>
      <c r="AI112" s="344"/>
      <c r="AJ112" s="344"/>
      <c r="AK112" s="344"/>
      <c r="AL112" s="344"/>
      <c r="AM112" s="344"/>
      <c r="AN112" s="344"/>
      <c r="AO112" s="344"/>
      <c r="AP112" s="344"/>
      <c r="AQ112" s="344"/>
      <c r="AR112" s="344"/>
      <c r="AS112" s="344"/>
      <c r="AT112" s="344"/>
      <c r="AU112" s="344"/>
      <c r="AV112" s="344"/>
      <c r="AW112" s="344"/>
      <c r="AX112" s="344"/>
      <c r="AY112" s="344"/>
      <c r="AZ112" s="344"/>
      <c r="BA112" s="344"/>
      <c r="BB112" s="344"/>
      <c r="BC112" s="344"/>
      <c r="BD112" s="344"/>
      <c r="BE112" s="344"/>
      <c r="BF112" s="344"/>
      <c r="BG112" s="344"/>
      <c r="BH112" s="344"/>
      <c r="BI112" s="344"/>
      <c r="BJ112" s="344"/>
      <c r="BK112" s="344"/>
      <c r="BL112" s="344"/>
      <c r="BM112" s="344"/>
      <c r="BN112" s="344"/>
      <c r="BO112" s="344"/>
      <c r="BP112" s="344"/>
      <c r="BQ112" s="344"/>
      <c r="BR112" s="344"/>
      <c r="BS112" s="344"/>
      <c r="BT112" s="344"/>
      <c r="BU112" s="344"/>
      <c r="BV112" s="344"/>
      <c r="BW112" s="344"/>
      <c r="BX112" s="344"/>
      <c r="BY112" s="344"/>
      <c r="BZ112" s="344"/>
      <c r="CA112" s="344"/>
      <c r="CB112" s="344"/>
      <c r="CC112" s="344"/>
      <c r="CD112" s="344"/>
      <c r="CE112" s="344"/>
      <c r="CF112" s="344"/>
      <c r="CG112" s="344"/>
      <c r="CH112" s="344"/>
      <c r="CI112" s="344"/>
      <c r="CJ112" s="344"/>
      <c r="CK112" s="344"/>
      <c r="CL112" s="344"/>
      <c r="CM112" s="344"/>
      <c r="CN112" s="344"/>
      <c r="CO112" s="344"/>
      <c r="CP112" s="344"/>
      <c r="CQ112" s="344"/>
      <c r="CR112" s="344"/>
      <c r="CS112" s="344"/>
      <c r="CT112" s="344"/>
      <c r="CU112" s="344"/>
      <c r="CV112" s="344"/>
      <c r="CW112" s="344"/>
      <c r="CX112" s="344"/>
      <c r="CY112" s="344"/>
      <c r="CZ112" s="344"/>
      <c r="DA112" s="344"/>
      <c r="DB112" s="344"/>
      <c r="DC112" s="344"/>
      <c r="DD112" s="344"/>
      <c r="DE112" s="344"/>
      <c r="DF112" s="344"/>
      <c r="DG112" s="344"/>
      <c r="DH112" s="344"/>
      <c r="DI112" s="344"/>
      <c r="DJ112" s="344"/>
      <c r="DK112" s="344"/>
      <c r="DL112" s="344"/>
      <c r="DM112" s="344"/>
      <c r="DN112" s="344"/>
      <c r="DO112" s="344"/>
      <c r="DP112" s="344"/>
      <c r="DQ112" s="344"/>
      <c r="DR112" s="344"/>
      <c r="DS112" s="344"/>
      <c r="DT112" s="344"/>
      <c r="DU112" s="344"/>
      <c r="DV112" s="344"/>
      <c r="DW112" s="344"/>
      <c r="DX112" s="344"/>
      <c r="DY112" s="344"/>
      <c r="DZ112" s="344"/>
      <c r="EA112" s="344"/>
      <c r="EB112" s="344"/>
      <c r="EC112" s="344"/>
      <c r="ED112" s="344"/>
      <c r="EE112" s="344"/>
      <c r="EF112" s="344"/>
      <c r="EG112" s="344"/>
      <c r="EH112" s="344"/>
      <c r="EI112" s="344"/>
      <c r="EJ112" s="344"/>
      <c r="EK112" s="344"/>
      <c r="EL112" s="344"/>
      <c r="EM112" s="344"/>
      <c r="EN112" s="344"/>
      <c r="EO112" s="344"/>
      <c r="EP112" s="344"/>
      <c r="EQ112" s="344"/>
      <c r="ER112" s="344"/>
      <c r="ES112" s="344"/>
      <c r="ET112" s="344"/>
      <c r="EU112" s="344"/>
      <c r="EV112" s="344"/>
      <c r="EW112" s="344"/>
      <c r="EX112" s="344"/>
      <c r="EY112" s="344"/>
      <c r="EZ112" s="344"/>
      <c r="FA112" s="344"/>
      <c r="FB112" s="344"/>
      <c r="FC112" s="344"/>
      <c r="FD112" s="344"/>
      <c r="FE112" s="344"/>
      <c r="FF112" s="344"/>
      <c r="FG112" s="344"/>
      <c r="FH112" s="344"/>
      <c r="FI112" s="344"/>
      <c r="FJ112" s="344"/>
      <c r="FK112" s="344"/>
      <c r="FL112" s="344"/>
      <c r="FM112" s="344"/>
      <c r="FN112" s="344"/>
      <c r="FO112" s="344"/>
      <c r="FP112" s="344"/>
      <c r="FQ112" s="344"/>
      <c r="FR112" s="344"/>
      <c r="FS112" s="344"/>
      <c r="FT112" s="344"/>
      <c r="FU112" s="344"/>
      <c r="FV112" s="344"/>
      <c r="FW112" s="344"/>
      <c r="FX112" s="344"/>
      <c r="FY112" s="344"/>
      <c r="FZ112" s="344"/>
      <c r="GA112" s="344"/>
      <c r="GB112" s="344"/>
      <c r="GC112" s="344"/>
      <c r="GD112" s="344"/>
      <c r="GE112" s="344"/>
      <c r="GF112" s="344"/>
      <c r="GG112" s="344"/>
      <c r="GH112" s="344"/>
      <c r="GI112" s="344"/>
      <c r="GJ112" s="344"/>
      <c r="GK112" s="344"/>
      <c r="GL112" s="344"/>
      <c r="GM112" s="344"/>
      <c r="GN112" s="344"/>
      <c r="GO112" s="344"/>
      <c r="GP112" s="344"/>
      <c r="GQ112" s="344"/>
      <c r="GR112" s="344"/>
      <c r="GS112" s="344"/>
      <c r="GT112" s="344"/>
      <c r="GU112" s="344"/>
      <c r="GV112" s="344"/>
      <c r="GW112" s="344"/>
      <c r="GX112" s="344"/>
      <c r="GY112" s="344"/>
      <c r="GZ112" s="344"/>
      <c r="HA112" s="344"/>
      <c r="HB112" s="344"/>
      <c r="HC112" s="344"/>
      <c r="HD112" s="344"/>
      <c r="HE112" s="344"/>
      <c r="HF112" s="344"/>
      <c r="HG112" s="344"/>
      <c r="HH112" s="344"/>
      <c r="HI112" s="344"/>
      <c r="HJ112" s="344"/>
      <c r="HK112" s="344"/>
      <c r="HL112" s="344"/>
      <c r="HM112" s="344"/>
      <c r="HN112" s="344"/>
      <c r="HO112" s="344"/>
      <c r="HP112" s="344"/>
      <c r="HQ112" s="344"/>
      <c r="HR112" s="344"/>
      <c r="HS112" s="344"/>
      <c r="HT112" s="344"/>
      <c r="HU112" s="344"/>
      <c r="HV112" s="344"/>
      <c r="HW112" s="344"/>
      <c r="HX112" s="344"/>
      <c r="HY112" s="344"/>
      <c r="HZ112" s="344"/>
      <c r="IA112" s="344"/>
      <c r="IB112" s="344"/>
      <c r="IC112" s="344"/>
      <c r="ID112" s="344"/>
      <c r="IE112" s="344"/>
      <c r="IF112" s="344"/>
      <c r="IG112" s="344"/>
      <c r="IH112" s="344"/>
      <c r="II112" s="344"/>
      <c r="IJ112" s="344"/>
      <c r="IK112" s="344"/>
      <c r="IL112" s="344"/>
      <c r="IM112" s="344"/>
      <c r="IN112" s="344"/>
      <c r="IO112" s="344"/>
      <c r="IP112" s="344"/>
      <c r="IQ112" s="344"/>
      <c r="IR112" s="344"/>
      <c r="IS112" s="344"/>
      <c r="IT112" s="344"/>
      <c r="IU112" s="344"/>
      <c r="IV112" s="344"/>
      <c r="IW112" s="344"/>
      <c r="IX112" s="344"/>
      <c r="IY112" s="344"/>
      <c r="IZ112" s="344"/>
      <c r="JA112" s="344"/>
      <c r="JB112" s="344"/>
      <c r="JC112" s="344"/>
      <c r="JD112" s="344"/>
      <c r="JE112" s="344"/>
      <c r="JF112" s="344"/>
      <c r="JG112" s="344"/>
      <c r="JH112" s="344"/>
      <c r="JI112" s="344"/>
      <c r="JJ112" s="344"/>
    </row>
    <row r="113" spans="2:270" s="207" customFormat="1" x14ac:dyDescent="0.25">
      <c r="B113" s="452"/>
      <c r="N113" s="242"/>
      <c r="O113" s="242"/>
      <c r="P113" s="242"/>
      <c r="Q113" s="242"/>
      <c r="S113" s="344"/>
      <c r="T113" s="344"/>
      <c r="U113" s="344"/>
      <c r="V113" s="344"/>
      <c r="W113" s="344"/>
      <c r="X113" s="344"/>
      <c r="Y113" s="344"/>
      <c r="Z113" s="344"/>
      <c r="AA113" s="344"/>
      <c r="AB113" s="344"/>
      <c r="AC113" s="344"/>
      <c r="AD113" s="344"/>
      <c r="AE113" s="344"/>
      <c r="AF113" s="344"/>
      <c r="AG113" s="344"/>
      <c r="AH113" s="344"/>
      <c r="AI113" s="344"/>
      <c r="AJ113" s="344"/>
      <c r="AK113" s="344"/>
      <c r="AL113" s="344"/>
      <c r="AM113" s="344"/>
      <c r="AN113" s="344"/>
      <c r="AO113" s="344"/>
      <c r="AP113" s="344"/>
      <c r="AQ113" s="344"/>
      <c r="AR113" s="344"/>
      <c r="AS113" s="344"/>
      <c r="AT113" s="344"/>
      <c r="AU113" s="344"/>
      <c r="AV113" s="344"/>
      <c r="AW113" s="344"/>
      <c r="AX113" s="344"/>
      <c r="AY113" s="344"/>
      <c r="AZ113" s="344"/>
      <c r="BA113" s="344"/>
      <c r="BB113" s="344"/>
      <c r="BC113" s="344"/>
      <c r="BD113" s="344"/>
      <c r="BE113" s="344"/>
      <c r="BF113" s="344"/>
      <c r="BG113" s="344"/>
      <c r="BH113" s="344"/>
      <c r="BI113" s="344"/>
      <c r="BJ113" s="344"/>
      <c r="BK113" s="344"/>
      <c r="BL113" s="344"/>
      <c r="BM113" s="344"/>
      <c r="BN113" s="344"/>
      <c r="BO113" s="344"/>
      <c r="BP113" s="344"/>
      <c r="BQ113" s="344"/>
      <c r="BR113" s="344"/>
      <c r="BS113" s="344"/>
      <c r="BT113" s="344"/>
      <c r="BU113" s="344"/>
      <c r="BV113" s="344"/>
      <c r="BW113" s="344"/>
      <c r="BX113" s="344"/>
      <c r="BY113" s="344"/>
      <c r="BZ113" s="344"/>
      <c r="CA113" s="344"/>
      <c r="CB113" s="344"/>
      <c r="CC113" s="344"/>
      <c r="CD113" s="344"/>
      <c r="CE113" s="344"/>
      <c r="CF113" s="344"/>
      <c r="CG113" s="344"/>
      <c r="CH113" s="344"/>
      <c r="CI113" s="344"/>
      <c r="CJ113" s="344"/>
      <c r="CK113" s="344"/>
      <c r="CL113" s="344"/>
      <c r="CM113" s="344"/>
      <c r="CN113" s="344"/>
      <c r="CO113" s="344"/>
      <c r="CP113" s="344"/>
      <c r="CQ113" s="344"/>
      <c r="CR113" s="344"/>
      <c r="CS113" s="344"/>
      <c r="CT113" s="344"/>
      <c r="CU113" s="344"/>
      <c r="CV113" s="344"/>
      <c r="CW113" s="344"/>
      <c r="CX113" s="344"/>
      <c r="CY113" s="344"/>
      <c r="CZ113" s="344"/>
      <c r="DA113" s="344"/>
      <c r="DB113" s="344"/>
      <c r="DC113" s="344"/>
      <c r="DD113" s="344"/>
      <c r="DE113" s="344"/>
      <c r="DF113" s="344"/>
      <c r="DG113" s="344"/>
      <c r="DH113" s="344"/>
      <c r="DI113" s="344"/>
      <c r="DJ113" s="344"/>
      <c r="DK113" s="344"/>
      <c r="DL113" s="344"/>
      <c r="DM113" s="344"/>
      <c r="DN113" s="344"/>
      <c r="DO113" s="344"/>
      <c r="DP113" s="344"/>
      <c r="DQ113" s="344"/>
      <c r="DR113" s="344"/>
      <c r="DS113" s="344"/>
      <c r="DT113" s="344"/>
      <c r="DU113" s="344"/>
      <c r="DV113" s="344"/>
      <c r="DW113" s="344"/>
      <c r="DX113" s="344"/>
      <c r="DY113" s="344"/>
      <c r="DZ113" s="344"/>
      <c r="EA113" s="344"/>
      <c r="EB113" s="344"/>
      <c r="EC113" s="344"/>
      <c r="ED113" s="344"/>
      <c r="EE113" s="344"/>
      <c r="EF113" s="344"/>
      <c r="EG113" s="344"/>
      <c r="EH113" s="344"/>
      <c r="EI113" s="344"/>
      <c r="EJ113" s="344"/>
      <c r="EK113" s="344"/>
      <c r="EL113" s="344"/>
      <c r="EM113" s="344"/>
      <c r="EN113" s="344"/>
      <c r="EO113" s="344"/>
      <c r="EP113" s="344"/>
      <c r="EQ113" s="344"/>
      <c r="ER113" s="344"/>
      <c r="ES113" s="344"/>
      <c r="ET113" s="344"/>
      <c r="EU113" s="344"/>
      <c r="EV113" s="344"/>
      <c r="EW113" s="344"/>
      <c r="EX113" s="344"/>
      <c r="EY113" s="344"/>
      <c r="EZ113" s="344"/>
      <c r="FA113" s="344"/>
      <c r="FB113" s="344"/>
      <c r="FC113" s="344"/>
      <c r="FD113" s="344"/>
      <c r="FE113" s="344"/>
      <c r="FF113" s="344"/>
      <c r="FG113" s="344"/>
      <c r="FH113" s="344"/>
      <c r="FI113" s="344"/>
      <c r="FJ113" s="344"/>
      <c r="FK113" s="344"/>
      <c r="FL113" s="344"/>
      <c r="FM113" s="344"/>
      <c r="FN113" s="344"/>
      <c r="FO113" s="344"/>
      <c r="FP113" s="344"/>
      <c r="FQ113" s="344"/>
      <c r="FR113" s="344"/>
      <c r="FS113" s="344"/>
      <c r="FT113" s="344"/>
      <c r="FU113" s="344"/>
      <c r="FV113" s="344"/>
      <c r="FW113" s="344"/>
      <c r="FX113" s="344"/>
      <c r="FY113" s="344"/>
      <c r="FZ113" s="344"/>
      <c r="GA113" s="344"/>
      <c r="GB113" s="344"/>
      <c r="GC113" s="344"/>
      <c r="GD113" s="344"/>
      <c r="GE113" s="344"/>
      <c r="GF113" s="344"/>
      <c r="GG113" s="344"/>
      <c r="GH113" s="344"/>
      <c r="GI113" s="344"/>
      <c r="GJ113" s="344"/>
      <c r="GK113" s="344"/>
      <c r="GL113" s="344"/>
      <c r="GM113" s="344"/>
      <c r="GN113" s="344"/>
      <c r="GO113" s="344"/>
      <c r="GP113" s="344"/>
      <c r="GQ113" s="344"/>
      <c r="GR113" s="344"/>
      <c r="GS113" s="344"/>
      <c r="GT113" s="344"/>
      <c r="GU113" s="344"/>
      <c r="GV113" s="344"/>
      <c r="GW113" s="344"/>
      <c r="GX113" s="344"/>
      <c r="GY113" s="344"/>
      <c r="GZ113" s="344"/>
      <c r="HA113" s="344"/>
      <c r="HB113" s="344"/>
      <c r="HC113" s="344"/>
      <c r="HD113" s="344"/>
      <c r="HE113" s="344"/>
      <c r="HF113" s="344"/>
      <c r="HG113" s="344"/>
      <c r="HH113" s="344"/>
      <c r="HI113" s="344"/>
      <c r="HJ113" s="344"/>
      <c r="HK113" s="344"/>
      <c r="HL113" s="344"/>
      <c r="HM113" s="344"/>
      <c r="HN113" s="344"/>
      <c r="HO113" s="344"/>
      <c r="HP113" s="344"/>
      <c r="HQ113" s="344"/>
      <c r="HR113" s="344"/>
      <c r="HS113" s="344"/>
      <c r="HT113" s="344"/>
      <c r="HU113" s="344"/>
      <c r="HV113" s="344"/>
      <c r="HW113" s="344"/>
      <c r="HX113" s="344"/>
      <c r="HY113" s="344"/>
      <c r="HZ113" s="344"/>
      <c r="IA113" s="344"/>
      <c r="IB113" s="344"/>
      <c r="IC113" s="344"/>
      <c r="ID113" s="344"/>
      <c r="IE113" s="344"/>
      <c r="IF113" s="344"/>
      <c r="IG113" s="344"/>
      <c r="IH113" s="344"/>
      <c r="II113" s="344"/>
      <c r="IJ113" s="344"/>
      <c r="IK113" s="344"/>
      <c r="IL113" s="344"/>
      <c r="IM113" s="344"/>
      <c r="IN113" s="344"/>
      <c r="IO113" s="344"/>
      <c r="IP113" s="344"/>
      <c r="IQ113" s="344"/>
      <c r="IR113" s="344"/>
      <c r="IS113" s="344"/>
      <c r="IT113" s="344"/>
      <c r="IU113" s="344"/>
      <c r="IV113" s="344"/>
      <c r="IW113" s="344"/>
      <c r="IX113" s="344"/>
      <c r="IY113" s="344"/>
      <c r="IZ113" s="344"/>
      <c r="JA113" s="344"/>
      <c r="JB113" s="344"/>
      <c r="JC113" s="344"/>
      <c r="JD113" s="344"/>
      <c r="JE113" s="344"/>
      <c r="JF113" s="344"/>
      <c r="JG113" s="344"/>
      <c r="JH113" s="344"/>
      <c r="JI113" s="344"/>
      <c r="JJ113" s="344"/>
    </row>
    <row r="114" spans="2:270" s="207" customFormat="1" x14ac:dyDescent="0.25">
      <c r="B114" s="452"/>
      <c r="N114" s="242"/>
      <c r="O114" s="242"/>
      <c r="P114" s="242"/>
      <c r="Q114" s="242"/>
      <c r="S114" s="344"/>
      <c r="T114" s="344"/>
      <c r="U114" s="344"/>
      <c r="V114" s="344"/>
      <c r="W114" s="344"/>
      <c r="X114" s="344"/>
      <c r="Y114" s="344"/>
      <c r="Z114" s="344"/>
      <c r="AA114" s="344"/>
      <c r="AB114" s="344"/>
      <c r="AC114" s="344"/>
      <c r="AD114" s="344"/>
      <c r="AE114" s="344"/>
      <c r="AF114" s="344"/>
      <c r="AG114" s="344"/>
      <c r="AH114" s="344"/>
      <c r="AI114" s="344"/>
      <c r="AJ114" s="344"/>
      <c r="AK114" s="344"/>
      <c r="AL114" s="344"/>
      <c r="AM114" s="344"/>
      <c r="AN114" s="344"/>
      <c r="AO114" s="344"/>
      <c r="AP114" s="344"/>
      <c r="AQ114" s="344"/>
      <c r="AR114" s="344"/>
      <c r="AS114" s="344"/>
      <c r="AT114" s="344"/>
      <c r="AU114" s="344"/>
      <c r="AV114" s="344"/>
      <c r="AW114" s="344"/>
      <c r="AX114" s="344"/>
      <c r="AY114" s="344"/>
      <c r="AZ114" s="344"/>
      <c r="BA114" s="344"/>
      <c r="BB114" s="344"/>
      <c r="BC114" s="344"/>
      <c r="BD114" s="344"/>
      <c r="BE114" s="344"/>
      <c r="BF114" s="344"/>
      <c r="BG114" s="344"/>
      <c r="BH114" s="344"/>
      <c r="BI114" s="344"/>
      <c r="BJ114" s="344"/>
      <c r="BK114" s="344"/>
      <c r="BL114" s="344"/>
      <c r="BM114" s="344"/>
      <c r="BN114" s="344"/>
      <c r="BO114" s="344"/>
      <c r="BP114" s="344"/>
      <c r="BQ114" s="344"/>
      <c r="BR114" s="344"/>
      <c r="BS114" s="344"/>
      <c r="BT114" s="344"/>
      <c r="BU114" s="344"/>
      <c r="BV114" s="344"/>
      <c r="BW114" s="344"/>
      <c r="BX114" s="344"/>
      <c r="BY114" s="344"/>
      <c r="BZ114" s="344"/>
      <c r="CA114" s="344"/>
      <c r="CB114" s="344"/>
      <c r="CC114" s="344"/>
      <c r="CD114" s="344"/>
      <c r="CE114" s="344"/>
      <c r="CF114" s="344"/>
      <c r="CG114" s="344"/>
      <c r="CH114" s="344"/>
      <c r="CI114" s="344"/>
      <c r="CJ114" s="344"/>
      <c r="CK114" s="344"/>
      <c r="CL114" s="344"/>
      <c r="CM114" s="344"/>
      <c r="CN114" s="344"/>
      <c r="CO114" s="344"/>
      <c r="CP114" s="344"/>
      <c r="CQ114" s="344"/>
      <c r="CR114" s="344"/>
      <c r="CS114" s="344"/>
      <c r="CT114" s="344"/>
      <c r="CU114" s="344"/>
      <c r="CV114" s="344"/>
      <c r="CW114" s="344"/>
      <c r="CX114" s="344"/>
      <c r="CY114" s="344"/>
      <c r="CZ114" s="344"/>
      <c r="DA114" s="344"/>
      <c r="DB114" s="344"/>
      <c r="DC114" s="344"/>
      <c r="DD114" s="344"/>
      <c r="DE114" s="344"/>
      <c r="DF114" s="344"/>
      <c r="DG114" s="344"/>
      <c r="DH114" s="344"/>
      <c r="DI114" s="344"/>
      <c r="DJ114" s="344"/>
      <c r="DK114" s="344"/>
      <c r="DL114" s="344"/>
      <c r="DM114" s="344"/>
      <c r="DN114" s="344"/>
      <c r="DO114" s="344"/>
      <c r="DP114" s="344"/>
      <c r="DQ114" s="344"/>
      <c r="DR114" s="344"/>
      <c r="DS114" s="344"/>
      <c r="DT114" s="344"/>
      <c r="DU114" s="344"/>
      <c r="DV114" s="344"/>
      <c r="DW114" s="344"/>
      <c r="DX114" s="344"/>
      <c r="DY114" s="344"/>
      <c r="DZ114" s="344"/>
      <c r="EA114" s="344"/>
      <c r="EB114" s="344"/>
      <c r="EC114" s="344"/>
      <c r="ED114" s="344"/>
      <c r="EE114" s="344"/>
      <c r="EF114" s="344"/>
      <c r="EG114" s="344"/>
      <c r="EH114" s="344"/>
      <c r="EI114" s="344"/>
      <c r="EJ114" s="344"/>
      <c r="EK114" s="344"/>
      <c r="EL114" s="344"/>
      <c r="EM114" s="344"/>
      <c r="EN114" s="344"/>
      <c r="EO114" s="344"/>
      <c r="EP114" s="344"/>
      <c r="EQ114" s="344"/>
      <c r="ER114" s="344"/>
      <c r="ES114" s="344"/>
      <c r="ET114" s="344"/>
      <c r="EU114" s="344"/>
      <c r="EV114" s="344"/>
      <c r="EW114" s="344"/>
      <c r="EX114" s="344"/>
      <c r="EY114" s="344"/>
      <c r="EZ114" s="344"/>
      <c r="FA114" s="344"/>
      <c r="FB114" s="344"/>
      <c r="FC114" s="344"/>
      <c r="FD114" s="344"/>
      <c r="FE114" s="344"/>
      <c r="FF114" s="344"/>
      <c r="FG114" s="344"/>
      <c r="FH114" s="344"/>
      <c r="FI114" s="344"/>
      <c r="FJ114" s="344"/>
      <c r="FK114" s="344"/>
      <c r="FL114" s="344"/>
      <c r="FM114" s="344"/>
      <c r="FN114" s="344"/>
      <c r="FO114" s="344"/>
      <c r="FP114" s="344"/>
      <c r="FQ114" s="344"/>
      <c r="FR114" s="344"/>
      <c r="FS114" s="344"/>
      <c r="FT114" s="344"/>
      <c r="FU114" s="344"/>
      <c r="FV114" s="344"/>
      <c r="FW114" s="344"/>
      <c r="FX114" s="344"/>
      <c r="FY114" s="344"/>
      <c r="FZ114" s="344"/>
      <c r="GA114" s="344"/>
      <c r="GB114" s="344"/>
      <c r="GC114" s="344"/>
      <c r="GD114" s="344"/>
      <c r="GE114" s="344"/>
      <c r="GF114" s="344"/>
      <c r="GG114" s="344"/>
      <c r="GH114" s="344"/>
      <c r="GI114" s="344"/>
      <c r="GJ114" s="344"/>
      <c r="GK114" s="344"/>
      <c r="GL114" s="344"/>
      <c r="GM114" s="344"/>
      <c r="GN114" s="344"/>
      <c r="GO114" s="344"/>
      <c r="GP114" s="344"/>
      <c r="GQ114" s="344"/>
      <c r="GR114" s="344"/>
      <c r="GS114" s="344"/>
      <c r="GT114" s="344"/>
      <c r="GU114" s="344"/>
      <c r="GV114" s="344"/>
      <c r="GW114" s="344"/>
      <c r="GX114" s="344"/>
      <c r="GY114" s="344"/>
      <c r="GZ114" s="344"/>
      <c r="HA114" s="344"/>
      <c r="HB114" s="344"/>
      <c r="HC114" s="344"/>
      <c r="HD114" s="344"/>
      <c r="HE114" s="344"/>
      <c r="HF114" s="344"/>
      <c r="HG114" s="344"/>
      <c r="HH114" s="344"/>
      <c r="HI114" s="344"/>
      <c r="HJ114" s="344"/>
      <c r="HK114" s="344"/>
      <c r="HL114" s="344"/>
      <c r="HM114" s="344"/>
      <c r="HN114" s="344"/>
      <c r="HO114" s="344"/>
      <c r="HP114" s="344"/>
      <c r="HQ114" s="344"/>
      <c r="HR114" s="344"/>
      <c r="HS114" s="344"/>
      <c r="HT114" s="344"/>
      <c r="HU114" s="344"/>
      <c r="HV114" s="344"/>
      <c r="HW114" s="344"/>
      <c r="HX114" s="344"/>
      <c r="HY114" s="344"/>
      <c r="HZ114" s="344"/>
      <c r="IA114" s="344"/>
      <c r="IB114" s="344"/>
      <c r="IC114" s="344"/>
      <c r="ID114" s="344"/>
      <c r="IE114" s="344"/>
      <c r="IF114" s="344"/>
      <c r="IG114" s="344"/>
      <c r="IH114" s="344"/>
      <c r="II114" s="344"/>
      <c r="IJ114" s="344"/>
      <c r="IK114" s="344"/>
      <c r="IL114" s="344"/>
      <c r="IM114" s="344"/>
      <c r="IN114" s="344"/>
      <c r="IO114" s="344"/>
      <c r="IP114" s="344"/>
      <c r="IQ114" s="344"/>
      <c r="IR114" s="344"/>
      <c r="IS114" s="344"/>
      <c r="IT114" s="344"/>
      <c r="IU114" s="344"/>
      <c r="IV114" s="344"/>
      <c r="IW114" s="344"/>
      <c r="IX114" s="344"/>
      <c r="IY114" s="344"/>
      <c r="IZ114" s="344"/>
      <c r="JA114" s="344"/>
      <c r="JB114" s="344"/>
      <c r="JC114" s="344"/>
      <c r="JD114" s="344"/>
      <c r="JE114" s="344"/>
      <c r="JF114" s="344"/>
      <c r="JG114" s="344"/>
      <c r="JH114" s="344"/>
      <c r="JI114" s="344"/>
      <c r="JJ114" s="344"/>
    </row>
  </sheetData>
  <protectedRanges>
    <protectedRange sqref="H16:I16 J43:J44 I48:L48 M40:M48 H38:H48 J47 N48:Q48 I38:I40 G37 G32:G33 H53:Q53 G20:G29 I54:R57" name="Interval3_1_3_1"/>
    <protectedRange sqref="H17:I17 H14:I14 L11:L12 J10:L10 H8:I12" name="Interval3_1_1_1_1"/>
    <protectedRange sqref="G34:G36" name="Interval3_1_2_1"/>
    <protectedRange sqref="H13:I13" name="Interval3_1_1_1_1_1"/>
    <protectedRange sqref="G30" name="Interval3_1_3_1_1"/>
    <protectedRange sqref="J8:J9" name="Interval3_1_1_1_2"/>
    <protectedRange sqref="I49:R52" name="Interval3_1_3_1_2"/>
  </protectedRanges>
  <mergeCells count="8">
    <mergeCell ref="B71:F71"/>
    <mergeCell ref="B70:F70"/>
    <mergeCell ref="B67:F67"/>
    <mergeCell ref="B69:F69"/>
    <mergeCell ref="B63:F63"/>
    <mergeCell ref="B64:F64"/>
    <mergeCell ref="B65:F65"/>
    <mergeCell ref="B66:F66"/>
  </mergeCells>
  <conditionalFormatting sqref="L24:L27 L39:L40">
    <cfRule type="cellIs" dxfId="97" priority="48" operator="lessThan">
      <formula>0</formula>
    </cfRule>
  </conditionalFormatting>
  <conditionalFormatting sqref="L13">
    <cfRule type="cellIs" dxfId="96" priority="49" operator="lessThan">
      <formula>0</formula>
    </cfRule>
  </conditionalFormatting>
  <conditionalFormatting sqref="L37">
    <cfRule type="cellIs" dxfId="95" priority="46" operator="lessThan">
      <formula>0</formula>
    </cfRule>
  </conditionalFormatting>
  <conditionalFormatting sqref="L37">
    <cfRule type="cellIs" dxfId="94" priority="45" operator="lessThan">
      <formula>0</formula>
    </cfRule>
  </conditionalFormatting>
  <conditionalFormatting sqref="L8">
    <cfRule type="cellIs" dxfId="93" priority="43" operator="greaterThan">
      <formula>0</formula>
    </cfRule>
  </conditionalFormatting>
  <conditionalFormatting sqref="L38">
    <cfRule type="cellIs" dxfId="92" priority="44" operator="lessThan">
      <formula>0</formula>
    </cfRule>
  </conditionalFormatting>
  <conditionalFormatting sqref="L38">
    <cfRule type="cellIs" dxfId="91" priority="47" operator="greaterThan">
      <formula>0</formula>
    </cfRule>
  </conditionalFormatting>
  <conditionalFormatting sqref="L9">
    <cfRule type="cellIs" dxfId="90" priority="42" operator="greaterThan">
      <formula>0</formula>
    </cfRule>
  </conditionalFormatting>
  <conditionalFormatting sqref="L14">
    <cfRule type="cellIs" dxfId="89" priority="40" operator="lessThan">
      <formula>0</formula>
    </cfRule>
  </conditionalFormatting>
  <conditionalFormatting sqref="L15">
    <cfRule type="cellIs" dxfId="88" priority="38" operator="lessThan">
      <formula>0</formula>
    </cfRule>
  </conditionalFormatting>
  <conditionalFormatting sqref="L16">
    <cfRule type="cellIs" dxfId="87" priority="36" operator="lessThan">
      <formula>0</formula>
    </cfRule>
  </conditionalFormatting>
  <conditionalFormatting sqref="L17">
    <cfRule type="cellIs" dxfId="86" priority="34" operator="lessThan">
      <formula>0</formula>
    </cfRule>
  </conditionalFormatting>
  <conditionalFormatting sqref="L18">
    <cfRule type="cellIs" dxfId="85" priority="33" operator="lessThan">
      <formula>0</formula>
    </cfRule>
  </conditionalFormatting>
  <conditionalFormatting sqref="L19">
    <cfRule type="cellIs" dxfId="84" priority="32" operator="lessThan">
      <formula>0</formula>
    </cfRule>
  </conditionalFormatting>
  <conditionalFormatting sqref="L20">
    <cfRule type="cellIs" dxfId="83" priority="30" operator="lessThan">
      <formula>0</formula>
    </cfRule>
  </conditionalFormatting>
  <conditionalFormatting sqref="L21">
    <cfRule type="cellIs" dxfId="82" priority="28" operator="lessThan">
      <formula>0</formula>
    </cfRule>
  </conditionalFormatting>
  <conditionalFormatting sqref="L22">
    <cfRule type="cellIs" dxfId="81" priority="26" operator="lessThan">
      <formula>0</formula>
    </cfRule>
  </conditionalFormatting>
  <conditionalFormatting sqref="L23">
    <cfRule type="cellIs" dxfId="80" priority="24" operator="lessThan">
      <formula>0</formula>
    </cfRule>
  </conditionalFormatting>
  <conditionalFormatting sqref="L28">
    <cfRule type="cellIs" dxfId="79" priority="21" operator="lessThan">
      <formula>0</formula>
    </cfRule>
  </conditionalFormatting>
  <conditionalFormatting sqref="L29">
    <cfRule type="cellIs" dxfId="78" priority="19" operator="lessThan">
      <formula>0</formula>
    </cfRule>
  </conditionalFormatting>
  <conditionalFormatting sqref="L30">
    <cfRule type="cellIs" dxfId="77" priority="17" operator="lessThan">
      <formula>0</formula>
    </cfRule>
  </conditionalFormatting>
  <conditionalFormatting sqref="L31">
    <cfRule type="cellIs" dxfId="76" priority="15" operator="lessThan">
      <formula>0</formula>
    </cfRule>
  </conditionalFormatting>
  <conditionalFormatting sqref="L32">
    <cfRule type="cellIs" dxfId="75" priority="13" operator="lessThan">
      <formula>0</formula>
    </cfRule>
  </conditionalFormatting>
  <conditionalFormatting sqref="L33">
    <cfRule type="cellIs" dxfId="74" priority="11" operator="lessThan">
      <formula>0</formula>
    </cfRule>
  </conditionalFormatting>
  <conditionalFormatting sqref="L34">
    <cfRule type="cellIs" dxfId="73" priority="10" operator="lessThan">
      <formula>0</formula>
    </cfRule>
  </conditionalFormatting>
  <conditionalFormatting sqref="L35">
    <cfRule type="cellIs" dxfId="72" priority="9" operator="lessThan">
      <formula>0</formula>
    </cfRule>
  </conditionalFormatting>
  <conditionalFormatting sqref="L43">
    <cfRule type="cellIs" dxfId="71" priority="2" operator="greaterThan">
      <formula>0</formula>
    </cfRule>
  </conditionalFormatting>
  <conditionalFormatting sqref="L47">
    <cfRule type="cellIs" dxfId="7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&amp;R&amp;F; &amp;A; &amp;P de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S207"/>
  <sheetViews>
    <sheetView zoomScaleNormal="100" workbookViewId="0">
      <selection activeCell="C2" sqref="C2"/>
    </sheetView>
  </sheetViews>
  <sheetFormatPr defaultRowHeight="15" x14ac:dyDescent="0.25"/>
  <cols>
    <col min="2" max="2" width="4.5703125" style="461" customWidth="1"/>
    <col min="3" max="3" width="21.140625" customWidth="1"/>
    <col min="4" max="4" width="7.140625" style="235" customWidth="1"/>
    <col min="5" max="5" width="24.42578125" customWidth="1"/>
    <col min="6" max="8" width="8.5703125" customWidth="1"/>
    <col min="9" max="9" width="8.5703125" style="420" customWidth="1"/>
    <col min="10" max="10" width="8.5703125" customWidth="1"/>
    <col min="11" max="13" width="8.7109375" customWidth="1"/>
    <col min="14" max="14" width="3.5703125" customWidth="1"/>
    <col min="15" max="18" width="8.5703125" style="387" customWidth="1"/>
    <col min="19" max="19" width="8.7109375" customWidth="1"/>
    <col min="20" max="45" width="8.7109375" style="207"/>
  </cols>
  <sheetData>
    <row r="1" spans="1:45" s="207" customFormat="1" x14ac:dyDescent="0.25">
      <c r="B1" s="461"/>
      <c r="D1" s="240"/>
      <c r="I1" s="406"/>
      <c r="J1" s="245"/>
      <c r="K1" s="246"/>
      <c r="L1" s="247"/>
      <c r="M1" s="248"/>
      <c r="N1" s="365"/>
      <c r="O1" s="365"/>
      <c r="P1" s="365"/>
      <c r="Q1" s="365"/>
      <c r="R1" s="365"/>
      <c r="S1" s="243"/>
    </row>
    <row r="2" spans="1:45" s="190" customFormat="1" ht="15" customHeight="1" x14ac:dyDescent="0.25">
      <c r="B2" s="462"/>
      <c r="C2" s="514" t="s">
        <v>373</v>
      </c>
      <c r="D2" s="110"/>
      <c r="E2" s="110"/>
      <c r="F2" s="110"/>
      <c r="G2" s="11"/>
      <c r="H2" s="2"/>
      <c r="I2" s="406"/>
      <c r="J2" s="245"/>
      <c r="K2" s="246"/>
      <c r="L2" s="247"/>
      <c r="M2" s="248"/>
      <c r="N2" s="365"/>
      <c r="O2" s="365"/>
      <c r="P2" s="365"/>
      <c r="Q2" s="365"/>
      <c r="R2" s="365"/>
      <c r="S2" s="250"/>
    </row>
    <row r="3" spans="1:45" s="47" customFormat="1" ht="15" customHeight="1" x14ac:dyDescent="0.25">
      <c r="B3" s="463"/>
      <c r="C3" s="4" t="s">
        <v>0</v>
      </c>
      <c r="D3" s="225"/>
      <c r="E3" s="165"/>
      <c r="F3" s="5"/>
      <c r="G3" s="6"/>
      <c r="H3" s="7"/>
      <c r="I3" s="407"/>
      <c r="J3" s="251"/>
      <c r="K3" s="252"/>
      <c r="L3" s="253"/>
      <c r="M3" s="254"/>
      <c r="N3" s="280"/>
      <c r="O3" s="280"/>
      <c r="P3" s="280"/>
      <c r="Q3" s="280"/>
      <c r="R3" s="280"/>
      <c r="S3" s="250"/>
    </row>
    <row r="4" spans="1:45" s="45" customFormat="1" ht="15" customHeight="1" x14ac:dyDescent="0.25">
      <c r="B4" s="464"/>
      <c r="C4" s="191" t="s">
        <v>13</v>
      </c>
      <c r="D4" s="226"/>
      <c r="E4" s="9"/>
      <c r="F4" s="10">
        <f>SUM(B8:B129)</f>
        <v>21.999999999999989</v>
      </c>
      <c r="G4" s="11" t="s">
        <v>2</v>
      </c>
      <c r="H4" s="12"/>
      <c r="I4" s="406"/>
      <c r="J4" s="245"/>
      <c r="K4" s="255"/>
      <c r="L4" s="256"/>
      <c r="M4" s="257"/>
      <c r="N4" s="366"/>
      <c r="O4" s="366"/>
      <c r="P4" s="366"/>
      <c r="Q4" s="366"/>
      <c r="R4" s="366"/>
      <c r="S4" s="250"/>
      <c r="T4" s="47"/>
      <c r="U4" s="47"/>
      <c r="V4" s="47"/>
      <c r="W4" s="47"/>
      <c r="X4" s="47"/>
    </row>
    <row r="5" spans="1:45" s="45" customFormat="1" ht="15" customHeight="1" x14ac:dyDescent="0.25">
      <c r="B5" s="464"/>
      <c r="C5" s="168"/>
      <c r="D5" s="167"/>
      <c r="E5" s="168"/>
      <c r="F5" s="164"/>
      <c r="G5" s="192"/>
      <c r="H5" s="12"/>
      <c r="I5" s="408"/>
      <c r="J5" s="258"/>
      <c r="K5" s="255"/>
      <c r="L5" s="256"/>
      <c r="M5" s="257"/>
      <c r="N5" s="367"/>
      <c r="O5" s="367"/>
      <c r="P5" s="367"/>
      <c r="Q5" s="367"/>
      <c r="R5" s="367"/>
      <c r="S5" s="250"/>
      <c r="T5" s="47"/>
      <c r="U5" s="47"/>
      <c r="V5" s="47"/>
      <c r="W5" s="47"/>
      <c r="X5" s="47"/>
    </row>
    <row r="6" spans="1:45" s="45" customFormat="1" ht="15" customHeight="1" x14ac:dyDescent="0.25">
      <c r="A6" s="433"/>
      <c r="B6" s="464"/>
      <c r="C6" s="18" t="s">
        <v>277</v>
      </c>
      <c r="D6" s="227"/>
      <c r="E6" s="19"/>
      <c r="F6" s="20"/>
      <c r="G6" s="21"/>
      <c r="H6" s="22"/>
      <c r="I6" s="409"/>
      <c r="J6" s="260"/>
      <c r="K6" s="394"/>
      <c r="L6" s="395"/>
      <c r="M6" s="261"/>
      <c r="N6" s="280"/>
      <c r="O6" s="483" t="s">
        <v>285</v>
      </c>
      <c r="P6" s="241" t="s">
        <v>286</v>
      </c>
      <c r="Q6" s="483" t="s">
        <v>287</v>
      </c>
      <c r="R6" s="483" t="s">
        <v>288</v>
      </c>
      <c r="S6" s="250"/>
    </row>
    <row r="7" spans="1:45" s="23" customFormat="1" ht="33.75" x14ac:dyDescent="0.25">
      <c r="A7" s="432"/>
      <c r="B7" s="465" t="s">
        <v>6</v>
      </c>
      <c r="C7" s="25" t="s">
        <v>7</v>
      </c>
      <c r="D7" s="25" t="s">
        <v>282</v>
      </c>
      <c r="E7" s="26" t="s">
        <v>8</v>
      </c>
      <c r="F7" s="27" t="s">
        <v>9</v>
      </c>
      <c r="G7" s="28" t="s">
        <v>10</v>
      </c>
      <c r="H7" s="29"/>
      <c r="I7" s="410"/>
      <c r="J7" s="262"/>
      <c r="K7" s="263" t="s">
        <v>11</v>
      </c>
      <c r="L7" s="264" t="s">
        <v>12</v>
      </c>
      <c r="M7" s="261"/>
      <c r="N7" s="280"/>
      <c r="O7" s="266" t="s">
        <v>9</v>
      </c>
      <c r="P7" s="266" t="s">
        <v>9</v>
      </c>
      <c r="Q7" s="266" t="s">
        <v>9</v>
      </c>
      <c r="R7" s="266" t="s">
        <v>9</v>
      </c>
      <c r="S7" s="265"/>
    </row>
    <row r="8" spans="1:45" s="39" customFormat="1" x14ac:dyDescent="0.25">
      <c r="A8" s="193"/>
      <c r="B8" s="466">
        <v>0.81</v>
      </c>
      <c r="C8" s="33" t="s">
        <v>192</v>
      </c>
      <c r="D8" s="236" t="s">
        <v>283</v>
      </c>
      <c r="E8" s="34" t="s">
        <v>193</v>
      </c>
      <c r="F8" s="35" t="s">
        <v>15</v>
      </c>
      <c r="G8" s="36" t="s">
        <v>15</v>
      </c>
      <c r="H8" s="37"/>
      <c r="I8" s="411"/>
      <c r="J8" s="267"/>
      <c r="K8" s="268" t="str">
        <f t="shared" ref="K8:K38" si="0">G8</f>
        <v>... €</v>
      </c>
      <c r="L8" s="269" t="str">
        <f>K8</f>
        <v>... €</v>
      </c>
      <c r="M8" s="270" t="e">
        <f t="shared" ref="M8:M38" si="1">G8-F8</f>
        <v>#VALUE!</v>
      </c>
      <c r="N8" s="280"/>
      <c r="O8" s="391">
        <v>12.9</v>
      </c>
      <c r="P8" s="391">
        <v>13.5</v>
      </c>
      <c r="Q8" s="391">
        <v>13.5</v>
      </c>
      <c r="R8" s="391">
        <v>12.83</v>
      </c>
      <c r="S8" s="271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</row>
    <row r="9" spans="1:45" s="39" customFormat="1" ht="22.5" x14ac:dyDescent="0.25">
      <c r="A9" s="436"/>
      <c r="B9" s="466">
        <v>0.79</v>
      </c>
      <c r="C9" s="33" t="s">
        <v>194</v>
      </c>
      <c r="D9" s="236" t="s">
        <v>283</v>
      </c>
      <c r="E9" s="34" t="s">
        <v>195</v>
      </c>
      <c r="F9" s="35" t="s">
        <v>15</v>
      </c>
      <c r="G9" s="36" t="s">
        <v>15</v>
      </c>
      <c r="H9" s="37"/>
      <c r="I9" s="411"/>
      <c r="J9" s="267"/>
      <c r="K9" s="268" t="str">
        <f t="shared" si="0"/>
        <v>... €</v>
      </c>
      <c r="L9" s="269" t="str">
        <f t="shared" ref="L9:L38" si="2">K9</f>
        <v>... €</v>
      </c>
      <c r="M9" s="270" t="e">
        <f t="shared" si="1"/>
        <v>#VALUE!</v>
      </c>
      <c r="N9" s="280"/>
      <c r="O9" s="391">
        <v>13.1</v>
      </c>
      <c r="P9" s="391">
        <v>12.5</v>
      </c>
      <c r="Q9" s="391">
        <v>10.45</v>
      </c>
      <c r="R9" s="391">
        <v>11.9</v>
      </c>
      <c r="S9" s="271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</row>
    <row r="10" spans="1:45" s="39" customFormat="1" ht="22.5" x14ac:dyDescent="0.25">
      <c r="A10" s="436"/>
      <c r="B10" s="466">
        <v>0.19</v>
      </c>
      <c r="C10" s="33" t="s">
        <v>194</v>
      </c>
      <c r="D10" s="236" t="s">
        <v>283</v>
      </c>
      <c r="E10" s="34" t="s">
        <v>196</v>
      </c>
      <c r="F10" s="35" t="s">
        <v>15</v>
      </c>
      <c r="G10" s="36" t="s">
        <v>15</v>
      </c>
      <c r="H10" s="37"/>
      <c r="I10" s="411"/>
      <c r="J10" s="267"/>
      <c r="K10" s="268" t="str">
        <f t="shared" si="0"/>
        <v>... €</v>
      </c>
      <c r="L10" s="269" t="str">
        <f t="shared" si="2"/>
        <v>... €</v>
      </c>
      <c r="M10" s="270" t="e">
        <f t="shared" si="1"/>
        <v>#VALUE!</v>
      </c>
      <c r="N10" s="280"/>
      <c r="O10" s="391">
        <v>13.1</v>
      </c>
      <c r="P10" s="391">
        <v>15</v>
      </c>
      <c r="Q10" s="477">
        <v>11.875</v>
      </c>
      <c r="R10" s="391">
        <v>15.7</v>
      </c>
      <c r="S10" s="271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</row>
    <row r="11" spans="1:45" s="39" customFormat="1" ht="22.5" x14ac:dyDescent="0.25">
      <c r="A11" s="436"/>
      <c r="B11" s="466">
        <v>0.79</v>
      </c>
      <c r="C11" s="33" t="s">
        <v>197</v>
      </c>
      <c r="D11" s="236" t="s">
        <v>283</v>
      </c>
      <c r="E11" s="34" t="s">
        <v>195</v>
      </c>
      <c r="F11" s="35" t="s">
        <v>15</v>
      </c>
      <c r="G11" s="36" t="s">
        <v>15</v>
      </c>
      <c r="H11" s="37"/>
      <c r="I11" s="411"/>
      <c r="J11" s="267"/>
      <c r="K11" s="268" t="str">
        <f t="shared" si="0"/>
        <v>... €</v>
      </c>
      <c r="L11" s="269" t="str">
        <f t="shared" si="2"/>
        <v>... €</v>
      </c>
      <c r="M11" s="270" t="e">
        <f t="shared" si="1"/>
        <v>#VALUE!</v>
      </c>
      <c r="N11" s="280"/>
      <c r="O11" s="391">
        <v>12.1</v>
      </c>
      <c r="P11" s="391">
        <v>12</v>
      </c>
      <c r="Q11" s="391">
        <v>10.809999999999999</v>
      </c>
      <c r="R11" s="391">
        <v>11</v>
      </c>
      <c r="S11" s="271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45" s="39" customFormat="1" ht="22.5" x14ac:dyDescent="0.25">
      <c r="A12" s="436"/>
      <c r="B12" s="466">
        <v>0.17</v>
      </c>
      <c r="C12" s="33" t="s">
        <v>197</v>
      </c>
      <c r="D12" s="236" t="s">
        <v>283</v>
      </c>
      <c r="E12" s="34" t="s">
        <v>196</v>
      </c>
      <c r="F12" s="35" t="s">
        <v>15</v>
      </c>
      <c r="G12" s="36" t="s">
        <v>15</v>
      </c>
      <c r="H12" s="37"/>
      <c r="I12" s="411"/>
      <c r="J12" s="267"/>
      <c r="K12" s="268" t="str">
        <f t="shared" si="0"/>
        <v>... €</v>
      </c>
      <c r="L12" s="269" t="str">
        <f t="shared" si="2"/>
        <v>... €</v>
      </c>
      <c r="M12" s="270" t="e">
        <f t="shared" si="1"/>
        <v>#VALUE!</v>
      </c>
      <c r="N12" s="280"/>
      <c r="O12" s="391">
        <v>12</v>
      </c>
      <c r="P12" s="391">
        <v>13</v>
      </c>
      <c r="Q12" s="391">
        <v>11.75</v>
      </c>
      <c r="R12" s="391">
        <v>11.88</v>
      </c>
      <c r="S12" s="271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45" s="39" customFormat="1" x14ac:dyDescent="0.25">
      <c r="A13" s="193"/>
      <c r="B13" s="466">
        <v>0.17</v>
      </c>
      <c r="C13" s="33" t="s">
        <v>198</v>
      </c>
      <c r="D13" s="236" t="s">
        <v>283</v>
      </c>
      <c r="E13" s="34" t="s">
        <v>199</v>
      </c>
      <c r="F13" s="35" t="s">
        <v>15</v>
      </c>
      <c r="G13" s="36" t="s">
        <v>15</v>
      </c>
      <c r="H13" s="37"/>
      <c r="I13" s="411"/>
      <c r="J13" s="267"/>
      <c r="K13" s="268" t="str">
        <f t="shared" si="0"/>
        <v>... €</v>
      </c>
      <c r="L13" s="269" t="str">
        <f t="shared" si="2"/>
        <v>... €</v>
      </c>
      <c r="M13" s="270" t="e">
        <f t="shared" si="1"/>
        <v>#VALUE!</v>
      </c>
      <c r="N13" s="280"/>
      <c r="O13" s="391">
        <v>20</v>
      </c>
      <c r="P13" s="391">
        <v>22</v>
      </c>
      <c r="Q13" s="391">
        <v>18.7</v>
      </c>
      <c r="R13" s="391">
        <v>21.3</v>
      </c>
      <c r="S13" s="271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</row>
    <row r="14" spans="1:45" s="39" customFormat="1" x14ac:dyDescent="0.25">
      <c r="A14" s="193"/>
      <c r="B14" s="466">
        <v>0.04</v>
      </c>
      <c r="C14" s="33" t="s">
        <v>200</v>
      </c>
      <c r="D14" s="236" t="s">
        <v>283</v>
      </c>
      <c r="E14" s="34" t="s">
        <v>201</v>
      </c>
      <c r="F14" s="35" t="s">
        <v>15</v>
      </c>
      <c r="G14" s="36" t="s">
        <v>15</v>
      </c>
      <c r="H14" s="37"/>
      <c r="I14" s="411"/>
      <c r="J14" s="267"/>
      <c r="K14" s="268" t="str">
        <f t="shared" si="0"/>
        <v>... €</v>
      </c>
      <c r="L14" s="269" t="str">
        <f t="shared" si="2"/>
        <v>... €</v>
      </c>
      <c r="M14" s="270" t="e">
        <f t="shared" si="1"/>
        <v>#VALUE!</v>
      </c>
      <c r="N14" s="280"/>
      <c r="O14" s="391">
        <v>4.5</v>
      </c>
      <c r="P14" s="391">
        <v>6</v>
      </c>
      <c r="Q14" s="391">
        <v>4.4000000000000004</v>
      </c>
      <c r="R14" s="391">
        <v>4.3</v>
      </c>
      <c r="S14" s="271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</row>
    <row r="15" spans="1:45" s="39" customFormat="1" ht="12.75" x14ac:dyDescent="0.25">
      <c r="A15" s="193"/>
      <c r="B15" s="466">
        <v>7.0000000000000007E-2</v>
      </c>
      <c r="C15" s="33" t="s">
        <v>202</v>
      </c>
      <c r="D15" s="236" t="s">
        <v>283</v>
      </c>
      <c r="E15" s="34" t="s">
        <v>203</v>
      </c>
      <c r="F15" s="35" t="s">
        <v>15</v>
      </c>
      <c r="G15" s="36" t="s">
        <v>15</v>
      </c>
      <c r="H15" s="37"/>
      <c r="I15" s="412"/>
      <c r="J15" s="278"/>
      <c r="K15" s="268" t="str">
        <f t="shared" si="0"/>
        <v>... €</v>
      </c>
      <c r="L15" s="269" t="str">
        <f t="shared" si="2"/>
        <v>... €</v>
      </c>
      <c r="M15" s="270" t="e">
        <f t="shared" si="1"/>
        <v>#VALUE!</v>
      </c>
      <c r="N15" s="280"/>
      <c r="O15" s="477">
        <v>3.5000000000000003E-2</v>
      </c>
      <c r="P15" s="391">
        <v>0.05</v>
      </c>
      <c r="Q15" s="476">
        <v>2.6099999999999998E-2</v>
      </c>
      <c r="R15" s="477">
        <v>2.7E-2</v>
      </c>
      <c r="S15" s="271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</row>
    <row r="16" spans="1:45" s="39" customFormat="1" x14ac:dyDescent="0.25">
      <c r="A16" s="193"/>
      <c r="B16" s="466">
        <v>0.13</v>
      </c>
      <c r="C16" s="33" t="s">
        <v>204</v>
      </c>
      <c r="D16" s="236" t="s">
        <v>283</v>
      </c>
      <c r="E16" s="34" t="s">
        <v>203</v>
      </c>
      <c r="F16" s="35" t="s">
        <v>15</v>
      </c>
      <c r="G16" s="36" t="s">
        <v>15</v>
      </c>
      <c r="H16" s="37"/>
      <c r="I16" s="411"/>
      <c r="J16" s="267"/>
      <c r="K16" s="268" t="str">
        <f t="shared" si="0"/>
        <v>... €</v>
      </c>
      <c r="L16" s="269" t="str">
        <f t="shared" si="2"/>
        <v>... €</v>
      </c>
      <c r="M16" s="270" t="e">
        <f t="shared" si="1"/>
        <v>#VALUE!</v>
      </c>
      <c r="N16" s="280"/>
      <c r="O16" s="391">
        <v>0.27</v>
      </c>
      <c r="P16" s="391">
        <v>0.05</v>
      </c>
      <c r="Q16" s="391">
        <v>0.03</v>
      </c>
      <c r="R16" s="477">
        <v>2.3E-2</v>
      </c>
      <c r="S16" s="271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</row>
    <row r="17" spans="1:45" s="39" customFormat="1" x14ac:dyDescent="0.25">
      <c r="A17" s="193"/>
      <c r="B17" s="466">
        <v>0.09</v>
      </c>
      <c r="C17" s="33" t="s">
        <v>205</v>
      </c>
      <c r="D17" s="236" t="s">
        <v>283</v>
      </c>
      <c r="E17" s="34" t="s">
        <v>203</v>
      </c>
      <c r="F17" s="35" t="s">
        <v>15</v>
      </c>
      <c r="G17" s="36" t="s">
        <v>15</v>
      </c>
      <c r="H17" s="37"/>
      <c r="I17" s="411"/>
      <c r="J17" s="267"/>
      <c r="K17" s="268" t="str">
        <f t="shared" si="0"/>
        <v>... €</v>
      </c>
      <c r="L17" s="269" t="str">
        <f t="shared" si="2"/>
        <v>... €</v>
      </c>
      <c r="M17" s="270" t="e">
        <f t="shared" si="1"/>
        <v>#VALUE!</v>
      </c>
      <c r="N17" s="280"/>
      <c r="O17" s="477">
        <v>4.8000000000000001E-2</v>
      </c>
      <c r="P17" s="391">
        <v>7.0000000000000007E-2</v>
      </c>
      <c r="Q17" s="391">
        <v>0.03</v>
      </c>
      <c r="R17" s="391">
        <v>0.02</v>
      </c>
      <c r="S17" s="271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</row>
    <row r="18" spans="1:45" s="39" customFormat="1" x14ac:dyDescent="0.2">
      <c r="A18" s="193"/>
      <c r="B18" s="466">
        <v>0.16</v>
      </c>
      <c r="C18" s="33" t="s">
        <v>206</v>
      </c>
      <c r="D18" s="236" t="s">
        <v>283</v>
      </c>
      <c r="E18" s="34" t="s">
        <v>203</v>
      </c>
      <c r="F18" s="35" t="s">
        <v>15</v>
      </c>
      <c r="G18" s="36" t="s">
        <v>15</v>
      </c>
      <c r="H18" s="37"/>
      <c r="I18" s="413"/>
      <c r="J18" s="272"/>
      <c r="K18" s="268" t="str">
        <f t="shared" si="0"/>
        <v>... €</v>
      </c>
      <c r="L18" s="269" t="str">
        <f t="shared" si="2"/>
        <v>... €</v>
      </c>
      <c r="M18" s="270" t="e">
        <f t="shared" si="1"/>
        <v>#VALUE!</v>
      </c>
      <c r="N18" s="280"/>
      <c r="O18" s="477">
        <v>4.8000000000000001E-2</v>
      </c>
      <c r="P18" s="391">
        <v>0.09</v>
      </c>
      <c r="Q18" s="391">
        <v>9.0000000000000011E-2</v>
      </c>
      <c r="R18" s="391">
        <v>0.08</v>
      </c>
      <c r="S18" s="276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</row>
    <row r="19" spans="1:45" s="39" customFormat="1" x14ac:dyDescent="0.25">
      <c r="A19" s="436"/>
      <c r="B19" s="466">
        <v>0.04</v>
      </c>
      <c r="C19" s="33" t="s">
        <v>207</v>
      </c>
      <c r="D19" s="236" t="s">
        <v>283</v>
      </c>
      <c r="E19" s="34" t="s">
        <v>208</v>
      </c>
      <c r="F19" s="35" t="s">
        <v>15</v>
      </c>
      <c r="G19" s="36" t="s">
        <v>15</v>
      </c>
      <c r="H19" s="37"/>
      <c r="I19" s="414"/>
      <c r="J19" s="273"/>
      <c r="K19" s="268" t="str">
        <f t="shared" si="0"/>
        <v>... €</v>
      </c>
      <c r="L19" s="269" t="str">
        <f t="shared" si="2"/>
        <v>... €</v>
      </c>
      <c r="M19" s="270" t="e">
        <f t="shared" si="1"/>
        <v>#VALUE!</v>
      </c>
      <c r="N19" s="280"/>
      <c r="O19" s="391">
        <v>1.9</v>
      </c>
      <c r="P19" s="391">
        <v>0.65</v>
      </c>
      <c r="Q19" s="391">
        <v>3</v>
      </c>
      <c r="R19" s="391">
        <v>2.5</v>
      </c>
      <c r="S19" s="280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</row>
    <row r="20" spans="1:45" s="39" customFormat="1" ht="12.75" x14ac:dyDescent="0.25">
      <c r="A20" s="436"/>
      <c r="B20" s="466">
        <v>0.12</v>
      </c>
      <c r="C20" s="33" t="s">
        <v>207</v>
      </c>
      <c r="D20" s="236" t="s">
        <v>283</v>
      </c>
      <c r="E20" s="34" t="s">
        <v>209</v>
      </c>
      <c r="F20" s="35" t="s">
        <v>15</v>
      </c>
      <c r="G20" s="36" t="s">
        <v>15</v>
      </c>
      <c r="H20" s="37"/>
      <c r="I20" s="412"/>
      <c r="J20" s="278"/>
      <c r="K20" s="268" t="str">
        <f t="shared" si="0"/>
        <v>... €</v>
      </c>
      <c r="L20" s="269" t="str">
        <f t="shared" si="2"/>
        <v>... €</v>
      </c>
      <c r="M20" s="270" t="e">
        <f t="shared" si="1"/>
        <v>#VALUE!</v>
      </c>
      <c r="N20" s="280"/>
      <c r="O20" s="391">
        <v>8</v>
      </c>
      <c r="P20" s="391">
        <v>1.2</v>
      </c>
      <c r="Q20" s="391">
        <v>10.75</v>
      </c>
      <c r="R20" s="391">
        <v>9</v>
      </c>
      <c r="S20" s="265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</row>
    <row r="21" spans="1:45" s="39" customFormat="1" x14ac:dyDescent="0.25">
      <c r="A21" s="436"/>
      <c r="B21" s="466">
        <v>0.09</v>
      </c>
      <c r="C21" s="33" t="s">
        <v>207</v>
      </c>
      <c r="D21" s="236" t="s">
        <v>283</v>
      </c>
      <c r="E21" s="34" t="s">
        <v>210</v>
      </c>
      <c r="F21" s="35" t="s">
        <v>15</v>
      </c>
      <c r="G21" s="36" t="s">
        <v>15</v>
      </c>
      <c r="H21" s="37"/>
      <c r="I21" s="410"/>
      <c r="J21" s="262"/>
      <c r="K21" s="268" t="str">
        <f t="shared" si="0"/>
        <v>... €</v>
      </c>
      <c r="L21" s="269" t="str">
        <f t="shared" si="2"/>
        <v>... €</v>
      </c>
      <c r="M21" s="270" t="e">
        <f t="shared" si="1"/>
        <v>#VALUE!</v>
      </c>
      <c r="N21" s="280"/>
      <c r="O21" s="391">
        <v>0.01</v>
      </c>
      <c r="P21" s="391">
        <v>0.03</v>
      </c>
      <c r="Q21" s="391">
        <v>0.03</v>
      </c>
      <c r="R21" s="477">
        <v>2.5000000000000001E-2</v>
      </c>
      <c r="S21" s="271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</row>
    <row r="22" spans="1:45" s="38" customFormat="1" ht="22.5" x14ac:dyDescent="0.25">
      <c r="A22" s="436"/>
      <c r="B22" s="466">
        <v>0.12</v>
      </c>
      <c r="C22" s="33" t="s">
        <v>211</v>
      </c>
      <c r="D22" s="236" t="s">
        <v>283</v>
      </c>
      <c r="E22" s="34" t="s">
        <v>338</v>
      </c>
      <c r="F22" s="35" t="s">
        <v>15</v>
      </c>
      <c r="G22" s="36" t="s">
        <v>15</v>
      </c>
      <c r="H22" s="37"/>
      <c r="I22" s="413"/>
      <c r="J22" s="272"/>
      <c r="K22" s="268" t="str">
        <f t="shared" si="0"/>
        <v>... €</v>
      </c>
      <c r="L22" s="269" t="str">
        <f t="shared" si="2"/>
        <v>... €</v>
      </c>
      <c r="M22" s="270" t="e">
        <f t="shared" si="1"/>
        <v>#VALUE!</v>
      </c>
      <c r="N22" s="366"/>
      <c r="O22" s="391">
        <v>2</v>
      </c>
      <c r="P22" s="391">
        <v>0.44999999999999996</v>
      </c>
      <c r="Q22" s="391">
        <v>1.5</v>
      </c>
      <c r="R22" s="391">
        <v>1.2</v>
      </c>
      <c r="S22" s="271"/>
    </row>
    <row r="23" spans="1:45" s="435" customFormat="1" ht="22.5" x14ac:dyDescent="0.25">
      <c r="A23" s="436"/>
      <c r="B23" s="466">
        <v>0.11</v>
      </c>
      <c r="C23" s="33" t="s">
        <v>211</v>
      </c>
      <c r="D23" s="236" t="s">
        <v>283</v>
      </c>
      <c r="E23" s="34" t="s">
        <v>339</v>
      </c>
      <c r="F23" s="35" t="s">
        <v>15</v>
      </c>
      <c r="G23" s="36" t="s">
        <v>15</v>
      </c>
      <c r="H23" s="37"/>
      <c r="I23" s="413"/>
      <c r="J23" s="272"/>
      <c r="K23" s="268" t="str">
        <f t="shared" si="0"/>
        <v>... €</v>
      </c>
      <c r="L23" s="269" t="str">
        <f t="shared" si="2"/>
        <v>... €</v>
      </c>
      <c r="M23" s="270" t="e">
        <f t="shared" si="1"/>
        <v>#VALUE!</v>
      </c>
      <c r="N23" s="366"/>
      <c r="O23" s="391">
        <v>0.02</v>
      </c>
      <c r="P23" s="391">
        <v>0.03</v>
      </c>
      <c r="Q23" s="391">
        <v>0.02</v>
      </c>
      <c r="R23" s="391">
        <v>0.04</v>
      </c>
      <c r="S23" s="271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  <c r="AM23" s="444"/>
      <c r="AN23" s="444"/>
      <c r="AO23" s="444"/>
      <c r="AP23" s="444"/>
      <c r="AQ23" s="444"/>
      <c r="AR23" s="444"/>
      <c r="AS23" s="444"/>
    </row>
    <row r="24" spans="1:45" s="435" customFormat="1" ht="22.5" x14ac:dyDescent="0.25">
      <c r="A24" s="436"/>
      <c r="B24" s="466">
        <v>0.03</v>
      </c>
      <c r="C24" s="33" t="s">
        <v>211</v>
      </c>
      <c r="D24" s="236" t="s">
        <v>283</v>
      </c>
      <c r="E24" s="34" t="s">
        <v>340</v>
      </c>
      <c r="F24" s="35" t="s">
        <v>15</v>
      </c>
      <c r="G24" s="36" t="s">
        <v>15</v>
      </c>
      <c r="H24" s="37"/>
      <c r="I24" s="413"/>
      <c r="J24" s="272"/>
      <c r="K24" s="268" t="str">
        <f t="shared" si="0"/>
        <v>... €</v>
      </c>
      <c r="L24" s="269" t="str">
        <f t="shared" si="2"/>
        <v>... €</v>
      </c>
      <c r="M24" s="270" t="e">
        <f t="shared" si="1"/>
        <v>#VALUE!</v>
      </c>
      <c r="N24" s="366"/>
      <c r="O24" s="391">
        <v>0.7</v>
      </c>
      <c r="P24" s="391">
        <v>0.03</v>
      </c>
      <c r="Q24" s="391">
        <v>0.2</v>
      </c>
      <c r="R24" s="391">
        <v>0.45</v>
      </c>
      <c r="S24" s="271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  <c r="AM24" s="444"/>
      <c r="AN24" s="444"/>
      <c r="AO24" s="444"/>
      <c r="AP24" s="444"/>
      <c r="AQ24" s="444"/>
      <c r="AR24" s="444"/>
      <c r="AS24" s="444"/>
    </row>
    <row r="25" spans="1:45" s="435" customFormat="1" ht="22.5" x14ac:dyDescent="0.25">
      <c r="A25" s="436"/>
      <c r="B25" s="466">
        <v>0.12</v>
      </c>
      <c r="C25" s="33" t="s">
        <v>212</v>
      </c>
      <c r="D25" s="236" t="s">
        <v>283</v>
      </c>
      <c r="E25" s="34" t="s">
        <v>338</v>
      </c>
      <c r="F25" s="35" t="s">
        <v>15</v>
      </c>
      <c r="G25" s="36" t="s">
        <v>15</v>
      </c>
      <c r="H25" s="37"/>
      <c r="I25" s="413"/>
      <c r="J25" s="272"/>
      <c r="K25" s="268" t="str">
        <f t="shared" si="0"/>
        <v>... €</v>
      </c>
      <c r="L25" s="269" t="str">
        <f t="shared" si="2"/>
        <v>... €</v>
      </c>
      <c r="M25" s="270" t="e">
        <f t="shared" si="1"/>
        <v>#VALUE!</v>
      </c>
      <c r="N25" s="366"/>
      <c r="O25" s="391">
        <v>2</v>
      </c>
      <c r="P25" s="391">
        <v>0.44999999999999996</v>
      </c>
      <c r="Q25" s="391">
        <v>1.5</v>
      </c>
      <c r="R25" s="391">
        <v>1.2</v>
      </c>
      <c r="S25" s="271"/>
      <c r="T25" s="444"/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  <c r="AL25" s="444"/>
      <c r="AM25" s="444"/>
      <c r="AN25" s="444"/>
      <c r="AO25" s="444"/>
      <c r="AP25" s="444"/>
      <c r="AQ25" s="444"/>
      <c r="AR25" s="444"/>
      <c r="AS25" s="444"/>
    </row>
    <row r="26" spans="1:45" s="435" customFormat="1" ht="22.5" x14ac:dyDescent="0.25">
      <c r="A26" s="436"/>
      <c r="B26" s="466">
        <v>0.12</v>
      </c>
      <c r="C26" s="33" t="s">
        <v>212</v>
      </c>
      <c r="D26" s="236" t="s">
        <v>283</v>
      </c>
      <c r="E26" s="34" t="s">
        <v>339</v>
      </c>
      <c r="F26" s="35" t="s">
        <v>15</v>
      </c>
      <c r="G26" s="36" t="s">
        <v>15</v>
      </c>
      <c r="H26" s="37"/>
      <c r="I26" s="413"/>
      <c r="J26" s="272"/>
      <c r="K26" s="268" t="str">
        <f t="shared" si="0"/>
        <v>... €</v>
      </c>
      <c r="L26" s="269" t="str">
        <f t="shared" si="2"/>
        <v>... €</v>
      </c>
      <c r="M26" s="270" t="e">
        <f t="shared" si="1"/>
        <v>#VALUE!</v>
      </c>
      <c r="N26" s="366"/>
      <c r="O26" s="391">
        <v>0.02</v>
      </c>
      <c r="P26" s="391">
        <v>0.03</v>
      </c>
      <c r="Q26" s="391">
        <v>0.02</v>
      </c>
      <c r="R26" s="391">
        <v>0.04</v>
      </c>
      <c r="S26" s="271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</row>
    <row r="27" spans="1:45" s="194" customFormat="1" ht="22.5" x14ac:dyDescent="0.25">
      <c r="A27" s="436"/>
      <c r="B27" s="466">
        <v>0.03</v>
      </c>
      <c r="C27" s="33" t="s">
        <v>212</v>
      </c>
      <c r="D27" s="236" t="s">
        <v>283</v>
      </c>
      <c r="E27" s="34" t="s">
        <v>340</v>
      </c>
      <c r="F27" s="35" t="s">
        <v>15</v>
      </c>
      <c r="G27" s="36" t="s">
        <v>15</v>
      </c>
      <c r="H27" s="37"/>
      <c r="I27" s="413"/>
      <c r="J27" s="272"/>
      <c r="K27" s="268" t="str">
        <f t="shared" si="0"/>
        <v>... €</v>
      </c>
      <c r="L27" s="269" t="str">
        <f t="shared" si="2"/>
        <v>... €</v>
      </c>
      <c r="M27" s="270" t="e">
        <f t="shared" si="1"/>
        <v>#VALUE!</v>
      </c>
      <c r="N27" s="366"/>
      <c r="O27" s="391">
        <v>0.75</v>
      </c>
      <c r="P27" s="391">
        <v>0.03</v>
      </c>
      <c r="Q27" s="391">
        <v>0.2</v>
      </c>
      <c r="R27" s="391">
        <v>0.45</v>
      </c>
      <c r="S27" s="271"/>
      <c r="T27" s="444"/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  <c r="AM27" s="444"/>
      <c r="AN27" s="444"/>
      <c r="AO27" s="444"/>
      <c r="AP27" s="444"/>
      <c r="AQ27" s="444"/>
      <c r="AR27" s="444"/>
      <c r="AS27" s="444"/>
    </row>
    <row r="28" spans="1:45" s="194" customFormat="1" ht="22.5" x14ac:dyDescent="0.25">
      <c r="A28" s="436"/>
      <c r="B28" s="466">
        <v>0.03</v>
      </c>
      <c r="C28" s="33" t="s">
        <v>212</v>
      </c>
      <c r="D28" s="236" t="s">
        <v>283</v>
      </c>
      <c r="E28" s="34" t="s">
        <v>341</v>
      </c>
      <c r="F28" s="35" t="s">
        <v>15</v>
      </c>
      <c r="G28" s="36" t="s">
        <v>15</v>
      </c>
      <c r="H28" s="37"/>
      <c r="I28" s="413"/>
      <c r="J28" s="272"/>
      <c r="K28" s="268" t="str">
        <f t="shared" si="0"/>
        <v>... €</v>
      </c>
      <c r="L28" s="269" t="str">
        <f t="shared" si="2"/>
        <v>... €</v>
      </c>
      <c r="M28" s="270" t="e">
        <f t="shared" si="1"/>
        <v>#VALUE!</v>
      </c>
      <c r="N28" s="366"/>
      <c r="O28" s="391">
        <v>0.75</v>
      </c>
      <c r="P28" s="391">
        <v>0.04</v>
      </c>
      <c r="Q28" s="391">
        <v>0.2</v>
      </c>
      <c r="R28" s="391">
        <v>0.45</v>
      </c>
      <c r="S28" s="271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</row>
    <row r="29" spans="1:45" s="101" customFormat="1" ht="22.5" x14ac:dyDescent="0.25">
      <c r="A29" s="436"/>
      <c r="B29" s="466">
        <v>0.1</v>
      </c>
      <c r="C29" s="33" t="s">
        <v>212</v>
      </c>
      <c r="D29" s="236" t="s">
        <v>283</v>
      </c>
      <c r="E29" s="34" t="s">
        <v>342</v>
      </c>
      <c r="F29" s="35" t="s">
        <v>15</v>
      </c>
      <c r="G29" s="36" t="s">
        <v>15</v>
      </c>
      <c r="H29" s="37"/>
      <c r="I29" s="413"/>
      <c r="J29" s="272"/>
      <c r="K29" s="268" t="str">
        <f t="shared" si="0"/>
        <v>... €</v>
      </c>
      <c r="L29" s="269" t="str">
        <f t="shared" si="2"/>
        <v>... €</v>
      </c>
      <c r="M29" s="270" t="e">
        <f t="shared" si="1"/>
        <v>#VALUE!</v>
      </c>
      <c r="N29" s="366"/>
      <c r="O29" s="391">
        <v>2</v>
      </c>
      <c r="P29" s="391">
        <v>0.44999999999999996</v>
      </c>
      <c r="Q29" s="391">
        <v>0.8</v>
      </c>
      <c r="R29" s="391">
        <v>1</v>
      </c>
      <c r="S29" s="271"/>
    </row>
    <row r="30" spans="1:45" s="101" customFormat="1" ht="22.5" x14ac:dyDescent="0.25">
      <c r="A30" s="436"/>
      <c r="B30" s="466">
        <v>0.03</v>
      </c>
      <c r="C30" s="33" t="s">
        <v>213</v>
      </c>
      <c r="D30" s="236" t="s">
        <v>283</v>
      </c>
      <c r="E30" s="34" t="s">
        <v>343</v>
      </c>
      <c r="F30" s="35" t="s">
        <v>15</v>
      </c>
      <c r="G30" s="36" t="s">
        <v>15</v>
      </c>
      <c r="H30" s="37"/>
      <c r="I30" s="413"/>
      <c r="J30" s="272"/>
      <c r="K30" s="268" t="str">
        <f t="shared" si="0"/>
        <v>... €</v>
      </c>
      <c r="L30" s="269" t="str">
        <f t="shared" si="2"/>
        <v>... €</v>
      </c>
      <c r="M30" s="270" t="e">
        <f t="shared" si="1"/>
        <v>#VALUE!</v>
      </c>
      <c r="N30" s="366"/>
      <c r="O30" s="391">
        <v>0.7</v>
      </c>
      <c r="P30" s="391">
        <v>0.30000000000000004</v>
      </c>
      <c r="Q30" s="391">
        <v>1.1000000000000001</v>
      </c>
      <c r="R30" s="391">
        <v>0.45</v>
      </c>
      <c r="S30" s="271"/>
    </row>
    <row r="31" spans="1:45" s="435" customFormat="1" ht="22.5" x14ac:dyDescent="0.25">
      <c r="A31" s="436"/>
      <c r="B31" s="466">
        <v>0.14000000000000001</v>
      </c>
      <c r="C31" s="33" t="s">
        <v>213</v>
      </c>
      <c r="D31" s="236" t="s">
        <v>283</v>
      </c>
      <c r="E31" s="34" t="s">
        <v>344</v>
      </c>
      <c r="F31" s="35" t="s">
        <v>15</v>
      </c>
      <c r="G31" s="36" t="s">
        <v>15</v>
      </c>
      <c r="H31" s="37"/>
      <c r="I31" s="413"/>
      <c r="J31" s="272"/>
      <c r="K31" s="268" t="str">
        <f t="shared" si="0"/>
        <v>... €</v>
      </c>
      <c r="L31" s="269" t="str">
        <f t="shared" si="2"/>
        <v>... €</v>
      </c>
      <c r="M31" s="270" t="e">
        <f t="shared" si="1"/>
        <v>#VALUE!</v>
      </c>
      <c r="N31" s="366"/>
      <c r="O31" s="391">
        <v>1.9</v>
      </c>
      <c r="P31" s="391">
        <v>0.44999999999999996</v>
      </c>
      <c r="Q31" s="391">
        <v>2.2999999999999998</v>
      </c>
      <c r="R31" s="391">
        <v>1.1499999999999999</v>
      </c>
      <c r="S31" s="271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444"/>
      <c r="AO31" s="444"/>
      <c r="AP31" s="444"/>
      <c r="AQ31" s="444"/>
      <c r="AR31" s="444"/>
      <c r="AS31" s="444"/>
    </row>
    <row r="32" spans="1:45" s="436" customFormat="1" ht="22.5" x14ac:dyDescent="0.25">
      <c r="B32" s="466">
        <v>0.12</v>
      </c>
      <c r="C32" s="33" t="s">
        <v>213</v>
      </c>
      <c r="D32" s="236" t="s">
        <v>283</v>
      </c>
      <c r="E32" s="34" t="s">
        <v>345</v>
      </c>
      <c r="F32" s="35" t="s">
        <v>15</v>
      </c>
      <c r="G32" s="36" t="s">
        <v>15</v>
      </c>
      <c r="H32" s="37"/>
      <c r="I32" s="413"/>
      <c r="J32" s="272"/>
      <c r="K32" s="268" t="str">
        <f t="shared" si="0"/>
        <v>... €</v>
      </c>
      <c r="L32" s="269" t="str">
        <f t="shared" si="2"/>
        <v>... €</v>
      </c>
      <c r="M32" s="270" t="e">
        <f t="shared" si="1"/>
        <v>#VALUE!</v>
      </c>
      <c r="N32" s="366"/>
      <c r="O32" s="391">
        <v>0.02</v>
      </c>
      <c r="P32" s="391">
        <v>0.03</v>
      </c>
      <c r="Q32" s="391">
        <v>0.03</v>
      </c>
      <c r="R32" s="391">
        <v>0.04</v>
      </c>
      <c r="S32" s="271"/>
      <c r="T32" s="445"/>
      <c r="U32" s="445"/>
      <c r="V32" s="445"/>
      <c r="W32" s="445"/>
      <c r="X32" s="445"/>
      <c r="Y32" s="445"/>
      <c r="Z32" s="445"/>
      <c r="AA32" s="445"/>
      <c r="AB32" s="445"/>
      <c r="AC32" s="445"/>
      <c r="AD32" s="445"/>
      <c r="AE32" s="445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</row>
    <row r="33" spans="1:45" s="445" customFormat="1" ht="22.5" x14ac:dyDescent="0.25">
      <c r="B33" s="466">
        <v>0.04</v>
      </c>
      <c r="C33" s="33" t="s">
        <v>336</v>
      </c>
      <c r="D33" s="236" t="s">
        <v>283</v>
      </c>
      <c r="E33" s="34" t="s">
        <v>346</v>
      </c>
      <c r="F33" s="35" t="s">
        <v>15</v>
      </c>
      <c r="G33" s="36" t="s">
        <v>15</v>
      </c>
      <c r="H33" s="37"/>
      <c r="I33" s="413"/>
      <c r="J33" s="272"/>
      <c r="K33" s="268" t="str">
        <f t="shared" si="0"/>
        <v>... €</v>
      </c>
      <c r="L33" s="269" t="str">
        <f t="shared" ref="L33" si="3">K33</f>
        <v>... €</v>
      </c>
      <c r="M33" s="270" t="e">
        <f t="shared" si="1"/>
        <v>#VALUE!</v>
      </c>
      <c r="N33" s="366"/>
      <c r="O33" s="391">
        <v>4.28</v>
      </c>
      <c r="P33" s="391">
        <v>0.4</v>
      </c>
      <c r="Q33" s="391">
        <v>2.5</v>
      </c>
      <c r="R33" s="391">
        <v>3</v>
      </c>
      <c r="S33" s="271"/>
    </row>
    <row r="34" spans="1:45" s="39" customFormat="1" ht="22.5" x14ac:dyDescent="0.25">
      <c r="A34" s="436"/>
      <c r="B34" s="466">
        <v>0.03</v>
      </c>
      <c r="C34" s="33" t="s">
        <v>214</v>
      </c>
      <c r="D34" s="236" t="s">
        <v>283</v>
      </c>
      <c r="E34" s="34" t="s">
        <v>347</v>
      </c>
      <c r="F34" s="35" t="s">
        <v>15</v>
      </c>
      <c r="G34" s="36" t="s">
        <v>15</v>
      </c>
      <c r="H34" s="37"/>
      <c r="I34" s="414"/>
      <c r="J34" s="273"/>
      <c r="K34" s="268" t="str">
        <f t="shared" si="0"/>
        <v>... €</v>
      </c>
      <c r="L34" s="269" t="str">
        <f t="shared" si="2"/>
        <v>... €</v>
      </c>
      <c r="M34" s="270" t="e">
        <f t="shared" si="1"/>
        <v>#VALUE!</v>
      </c>
      <c r="N34" s="366"/>
      <c r="O34" s="391">
        <v>0.25</v>
      </c>
      <c r="P34" s="391">
        <v>0.5</v>
      </c>
      <c r="Q34" s="391">
        <v>0.15</v>
      </c>
      <c r="R34" s="391">
        <v>0.5</v>
      </c>
      <c r="S34" s="271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</row>
    <row r="35" spans="1:45" s="39" customFormat="1" ht="22.5" x14ac:dyDescent="0.25">
      <c r="A35" s="436"/>
      <c r="B35" s="466">
        <v>0.05</v>
      </c>
      <c r="C35" s="33" t="s">
        <v>214</v>
      </c>
      <c r="D35" s="236" t="s">
        <v>283</v>
      </c>
      <c r="E35" s="34" t="s">
        <v>348</v>
      </c>
      <c r="F35" s="35" t="s">
        <v>15</v>
      </c>
      <c r="G35" s="36" t="s">
        <v>15</v>
      </c>
      <c r="H35" s="37"/>
      <c r="I35" s="412"/>
      <c r="J35" s="278"/>
      <c r="K35" s="268" t="str">
        <f t="shared" si="0"/>
        <v>... €</v>
      </c>
      <c r="L35" s="269" t="str">
        <f t="shared" si="2"/>
        <v>... €</v>
      </c>
      <c r="M35" s="270" t="e">
        <f t="shared" si="1"/>
        <v>#VALUE!</v>
      </c>
      <c r="N35" s="366"/>
      <c r="O35" s="391">
        <v>0.25</v>
      </c>
      <c r="P35" s="391">
        <v>2</v>
      </c>
      <c r="Q35" s="391">
        <v>0.7</v>
      </c>
      <c r="R35" s="391">
        <v>1.5</v>
      </c>
      <c r="S35" s="271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</row>
    <row r="36" spans="1:45" s="90" customFormat="1" ht="22.5" x14ac:dyDescent="0.2">
      <c r="A36" s="436"/>
      <c r="B36" s="466">
        <v>0.01</v>
      </c>
      <c r="C36" s="33" t="s">
        <v>215</v>
      </c>
      <c r="D36" s="236" t="s">
        <v>283</v>
      </c>
      <c r="E36" s="34" t="s">
        <v>347</v>
      </c>
      <c r="F36" s="35" t="s">
        <v>15</v>
      </c>
      <c r="G36" s="36" t="s">
        <v>15</v>
      </c>
      <c r="H36" s="37"/>
      <c r="I36" s="410"/>
      <c r="J36" s="262"/>
      <c r="K36" s="268" t="str">
        <f t="shared" si="0"/>
        <v>... €</v>
      </c>
      <c r="L36" s="269" t="str">
        <f t="shared" si="2"/>
        <v>... €</v>
      </c>
      <c r="M36" s="270" t="e">
        <f t="shared" si="1"/>
        <v>#VALUE!</v>
      </c>
      <c r="N36" s="366"/>
      <c r="O36" s="391">
        <v>0.2</v>
      </c>
      <c r="P36" s="391">
        <v>0.08</v>
      </c>
      <c r="Q36" s="391">
        <v>0.1</v>
      </c>
      <c r="R36" s="391">
        <v>0.5</v>
      </c>
      <c r="S36" s="271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</row>
    <row r="37" spans="1:45" s="90" customFormat="1" ht="22.5" x14ac:dyDescent="0.2">
      <c r="A37" s="436"/>
      <c r="B37" s="466">
        <v>0.5</v>
      </c>
      <c r="C37" s="33" t="s">
        <v>216</v>
      </c>
      <c r="D37" s="236" t="s">
        <v>283</v>
      </c>
      <c r="E37" s="34" t="s">
        <v>349</v>
      </c>
      <c r="F37" s="35" t="s">
        <v>15</v>
      </c>
      <c r="G37" s="36" t="s">
        <v>15</v>
      </c>
      <c r="H37" s="37"/>
      <c r="I37" s="413"/>
      <c r="J37" s="272"/>
      <c r="K37" s="268" t="str">
        <f t="shared" si="0"/>
        <v>... €</v>
      </c>
      <c r="L37" s="269" t="str">
        <f t="shared" si="2"/>
        <v>... €</v>
      </c>
      <c r="M37" s="270" t="e">
        <f t="shared" si="1"/>
        <v>#VALUE!</v>
      </c>
      <c r="N37" s="366"/>
      <c r="O37" s="477">
        <v>1.7999999999999999E-2</v>
      </c>
      <c r="P37" s="391">
        <v>0.03</v>
      </c>
      <c r="Q37" s="391">
        <v>0.02</v>
      </c>
      <c r="R37" s="391">
        <v>0.03</v>
      </c>
      <c r="S37" s="271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</row>
    <row r="38" spans="1:45" s="90" customFormat="1" ht="22.5" x14ac:dyDescent="0.2">
      <c r="A38" s="436"/>
      <c r="B38" s="466">
        <v>0.5</v>
      </c>
      <c r="C38" s="33" t="s">
        <v>216</v>
      </c>
      <c r="D38" s="236" t="s">
        <v>283</v>
      </c>
      <c r="E38" s="34" t="s">
        <v>350</v>
      </c>
      <c r="F38" s="35" t="s">
        <v>15</v>
      </c>
      <c r="G38" s="36" t="s">
        <v>15</v>
      </c>
      <c r="H38" s="37"/>
      <c r="I38" s="413"/>
      <c r="J38" s="272"/>
      <c r="K38" s="268" t="str">
        <f t="shared" si="0"/>
        <v>... €</v>
      </c>
      <c r="L38" s="269" t="str">
        <f t="shared" si="2"/>
        <v>... €</v>
      </c>
      <c r="M38" s="270" t="e">
        <f t="shared" si="1"/>
        <v>#VALUE!</v>
      </c>
      <c r="N38" s="366"/>
      <c r="O38" s="391">
        <v>6.2</v>
      </c>
      <c r="P38" s="391">
        <v>0.18</v>
      </c>
      <c r="Q38" s="391">
        <v>5</v>
      </c>
      <c r="R38" s="391">
        <v>4</v>
      </c>
      <c r="S38" s="271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</row>
    <row r="39" spans="1:45" s="197" customFormat="1" ht="15" customHeight="1" x14ac:dyDescent="0.2">
      <c r="A39" s="47"/>
      <c r="B39" s="467"/>
      <c r="C39" s="52"/>
      <c r="D39" s="228"/>
      <c r="E39" s="14"/>
      <c r="F39" s="195"/>
      <c r="G39" s="196"/>
      <c r="H39" s="37"/>
      <c r="I39" s="413"/>
      <c r="J39" s="272"/>
      <c r="K39" s="272"/>
      <c r="L39" s="272"/>
      <c r="M39" s="272"/>
      <c r="N39" s="272"/>
      <c r="O39" s="374"/>
      <c r="P39" s="374"/>
      <c r="Q39" s="374"/>
      <c r="R39" s="374"/>
      <c r="S39" s="276"/>
    </row>
    <row r="40" spans="1:45" s="45" customFormat="1" ht="15" customHeight="1" x14ac:dyDescent="0.25">
      <c r="B40" s="464"/>
      <c r="C40" s="18" t="s">
        <v>21</v>
      </c>
      <c r="D40" s="227"/>
      <c r="E40" s="19"/>
      <c r="F40" s="46"/>
      <c r="G40" s="19"/>
      <c r="H40" s="29"/>
      <c r="I40" s="413"/>
      <c r="J40" s="272"/>
      <c r="K40" s="394"/>
      <c r="L40" s="395"/>
      <c r="M40" s="272"/>
      <c r="N40" s="272"/>
      <c r="O40" s="483" t="s">
        <v>285</v>
      </c>
      <c r="P40" s="241" t="s">
        <v>286</v>
      </c>
      <c r="Q40" s="483" t="s">
        <v>287</v>
      </c>
      <c r="R40" s="483" t="s">
        <v>288</v>
      </c>
      <c r="S40" s="280"/>
      <c r="T40" s="47"/>
      <c r="U40" s="47"/>
      <c r="V40" s="47"/>
      <c r="W40" s="47"/>
      <c r="X40" s="47"/>
    </row>
    <row r="41" spans="1:45" s="23" customFormat="1" ht="33.75" x14ac:dyDescent="0.25">
      <c r="B41" s="465" t="s">
        <v>6</v>
      </c>
      <c r="C41" s="25" t="s">
        <v>7</v>
      </c>
      <c r="D41" s="25" t="s">
        <v>282</v>
      </c>
      <c r="E41" s="26" t="s">
        <v>8</v>
      </c>
      <c r="F41" s="27" t="s">
        <v>22</v>
      </c>
      <c r="G41" s="54" t="s">
        <v>23</v>
      </c>
      <c r="H41" s="37"/>
      <c r="I41" s="413"/>
      <c r="J41" s="272"/>
      <c r="K41" s="263" t="s">
        <v>11</v>
      </c>
      <c r="L41" s="264" t="s">
        <v>12</v>
      </c>
      <c r="M41" s="272"/>
      <c r="N41" s="272"/>
      <c r="O41" s="266" t="s">
        <v>22</v>
      </c>
      <c r="P41" s="266" t="s">
        <v>22</v>
      </c>
      <c r="Q41" s="266" t="s">
        <v>22</v>
      </c>
      <c r="R41" s="266" t="s">
        <v>22</v>
      </c>
      <c r="S41" s="265"/>
      <c r="T41" s="30"/>
      <c r="U41" s="30"/>
      <c r="V41" s="30"/>
    </row>
    <row r="42" spans="1:45" s="39" customFormat="1" ht="22.5" x14ac:dyDescent="0.25">
      <c r="A42" s="193"/>
      <c r="B42" s="466">
        <v>0.16</v>
      </c>
      <c r="C42" s="33" t="s">
        <v>192</v>
      </c>
      <c r="D42" s="236" t="s">
        <v>283</v>
      </c>
      <c r="E42" s="152" t="s">
        <v>337</v>
      </c>
      <c r="F42" s="198" t="s">
        <v>26</v>
      </c>
      <c r="G42" s="199" t="s">
        <v>26</v>
      </c>
      <c r="H42" s="37"/>
      <c r="I42" s="413"/>
      <c r="J42" s="272"/>
      <c r="K42" s="282" t="str">
        <f t="shared" ref="K42:K61" si="4">G42</f>
        <v>...%</v>
      </c>
      <c r="L42" s="283" t="e">
        <f t="shared" ref="L42:L61" si="5">1-(1*G42)</f>
        <v>#VALUE!</v>
      </c>
      <c r="M42" s="270" t="e">
        <f t="shared" ref="M42:M61" si="6">G42-F42</f>
        <v>#VALUE!</v>
      </c>
      <c r="N42" s="358"/>
      <c r="O42" s="392">
        <v>0.88</v>
      </c>
      <c r="P42" s="392">
        <v>0.91</v>
      </c>
      <c r="Q42" s="392">
        <v>0.86499999999999999</v>
      </c>
      <c r="R42" s="392">
        <v>0.88600000000000001</v>
      </c>
      <c r="S42" s="271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</row>
    <row r="43" spans="1:45" s="39" customFormat="1" ht="22.5" x14ac:dyDescent="0.25">
      <c r="A43" s="193"/>
      <c r="B43" s="466">
        <v>3.1</v>
      </c>
      <c r="C43" s="33" t="s">
        <v>217</v>
      </c>
      <c r="D43" s="236" t="s">
        <v>283</v>
      </c>
      <c r="E43" s="152" t="s">
        <v>337</v>
      </c>
      <c r="F43" s="198" t="s">
        <v>26</v>
      </c>
      <c r="G43" s="199" t="s">
        <v>26</v>
      </c>
      <c r="H43" s="37"/>
      <c r="I43" s="413"/>
      <c r="J43" s="251"/>
      <c r="K43" s="282" t="str">
        <f t="shared" si="4"/>
        <v>...%</v>
      </c>
      <c r="L43" s="283" t="e">
        <f t="shared" si="5"/>
        <v>#VALUE!</v>
      </c>
      <c r="M43" s="270" t="e">
        <f t="shared" si="6"/>
        <v>#VALUE!</v>
      </c>
      <c r="N43" s="271"/>
      <c r="O43" s="392">
        <v>0.91220000000000001</v>
      </c>
      <c r="P43" s="392">
        <v>0.9</v>
      </c>
      <c r="Q43" s="392">
        <v>0.90500000000000003</v>
      </c>
      <c r="R43" s="392">
        <v>0.90400000000000003</v>
      </c>
      <c r="S43" s="28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</row>
    <row r="44" spans="1:45" s="39" customFormat="1" ht="22.5" x14ac:dyDescent="0.25">
      <c r="A44" s="193"/>
      <c r="B44" s="466">
        <v>2.71</v>
      </c>
      <c r="C44" s="33" t="s">
        <v>284</v>
      </c>
      <c r="D44" s="236" t="s">
        <v>283</v>
      </c>
      <c r="E44" s="152" t="s">
        <v>337</v>
      </c>
      <c r="F44" s="198" t="s">
        <v>26</v>
      </c>
      <c r="G44" s="199" t="s">
        <v>26</v>
      </c>
      <c r="H44" s="37"/>
      <c r="I44" s="413"/>
      <c r="J44" s="310"/>
      <c r="K44" s="282" t="str">
        <f t="shared" si="4"/>
        <v>...%</v>
      </c>
      <c r="L44" s="283" t="e">
        <f t="shared" si="5"/>
        <v>#VALUE!</v>
      </c>
      <c r="M44" s="270" t="e">
        <f t="shared" si="6"/>
        <v>#VALUE!</v>
      </c>
      <c r="N44" s="271"/>
      <c r="O44" s="392">
        <v>0.68200000000000005</v>
      </c>
      <c r="P44" s="392">
        <v>0.68200000000000005</v>
      </c>
      <c r="Q44" s="392">
        <v>0.51</v>
      </c>
      <c r="R44" s="392">
        <v>0.65700000000000003</v>
      </c>
      <c r="S44" s="265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</row>
    <row r="45" spans="1:45" s="39" customFormat="1" ht="22.5" x14ac:dyDescent="0.25">
      <c r="A45" s="193"/>
      <c r="B45" s="466">
        <v>0.66999999999999993</v>
      </c>
      <c r="C45" s="49" t="s">
        <v>218</v>
      </c>
      <c r="D45" s="236" t="s">
        <v>283</v>
      </c>
      <c r="E45" s="152" t="s">
        <v>337</v>
      </c>
      <c r="F45" s="198" t="s">
        <v>26</v>
      </c>
      <c r="G45" s="199" t="s">
        <v>26</v>
      </c>
      <c r="H45" s="37"/>
      <c r="I45" s="413"/>
      <c r="J45" s="320"/>
      <c r="K45" s="282" t="str">
        <f t="shared" si="4"/>
        <v>...%</v>
      </c>
      <c r="L45" s="283" t="e">
        <f t="shared" si="5"/>
        <v>#VALUE!</v>
      </c>
      <c r="M45" s="270" t="e">
        <f t="shared" si="6"/>
        <v>#VALUE!</v>
      </c>
      <c r="N45" s="271"/>
      <c r="O45" s="392">
        <v>0.61</v>
      </c>
      <c r="P45" s="392">
        <v>0.4</v>
      </c>
      <c r="Q45" s="392">
        <v>0.4</v>
      </c>
      <c r="R45" s="392">
        <v>0.4</v>
      </c>
      <c r="S45" s="314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</row>
    <row r="46" spans="1:45" s="39" customFormat="1" ht="22.5" x14ac:dyDescent="0.25">
      <c r="A46" s="193"/>
      <c r="B46" s="466">
        <v>0.57999999999999996</v>
      </c>
      <c r="C46" s="49" t="s">
        <v>219</v>
      </c>
      <c r="D46" s="236" t="s">
        <v>283</v>
      </c>
      <c r="E46" s="152" t="s">
        <v>337</v>
      </c>
      <c r="F46" s="198" t="s">
        <v>26</v>
      </c>
      <c r="G46" s="199" t="s">
        <v>26</v>
      </c>
      <c r="H46" s="37"/>
      <c r="I46" s="413"/>
      <c r="J46" s="323"/>
      <c r="K46" s="282" t="str">
        <f t="shared" si="4"/>
        <v>...%</v>
      </c>
      <c r="L46" s="283" t="e">
        <f t="shared" si="5"/>
        <v>#VALUE!</v>
      </c>
      <c r="M46" s="270" t="e">
        <f t="shared" si="6"/>
        <v>#VALUE!</v>
      </c>
      <c r="N46" s="271"/>
      <c r="O46" s="392">
        <v>0.77</v>
      </c>
      <c r="P46" s="392">
        <v>0.77</v>
      </c>
      <c r="Q46" s="392">
        <v>0.77459999999999996</v>
      </c>
      <c r="R46" s="392">
        <v>0.77459999999999996</v>
      </c>
      <c r="S46" s="296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</row>
    <row r="47" spans="1:45" s="39" customFormat="1" ht="22.5" x14ac:dyDescent="0.25">
      <c r="A47" s="193"/>
      <c r="B47" s="466">
        <v>0.74</v>
      </c>
      <c r="C47" s="33" t="s">
        <v>220</v>
      </c>
      <c r="D47" s="236" t="s">
        <v>283</v>
      </c>
      <c r="E47" s="152" t="s">
        <v>337</v>
      </c>
      <c r="F47" s="198" t="s">
        <v>26</v>
      </c>
      <c r="G47" s="199" t="s">
        <v>26</v>
      </c>
      <c r="H47" s="37"/>
      <c r="I47" s="413"/>
      <c r="J47" s="330"/>
      <c r="K47" s="282" t="str">
        <f t="shared" si="4"/>
        <v>...%</v>
      </c>
      <c r="L47" s="283" t="e">
        <f t="shared" si="5"/>
        <v>#VALUE!</v>
      </c>
      <c r="M47" s="270" t="e">
        <f t="shared" si="6"/>
        <v>#VALUE!</v>
      </c>
      <c r="N47" s="271"/>
      <c r="O47" s="392">
        <v>0.9</v>
      </c>
      <c r="P47" s="392">
        <v>0.88</v>
      </c>
      <c r="Q47" s="392">
        <v>0.88959999999999995</v>
      </c>
      <c r="R47" s="392">
        <v>0.92</v>
      </c>
      <c r="S47" s="296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</row>
    <row r="48" spans="1:45" s="39" customFormat="1" ht="22.5" x14ac:dyDescent="0.25">
      <c r="A48" s="193"/>
      <c r="B48" s="466">
        <v>0.22</v>
      </c>
      <c r="C48" s="33" t="s">
        <v>221</v>
      </c>
      <c r="D48" s="236" t="s">
        <v>283</v>
      </c>
      <c r="E48" s="152" t="s">
        <v>337</v>
      </c>
      <c r="F48" s="198" t="s">
        <v>26</v>
      </c>
      <c r="G48" s="199" t="s">
        <v>26</v>
      </c>
      <c r="H48" s="37"/>
      <c r="I48" s="413"/>
      <c r="J48" s="330"/>
      <c r="K48" s="282" t="str">
        <f t="shared" si="4"/>
        <v>...%</v>
      </c>
      <c r="L48" s="283" t="e">
        <f t="shared" si="5"/>
        <v>#VALUE!</v>
      </c>
      <c r="M48" s="270" t="e">
        <f t="shared" si="6"/>
        <v>#VALUE!</v>
      </c>
      <c r="N48" s="271"/>
      <c r="O48" s="392">
        <v>0.85</v>
      </c>
      <c r="P48" s="392">
        <v>0.85</v>
      </c>
      <c r="Q48" s="392">
        <v>0.85</v>
      </c>
      <c r="R48" s="392">
        <v>0.86</v>
      </c>
      <c r="S48" s="296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</row>
    <row r="49" spans="1:45" s="39" customFormat="1" ht="22.5" x14ac:dyDescent="0.25">
      <c r="A49" s="193"/>
      <c r="B49" s="466">
        <v>0.05</v>
      </c>
      <c r="C49" s="49" t="s">
        <v>222</v>
      </c>
      <c r="D49" s="236" t="s">
        <v>283</v>
      </c>
      <c r="E49" s="152" t="s">
        <v>337</v>
      </c>
      <c r="F49" s="198" t="s">
        <v>26</v>
      </c>
      <c r="G49" s="199" t="s">
        <v>26</v>
      </c>
      <c r="H49" s="37"/>
      <c r="I49" s="413"/>
      <c r="J49" s="330"/>
      <c r="K49" s="282" t="str">
        <f t="shared" si="4"/>
        <v>...%</v>
      </c>
      <c r="L49" s="283" t="e">
        <f t="shared" si="5"/>
        <v>#VALUE!</v>
      </c>
      <c r="M49" s="270" t="e">
        <f t="shared" si="6"/>
        <v>#VALUE!</v>
      </c>
      <c r="N49" s="271"/>
      <c r="O49" s="392">
        <v>0.94</v>
      </c>
      <c r="P49" s="392">
        <v>0.95</v>
      </c>
      <c r="Q49" s="498">
        <v>0.94475000000000009</v>
      </c>
      <c r="R49" s="392">
        <v>0.95</v>
      </c>
      <c r="S49" s="296"/>
      <c r="T49" s="447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</row>
    <row r="50" spans="1:45" s="39" customFormat="1" ht="22.5" x14ac:dyDescent="0.25">
      <c r="A50" s="193"/>
      <c r="B50" s="466">
        <v>0.12</v>
      </c>
      <c r="C50" s="224" t="s">
        <v>223</v>
      </c>
      <c r="D50" s="236" t="s">
        <v>283</v>
      </c>
      <c r="E50" s="152" t="s">
        <v>337</v>
      </c>
      <c r="F50" s="198" t="s">
        <v>26</v>
      </c>
      <c r="G50" s="199" t="s">
        <v>26</v>
      </c>
      <c r="H50" s="37"/>
      <c r="I50" s="413"/>
      <c r="J50" s="330"/>
      <c r="K50" s="282" t="str">
        <f t="shared" si="4"/>
        <v>...%</v>
      </c>
      <c r="L50" s="283" t="e">
        <f t="shared" si="5"/>
        <v>#VALUE!</v>
      </c>
      <c r="M50" s="270" t="e">
        <f t="shared" si="6"/>
        <v>#VALUE!</v>
      </c>
      <c r="N50" s="271"/>
      <c r="O50" s="392">
        <v>0.90500000000000003</v>
      </c>
      <c r="P50" s="392">
        <v>0.9</v>
      </c>
      <c r="Q50" s="392">
        <v>0.91</v>
      </c>
      <c r="R50" s="392">
        <v>0.92</v>
      </c>
      <c r="S50" s="296"/>
      <c r="T50" s="447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</row>
    <row r="51" spans="1:45" s="39" customFormat="1" ht="22.5" x14ac:dyDescent="0.25">
      <c r="A51" s="193"/>
      <c r="B51" s="466">
        <v>0.06</v>
      </c>
      <c r="C51" s="33" t="s">
        <v>224</v>
      </c>
      <c r="D51" s="236" t="s">
        <v>283</v>
      </c>
      <c r="E51" s="152" t="s">
        <v>337</v>
      </c>
      <c r="F51" s="198" t="s">
        <v>26</v>
      </c>
      <c r="G51" s="199" t="s">
        <v>26</v>
      </c>
      <c r="H51" s="37"/>
      <c r="I51" s="413"/>
      <c r="J51" s="330"/>
      <c r="K51" s="282" t="str">
        <f t="shared" si="4"/>
        <v>...%</v>
      </c>
      <c r="L51" s="283" t="e">
        <f t="shared" si="5"/>
        <v>#VALUE!</v>
      </c>
      <c r="M51" s="270" t="e">
        <f t="shared" si="6"/>
        <v>#VALUE!</v>
      </c>
      <c r="N51" s="271"/>
      <c r="O51" s="392">
        <v>0.9</v>
      </c>
      <c r="P51" s="392">
        <v>0.8</v>
      </c>
      <c r="Q51" s="392">
        <v>0.93440000000000001</v>
      </c>
      <c r="R51" s="392">
        <v>0.95</v>
      </c>
      <c r="S51" s="296"/>
      <c r="T51" s="447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</row>
    <row r="52" spans="1:45" s="39" customFormat="1" ht="22.5" x14ac:dyDescent="0.25">
      <c r="A52" s="193"/>
      <c r="B52" s="466">
        <v>0.46</v>
      </c>
      <c r="C52" s="33" t="s">
        <v>225</v>
      </c>
      <c r="D52" s="236" t="s">
        <v>283</v>
      </c>
      <c r="E52" s="152" t="s">
        <v>337</v>
      </c>
      <c r="F52" s="198" t="s">
        <v>26</v>
      </c>
      <c r="G52" s="199" t="s">
        <v>26</v>
      </c>
      <c r="H52" s="37"/>
      <c r="I52" s="413"/>
      <c r="J52" s="330"/>
      <c r="K52" s="282" t="str">
        <f t="shared" si="4"/>
        <v>...%</v>
      </c>
      <c r="L52" s="283" t="e">
        <f t="shared" si="5"/>
        <v>#VALUE!</v>
      </c>
      <c r="M52" s="270" t="e">
        <f t="shared" si="6"/>
        <v>#VALUE!</v>
      </c>
      <c r="N52" s="271"/>
      <c r="O52" s="392">
        <v>0.93500000000000005</v>
      </c>
      <c r="P52" s="392">
        <v>0.93500000000000005</v>
      </c>
      <c r="Q52" s="392">
        <v>0.9415</v>
      </c>
      <c r="R52" s="392">
        <v>0.94399999999999995</v>
      </c>
      <c r="S52" s="296"/>
      <c r="T52" s="447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</row>
    <row r="53" spans="1:45" s="39" customFormat="1" ht="22.5" x14ac:dyDescent="0.25">
      <c r="A53" s="193"/>
      <c r="B53" s="466">
        <v>0.44</v>
      </c>
      <c r="C53" s="33" t="s">
        <v>226</v>
      </c>
      <c r="D53" s="236" t="s">
        <v>283</v>
      </c>
      <c r="E53" s="152" t="s">
        <v>337</v>
      </c>
      <c r="F53" s="198" t="s">
        <v>26</v>
      </c>
      <c r="G53" s="199" t="s">
        <v>26</v>
      </c>
      <c r="H53" s="37"/>
      <c r="I53" s="413"/>
      <c r="J53" s="330"/>
      <c r="K53" s="282" t="str">
        <f t="shared" si="4"/>
        <v>...%</v>
      </c>
      <c r="L53" s="283" t="e">
        <f t="shared" si="5"/>
        <v>#VALUE!</v>
      </c>
      <c r="M53" s="270" t="e">
        <f t="shared" si="6"/>
        <v>#VALUE!</v>
      </c>
      <c r="N53" s="271"/>
      <c r="O53" s="392">
        <v>0.91759999999999997</v>
      </c>
      <c r="P53" s="392">
        <v>0.92</v>
      </c>
      <c r="Q53" s="392">
        <v>0.91759999999999997</v>
      </c>
      <c r="R53" s="392">
        <v>0.92710000000000004</v>
      </c>
      <c r="S53" s="296"/>
      <c r="T53" s="447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</row>
    <row r="54" spans="1:45" s="39" customFormat="1" ht="22.5" x14ac:dyDescent="0.25">
      <c r="A54" s="193"/>
      <c r="B54" s="466">
        <v>0.75</v>
      </c>
      <c r="C54" s="33" t="s">
        <v>227</v>
      </c>
      <c r="D54" s="236" t="s">
        <v>283</v>
      </c>
      <c r="E54" s="152" t="s">
        <v>337</v>
      </c>
      <c r="F54" s="198" t="s">
        <v>26</v>
      </c>
      <c r="G54" s="199" t="s">
        <v>26</v>
      </c>
      <c r="H54" s="37"/>
      <c r="I54" s="413"/>
      <c r="J54" s="330"/>
      <c r="K54" s="282" t="str">
        <f t="shared" si="4"/>
        <v>...%</v>
      </c>
      <c r="L54" s="283" t="e">
        <f t="shared" si="5"/>
        <v>#VALUE!</v>
      </c>
      <c r="M54" s="270" t="e">
        <f t="shared" si="6"/>
        <v>#VALUE!</v>
      </c>
      <c r="N54" s="271"/>
      <c r="O54" s="392">
        <v>0.8</v>
      </c>
      <c r="P54" s="392">
        <v>0.8</v>
      </c>
      <c r="Q54" s="392">
        <v>0.78749999999999998</v>
      </c>
      <c r="R54" s="392">
        <v>0.78749999999999998</v>
      </c>
      <c r="S54" s="296"/>
      <c r="T54" s="447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</row>
    <row r="55" spans="1:45" s="39" customFormat="1" ht="22.5" x14ac:dyDescent="0.25">
      <c r="A55" s="193"/>
      <c r="B55" s="466">
        <v>0.80999999999999994</v>
      </c>
      <c r="C55" s="33" t="s">
        <v>228</v>
      </c>
      <c r="D55" s="236" t="s">
        <v>283</v>
      </c>
      <c r="E55" s="152" t="s">
        <v>337</v>
      </c>
      <c r="F55" s="198" t="s">
        <v>26</v>
      </c>
      <c r="G55" s="199" t="s">
        <v>26</v>
      </c>
      <c r="H55" s="37"/>
      <c r="I55" s="413"/>
      <c r="J55" s="330"/>
      <c r="K55" s="282" t="str">
        <f t="shared" si="4"/>
        <v>...%</v>
      </c>
      <c r="L55" s="283" t="e">
        <f t="shared" si="5"/>
        <v>#VALUE!</v>
      </c>
      <c r="M55" s="270" t="e">
        <f t="shared" si="6"/>
        <v>#VALUE!</v>
      </c>
      <c r="N55" s="271"/>
      <c r="O55" s="392">
        <v>0.8</v>
      </c>
      <c r="P55" s="392">
        <v>0.8</v>
      </c>
      <c r="Q55" s="392">
        <v>0.8</v>
      </c>
      <c r="R55" s="392">
        <v>0.8</v>
      </c>
      <c r="S55" s="296"/>
      <c r="T55" s="447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</row>
    <row r="56" spans="1:45" s="39" customFormat="1" ht="22.5" x14ac:dyDescent="0.25">
      <c r="A56" s="193"/>
      <c r="B56" s="466">
        <v>0.08</v>
      </c>
      <c r="C56" s="33" t="s">
        <v>229</v>
      </c>
      <c r="D56" s="236" t="s">
        <v>283</v>
      </c>
      <c r="E56" s="152" t="s">
        <v>337</v>
      </c>
      <c r="F56" s="198" t="s">
        <v>26</v>
      </c>
      <c r="G56" s="199" t="s">
        <v>26</v>
      </c>
      <c r="H56" s="37"/>
      <c r="I56" s="413"/>
      <c r="J56" s="330"/>
      <c r="K56" s="282" t="str">
        <f t="shared" si="4"/>
        <v>...%</v>
      </c>
      <c r="L56" s="283" t="e">
        <f t="shared" si="5"/>
        <v>#VALUE!</v>
      </c>
      <c r="M56" s="270" t="e">
        <f t="shared" si="6"/>
        <v>#VALUE!</v>
      </c>
      <c r="N56" s="271"/>
      <c r="O56" s="392">
        <v>0.65</v>
      </c>
      <c r="P56" s="392">
        <v>0.65</v>
      </c>
      <c r="Q56" s="392">
        <v>0.65</v>
      </c>
      <c r="R56" s="392">
        <v>0.65</v>
      </c>
      <c r="S56" s="296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</row>
    <row r="57" spans="1:45" s="39" customFormat="1" ht="22.5" x14ac:dyDescent="0.25">
      <c r="A57" s="193"/>
      <c r="B57" s="466">
        <v>0.08</v>
      </c>
      <c r="C57" s="33" t="s">
        <v>230</v>
      </c>
      <c r="D57" s="236" t="s">
        <v>283</v>
      </c>
      <c r="E57" s="152" t="s">
        <v>337</v>
      </c>
      <c r="F57" s="198" t="s">
        <v>26</v>
      </c>
      <c r="G57" s="199" t="s">
        <v>26</v>
      </c>
      <c r="H57" s="37"/>
      <c r="I57" s="413"/>
      <c r="J57" s="330"/>
      <c r="K57" s="282" t="str">
        <f t="shared" si="4"/>
        <v>...%</v>
      </c>
      <c r="L57" s="283" t="e">
        <f t="shared" si="5"/>
        <v>#VALUE!</v>
      </c>
      <c r="M57" s="270" t="e">
        <f t="shared" si="6"/>
        <v>#VALUE!</v>
      </c>
      <c r="N57" s="271"/>
      <c r="O57" s="392">
        <v>0.22</v>
      </c>
      <c r="P57" s="392">
        <v>0.25</v>
      </c>
      <c r="Q57" s="392">
        <v>0.32</v>
      </c>
      <c r="R57" s="392">
        <v>0.29799999999999999</v>
      </c>
      <c r="S57" s="296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</row>
    <row r="58" spans="1:45" s="39" customFormat="1" ht="22.5" x14ac:dyDescent="0.25">
      <c r="A58" s="193"/>
      <c r="B58" s="466">
        <v>0.08</v>
      </c>
      <c r="C58" s="33" t="s">
        <v>231</v>
      </c>
      <c r="D58" s="236" t="s">
        <v>283</v>
      </c>
      <c r="E58" s="152" t="s">
        <v>337</v>
      </c>
      <c r="F58" s="198" t="s">
        <v>26</v>
      </c>
      <c r="G58" s="199" t="s">
        <v>26</v>
      </c>
      <c r="H58" s="37"/>
      <c r="I58" s="413"/>
      <c r="J58" s="330"/>
      <c r="K58" s="282" t="str">
        <f t="shared" si="4"/>
        <v>...%</v>
      </c>
      <c r="L58" s="283" t="e">
        <f t="shared" si="5"/>
        <v>#VALUE!</v>
      </c>
      <c r="M58" s="270" t="e">
        <f t="shared" si="6"/>
        <v>#VALUE!</v>
      </c>
      <c r="N58" s="271"/>
      <c r="O58" s="392">
        <v>0.68200000000000005</v>
      </c>
      <c r="P58" s="392">
        <v>0.3</v>
      </c>
      <c r="Q58" s="392">
        <v>0.3</v>
      </c>
      <c r="R58" s="392">
        <v>0.3</v>
      </c>
      <c r="S58" s="296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</row>
    <row r="59" spans="1:45" s="39" customFormat="1" ht="22.5" x14ac:dyDescent="0.25">
      <c r="A59" s="193"/>
      <c r="B59" s="466">
        <v>0.22</v>
      </c>
      <c r="C59" s="33" t="s">
        <v>232</v>
      </c>
      <c r="D59" s="236" t="s">
        <v>283</v>
      </c>
      <c r="E59" s="152" t="s">
        <v>337</v>
      </c>
      <c r="F59" s="198" t="s">
        <v>26</v>
      </c>
      <c r="G59" s="199" t="s">
        <v>26</v>
      </c>
      <c r="H59" s="37"/>
      <c r="I59" s="413"/>
      <c r="J59" s="330"/>
      <c r="K59" s="282" t="str">
        <f t="shared" si="4"/>
        <v>...%</v>
      </c>
      <c r="L59" s="283" t="e">
        <f t="shared" si="5"/>
        <v>#VALUE!</v>
      </c>
      <c r="M59" s="270" t="e">
        <f t="shared" si="6"/>
        <v>#VALUE!</v>
      </c>
      <c r="N59" s="271"/>
      <c r="O59" s="392">
        <v>0.153</v>
      </c>
      <c r="P59" s="392">
        <v>0.25</v>
      </c>
      <c r="Q59" s="392">
        <v>0.6</v>
      </c>
      <c r="R59" s="392">
        <v>0.19</v>
      </c>
      <c r="S59" s="296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</row>
    <row r="60" spans="1:45" s="39" customFormat="1" ht="22.5" x14ac:dyDescent="0.25">
      <c r="A60" s="193"/>
      <c r="B60" s="466">
        <v>0.28000000000000003</v>
      </c>
      <c r="C60" s="33" t="s">
        <v>233</v>
      </c>
      <c r="D60" s="236" t="s">
        <v>283</v>
      </c>
      <c r="E60" s="152" t="s">
        <v>337</v>
      </c>
      <c r="F60" s="198" t="s">
        <v>26</v>
      </c>
      <c r="G60" s="199" t="s">
        <v>26</v>
      </c>
      <c r="H60" s="37"/>
      <c r="I60" s="413"/>
      <c r="J60" s="330"/>
      <c r="K60" s="282" t="str">
        <f t="shared" si="4"/>
        <v>...%</v>
      </c>
      <c r="L60" s="283" t="e">
        <f t="shared" si="5"/>
        <v>#VALUE!</v>
      </c>
      <c r="M60" s="270" t="e">
        <f t="shared" si="6"/>
        <v>#VALUE!</v>
      </c>
      <c r="N60" s="271"/>
      <c r="O60" s="392">
        <v>0.25</v>
      </c>
      <c r="P60" s="392">
        <v>0.25</v>
      </c>
      <c r="Q60" s="392">
        <v>0.25</v>
      </c>
      <c r="R60" s="392">
        <v>0.25</v>
      </c>
      <c r="S60" s="296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</row>
    <row r="61" spans="1:45" s="39" customFormat="1" ht="22.5" x14ac:dyDescent="0.25">
      <c r="A61" s="193"/>
      <c r="B61" s="466">
        <v>0.17</v>
      </c>
      <c r="C61" s="33" t="s">
        <v>234</v>
      </c>
      <c r="D61" s="236" t="s">
        <v>283</v>
      </c>
      <c r="E61" s="152" t="s">
        <v>337</v>
      </c>
      <c r="F61" s="198" t="s">
        <v>26</v>
      </c>
      <c r="G61" s="199" t="s">
        <v>26</v>
      </c>
      <c r="H61" s="37"/>
      <c r="I61" s="413"/>
      <c r="J61" s="330"/>
      <c r="K61" s="282" t="str">
        <f t="shared" si="4"/>
        <v>...%</v>
      </c>
      <c r="L61" s="283" t="e">
        <f t="shared" si="5"/>
        <v>#VALUE!</v>
      </c>
      <c r="M61" s="270" t="e">
        <f t="shared" si="6"/>
        <v>#VALUE!</v>
      </c>
      <c r="N61" s="271"/>
      <c r="O61" s="392">
        <v>0.3856</v>
      </c>
      <c r="P61" s="392">
        <v>0.3856</v>
      </c>
      <c r="Q61" s="392">
        <v>0.3856</v>
      </c>
      <c r="R61" s="392">
        <v>0.38369999999999999</v>
      </c>
      <c r="S61" s="296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</row>
    <row r="62" spans="1:45" s="44" customFormat="1" ht="15" customHeight="1" x14ac:dyDescent="0.2">
      <c r="A62" s="193"/>
      <c r="B62" s="468"/>
      <c r="C62" s="41"/>
      <c r="D62" s="87"/>
      <c r="E62" s="42"/>
      <c r="F62" s="209"/>
      <c r="G62" s="209"/>
      <c r="H62" s="37"/>
      <c r="I62" s="413"/>
      <c r="J62" s="330"/>
      <c r="K62" s="437"/>
      <c r="L62" s="437"/>
      <c r="M62" s="330"/>
      <c r="N62" s="276"/>
      <c r="O62" s="375"/>
      <c r="P62" s="375"/>
      <c r="Q62" s="375"/>
      <c r="R62" s="375"/>
      <c r="S62" s="296"/>
      <c r="T62" s="38"/>
      <c r="U62" s="38"/>
      <c r="V62" s="38"/>
    </row>
    <row r="63" spans="1:45" s="45" customFormat="1" ht="15" customHeight="1" x14ac:dyDescent="0.25">
      <c r="A63" s="193"/>
      <c r="B63" s="463"/>
      <c r="C63" s="18" t="s">
        <v>281</v>
      </c>
      <c r="D63" s="227"/>
      <c r="E63" s="19"/>
      <c r="F63" s="19"/>
      <c r="G63" s="50"/>
      <c r="H63" s="37"/>
      <c r="I63" s="413"/>
      <c r="J63" s="330"/>
      <c r="K63" s="394"/>
      <c r="L63" s="395"/>
      <c r="M63" s="330"/>
      <c r="N63" s="279"/>
      <c r="O63" s="483" t="s">
        <v>285</v>
      </c>
      <c r="P63" s="241" t="s">
        <v>286</v>
      </c>
      <c r="Q63" s="483" t="s">
        <v>287</v>
      </c>
      <c r="R63" s="483" t="s">
        <v>288</v>
      </c>
      <c r="S63" s="296"/>
      <c r="T63" s="38"/>
      <c r="U63" s="38"/>
      <c r="V63" s="38"/>
      <c r="W63" s="47"/>
    </row>
    <row r="64" spans="1:45" s="23" customFormat="1" ht="33.75" x14ac:dyDescent="0.25">
      <c r="A64" s="193"/>
      <c r="B64" s="465" t="s">
        <v>6</v>
      </c>
      <c r="C64" s="25" t="s">
        <v>7</v>
      </c>
      <c r="D64" s="25" t="s">
        <v>282</v>
      </c>
      <c r="E64" s="26" t="s">
        <v>8</v>
      </c>
      <c r="F64" s="27" t="s">
        <v>22</v>
      </c>
      <c r="G64" s="54" t="s">
        <v>23</v>
      </c>
      <c r="H64" s="37"/>
      <c r="I64" s="413"/>
      <c r="J64" s="330"/>
      <c r="K64" s="263" t="s">
        <v>11</v>
      </c>
      <c r="L64" s="264" t="s">
        <v>12</v>
      </c>
      <c r="M64" s="330"/>
      <c r="N64" s="281"/>
      <c r="O64" s="266" t="s">
        <v>22</v>
      </c>
      <c r="P64" s="266" t="s">
        <v>22</v>
      </c>
      <c r="Q64" s="266" t="s">
        <v>22</v>
      </c>
      <c r="R64" s="266" t="s">
        <v>22</v>
      </c>
      <c r="S64" s="296"/>
      <c r="T64" s="38"/>
      <c r="U64" s="38"/>
      <c r="V64" s="38"/>
    </row>
    <row r="65" spans="1:45" s="39" customFormat="1" ht="22.5" x14ac:dyDescent="0.25">
      <c r="A65" s="193"/>
      <c r="B65" s="466">
        <v>0.25</v>
      </c>
      <c r="C65" s="33" t="s">
        <v>235</v>
      </c>
      <c r="D65" s="236" t="s">
        <v>283</v>
      </c>
      <c r="E65" s="152" t="s">
        <v>337</v>
      </c>
      <c r="F65" s="198" t="s">
        <v>26</v>
      </c>
      <c r="G65" s="199" t="s">
        <v>26</v>
      </c>
      <c r="H65" s="37"/>
      <c r="I65" s="413"/>
      <c r="J65" s="330"/>
      <c r="K65" s="282" t="str">
        <f t="shared" ref="K65:K104" si="7">G65</f>
        <v>...%</v>
      </c>
      <c r="L65" s="283" t="e">
        <f t="shared" ref="L65:L104" si="8">1-(1*G65)</f>
        <v>#VALUE!</v>
      </c>
      <c r="M65" s="270" t="e">
        <f t="shared" ref="M65:M104" si="9">G65-F65</f>
        <v>#VALUE!</v>
      </c>
      <c r="N65" s="271"/>
      <c r="O65" s="392">
        <v>0.02</v>
      </c>
      <c r="P65" s="392">
        <v>0.02</v>
      </c>
      <c r="Q65" s="392">
        <v>0.02</v>
      </c>
      <c r="R65" s="392">
        <v>0.02</v>
      </c>
      <c r="S65" s="296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</row>
    <row r="66" spans="1:45" s="39" customFormat="1" ht="22.5" x14ac:dyDescent="0.25">
      <c r="A66" s="193"/>
      <c r="B66" s="466">
        <v>7.4999999999999997E-2</v>
      </c>
      <c r="C66" s="33" t="s">
        <v>236</v>
      </c>
      <c r="D66" s="236" t="s">
        <v>283</v>
      </c>
      <c r="E66" s="152" t="s">
        <v>337</v>
      </c>
      <c r="F66" s="198" t="s">
        <v>26</v>
      </c>
      <c r="G66" s="199" t="s">
        <v>26</v>
      </c>
      <c r="H66" s="37"/>
      <c r="I66" s="413"/>
      <c r="J66" s="330"/>
      <c r="K66" s="282" t="str">
        <f t="shared" si="7"/>
        <v>...%</v>
      </c>
      <c r="L66" s="283" t="e">
        <f t="shared" si="8"/>
        <v>#VALUE!</v>
      </c>
      <c r="M66" s="270" t="e">
        <f t="shared" si="9"/>
        <v>#VALUE!</v>
      </c>
      <c r="N66" s="271"/>
      <c r="O66" s="392">
        <v>0.02</v>
      </c>
      <c r="P66" s="392">
        <v>0.02</v>
      </c>
      <c r="Q66" s="392">
        <v>0.02</v>
      </c>
      <c r="R66" s="392">
        <v>0.02</v>
      </c>
      <c r="S66" s="296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</row>
    <row r="67" spans="1:45" s="39" customFormat="1" ht="22.5" x14ac:dyDescent="0.25">
      <c r="A67" s="193"/>
      <c r="B67" s="466">
        <v>0.19</v>
      </c>
      <c r="C67" s="33" t="s">
        <v>237</v>
      </c>
      <c r="D67" s="236" t="s">
        <v>283</v>
      </c>
      <c r="E67" s="152" t="s">
        <v>337</v>
      </c>
      <c r="F67" s="198" t="s">
        <v>26</v>
      </c>
      <c r="G67" s="199" t="s">
        <v>26</v>
      </c>
      <c r="H67" s="37"/>
      <c r="I67" s="413"/>
      <c r="J67" s="330"/>
      <c r="K67" s="282" t="str">
        <f t="shared" si="7"/>
        <v>...%</v>
      </c>
      <c r="L67" s="283" t="e">
        <f t="shared" si="8"/>
        <v>#VALUE!</v>
      </c>
      <c r="M67" s="270" t="e">
        <f t="shared" si="9"/>
        <v>#VALUE!</v>
      </c>
      <c r="N67" s="271"/>
      <c r="O67" s="392">
        <v>0.02</v>
      </c>
      <c r="P67" s="392">
        <v>0.02</v>
      </c>
      <c r="Q67" s="392">
        <v>0.02</v>
      </c>
      <c r="R67" s="392">
        <v>0.02</v>
      </c>
      <c r="S67" s="296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</row>
    <row r="68" spans="1:45" s="39" customFormat="1" ht="22.5" x14ac:dyDescent="0.25">
      <c r="A68" s="193"/>
      <c r="B68" s="466">
        <v>6.9999999999999993E-2</v>
      </c>
      <c r="C68" s="33" t="s">
        <v>326</v>
      </c>
      <c r="D68" s="236" t="s">
        <v>283</v>
      </c>
      <c r="E68" s="152" t="s">
        <v>337</v>
      </c>
      <c r="F68" s="198" t="s">
        <v>26</v>
      </c>
      <c r="G68" s="199" t="s">
        <v>26</v>
      </c>
      <c r="H68" s="37"/>
      <c r="I68" s="413"/>
      <c r="J68" s="330"/>
      <c r="K68" s="282" t="str">
        <f t="shared" si="7"/>
        <v>...%</v>
      </c>
      <c r="L68" s="283" t="e">
        <f t="shared" si="8"/>
        <v>#VALUE!</v>
      </c>
      <c r="M68" s="270" t="e">
        <f t="shared" si="9"/>
        <v>#VALUE!</v>
      </c>
      <c r="N68" s="271"/>
      <c r="O68" s="392">
        <v>0.02</v>
      </c>
      <c r="P68" s="392">
        <v>0.02</v>
      </c>
      <c r="Q68" s="392">
        <v>0.02</v>
      </c>
      <c r="R68" s="392">
        <v>0.02</v>
      </c>
      <c r="S68" s="296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</row>
    <row r="69" spans="1:45" s="39" customFormat="1" ht="22.5" x14ac:dyDescent="0.25">
      <c r="A69" s="193"/>
      <c r="B69" s="466">
        <v>0.27</v>
      </c>
      <c r="C69" s="33" t="s">
        <v>317</v>
      </c>
      <c r="D69" s="236" t="s">
        <v>283</v>
      </c>
      <c r="E69" s="152" t="s">
        <v>337</v>
      </c>
      <c r="F69" s="198" t="s">
        <v>26</v>
      </c>
      <c r="G69" s="199" t="s">
        <v>26</v>
      </c>
      <c r="H69" s="37"/>
      <c r="I69" s="413"/>
      <c r="J69" s="330"/>
      <c r="K69" s="282" t="str">
        <f t="shared" si="7"/>
        <v>...%</v>
      </c>
      <c r="L69" s="283" t="e">
        <f t="shared" si="8"/>
        <v>#VALUE!</v>
      </c>
      <c r="M69" s="270" t="e">
        <f t="shared" si="9"/>
        <v>#VALUE!</v>
      </c>
      <c r="N69" s="271"/>
      <c r="O69" s="392">
        <v>0.02</v>
      </c>
      <c r="P69" s="392">
        <v>0.02</v>
      </c>
      <c r="Q69" s="392">
        <v>0.02</v>
      </c>
      <c r="R69" s="392">
        <v>0.02</v>
      </c>
      <c r="S69" s="296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</row>
    <row r="70" spans="1:45" s="39" customFormat="1" ht="22.5" x14ac:dyDescent="0.25">
      <c r="A70" s="193"/>
      <c r="B70" s="466">
        <v>6.9999999999999993E-2</v>
      </c>
      <c r="C70" s="33" t="s">
        <v>238</v>
      </c>
      <c r="D70" s="236" t="s">
        <v>283</v>
      </c>
      <c r="E70" s="152" t="s">
        <v>337</v>
      </c>
      <c r="F70" s="198" t="s">
        <v>26</v>
      </c>
      <c r="G70" s="199" t="s">
        <v>26</v>
      </c>
      <c r="H70" s="37"/>
      <c r="I70" s="413"/>
      <c r="J70" s="330"/>
      <c r="K70" s="282" t="str">
        <f t="shared" si="7"/>
        <v>...%</v>
      </c>
      <c r="L70" s="283" t="e">
        <f t="shared" si="8"/>
        <v>#VALUE!</v>
      </c>
      <c r="M70" s="270" t="e">
        <f t="shared" si="9"/>
        <v>#VALUE!</v>
      </c>
      <c r="N70" s="271"/>
      <c r="O70" s="392">
        <v>0.02</v>
      </c>
      <c r="P70" s="392">
        <v>0.02</v>
      </c>
      <c r="Q70" s="392">
        <v>0.02</v>
      </c>
      <c r="R70" s="392">
        <v>0.02</v>
      </c>
      <c r="S70" s="296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</row>
    <row r="71" spans="1:45" s="39" customFormat="1" ht="22.5" x14ac:dyDescent="0.25">
      <c r="A71" s="193"/>
      <c r="B71" s="466">
        <v>0.03</v>
      </c>
      <c r="C71" s="33" t="s">
        <v>239</v>
      </c>
      <c r="D71" s="236" t="s">
        <v>283</v>
      </c>
      <c r="E71" s="152" t="s">
        <v>337</v>
      </c>
      <c r="F71" s="198" t="s">
        <v>26</v>
      </c>
      <c r="G71" s="199" t="s">
        <v>26</v>
      </c>
      <c r="H71" s="37"/>
      <c r="I71" s="413"/>
      <c r="J71" s="330"/>
      <c r="K71" s="282" t="str">
        <f t="shared" si="7"/>
        <v>...%</v>
      </c>
      <c r="L71" s="283" t="e">
        <f t="shared" si="8"/>
        <v>#VALUE!</v>
      </c>
      <c r="M71" s="270" t="e">
        <f t="shared" si="9"/>
        <v>#VALUE!</v>
      </c>
      <c r="N71" s="271"/>
      <c r="O71" s="392">
        <v>0.02</v>
      </c>
      <c r="P71" s="392">
        <v>0.02</v>
      </c>
      <c r="Q71" s="392">
        <v>0.02</v>
      </c>
      <c r="R71" s="392">
        <v>0.02</v>
      </c>
      <c r="S71" s="296"/>
      <c r="T71" s="47"/>
      <c r="U71" s="47"/>
      <c r="V71" s="47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</row>
    <row r="72" spans="1:45" s="39" customFormat="1" ht="22.5" x14ac:dyDescent="0.25">
      <c r="A72" s="193"/>
      <c r="B72" s="466">
        <v>0.05</v>
      </c>
      <c r="C72" s="33" t="s">
        <v>240</v>
      </c>
      <c r="D72" s="236" t="s">
        <v>283</v>
      </c>
      <c r="E72" s="152" t="s">
        <v>337</v>
      </c>
      <c r="F72" s="198" t="s">
        <v>26</v>
      </c>
      <c r="G72" s="199" t="s">
        <v>26</v>
      </c>
      <c r="H72" s="37"/>
      <c r="I72" s="413"/>
      <c r="J72" s="330"/>
      <c r="K72" s="282" t="str">
        <f t="shared" si="7"/>
        <v>...%</v>
      </c>
      <c r="L72" s="283" t="e">
        <f t="shared" si="8"/>
        <v>#VALUE!</v>
      </c>
      <c r="M72" s="270" t="e">
        <f t="shared" si="9"/>
        <v>#VALUE!</v>
      </c>
      <c r="N72" s="271"/>
      <c r="O72" s="392">
        <v>0.02</v>
      </c>
      <c r="P72" s="392">
        <v>0.02</v>
      </c>
      <c r="Q72" s="392">
        <v>0.02</v>
      </c>
      <c r="R72" s="392">
        <v>0.02</v>
      </c>
      <c r="S72" s="296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</row>
    <row r="73" spans="1:45" s="39" customFormat="1" ht="22.5" x14ac:dyDescent="0.25">
      <c r="A73" s="193"/>
      <c r="B73" s="466">
        <v>0.04</v>
      </c>
      <c r="C73" s="33" t="s">
        <v>241</v>
      </c>
      <c r="D73" s="236" t="s">
        <v>283</v>
      </c>
      <c r="E73" s="152" t="s">
        <v>337</v>
      </c>
      <c r="F73" s="198" t="s">
        <v>26</v>
      </c>
      <c r="G73" s="199" t="s">
        <v>26</v>
      </c>
      <c r="H73" s="37"/>
      <c r="I73" s="413"/>
      <c r="J73" s="330"/>
      <c r="K73" s="282" t="str">
        <f t="shared" si="7"/>
        <v>...%</v>
      </c>
      <c r="L73" s="283" t="e">
        <f t="shared" si="8"/>
        <v>#VALUE!</v>
      </c>
      <c r="M73" s="270" t="e">
        <f t="shared" si="9"/>
        <v>#VALUE!</v>
      </c>
      <c r="N73" s="271"/>
      <c r="O73" s="392">
        <v>0.02</v>
      </c>
      <c r="P73" s="392">
        <v>0.02</v>
      </c>
      <c r="Q73" s="392">
        <v>0.02</v>
      </c>
      <c r="R73" s="392">
        <v>0.02</v>
      </c>
      <c r="S73" s="296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</row>
    <row r="74" spans="1:45" s="39" customFormat="1" ht="22.5" x14ac:dyDescent="0.25">
      <c r="A74" s="193"/>
      <c r="B74" s="466">
        <v>0.15000000000000002</v>
      </c>
      <c r="C74" s="33" t="s">
        <v>325</v>
      </c>
      <c r="D74" s="236" t="s">
        <v>283</v>
      </c>
      <c r="E74" s="152" t="s">
        <v>337</v>
      </c>
      <c r="F74" s="198" t="s">
        <v>26</v>
      </c>
      <c r="G74" s="199" t="s">
        <v>26</v>
      </c>
      <c r="H74" s="37"/>
      <c r="I74" s="413"/>
      <c r="J74" s="330"/>
      <c r="K74" s="282" t="str">
        <f t="shared" si="7"/>
        <v>...%</v>
      </c>
      <c r="L74" s="283" t="e">
        <f t="shared" si="8"/>
        <v>#VALUE!</v>
      </c>
      <c r="M74" s="270" t="e">
        <f t="shared" si="9"/>
        <v>#VALUE!</v>
      </c>
      <c r="N74" s="271"/>
      <c r="O74" s="392">
        <v>0.02</v>
      </c>
      <c r="P74" s="392">
        <v>0.02</v>
      </c>
      <c r="Q74" s="392">
        <v>0.02</v>
      </c>
      <c r="R74" s="392">
        <v>0.02</v>
      </c>
      <c r="S74" s="296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</row>
    <row r="75" spans="1:45" s="39" customFormat="1" ht="22.5" x14ac:dyDescent="0.25">
      <c r="A75" s="193"/>
      <c r="B75" s="466">
        <v>9.9999999999999992E-2</v>
      </c>
      <c r="C75" s="33" t="s">
        <v>242</v>
      </c>
      <c r="D75" s="236" t="s">
        <v>283</v>
      </c>
      <c r="E75" s="152" t="s">
        <v>337</v>
      </c>
      <c r="F75" s="198" t="s">
        <v>26</v>
      </c>
      <c r="G75" s="199" t="s">
        <v>26</v>
      </c>
      <c r="H75" s="37"/>
      <c r="I75" s="413"/>
      <c r="J75" s="330"/>
      <c r="K75" s="282" t="str">
        <f t="shared" si="7"/>
        <v>...%</v>
      </c>
      <c r="L75" s="283" t="e">
        <f t="shared" si="8"/>
        <v>#VALUE!</v>
      </c>
      <c r="M75" s="270" t="e">
        <f t="shared" si="9"/>
        <v>#VALUE!</v>
      </c>
      <c r="N75" s="271"/>
      <c r="O75" s="392">
        <v>0.02</v>
      </c>
      <c r="P75" s="392">
        <v>0.02</v>
      </c>
      <c r="Q75" s="392">
        <v>0.02</v>
      </c>
      <c r="R75" s="392">
        <v>0.02</v>
      </c>
      <c r="S75" s="296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</row>
    <row r="76" spans="1:45" s="39" customFormat="1" ht="22.5" x14ac:dyDescent="0.25">
      <c r="A76" s="193"/>
      <c r="B76" s="466">
        <v>6.0000000000000005E-2</v>
      </c>
      <c r="C76" s="33" t="s">
        <v>314</v>
      </c>
      <c r="D76" s="236" t="s">
        <v>283</v>
      </c>
      <c r="E76" s="152" t="s">
        <v>337</v>
      </c>
      <c r="F76" s="198" t="s">
        <v>26</v>
      </c>
      <c r="G76" s="199" t="s">
        <v>26</v>
      </c>
      <c r="H76" s="37"/>
      <c r="I76" s="413"/>
      <c r="J76" s="330"/>
      <c r="K76" s="282" t="str">
        <f t="shared" si="7"/>
        <v>...%</v>
      </c>
      <c r="L76" s="283" t="e">
        <f t="shared" si="8"/>
        <v>#VALUE!</v>
      </c>
      <c r="M76" s="270" t="e">
        <f t="shared" si="9"/>
        <v>#VALUE!</v>
      </c>
      <c r="N76" s="271"/>
      <c r="O76" s="392">
        <v>0.02</v>
      </c>
      <c r="P76" s="392">
        <v>0.02</v>
      </c>
      <c r="Q76" s="392">
        <v>0.02</v>
      </c>
      <c r="R76" s="392">
        <v>0.02</v>
      </c>
      <c r="S76" s="296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</row>
    <row r="77" spans="1:45" s="39" customFormat="1" ht="22.5" x14ac:dyDescent="0.25">
      <c r="A77" s="193"/>
      <c r="B77" s="466">
        <v>0.03</v>
      </c>
      <c r="C77" s="33" t="s">
        <v>313</v>
      </c>
      <c r="D77" s="236" t="s">
        <v>283</v>
      </c>
      <c r="E77" s="152" t="s">
        <v>337</v>
      </c>
      <c r="F77" s="198" t="s">
        <v>26</v>
      </c>
      <c r="G77" s="199" t="s">
        <v>26</v>
      </c>
      <c r="H77" s="37"/>
      <c r="I77" s="413"/>
      <c r="J77" s="330"/>
      <c r="K77" s="282" t="str">
        <f t="shared" si="7"/>
        <v>...%</v>
      </c>
      <c r="L77" s="283" t="e">
        <f t="shared" si="8"/>
        <v>#VALUE!</v>
      </c>
      <c r="M77" s="270" t="e">
        <f t="shared" si="9"/>
        <v>#VALUE!</v>
      </c>
      <c r="N77" s="271"/>
      <c r="O77" s="392">
        <v>0.02</v>
      </c>
      <c r="P77" s="392">
        <v>0.02</v>
      </c>
      <c r="Q77" s="392">
        <v>0.02</v>
      </c>
      <c r="R77" s="392">
        <v>0.02</v>
      </c>
      <c r="S77" s="296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</row>
    <row r="78" spans="1:45" s="39" customFormat="1" ht="22.5" x14ac:dyDescent="0.25">
      <c r="A78" s="193"/>
      <c r="B78" s="466">
        <v>0.04</v>
      </c>
      <c r="C78" s="33" t="s">
        <v>243</v>
      </c>
      <c r="D78" s="236" t="s">
        <v>283</v>
      </c>
      <c r="E78" s="152" t="s">
        <v>337</v>
      </c>
      <c r="F78" s="198" t="s">
        <v>26</v>
      </c>
      <c r="G78" s="199" t="s">
        <v>26</v>
      </c>
      <c r="H78" s="37"/>
      <c r="I78" s="413"/>
      <c r="J78" s="330"/>
      <c r="K78" s="282" t="str">
        <f t="shared" si="7"/>
        <v>...%</v>
      </c>
      <c r="L78" s="283" t="e">
        <f t="shared" si="8"/>
        <v>#VALUE!</v>
      </c>
      <c r="M78" s="270" t="e">
        <f t="shared" si="9"/>
        <v>#VALUE!</v>
      </c>
      <c r="N78" s="271"/>
      <c r="O78" s="392">
        <v>0.02</v>
      </c>
      <c r="P78" s="392">
        <v>0.02</v>
      </c>
      <c r="Q78" s="392">
        <v>0.02</v>
      </c>
      <c r="R78" s="392">
        <v>0.02</v>
      </c>
      <c r="S78" s="296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</row>
    <row r="79" spans="1:45" s="44" customFormat="1" ht="22.5" x14ac:dyDescent="0.2">
      <c r="A79" s="193"/>
      <c r="B79" s="466">
        <v>0.25</v>
      </c>
      <c r="C79" s="33" t="s">
        <v>244</v>
      </c>
      <c r="D79" s="236" t="s">
        <v>283</v>
      </c>
      <c r="E79" s="152" t="s">
        <v>337</v>
      </c>
      <c r="F79" s="198" t="s">
        <v>26</v>
      </c>
      <c r="G79" s="199" t="s">
        <v>26</v>
      </c>
      <c r="H79" s="37"/>
      <c r="I79" s="413"/>
      <c r="J79" s="330"/>
      <c r="K79" s="282" t="str">
        <f t="shared" si="7"/>
        <v>...%</v>
      </c>
      <c r="L79" s="283" t="e">
        <f t="shared" si="8"/>
        <v>#VALUE!</v>
      </c>
      <c r="M79" s="270" t="e">
        <f t="shared" si="9"/>
        <v>#VALUE!</v>
      </c>
      <c r="N79" s="276"/>
      <c r="O79" s="392">
        <v>0.02</v>
      </c>
      <c r="P79" s="392">
        <v>0.02</v>
      </c>
      <c r="Q79" s="392">
        <v>0.02</v>
      </c>
      <c r="R79" s="392">
        <v>0.02</v>
      </c>
      <c r="S79" s="296"/>
      <c r="T79" s="38"/>
      <c r="U79" s="38"/>
      <c r="V79" s="38"/>
      <c r="AD79" s="38"/>
      <c r="AE79" s="38"/>
    </row>
    <row r="80" spans="1:45" s="39" customFormat="1" ht="22.5" x14ac:dyDescent="0.25">
      <c r="A80" s="193"/>
      <c r="B80" s="466">
        <v>0.03</v>
      </c>
      <c r="C80" s="33" t="s">
        <v>245</v>
      </c>
      <c r="D80" s="236" t="s">
        <v>283</v>
      </c>
      <c r="E80" s="152" t="s">
        <v>337</v>
      </c>
      <c r="F80" s="198" t="s">
        <v>26</v>
      </c>
      <c r="G80" s="199" t="s">
        <v>26</v>
      </c>
      <c r="H80" s="37"/>
      <c r="I80" s="413"/>
      <c r="J80" s="330"/>
      <c r="K80" s="282" t="str">
        <f t="shared" si="7"/>
        <v>...%</v>
      </c>
      <c r="L80" s="283" t="e">
        <f t="shared" si="8"/>
        <v>#VALUE!</v>
      </c>
      <c r="M80" s="270" t="e">
        <f t="shared" si="9"/>
        <v>#VALUE!</v>
      </c>
      <c r="N80" s="271"/>
      <c r="O80" s="392">
        <v>0.02</v>
      </c>
      <c r="P80" s="392">
        <v>0.02</v>
      </c>
      <c r="Q80" s="392">
        <v>0.02</v>
      </c>
      <c r="R80" s="392">
        <v>0.02</v>
      </c>
      <c r="S80" s="296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</row>
    <row r="81" spans="1:45" s="23" customFormat="1" ht="22.5" x14ac:dyDescent="0.25">
      <c r="A81" s="193"/>
      <c r="B81" s="466">
        <v>0.11</v>
      </c>
      <c r="C81" s="33" t="s">
        <v>246</v>
      </c>
      <c r="D81" s="236" t="s">
        <v>283</v>
      </c>
      <c r="E81" s="152" t="s">
        <v>337</v>
      </c>
      <c r="F81" s="198" t="s">
        <v>26</v>
      </c>
      <c r="G81" s="199" t="s">
        <v>26</v>
      </c>
      <c r="H81" s="37"/>
      <c r="I81" s="413"/>
      <c r="J81" s="330"/>
      <c r="K81" s="282" t="str">
        <f t="shared" si="7"/>
        <v>...%</v>
      </c>
      <c r="L81" s="283" t="e">
        <f t="shared" si="8"/>
        <v>#VALUE!</v>
      </c>
      <c r="M81" s="270" t="e">
        <f t="shared" si="9"/>
        <v>#VALUE!</v>
      </c>
      <c r="N81" s="265"/>
      <c r="O81" s="392">
        <v>0.02</v>
      </c>
      <c r="P81" s="392">
        <v>0.02</v>
      </c>
      <c r="Q81" s="392">
        <v>0.02</v>
      </c>
      <c r="R81" s="392">
        <v>0.02</v>
      </c>
      <c r="S81" s="296"/>
      <c r="T81" s="38"/>
      <c r="U81" s="38"/>
      <c r="V81" s="38"/>
      <c r="AD81" s="38"/>
      <c r="AE81" s="38"/>
    </row>
    <row r="82" spans="1:45" s="39" customFormat="1" ht="22.5" x14ac:dyDescent="0.25">
      <c r="A82" s="193"/>
      <c r="B82" s="466">
        <v>0.09</v>
      </c>
      <c r="C82" s="33" t="s">
        <v>247</v>
      </c>
      <c r="D82" s="236" t="s">
        <v>283</v>
      </c>
      <c r="E82" s="152" t="s">
        <v>337</v>
      </c>
      <c r="F82" s="198" t="s">
        <v>26</v>
      </c>
      <c r="G82" s="199" t="s">
        <v>26</v>
      </c>
      <c r="H82" s="37"/>
      <c r="I82" s="413"/>
      <c r="J82" s="330"/>
      <c r="K82" s="282" t="str">
        <f t="shared" si="7"/>
        <v>...%</v>
      </c>
      <c r="L82" s="283" t="e">
        <f t="shared" si="8"/>
        <v>#VALUE!</v>
      </c>
      <c r="M82" s="270" t="e">
        <f t="shared" si="9"/>
        <v>#VALUE!</v>
      </c>
      <c r="N82" s="271"/>
      <c r="O82" s="392">
        <v>0.02</v>
      </c>
      <c r="P82" s="392">
        <v>0.02</v>
      </c>
      <c r="Q82" s="392">
        <v>0.02</v>
      </c>
      <c r="R82" s="392">
        <v>0.02</v>
      </c>
      <c r="S82" s="296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</row>
    <row r="83" spans="1:45" s="39" customFormat="1" ht="22.5" x14ac:dyDescent="0.25">
      <c r="A83" s="193"/>
      <c r="B83" s="466">
        <v>0.03</v>
      </c>
      <c r="C83" s="33" t="s">
        <v>248</v>
      </c>
      <c r="D83" s="236" t="s">
        <v>283</v>
      </c>
      <c r="E83" s="152" t="s">
        <v>337</v>
      </c>
      <c r="F83" s="198" t="s">
        <v>26</v>
      </c>
      <c r="G83" s="199" t="s">
        <v>26</v>
      </c>
      <c r="H83" s="37"/>
      <c r="I83" s="413"/>
      <c r="J83" s="330"/>
      <c r="K83" s="282" t="str">
        <f t="shared" si="7"/>
        <v>...%</v>
      </c>
      <c r="L83" s="283" t="e">
        <f t="shared" si="8"/>
        <v>#VALUE!</v>
      </c>
      <c r="M83" s="270" t="e">
        <f t="shared" si="9"/>
        <v>#VALUE!</v>
      </c>
      <c r="N83" s="271"/>
      <c r="O83" s="392">
        <v>0.02</v>
      </c>
      <c r="P83" s="392">
        <v>0.02</v>
      </c>
      <c r="Q83" s="392">
        <v>0.02</v>
      </c>
      <c r="R83" s="392">
        <v>0.02</v>
      </c>
      <c r="S83" s="296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</row>
    <row r="84" spans="1:45" s="39" customFormat="1" ht="22.5" x14ac:dyDescent="0.25">
      <c r="A84" s="193"/>
      <c r="B84" s="466">
        <v>0.05</v>
      </c>
      <c r="C84" s="33" t="s">
        <v>249</v>
      </c>
      <c r="D84" s="236" t="s">
        <v>283</v>
      </c>
      <c r="E84" s="152" t="s">
        <v>337</v>
      </c>
      <c r="F84" s="198" t="s">
        <v>26</v>
      </c>
      <c r="G84" s="199" t="s">
        <v>26</v>
      </c>
      <c r="H84" s="37"/>
      <c r="I84" s="413"/>
      <c r="J84" s="330"/>
      <c r="K84" s="282" t="str">
        <f t="shared" si="7"/>
        <v>...%</v>
      </c>
      <c r="L84" s="283" t="e">
        <f t="shared" si="8"/>
        <v>#VALUE!</v>
      </c>
      <c r="M84" s="270" t="e">
        <f t="shared" si="9"/>
        <v>#VALUE!</v>
      </c>
      <c r="N84" s="271"/>
      <c r="O84" s="392">
        <v>0.02</v>
      </c>
      <c r="P84" s="392">
        <v>0.02</v>
      </c>
      <c r="Q84" s="392">
        <v>0.02</v>
      </c>
      <c r="R84" s="392">
        <v>0.02</v>
      </c>
      <c r="S84" s="296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</row>
    <row r="85" spans="1:45" s="39" customFormat="1" ht="22.5" x14ac:dyDescent="0.25">
      <c r="A85" s="193"/>
      <c r="B85" s="466">
        <v>0.08</v>
      </c>
      <c r="C85" s="33" t="s">
        <v>250</v>
      </c>
      <c r="D85" s="236" t="s">
        <v>283</v>
      </c>
      <c r="E85" s="152" t="s">
        <v>337</v>
      </c>
      <c r="F85" s="198" t="s">
        <v>26</v>
      </c>
      <c r="G85" s="199" t="s">
        <v>26</v>
      </c>
      <c r="H85" s="37"/>
      <c r="I85" s="413"/>
      <c r="J85" s="330"/>
      <c r="K85" s="282" t="str">
        <f t="shared" si="7"/>
        <v>...%</v>
      </c>
      <c r="L85" s="283" t="e">
        <f t="shared" si="8"/>
        <v>#VALUE!</v>
      </c>
      <c r="M85" s="270" t="e">
        <f t="shared" si="9"/>
        <v>#VALUE!</v>
      </c>
      <c r="N85" s="271"/>
      <c r="O85" s="392">
        <v>0.02</v>
      </c>
      <c r="P85" s="392">
        <v>0.02</v>
      </c>
      <c r="Q85" s="392">
        <v>0.02</v>
      </c>
      <c r="R85" s="392">
        <v>0.02</v>
      </c>
      <c r="S85" s="296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</row>
    <row r="86" spans="1:45" s="39" customFormat="1" ht="22.5" x14ac:dyDescent="0.25">
      <c r="A86" s="193"/>
      <c r="B86" s="466">
        <v>0.08</v>
      </c>
      <c r="C86" s="33" t="s">
        <v>251</v>
      </c>
      <c r="D86" s="236" t="s">
        <v>283</v>
      </c>
      <c r="E86" s="152" t="s">
        <v>337</v>
      </c>
      <c r="F86" s="198" t="s">
        <v>26</v>
      </c>
      <c r="G86" s="199" t="s">
        <v>26</v>
      </c>
      <c r="H86" s="37"/>
      <c r="I86" s="413"/>
      <c r="J86" s="330"/>
      <c r="K86" s="282" t="str">
        <f t="shared" si="7"/>
        <v>...%</v>
      </c>
      <c r="L86" s="283" t="e">
        <f t="shared" si="8"/>
        <v>#VALUE!</v>
      </c>
      <c r="M86" s="270" t="e">
        <f t="shared" si="9"/>
        <v>#VALUE!</v>
      </c>
      <c r="N86" s="271"/>
      <c r="O86" s="392">
        <v>0.02</v>
      </c>
      <c r="P86" s="392">
        <v>0.02</v>
      </c>
      <c r="Q86" s="392">
        <v>0.02</v>
      </c>
      <c r="R86" s="392">
        <v>0.02</v>
      </c>
      <c r="S86" s="296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</row>
    <row r="87" spans="1:45" s="39" customFormat="1" ht="22.5" x14ac:dyDescent="0.2">
      <c r="A87" s="193"/>
      <c r="B87" s="466">
        <v>0.05</v>
      </c>
      <c r="C87" s="33" t="s">
        <v>253</v>
      </c>
      <c r="D87" s="236" t="s">
        <v>283</v>
      </c>
      <c r="E87" s="152" t="s">
        <v>337</v>
      </c>
      <c r="F87" s="198" t="s">
        <v>26</v>
      </c>
      <c r="G87" s="199" t="s">
        <v>26</v>
      </c>
      <c r="H87" s="37"/>
      <c r="I87" s="413"/>
      <c r="J87" s="330"/>
      <c r="K87" s="282" t="str">
        <f t="shared" si="7"/>
        <v>...%</v>
      </c>
      <c r="L87" s="283" t="e">
        <f t="shared" si="8"/>
        <v>#VALUE!</v>
      </c>
      <c r="M87" s="270" t="e">
        <f t="shared" si="9"/>
        <v>#VALUE!</v>
      </c>
      <c r="N87" s="271"/>
      <c r="O87" s="392">
        <v>0.02</v>
      </c>
      <c r="P87" s="392">
        <v>0.02</v>
      </c>
      <c r="Q87" s="392">
        <v>0.02</v>
      </c>
      <c r="R87" s="392">
        <v>0.02</v>
      </c>
      <c r="S87" s="296"/>
      <c r="T87" s="44"/>
      <c r="U87" s="44"/>
      <c r="V87" s="44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</row>
    <row r="88" spans="1:45" s="39" customFormat="1" ht="22.5" x14ac:dyDescent="0.25">
      <c r="A88" s="193"/>
      <c r="B88" s="466">
        <v>0.13</v>
      </c>
      <c r="C88" s="33" t="s">
        <v>320</v>
      </c>
      <c r="D88" s="236" t="s">
        <v>283</v>
      </c>
      <c r="E88" s="152" t="s">
        <v>337</v>
      </c>
      <c r="F88" s="198" t="s">
        <v>26</v>
      </c>
      <c r="G88" s="199" t="s">
        <v>26</v>
      </c>
      <c r="H88" s="37"/>
      <c r="I88" s="413"/>
      <c r="J88" s="330"/>
      <c r="K88" s="282" t="str">
        <f t="shared" si="7"/>
        <v>...%</v>
      </c>
      <c r="L88" s="283" t="e">
        <f t="shared" si="8"/>
        <v>#VALUE!</v>
      </c>
      <c r="M88" s="270" t="e">
        <f t="shared" si="9"/>
        <v>#VALUE!</v>
      </c>
      <c r="N88" s="271"/>
      <c r="O88" s="392">
        <v>0.02</v>
      </c>
      <c r="P88" s="392">
        <v>0.02</v>
      </c>
      <c r="Q88" s="392">
        <v>0.02</v>
      </c>
      <c r="R88" s="392">
        <v>0.02</v>
      </c>
      <c r="S88" s="296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</row>
    <row r="89" spans="1:45" s="39" customFormat="1" ht="22.5" x14ac:dyDescent="0.25">
      <c r="A89" s="193"/>
      <c r="B89" s="466">
        <v>6.0000000000000005E-2</v>
      </c>
      <c r="C89" s="33" t="s">
        <v>310</v>
      </c>
      <c r="D89" s="236" t="s">
        <v>283</v>
      </c>
      <c r="E89" s="152" t="s">
        <v>337</v>
      </c>
      <c r="F89" s="198" t="s">
        <v>26</v>
      </c>
      <c r="G89" s="199" t="s">
        <v>26</v>
      </c>
      <c r="H89" s="37"/>
      <c r="I89" s="413"/>
      <c r="J89" s="330"/>
      <c r="K89" s="282" t="str">
        <f t="shared" si="7"/>
        <v>...%</v>
      </c>
      <c r="L89" s="283" t="e">
        <f t="shared" si="8"/>
        <v>#VALUE!</v>
      </c>
      <c r="M89" s="270" t="e">
        <f t="shared" si="9"/>
        <v>#VALUE!</v>
      </c>
      <c r="N89" s="271"/>
      <c r="O89" s="392">
        <v>0.02</v>
      </c>
      <c r="P89" s="392">
        <v>0.02</v>
      </c>
      <c r="Q89" s="392">
        <v>0.02</v>
      </c>
      <c r="R89" s="392">
        <v>0.02</v>
      </c>
      <c r="S89" s="296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</row>
    <row r="90" spans="1:45" s="39" customFormat="1" ht="22.5" x14ac:dyDescent="0.25">
      <c r="A90" s="193"/>
      <c r="B90" s="466">
        <v>6.0000000000000005E-2</v>
      </c>
      <c r="C90" s="33" t="s">
        <v>316</v>
      </c>
      <c r="D90" s="236" t="s">
        <v>283</v>
      </c>
      <c r="E90" s="152" t="s">
        <v>337</v>
      </c>
      <c r="F90" s="198" t="s">
        <v>26</v>
      </c>
      <c r="G90" s="199" t="s">
        <v>26</v>
      </c>
      <c r="H90" s="37"/>
      <c r="I90" s="413"/>
      <c r="J90" s="330"/>
      <c r="K90" s="282" t="str">
        <f t="shared" si="7"/>
        <v>...%</v>
      </c>
      <c r="L90" s="283" t="e">
        <f t="shared" si="8"/>
        <v>#VALUE!</v>
      </c>
      <c r="M90" s="270" t="e">
        <f t="shared" si="9"/>
        <v>#VALUE!</v>
      </c>
      <c r="N90" s="271"/>
      <c r="O90" s="392">
        <v>0.02</v>
      </c>
      <c r="P90" s="392">
        <v>0.02</v>
      </c>
      <c r="Q90" s="392">
        <v>0.02</v>
      </c>
      <c r="R90" s="392">
        <v>0.02</v>
      </c>
      <c r="S90" s="296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</row>
    <row r="91" spans="1:45" s="39" customFormat="1" ht="22.5" x14ac:dyDescent="0.25">
      <c r="A91" s="193"/>
      <c r="B91" s="466">
        <v>0.08</v>
      </c>
      <c r="C91" s="33" t="s">
        <v>321</v>
      </c>
      <c r="D91" s="236" t="s">
        <v>283</v>
      </c>
      <c r="E91" s="152" t="s">
        <v>337</v>
      </c>
      <c r="F91" s="198" t="s">
        <v>26</v>
      </c>
      <c r="G91" s="199" t="s">
        <v>26</v>
      </c>
      <c r="H91" s="37"/>
      <c r="I91" s="413"/>
      <c r="J91" s="330"/>
      <c r="K91" s="282" t="str">
        <f t="shared" si="7"/>
        <v>...%</v>
      </c>
      <c r="L91" s="283" t="e">
        <f t="shared" si="8"/>
        <v>#VALUE!</v>
      </c>
      <c r="M91" s="270" t="e">
        <f t="shared" si="9"/>
        <v>#VALUE!</v>
      </c>
      <c r="N91" s="271"/>
      <c r="O91" s="392">
        <v>0.02</v>
      </c>
      <c r="P91" s="392">
        <v>0.02</v>
      </c>
      <c r="Q91" s="392">
        <v>0.02</v>
      </c>
      <c r="R91" s="392">
        <v>0.02</v>
      </c>
      <c r="S91" s="296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</row>
    <row r="92" spans="1:45" s="39" customFormat="1" ht="22.5" x14ac:dyDescent="0.25">
      <c r="A92" s="193"/>
      <c r="B92" s="466">
        <v>0.04</v>
      </c>
      <c r="C92" s="33" t="s">
        <v>322</v>
      </c>
      <c r="D92" s="236" t="s">
        <v>283</v>
      </c>
      <c r="E92" s="152" t="s">
        <v>337</v>
      </c>
      <c r="F92" s="198" t="s">
        <v>26</v>
      </c>
      <c r="G92" s="199" t="s">
        <v>26</v>
      </c>
      <c r="H92" s="37"/>
      <c r="I92" s="413"/>
      <c r="J92" s="330"/>
      <c r="K92" s="282" t="str">
        <f t="shared" si="7"/>
        <v>...%</v>
      </c>
      <c r="L92" s="283" t="e">
        <f t="shared" si="8"/>
        <v>#VALUE!</v>
      </c>
      <c r="M92" s="270" t="e">
        <f t="shared" si="9"/>
        <v>#VALUE!</v>
      </c>
      <c r="N92" s="271"/>
      <c r="O92" s="392">
        <v>0.02</v>
      </c>
      <c r="P92" s="392">
        <v>0.02</v>
      </c>
      <c r="Q92" s="392">
        <v>0.02</v>
      </c>
      <c r="R92" s="392">
        <v>0.02</v>
      </c>
      <c r="S92" s="296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</row>
    <row r="93" spans="1:45" s="39" customFormat="1" ht="22.5" x14ac:dyDescent="0.25">
      <c r="A93" s="193"/>
      <c r="B93" s="466">
        <v>6.0000000000000005E-2</v>
      </c>
      <c r="C93" s="33" t="s">
        <v>328</v>
      </c>
      <c r="D93" s="236" t="s">
        <v>283</v>
      </c>
      <c r="E93" s="152" t="s">
        <v>337</v>
      </c>
      <c r="F93" s="198" t="s">
        <v>26</v>
      </c>
      <c r="G93" s="199" t="s">
        <v>26</v>
      </c>
      <c r="H93" s="37"/>
      <c r="I93" s="413"/>
      <c r="J93" s="330"/>
      <c r="K93" s="282" t="str">
        <f t="shared" si="7"/>
        <v>...%</v>
      </c>
      <c r="L93" s="283" t="e">
        <f t="shared" si="8"/>
        <v>#VALUE!</v>
      </c>
      <c r="M93" s="270" t="e">
        <f t="shared" si="9"/>
        <v>#VALUE!</v>
      </c>
      <c r="N93" s="271"/>
      <c r="O93" s="392">
        <v>0.02</v>
      </c>
      <c r="P93" s="392">
        <v>0.02</v>
      </c>
      <c r="Q93" s="392">
        <v>0.02</v>
      </c>
      <c r="R93" s="392">
        <v>0.02</v>
      </c>
      <c r="S93" s="296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</row>
    <row r="94" spans="1:45" s="39" customFormat="1" ht="22.5" x14ac:dyDescent="0.25">
      <c r="A94" s="193"/>
      <c r="B94" s="466">
        <v>0.31</v>
      </c>
      <c r="C94" s="33" t="s">
        <v>252</v>
      </c>
      <c r="D94" s="236" t="s">
        <v>283</v>
      </c>
      <c r="E94" s="152" t="s">
        <v>337</v>
      </c>
      <c r="F94" s="198" t="s">
        <v>26</v>
      </c>
      <c r="G94" s="199" t="s">
        <v>26</v>
      </c>
      <c r="H94" s="37"/>
      <c r="I94" s="413"/>
      <c r="J94" s="330"/>
      <c r="K94" s="282" t="str">
        <f t="shared" si="7"/>
        <v>...%</v>
      </c>
      <c r="L94" s="283" t="e">
        <f t="shared" si="8"/>
        <v>#VALUE!</v>
      </c>
      <c r="M94" s="270" t="e">
        <f t="shared" si="9"/>
        <v>#VALUE!</v>
      </c>
      <c r="N94" s="271"/>
      <c r="O94" s="392">
        <v>0.02</v>
      </c>
      <c r="P94" s="392">
        <v>0.02</v>
      </c>
      <c r="Q94" s="392">
        <v>0.02</v>
      </c>
      <c r="R94" s="392">
        <v>0.02</v>
      </c>
      <c r="S94" s="296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</row>
    <row r="95" spans="1:45" s="39" customFormat="1" ht="22.5" x14ac:dyDescent="0.25">
      <c r="A95" s="193"/>
      <c r="B95" s="466">
        <v>0.22</v>
      </c>
      <c r="C95" s="33" t="s">
        <v>309</v>
      </c>
      <c r="D95" s="236" t="s">
        <v>283</v>
      </c>
      <c r="E95" s="152" t="s">
        <v>337</v>
      </c>
      <c r="F95" s="198" t="s">
        <v>26</v>
      </c>
      <c r="G95" s="199" t="s">
        <v>26</v>
      </c>
      <c r="H95" s="37"/>
      <c r="I95" s="413"/>
      <c r="J95" s="330"/>
      <c r="K95" s="282" t="str">
        <f t="shared" si="7"/>
        <v>...%</v>
      </c>
      <c r="L95" s="283" t="e">
        <f t="shared" si="8"/>
        <v>#VALUE!</v>
      </c>
      <c r="M95" s="270" t="e">
        <f t="shared" si="9"/>
        <v>#VALUE!</v>
      </c>
      <c r="N95" s="271"/>
      <c r="O95" s="392">
        <v>0.02</v>
      </c>
      <c r="P95" s="392">
        <v>0.02</v>
      </c>
      <c r="Q95" s="392">
        <v>0.02</v>
      </c>
      <c r="R95" s="392">
        <v>0.02</v>
      </c>
      <c r="S95" s="296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</row>
    <row r="96" spans="1:45" s="39" customFormat="1" ht="22.5" x14ac:dyDescent="0.25">
      <c r="A96" s="193"/>
      <c r="B96" s="466">
        <v>5.5E-2</v>
      </c>
      <c r="C96" s="33" t="s">
        <v>319</v>
      </c>
      <c r="D96" s="236" t="s">
        <v>283</v>
      </c>
      <c r="E96" s="152" t="s">
        <v>337</v>
      </c>
      <c r="F96" s="198" t="s">
        <v>26</v>
      </c>
      <c r="G96" s="199" t="s">
        <v>26</v>
      </c>
      <c r="H96" s="37"/>
      <c r="I96" s="413"/>
      <c r="J96" s="330"/>
      <c r="K96" s="282" t="str">
        <f t="shared" si="7"/>
        <v>...%</v>
      </c>
      <c r="L96" s="283" t="e">
        <f t="shared" si="8"/>
        <v>#VALUE!</v>
      </c>
      <c r="M96" s="270" t="e">
        <f t="shared" si="9"/>
        <v>#VALUE!</v>
      </c>
      <c r="N96" s="271"/>
      <c r="O96" s="392">
        <v>0.02</v>
      </c>
      <c r="P96" s="392">
        <v>0.02</v>
      </c>
      <c r="Q96" s="392">
        <v>0.02</v>
      </c>
      <c r="R96" s="392">
        <v>0.02</v>
      </c>
      <c r="S96" s="296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</row>
    <row r="97" spans="1:45" s="39" customFormat="1" ht="22.5" x14ac:dyDescent="0.25">
      <c r="A97" s="193"/>
      <c r="B97" s="466">
        <v>0.13</v>
      </c>
      <c r="C97" s="33" t="s">
        <v>254</v>
      </c>
      <c r="D97" s="236" t="s">
        <v>283</v>
      </c>
      <c r="E97" s="152" t="s">
        <v>337</v>
      </c>
      <c r="F97" s="198" t="s">
        <v>26</v>
      </c>
      <c r="G97" s="199" t="s">
        <v>26</v>
      </c>
      <c r="H97" s="37"/>
      <c r="I97" s="413"/>
      <c r="J97" s="330"/>
      <c r="K97" s="282" t="str">
        <f t="shared" si="7"/>
        <v>...%</v>
      </c>
      <c r="L97" s="283" t="e">
        <f t="shared" si="8"/>
        <v>#VALUE!</v>
      </c>
      <c r="M97" s="270" t="e">
        <f t="shared" si="9"/>
        <v>#VALUE!</v>
      </c>
      <c r="N97" s="271"/>
      <c r="O97" s="392">
        <v>0.02</v>
      </c>
      <c r="P97" s="392">
        <v>0.02</v>
      </c>
      <c r="Q97" s="392">
        <v>0.02</v>
      </c>
      <c r="R97" s="392">
        <v>0.02</v>
      </c>
      <c r="S97" s="296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</row>
    <row r="98" spans="1:45" s="39" customFormat="1" ht="22.5" x14ac:dyDescent="0.25">
      <c r="A98" s="193"/>
      <c r="B98" s="466">
        <v>0.04</v>
      </c>
      <c r="C98" s="33" t="s">
        <v>318</v>
      </c>
      <c r="D98" s="236" t="s">
        <v>283</v>
      </c>
      <c r="E98" s="152" t="s">
        <v>337</v>
      </c>
      <c r="F98" s="198" t="s">
        <v>26</v>
      </c>
      <c r="G98" s="199" t="s">
        <v>26</v>
      </c>
      <c r="H98" s="37"/>
      <c r="I98" s="413"/>
      <c r="J98" s="330"/>
      <c r="K98" s="282" t="str">
        <f t="shared" si="7"/>
        <v>...%</v>
      </c>
      <c r="L98" s="283" t="e">
        <f t="shared" si="8"/>
        <v>#VALUE!</v>
      </c>
      <c r="M98" s="270" t="e">
        <f t="shared" si="9"/>
        <v>#VALUE!</v>
      </c>
      <c r="N98" s="271"/>
      <c r="O98" s="392">
        <v>0.02</v>
      </c>
      <c r="P98" s="392">
        <v>0.02</v>
      </c>
      <c r="Q98" s="392">
        <v>0.02</v>
      </c>
      <c r="R98" s="392">
        <v>0.02</v>
      </c>
      <c r="S98" s="296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</row>
    <row r="99" spans="1:45" s="39" customFormat="1" ht="22.5" x14ac:dyDescent="0.25">
      <c r="A99" s="193"/>
      <c r="B99" s="466">
        <v>0.13</v>
      </c>
      <c r="C99" s="33" t="s">
        <v>311</v>
      </c>
      <c r="D99" s="236" t="s">
        <v>283</v>
      </c>
      <c r="E99" s="152" t="s">
        <v>337</v>
      </c>
      <c r="F99" s="198" t="s">
        <v>26</v>
      </c>
      <c r="G99" s="199" t="s">
        <v>26</v>
      </c>
      <c r="H99" s="37"/>
      <c r="I99" s="413"/>
      <c r="J99" s="330"/>
      <c r="K99" s="282" t="str">
        <f t="shared" si="7"/>
        <v>...%</v>
      </c>
      <c r="L99" s="283" t="e">
        <f t="shared" si="8"/>
        <v>#VALUE!</v>
      </c>
      <c r="M99" s="270" t="e">
        <f t="shared" si="9"/>
        <v>#VALUE!</v>
      </c>
      <c r="N99" s="271"/>
      <c r="O99" s="392">
        <v>0.02</v>
      </c>
      <c r="P99" s="392">
        <v>0.02</v>
      </c>
      <c r="Q99" s="392">
        <v>0.02</v>
      </c>
      <c r="R99" s="392">
        <v>0.02</v>
      </c>
      <c r="S99" s="296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</row>
    <row r="100" spans="1:45" s="39" customFormat="1" ht="22.5" x14ac:dyDescent="0.25">
      <c r="A100" s="193"/>
      <c r="B100" s="466">
        <v>6.0000000000000005E-2</v>
      </c>
      <c r="C100" s="33" t="s">
        <v>323</v>
      </c>
      <c r="D100" s="236" t="s">
        <v>283</v>
      </c>
      <c r="E100" s="152" t="s">
        <v>337</v>
      </c>
      <c r="F100" s="198" t="s">
        <v>26</v>
      </c>
      <c r="G100" s="199" t="s">
        <v>26</v>
      </c>
      <c r="H100" s="37"/>
      <c r="I100" s="413"/>
      <c r="J100" s="330"/>
      <c r="K100" s="282" t="str">
        <f t="shared" si="7"/>
        <v>...%</v>
      </c>
      <c r="L100" s="283" t="e">
        <f t="shared" si="8"/>
        <v>#VALUE!</v>
      </c>
      <c r="M100" s="270" t="e">
        <f t="shared" si="9"/>
        <v>#VALUE!</v>
      </c>
      <c r="N100" s="271"/>
      <c r="O100" s="392">
        <v>0.02</v>
      </c>
      <c r="P100" s="392">
        <v>0.02</v>
      </c>
      <c r="Q100" s="392">
        <v>0.02</v>
      </c>
      <c r="R100" s="392">
        <v>0.02</v>
      </c>
      <c r="S100" s="296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</row>
    <row r="101" spans="1:45" s="39" customFormat="1" ht="22.5" x14ac:dyDescent="0.25">
      <c r="A101" s="193"/>
      <c r="B101" s="466">
        <v>0.04</v>
      </c>
      <c r="C101" s="33" t="s">
        <v>312</v>
      </c>
      <c r="D101" s="236" t="s">
        <v>283</v>
      </c>
      <c r="E101" s="152" t="s">
        <v>337</v>
      </c>
      <c r="F101" s="198" t="s">
        <v>26</v>
      </c>
      <c r="G101" s="199" t="s">
        <v>26</v>
      </c>
      <c r="H101" s="37"/>
      <c r="I101" s="413"/>
      <c r="J101" s="330"/>
      <c r="K101" s="282" t="str">
        <f t="shared" si="7"/>
        <v>...%</v>
      </c>
      <c r="L101" s="283" t="e">
        <f t="shared" si="8"/>
        <v>#VALUE!</v>
      </c>
      <c r="M101" s="270" t="e">
        <f t="shared" si="9"/>
        <v>#VALUE!</v>
      </c>
      <c r="N101" s="271"/>
      <c r="O101" s="392">
        <v>0.02</v>
      </c>
      <c r="P101" s="392">
        <v>0.02</v>
      </c>
      <c r="Q101" s="392">
        <v>0.02</v>
      </c>
      <c r="R101" s="392">
        <v>0.02</v>
      </c>
      <c r="S101" s="296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</row>
    <row r="102" spans="1:45" s="39" customFormat="1" ht="22.5" x14ac:dyDescent="0.25">
      <c r="A102" s="193"/>
      <c r="B102" s="466">
        <v>0.04</v>
      </c>
      <c r="C102" s="33" t="s">
        <v>327</v>
      </c>
      <c r="D102" s="236" t="s">
        <v>283</v>
      </c>
      <c r="E102" s="152" t="s">
        <v>337</v>
      </c>
      <c r="F102" s="198" t="s">
        <v>26</v>
      </c>
      <c r="G102" s="199" t="s">
        <v>26</v>
      </c>
      <c r="H102" s="37"/>
      <c r="I102" s="413"/>
      <c r="J102" s="330"/>
      <c r="K102" s="282" t="str">
        <f t="shared" si="7"/>
        <v>...%</v>
      </c>
      <c r="L102" s="283" t="e">
        <f t="shared" si="8"/>
        <v>#VALUE!</v>
      </c>
      <c r="M102" s="270" t="e">
        <f t="shared" si="9"/>
        <v>#VALUE!</v>
      </c>
      <c r="N102" s="271"/>
      <c r="O102" s="392">
        <v>0.02</v>
      </c>
      <c r="P102" s="392">
        <v>0.02</v>
      </c>
      <c r="Q102" s="392">
        <v>0.02</v>
      </c>
      <c r="R102" s="392">
        <v>0.02</v>
      </c>
      <c r="S102" s="296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</row>
    <row r="103" spans="1:45" s="39" customFormat="1" ht="22.5" x14ac:dyDescent="0.25">
      <c r="A103" s="193"/>
      <c r="B103" s="466">
        <v>0.05</v>
      </c>
      <c r="C103" s="33" t="s">
        <v>324</v>
      </c>
      <c r="D103" s="236" t="s">
        <v>283</v>
      </c>
      <c r="E103" s="152" t="s">
        <v>337</v>
      </c>
      <c r="F103" s="198" t="s">
        <v>26</v>
      </c>
      <c r="G103" s="199" t="s">
        <v>26</v>
      </c>
      <c r="H103" s="37"/>
      <c r="I103" s="413"/>
      <c r="J103" s="330"/>
      <c r="K103" s="282" t="str">
        <f t="shared" si="7"/>
        <v>...%</v>
      </c>
      <c r="L103" s="283" t="e">
        <f t="shared" si="8"/>
        <v>#VALUE!</v>
      </c>
      <c r="M103" s="270" t="e">
        <f t="shared" si="9"/>
        <v>#VALUE!</v>
      </c>
      <c r="N103" s="271"/>
      <c r="O103" s="392">
        <v>0.02</v>
      </c>
      <c r="P103" s="392">
        <v>0.02</v>
      </c>
      <c r="Q103" s="392">
        <v>0.02</v>
      </c>
      <c r="R103" s="392">
        <v>0.02</v>
      </c>
      <c r="S103" s="296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</row>
    <row r="104" spans="1:45" s="38" customFormat="1" ht="48.95" customHeight="1" x14ac:dyDescent="0.25">
      <c r="A104" s="193"/>
      <c r="B104" s="466">
        <v>0.01</v>
      </c>
      <c r="C104" s="63" t="s">
        <v>255</v>
      </c>
      <c r="D104" s="237" t="s">
        <v>25</v>
      </c>
      <c r="E104" s="34" t="s">
        <v>351</v>
      </c>
      <c r="F104" s="198" t="s">
        <v>26</v>
      </c>
      <c r="G104" s="199" t="s">
        <v>26</v>
      </c>
      <c r="H104" s="37"/>
      <c r="I104" s="413"/>
      <c r="J104" s="330"/>
      <c r="K104" s="282" t="str">
        <f t="shared" si="7"/>
        <v>...%</v>
      </c>
      <c r="L104" s="283" t="e">
        <f t="shared" si="8"/>
        <v>#VALUE!</v>
      </c>
      <c r="M104" s="270" t="e">
        <f t="shared" si="9"/>
        <v>#VALUE!</v>
      </c>
      <c r="N104" s="271"/>
      <c r="O104" s="392">
        <v>0.02</v>
      </c>
      <c r="P104" s="392">
        <v>0.02</v>
      </c>
      <c r="Q104" s="392">
        <v>0.02</v>
      </c>
      <c r="R104" s="392">
        <v>0.02</v>
      </c>
      <c r="S104" s="296"/>
    </row>
    <row r="105" spans="1:45" s="71" customFormat="1" ht="15" customHeight="1" x14ac:dyDescent="0.25">
      <c r="A105" s="193"/>
      <c r="B105" s="469"/>
      <c r="C105" s="41"/>
      <c r="D105" s="87"/>
      <c r="E105" s="41"/>
      <c r="F105" s="87"/>
      <c r="G105" s="200"/>
      <c r="H105" s="37"/>
      <c r="I105" s="413"/>
      <c r="J105" s="330"/>
      <c r="K105" s="362"/>
      <c r="L105" s="363"/>
      <c r="M105" s="270"/>
      <c r="N105" s="368"/>
      <c r="O105" s="376"/>
      <c r="P105" s="376"/>
      <c r="Q105" s="376"/>
      <c r="R105" s="376"/>
      <c r="S105" s="296"/>
      <c r="T105" s="38"/>
      <c r="U105" s="38"/>
      <c r="V105" s="38"/>
    </row>
    <row r="106" spans="1:45" s="45" customFormat="1" ht="15" customHeight="1" x14ac:dyDescent="0.25">
      <c r="A106" s="193"/>
      <c r="B106" s="464"/>
      <c r="C106" s="427" t="s">
        <v>329</v>
      </c>
      <c r="D106" s="439"/>
      <c r="E106" s="166"/>
      <c r="F106" s="166"/>
      <c r="G106" s="440"/>
      <c r="H106" s="37"/>
      <c r="I106" s="413"/>
      <c r="J106" s="330"/>
      <c r="K106" s="394"/>
      <c r="L106" s="395"/>
      <c r="M106" s="330"/>
      <c r="N106" s="279"/>
      <c r="O106" s="441"/>
      <c r="P106" s="441"/>
      <c r="Q106" s="441"/>
      <c r="R106" s="441"/>
      <c r="S106" s="441"/>
      <c r="T106" s="38"/>
      <c r="U106" s="38"/>
      <c r="V106" s="38"/>
    </row>
    <row r="107" spans="1:45" s="23" customFormat="1" ht="22.5" x14ac:dyDescent="0.25">
      <c r="B107" s="465" t="s">
        <v>6</v>
      </c>
      <c r="C107" s="25" t="s">
        <v>7</v>
      </c>
      <c r="D107" s="25" t="s">
        <v>282</v>
      </c>
      <c r="E107" s="26" t="s">
        <v>8</v>
      </c>
      <c r="F107" s="212" t="s">
        <v>25</v>
      </c>
      <c r="G107" s="28" t="s">
        <v>330</v>
      </c>
      <c r="H107" s="37"/>
      <c r="I107" s="413"/>
      <c r="J107" s="330"/>
      <c r="K107" s="263" t="s">
        <v>11</v>
      </c>
      <c r="L107" s="264" t="s">
        <v>12</v>
      </c>
      <c r="M107" s="330"/>
      <c r="N107" s="281"/>
      <c r="O107" s="442"/>
      <c r="P107" s="442"/>
      <c r="Q107" s="442"/>
      <c r="R107" s="442"/>
      <c r="S107" s="442"/>
      <c r="T107" s="38"/>
      <c r="U107" s="38"/>
      <c r="V107" s="38"/>
    </row>
    <row r="108" spans="1:45" s="23" customFormat="1" ht="22.5" x14ac:dyDescent="0.25">
      <c r="B108" s="466">
        <v>0.2</v>
      </c>
      <c r="C108" s="33" t="s">
        <v>331</v>
      </c>
      <c r="D108" s="236" t="s">
        <v>283</v>
      </c>
      <c r="E108" s="34" t="s">
        <v>333</v>
      </c>
      <c r="F108" s="213" t="s">
        <v>25</v>
      </c>
      <c r="G108" s="36" t="s">
        <v>15</v>
      </c>
      <c r="H108" s="37"/>
      <c r="I108" s="413"/>
      <c r="J108" s="330"/>
      <c r="K108" s="268" t="str">
        <f>G108</f>
        <v>... €</v>
      </c>
      <c r="L108" s="269" t="str">
        <f>K108</f>
        <v>... €</v>
      </c>
      <c r="M108" s="330"/>
      <c r="N108" s="281"/>
      <c r="O108" s="442"/>
      <c r="P108" s="442"/>
      <c r="Q108" s="442"/>
      <c r="R108" s="442"/>
      <c r="S108" s="442"/>
      <c r="T108" s="38"/>
      <c r="U108" s="38"/>
      <c r="V108" s="38"/>
    </row>
    <row r="109" spans="1:45" s="39" customFormat="1" ht="22.5" x14ac:dyDescent="0.25">
      <c r="A109" s="23"/>
      <c r="B109" s="466">
        <v>0.2</v>
      </c>
      <c r="C109" s="33" t="s">
        <v>332</v>
      </c>
      <c r="D109" s="236" t="s">
        <v>283</v>
      </c>
      <c r="E109" s="34" t="s">
        <v>334</v>
      </c>
      <c r="F109" s="213" t="s">
        <v>25</v>
      </c>
      <c r="G109" s="36" t="s">
        <v>15</v>
      </c>
      <c r="H109" s="37"/>
      <c r="I109" s="413"/>
      <c r="J109" s="273"/>
      <c r="K109" s="268" t="str">
        <f>G109</f>
        <v>... €</v>
      </c>
      <c r="L109" s="269" t="str">
        <f t="shared" ref="L109:L110" si="10">K109</f>
        <v>... €</v>
      </c>
      <c r="M109" s="330"/>
      <c r="N109" s="366"/>
      <c r="O109" s="442"/>
      <c r="P109" s="442"/>
      <c r="Q109" s="442"/>
      <c r="R109" s="442"/>
      <c r="S109" s="442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</row>
    <row r="110" spans="1:45" s="23" customFormat="1" ht="22.5" x14ac:dyDescent="0.25">
      <c r="B110" s="466">
        <v>0.1</v>
      </c>
      <c r="C110" s="33" t="s">
        <v>212</v>
      </c>
      <c r="D110" s="236" t="s">
        <v>283</v>
      </c>
      <c r="E110" s="34" t="s">
        <v>335</v>
      </c>
      <c r="F110" s="213" t="s">
        <v>25</v>
      </c>
      <c r="G110" s="36" t="s">
        <v>15</v>
      </c>
      <c r="H110" s="37"/>
      <c r="I110" s="413"/>
      <c r="J110" s="330"/>
      <c r="K110" s="268" t="str">
        <f>G110</f>
        <v>... €</v>
      </c>
      <c r="L110" s="269" t="str">
        <f t="shared" si="10"/>
        <v>... €</v>
      </c>
      <c r="M110" s="330"/>
      <c r="N110" s="281"/>
      <c r="O110" s="281"/>
      <c r="P110" s="281"/>
      <c r="Q110" s="281"/>
      <c r="R110" s="281"/>
      <c r="S110" s="281"/>
      <c r="T110" s="38"/>
      <c r="U110" s="38"/>
      <c r="V110" s="38"/>
    </row>
    <row r="111" spans="1:45" s="71" customFormat="1" ht="15" customHeight="1" x14ac:dyDescent="0.25">
      <c r="A111" s="438"/>
      <c r="B111" s="469"/>
      <c r="C111" s="41"/>
      <c r="D111" s="87"/>
      <c r="E111" s="41"/>
      <c r="F111" s="87"/>
      <c r="G111" s="200"/>
      <c r="H111" s="37"/>
      <c r="I111" s="413"/>
      <c r="J111" s="330"/>
      <c r="K111" s="362"/>
      <c r="L111" s="363"/>
      <c r="M111" s="270"/>
      <c r="N111" s="368"/>
      <c r="O111" s="376"/>
      <c r="P111" s="376"/>
      <c r="Q111" s="376"/>
      <c r="R111" s="376"/>
      <c r="S111" s="296"/>
      <c r="T111" s="38"/>
      <c r="U111" s="38"/>
      <c r="V111" s="38"/>
    </row>
    <row r="112" spans="1:45" s="202" customFormat="1" ht="15" customHeight="1" x14ac:dyDescent="0.25">
      <c r="A112" s="436"/>
      <c r="B112" s="469"/>
      <c r="C112" s="18" t="s">
        <v>256</v>
      </c>
      <c r="D112" s="227"/>
      <c r="E112" s="201"/>
      <c r="F112" s="20"/>
      <c r="G112" s="21"/>
      <c r="H112" s="37"/>
      <c r="I112" s="413"/>
      <c r="J112" s="330"/>
      <c r="K112" s="396"/>
      <c r="L112" s="397"/>
      <c r="M112" s="293"/>
      <c r="N112" s="366"/>
      <c r="O112" s="483" t="s">
        <v>285</v>
      </c>
      <c r="P112" s="241" t="s">
        <v>286</v>
      </c>
      <c r="Q112" s="483" t="s">
        <v>287</v>
      </c>
      <c r="R112" s="483" t="s">
        <v>288</v>
      </c>
      <c r="S112" s="296"/>
      <c r="T112" s="38"/>
      <c r="U112" s="38"/>
      <c r="V112" s="38"/>
    </row>
    <row r="113" spans="1:45" s="23" customFormat="1" ht="45" x14ac:dyDescent="0.25">
      <c r="A113" s="436"/>
      <c r="B113" s="465" t="s">
        <v>6</v>
      </c>
      <c r="C113" s="25" t="s">
        <v>7</v>
      </c>
      <c r="D113" s="238" t="s">
        <v>25</v>
      </c>
      <c r="E113" s="26" t="s">
        <v>8</v>
      </c>
      <c r="F113" s="27" t="s">
        <v>257</v>
      </c>
      <c r="G113" s="54" t="s">
        <v>258</v>
      </c>
      <c r="H113" s="37"/>
      <c r="I113" s="413"/>
      <c r="J113" s="330"/>
      <c r="K113" s="263" t="s">
        <v>11</v>
      </c>
      <c r="L113" s="264" t="s">
        <v>12</v>
      </c>
      <c r="M113" s="265"/>
      <c r="N113" s="366"/>
      <c r="O113" s="266" t="s">
        <v>257</v>
      </c>
      <c r="P113" s="266" t="s">
        <v>257</v>
      </c>
      <c r="Q113" s="266" t="s">
        <v>257</v>
      </c>
      <c r="R113" s="266" t="s">
        <v>257</v>
      </c>
      <c r="S113" s="296"/>
      <c r="T113" s="38"/>
      <c r="U113" s="38"/>
      <c r="V113" s="38"/>
    </row>
    <row r="114" spans="1:45" s="90" customFormat="1" ht="33.75" x14ac:dyDescent="0.2">
      <c r="A114" s="436"/>
      <c r="B114" s="466">
        <v>0.01</v>
      </c>
      <c r="C114" s="33" t="s">
        <v>259</v>
      </c>
      <c r="D114" s="239" t="s">
        <v>25</v>
      </c>
      <c r="E114" s="34" t="s">
        <v>352</v>
      </c>
      <c r="F114" s="198" t="s">
        <v>26</v>
      </c>
      <c r="G114" s="199" t="s">
        <v>97</v>
      </c>
      <c r="H114" s="37"/>
      <c r="I114" s="413"/>
      <c r="J114" s="330"/>
      <c r="K114" s="398" t="str">
        <f>G114</f>
        <v>... %</v>
      </c>
      <c r="L114" s="399" t="e">
        <f>1+(1*K114)</f>
        <v>#VALUE!</v>
      </c>
      <c r="M114" s="270" t="e">
        <f>G114-F114</f>
        <v>#VALUE!</v>
      </c>
      <c r="N114" s="366"/>
      <c r="O114" s="392">
        <v>0</v>
      </c>
      <c r="P114" s="392">
        <v>0</v>
      </c>
      <c r="Q114" s="392">
        <v>0</v>
      </c>
      <c r="R114" s="392">
        <v>0</v>
      </c>
      <c r="S114" s="296"/>
      <c r="T114" s="38"/>
      <c r="U114" s="38"/>
      <c r="V114" s="38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</row>
    <row r="115" spans="1:45" s="90" customFormat="1" ht="15" customHeight="1" x14ac:dyDescent="0.2">
      <c r="A115" s="436"/>
      <c r="B115" s="469"/>
      <c r="C115" s="41"/>
      <c r="D115" s="87"/>
      <c r="E115" s="41"/>
      <c r="F115" s="41"/>
      <c r="G115" s="87"/>
      <c r="H115" s="37"/>
      <c r="I115" s="413"/>
      <c r="J115" s="330"/>
      <c r="K115" s="298"/>
      <c r="L115" s="286"/>
      <c r="M115" s="299"/>
      <c r="N115" s="368"/>
      <c r="O115" s="377"/>
      <c r="P115" s="377"/>
      <c r="Q115" s="377"/>
      <c r="R115" s="377"/>
      <c r="S115" s="296"/>
      <c r="T115" s="38"/>
      <c r="U115" s="38"/>
      <c r="V115" s="38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</row>
    <row r="116" spans="1:45" s="202" customFormat="1" ht="15" customHeight="1" x14ac:dyDescent="0.25">
      <c r="A116" s="436"/>
      <c r="B116" s="469"/>
      <c r="C116" s="18" t="s">
        <v>260</v>
      </c>
      <c r="D116" s="227"/>
      <c r="E116" s="201"/>
      <c r="F116" s="201"/>
      <c r="G116" s="203"/>
      <c r="H116" s="37"/>
      <c r="I116" s="413"/>
      <c r="J116" s="330"/>
      <c r="K116" s="400"/>
      <c r="L116" s="401"/>
      <c r="M116" s="293"/>
      <c r="N116" s="368"/>
      <c r="O116" s="483" t="s">
        <v>285</v>
      </c>
      <c r="P116" s="241" t="s">
        <v>286</v>
      </c>
      <c r="Q116" s="483" t="s">
        <v>287</v>
      </c>
      <c r="R116" s="483" t="s">
        <v>288</v>
      </c>
      <c r="S116" s="296"/>
      <c r="T116" s="38"/>
      <c r="U116" s="38"/>
      <c r="V116" s="38"/>
    </row>
    <row r="117" spans="1:45" s="90" customFormat="1" ht="33.75" x14ac:dyDescent="0.2">
      <c r="A117" s="436"/>
      <c r="B117" s="465" t="s">
        <v>6</v>
      </c>
      <c r="C117" s="25" t="s">
        <v>261</v>
      </c>
      <c r="D117" s="238" t="s">
        <v>25</v>
      </c>
      <c r="E117" s="26" t="s">
        <v>262</v>
      </c>
      <c r="F117" s="27" t="s">
        <v>9</v>
      </c>
      <c r="G117" s="28" t="s">
        <v>10</v>
      </c>
      <c r="H117" s="37"/>
      <c r="I117" s="413"/>
      <c r="J117" s="330"/>
      <c r="K117" s="263" t="s">
        <v>11</v>
      </c>
      <c r="L117" s="264" t="s">
        <v>12</v>
      </c>
      <c r="M117" s="261"/>
      <c r="N117" s="368"/>
      <c r="O117" s="266" t="s">
        <v>9</v>
      </c>
      <c r="P117" s="266" t="s">
        <v>9</v>
      </c>
      <c r="Q117" s="266" t="s">
        <v>9</v>
      </c>
      <c r="R117" s="266" t="s">
        <v>9</v>
      </c>
      <c r="S117" s="296"/>
      <c r="T117" s="38"/>
      <c r="U117" s="38"/>
      <c r="V117" s="38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</row>
    <row r="118" spans="1:45" s="89" customFormat="1" ht="22.5" x14ac:dyDescent="0.2">
      <c r="A118" s="30"/>
      <c r="B118" s="466">
        <v>0.09</v>
      </c>
      <c r="C118" s="33" t="s">
        <v>263</v>
      </c>
      <c r="D118" s="239" t="s">
        <v>25</v>
      </c>
      <c r="E118" s="34" t="s">
        <v>264</v>
      </c>
      <c r="F118" s="35" t="s">
        <v>15</v>
      </c>
      <c r="G118" s="36" t="s">
        <v>15</v>
      </c>
      <c r="H118" s="37"/>
      <c r="I118" s="413"/>
      <c r="J118" s="330"/>
      <c r="K118" s="268" t="str">
        <f>G118</f>
        <v>... €</v>
      </c>
      <c r="L118" s="269" t="str">
        <f>K118</f>
        <v>... €</v>
      </c>
      <c r="M118" s="270" t="e">
        <f>G118-F118</f>
        <v>#VALUE!</v>
      </c>
      <c r="N118" s="368"/>
      <c r="O118" s="391">
        <v>0.09</v>
      </c>
      <c r="P118" s="391">
        <v>0.05</v>
      </c>
      <c r="Q118" s="391">
        <v>0.24</v>
      </c>
      <c r="R118" s="476">
        <v>1.5299999999999999E-2</v>
      </c>
      <c r="S118" s="296"/>
      <c r="T118" s="38"/>
      <c r="U118" s="38"/>
      <c r="V118" s="38"/>
    </row>
    <row r="119" spans="1:45" s="89" customFormat="1" ht="22.5" x14ac:dyDescent="0.2">
      <c r="A119" s="30"/>
      <c r="B119" s="466">
        <v>0.05</v>
      </c>
      <c r="C119" s="33" t="s">
        <v>263</v>
      </c>
      <c r="D119" s="239" t="s">
        <v>25</v>
      </c>
      <c r="E119" s="34" t="s">
        <v>265</v>
      </c>
      <c r="F119" s="35" t="s">
        <v>15</v>
      </c>
      <c r="G119" s="36" t="s">
        <v>15</v>
      </c>
      <c r="H119" s="37"/>
      <c r="I119" s="413"/>
      <c r="J119" s="330"/>
      <c r="K119" s="268" t="str">
        <f>G119</f>
        <v>... €</v>
      </c>
      <c r="L119" s="269" t="str">
        <f>K119</f>
        <v>... €</v>
      </c>
      <c r="M119" s="270" t="e">
        <f>G119-F119</f>
        <v>#VALUE!</v>
      </c>
      <c r="N119" s="368"/>
      <c r="O119" s="391">
        <v>0.36</v>
      </c>
      <c r="P119" s="391">
        <v>0.2</v>
      </c>
      <c r="Q119" s="391">
        <v>0.43</v>
      </c>
      <c r="R119" s="476">
        <v>0.17580000000000001</v>
      </c>
      <c r="S119" s="296"/>
      <c r="T119" s="38"/>
      <c r="U119" s="38"/>
      <c r="V119" s="38"/>
    </row>
    <row r="120" spans="1:45" s="89" customFormat="1" ht="22.5" x14ac:dyDescent="0.2">
      <c r="A120" s="30"/>
      <c r="B120" s="466">
        <v>0.02</v>
      </c>
      <c r="C120" s="33" t="s">
        <v>263</v>
      </c>
      <c r="D120" s="239" t="s">
        <v>25</v>
      </c>
      <c r="E120" s="34" t="s">
        <v>266</v>
      </c>
      <c r="F120" s="35" t="s">
        <v>15</v>
      </c>
      <c r="G120" s="36" t="s">
        <v>15</v>
      </c>
      <c r="H120" s="37"/>
      <c r="I120" s="413"/>
      <c r="J120" s="330"/>
      <c r="K120" s="268" t="str">
        <f>G120</f>
        <v>... €</v>
      </c>
      <c r="L120" s="269" t="str">
        <f>K120</f>
        <v>... €</v>
      </c>
      <c r="M120" s="270" t="e">
        <f>G120-F120</f>
        <v>#VALUE!</v>
      </c>
      <c r="N120" s="368"/>
      <c r="O120" s="391">
        <v>0.42</v>
      </c>
      <c r="P120" s="391">
        <v>0.3</v>
      </c>
      <c r="Q120" s="391">
        <v>0.43</v>
      </c>
      <c r="R120" s="476">
        <v>0.17580000000000001</v>
      </c>
      <c r="S120" s="296"/>
      <c r="T120" s="38"/>
      <c r="U120" s="38"/>
      <c r="V120" s="38"/>
    </row>
    <row r="121" spans="1:45" s="71" customFormat="1" ht="15" customHeight="1" x14ac:dyDescent="0.2">
      <c r="A121" s="64"/>
      <c r="B121" s="470"/>
      <c r="C121" s="66"/>
      <c r="D121" s="229"/>
      <c r="E121" s="67"/>
      <c r="F121" s="68"/>
      <c r="G121" s="69"/>
      <c r="H121" s="37"/>
      <c r="I121" s="413"/>
      <c r="J121" s="330"/>
      <c r="K121" s="352"/>
      <c r="L121" s="353"/>
      <c r="M121" s="354"/>
      <c r="N121" s="368"/>
      <c r="O121" s="378"/>
      <c r="P121" s="378"/>
      <c r="Q121" s="378"/>
      <c r="R121" s="378"/>
      <c r="S121" s="296"/>
      <c r="T121" s="38"/>
      <c r="U121" s="38"/>
      <c r="V121" s="38"/>
    </row>
    <row r="122" spans="1:45" s="72" customFormat="1" ht="15" customHeight="1" x14ac:dyDescent="0.25">
      <c r="B122" s="471"/>
      <c r="C122" s="73" t="s">
        <v>33</v>
      </c>
      <c r="D122" s="230"/>
      <c r="E122" s="74"/>
      <c r="F122" s="75"/>
      <c r="G122" s="76"/>
      <c r="H122" s="37"/>
      <c r="I122" s="413"/>
      <c r="J122" s="330"/>
      <c r="K122" s="402"/>
      <c r="L122" s="403"/>
      <c r="M122" s="293"/>
      <c r="N122" s="368"/>
      <c r="O122" s="483" t="s">
        <v>285</v>
      </c>
      <c r="P122" s="241" t="s">
        <v>286</v>
      </c>
      <c r="Q122" s="483" t="s">
        <v>287</v>
      </c>
      <c r="R122" s="483" t="s">
        <v>288</v>
      </c>
      <c r="S122" s="296"/>
      <c r="T122" s="38"/>
      <c r="U122" s="38"/>
      <c r="V122" s="38"/>
    </row>
    <row r="123" spans="1:45" s="23" customFormat="1" ht="33.75" x14ac:dyDescent="0.25">
      <c r="B123" s="472" t="s">
        <v>6</v>
      </c>
      <c r="C123" s="84" t="s">
        <v>7</v>
      </c>
      <c r="D123" s="231"/>
      <c r="E123" s="80"/>
      <c r="F123" s="27" t="s">
        <v>35</v>
      </c>
      <c r="G123" s="81" t="s">
        <v>36</v>
      </c>
      <c r="H123" s="37"/>
      <c r="I123" s="413"/>
      <c r="J123" s="330"/>
      <c r="K123" s="263" t="s">
        <v>11</v>
      </c>
      <c r="L123" s="264" t="s">
        <v>12</v>
      </c>
      <c r="M123" s="265"/>
      <c r="N123" s="368"/>
      <c r="O123" s="266" t="s">
        <v>35</v>
      </c>
      <c r="P123" s="266" t="s">
        <v>35</v>
      </c>
      <c r="Q123" s="266" t="s">
        <v>35</v>
      </c>
      <c r="R123" s="266" t="s">
        <v>35</v>
      </c>
      <c r="S123" s="296"/>
      <c r="T123" s="38"/>
      <c r="U123" s="38"/>
      <c r="V123" s="38"/>
    </row>
    <row r="124" spans="1:45" s="38" customFormat="1" ht="15" customHeight="1" x14ac:dyDescent="0.25">
      <c r="A124" s="436"/>
      <c r="B124" s="466">
        <v>0.05</v>
      </c>
      <c r="C124" s="210" t="s">
        <v>267</v>
      </c>
      <c r="D124" s="216"/>
      <c r="E124" s="216"/>
      <c r="F124" s="56" t="s">
        <v>26</v>
      </c>
      <c r="G124" s="57" t="s">
        <v>26</v>
      </c>
      <c r="H124" s="37"/>
      <c r="I124" s="413"/>
      <c r="J124" s="330"/>
      <c r="K124" s="398" t="str">
        <f>G124</f>
        <v>...%</v>
      </c>
      <c r="L124" s="399" t="e">
        <f>1+(1*K124)</f>
        <v>#VALUE!</v>
      </c>
      <c r="M124" s="270" t="e">
        <f>G124-F124</f>
        <v>#VALUE!</v>
      </c>
      <c r="N124" s="368"/>
      <c r="O124" s="393">
        <v>0</v>
      </c>
      <c r="P124" s="393">
        <v>5.0000000000000001E-3</v>
      </c>
      <c r="Q124" s="393">
        <v>0</v>
      </c>
      <c r="R124" s="393">
        <v>0</v>
      </c>
      <c r="S124" s="296"/>
    </row>
    <row r="125" spans="1:45" s="71" customFormat="1" ht="15" customHeight="1" x14ac:dyDescent="0.2">
      <c r="A125" s="64"/>
      <c r="B125" s="470"/>
      <c r="C125" s="66"/>
      <c r="D125" s="229"/>
      <c r="E125" s="82"/>
      <c r="F125" s="163"/>
      <c r="G125" s="70"/>
      <c r="H125" s="37"/>
      <c r="I125" s="413"/>
      <c r="J125" s="330"/>
      <c r="K125" s="352"/>
      <c r="L125" s="353"/>
      <c r="M125" s="354"/>
      <c r="N125" s="368"/>
      <c r="O125" s="379"/>
      <c r="P125" s="379"/>
      <c r="Q125" s="379"/>
      <c r="R125" s="379"/>
      <c r="S125" s="296"/>
      <c r="T125" s="38"/>
      <c r="U125" s="38"/>
      <c r="V125" s="38"/>
      <c r="W125" s="64"/>
      <c r="X125" s="64"/>
    </row>
    <row r="126" spans="1:45" s="72" customFormat="1" ht="15" customHeight="1" x14ac:dyDescent="0.25">
      <c r="B126" s="470"/>
      <c r="C126" s="73" t="s">
        <v>38</v>
      </c>
      <c r="D126" s="232"/>
      <c r="E126" s="83"/>
      <c r="F126" s="222"/>
      <c r="G126" s="76"/>
      <c r="H126" s="37"/>
      <c r="I126" s="413"/>
      <c r="J126" s="330"/>
      <c r="K126" s="291"/>
      <c r="L126" s="292"/>
      <c r="M126" s="293"/>
      <c r="N126" s="368"/>
      <c r="O126" s="483" t="s">
        <v>285</v>
      </c>
      <c r="P126" s="241" t="s">
        <v>286</v>
      </c>
      <c r="Q126" s="483" t="s">
        <v>287</v>
      </c>
      <c r="R126" s="483" t="s">
        <v>288</v>
      </c>
      <c r="S126" s="296"/>
      <c r="T126" s="38"/>
      <c r="U126" s="38"/>
      <c r="V126" s="38"/>
    </row>
    <row r="127" spans="1:45" s="23" customFormat="1" ht="33.75" x14ac:dyDescent="0.25">
      <c r="B127" s="472" t="s">
        <v>6</v>
      </c>
      <c r="C127" s="84" t="s">
        <v>7</v>
      </c>
      <c r="D127" s="231"/>
      <c r="E127" s="80"/>
      <c r="F127" s="27" t="s">
        <v>35</v>
      </c>
      <c r="G127" s="81" t="s">
        <v>36</v>
      </c>
      <c r="H127" s="37"/>
      <c r="I127" s="413"/>
      <c r="J127" s="330"/>
      <c r="K127" s="263" t="s">
        <v>11</v>
      </c>
      <c r="L127" s="264" t="s">
        <v>12</v>
      </c>
      <c r="M127" s="265"/>
      <c r="N127" s="368"/>
      <c r="O127" s="266" t="s">
        <v>35</v>
      </c>
      <c r="P127" s="266" t="s">
        <v>35</v>
      </c>
      <c r="Q127" s="266" t="s">
        <v>35</v>
      </c>
      <c r="R127" s="266" t="s">
        <v>35</v>
      </c>
      <c r="S127" s="296"/>
      <c r="T127" s="38"/>
      <c r="U127" s="38"/>
      <c r="V127" s="38"/>
    </row>
    <row r="128" spans="1:45" s="38" customFormat="1" ht="15" customHeight="1" x14ac:dyDescent="0.25">
      <c r="A128" s="436"/>
      <c r="B128" s="466">
        <v>0.05</v>
      </c>
      <c r="C128" s="210" t="s">
        <v>267</v>
      </c>
      <c r="D128" s="216"/>
      <c r="E128" s="216"/>
      <c r="F128" s="56" t="s">
        <v>26</v>
      </c>
      <c r="G128" s="57" t="s">
        <v>97</v>
      </c>
      <c r="H128" s="37"/>
      <c r="I128" s="413"/>
      <c r="J128" s="330"/>
      <c r="K128" s="398" t="str">
        <f>G128</f>
        <v>... %</v>
      </c>
      <c r="L128" s="399" t="e">
        <f>1+(1*K128)</f>
        <v>#VALUE!</v>
      </c>
      <c r="M128" s="270" t="e">
        <f>G128-F128</f>
        <v>#VALUE!</v>
      </c>
      <c r="N128" s="368"/>
      <c r="O128" s="393">
        <v>0</v>
      </c>
      <c r="P128" s="393">
        <v>5.0000000000000001E-4</v>
      </c>
      <c r="Q128" s="393">
        <v>0</v>
      </c>
      <c r="R128" s="393">
        <v>0</v>
      </c>
      <c r="S128" s="296"/>
    </row>
    <row r="129" spans="1:45" s="23" customFormat="1" ht="15" customHeight="1" x14ac:dyDescent="0.2">
      <c r="A129" s="30"/>
      <c r="B129" s="473"/>
      <c r="C129" s="93"/>
      <c r="D129" s="233"/>
      <c r="E129" s="94"/>
      <c r="F129" s="95"/>
      <c r="G129" s="96"/>
      <c r="H129" s="37"/>
      <c r="I129" s="413"/>
      <c r="J129" s="330"/>
      <c r="K129" s="352"/>
      <c r="L129" s="353"/>
      <c r="M129" s="354"/>
      <c r="N129" s="368"/>
      <c r="O129" s="309"/>
      <c r="P129" s="309"/>
      <c r="Q129" s="309"/>
      <c r="R129" s="309"/>
      <c r="S129" s="296"/>
      <c r="T129" s="38"/>
      <c r="U129" s="38"/>
      <c r="V129" s="38"/>
    </row>
    <row r="130" spans="1:45" s="89" customFormat="1" ht="21.95" customHeight="1" x14ac:dyDescent="0.2">
      <c r="A130" s="23"/>
      <c r="B130" s="506" t="s">
        <v>274</v>
      </c>
      <c r="C130" s="506"/>
      <c r="D130" s="506"/>
      <c r="E130" s="506"/>
      <c r="F130" s="506"/>
      <c r="G130" s="506"/>
      <c r="H130" s="37"/>
      <c r="I130" s="413"/>
      <c r="J130" s="330"/>
      <c r="K130" s="352"/>
      <c r="L130" s="353"/>
      <c r="M130" s="354"/>
      <c r="N130" s="369"/>
      <c r="O130" s="244"/>
      <c r="P130" s="244"/>
      <c r="Q130" s="244"/>
      <c r="R130" s="244"/>
      <c r="S130" s="296"/>
      <c r="T130" s="38"/>
      <c r="U130" s="38"/>
      <c r="V130" s="38"/>
    </row>
    <row r="131" spans="1:45" s="89" customFormat="1" ht="36.6" customHeight="1" x14ac:dyDescent="0.2">
      <c r="A131" s="23"/>
      <c r="B131" s="502" t="s">
        <v>41</v>
      </c>
      <c r="C131" s="502"/>
      <c r="D131" s="502"/>
      <c r="E131" s="502"/>
      <c r="F131" s="502"/>
      <c r="G131" s="502"/>
      <c r="H131" s="37"/>
      <c r="I131" s="413"/>
      <c r="J131" s="330"/>
      <c r="K131" s="352"/>
      <c r="L131" s="353"/>
      <c r="M131" s="354"/>
      <c r="N131" s="370"/>
      <c r="O131" s="244"/>
      <c r="P131" s="244"/>
      <c r="Q131" s="244"/>
      <c r="R131" s="244"/>
      <c r="S131" s="296"/>
      <c r="T131" s="38"/>
      <c r="U131" s="38"/>
      <c r="V131" s="38"/>
    </row>
    <row r="132" spans="1:45" s="435" customFormat="1" ht="24" customHeight="1" x14ac:dyDescent="0.2">
      <c r="B132" s="502" t="s">
        <v>292</v>
      </c>
      <c r="C132" s="502"/>
      <c r="D132" s="502"/>
      <c r="E132" s="502"/>
      <c r="F132" s="502"/>
      <c r="G132" s="502"/>
      <c r="H132" s="37"/>
      <c r="I132" s="413"/>
      <c r="J132" s="330"/>
      <c r="K132" s="352"/>
      <c r="L132" s="353"/>
      <c r="M132" s="354"/>
      <c r="N132" s="370"/>
      <c r="O132" s="380"/>
      <c r="P132" s="381"/>
      <c r="Q132" s="382"/>
      <c r="R132" s="383"/>
      <c r="S132" s="296"/>
      <c r="T132" s="38"/>
      <c r="U132" s="38"/>
      <c r="V132" s="38"/>
      <c r="W132" s="444"/>
      <c r="X132" s="444"/>
      <c r="Y132" s="444"/>
      <c r="Z132" s="444"/>
      <c r="AA132" s="444"/>
      <c r="AB132" s="444"/>
      <c r="AC132" s="444"/>
      <c r="AD132" s="444"/>
      <c r="AE132" s="444"/>
      <c r="AF132" s="444"/>
      <c r="AG132" s="444"/>
      <c r="AH132" s="444"/>
      <c r="AI132" s="444"/>
      <c r="AJ132" s="444"/>
      <c r="AK132" s="444"/>
      <c r="AL132" s="444"/>
      <c r="AM132" s="444"/>
      <c r="AN132" s="444"/>
      <c r="AO132" s="444"/>
      <c r="AP132" s="444"/>
      <c r="AQ132" s="444"/>
      <c r="AR132" s="444"/>
      <c r="AS132" s="444"/>
    </row>
    <row r="133" spans="1:45" s="101" customFormat="1" ht="11.1" customHeight="1" x14ac:dyDescent="0.2">
      <c r="B133" s="504" t="s">
        <v>291</v>
      </c>
      <c r="C133" s="504"/>
      <c r="D133" s="504"/>
      <c r="E133" s="504"/>
      <c r="F133" s="504"/>
      <c r="G133" s="504"/>
      <c r="H133" s="37"/>
      <c r="I133" s="413"/>
      <c r="J133" s="330"/>
      <c r="K133" s="352"/>
      <c r="L133" s="353"/>
      <c r="M133" s="354"/>
      <c r="N133" s="370"/>
      <c r="O133" s="380"/>
      <c r="P133" s="381"/>
      <c r="Q133" s="382"/>
      <c r="R133" s="381"/>
      <c r="S133" s="296"/>
      <c r="T133" s="38"/>
      <c r="U133" s="38"/>
      <c r="V133" s="38"/>
    </row>
    <row r="134" spans="1:45" s="89" customFormat="1" ht="11.1" customHeight="1" x14ac:dyDescent="0.2">
      <c r="A134" s="23"/>
      <c r="B134" s="511" t="s">
        <v>268</v>
      </c>
      <c r="C134" s="511"/>
      <c r="D134" s="511"/>
      <c r="E134" s="511"/>
      <c r="F134" s="511"/>
      <c r="G134" s="511"/>
      <c r="H134" s="37"/>
      <c r="I134" s="413"/>
      <c r="J134" s="330"/>
      <c r="K134" s="352"/>
      <c r="L134" s="353"/>
      <c r="M134" s="354"/>
      <c r="N134" s="371"/>
      <c r="O134" s="244"/>
      <c r="P134" s="244"/>
      <c r="Q134" s="244"/>
      <c r="R134" s="244"/>
      <c r="S134" s="296"/>
      <c r="T134" s="38"/>
      <c r="U134" s="38"/>
      <c r="V134" s="38"/>
    </row>
    <row r="135" spans="1:45" s="89" customFormat="1" ht="11.1" customHeight="1" x14ac:dyDescent="0.2">
      <c r="A135" s="23"/>
      <c r="B135" s="511" t="s">
        <v>269</v>
      </c>
      <c r="C135" s="511"/>
      <c r="D135" s="511"/>
      <c r="E135" s="511"/>
      <c r="F135" s="511"/>
      <c r="G135" s="511"/>
      <c r="H135" s="37"/>
      <c r="I135" s="413"/>
      <c r="J135" s="330"/>
      <c r="K135" s="352"/>
      <c r="L135" s="353"/>
      <c r="M135" s="354"/>
      <c r="N135" s="371"/>
      <c r="O135" s="244"/>
      <c r="P135" s="244"/>
      <c r="Q135" s="244"/>
      <c r="R135" s="244"/>
      <c r="S135" s="296"/>
      <c r="T135" s="38"/>
      <c r="U135" s="38"/>
      <c r="V135" s="38"/>
    </row>
    <row r="136" spans="1:45" s="89" customFormat="1" ht="11.1" customHeight="1" x14ac:dyDescent="0.2">
      <c r="A136" s="23"/>
      <c r="B136" s="511" t="s">
        <v>270</v>
      </c>
      <c r="C136" s="511"/>
      <c r="D136" s="511"/>
      <c r="E136" s="511"/>
      <c r="F136" s="511"/>
      <c r="G136" s="511"/>
      <c r="H136" s="37"/>
      <c r="I136" s="413"/>
      <c r="J136" s="330"/>
      <c r="K136" s="352"/>
      <c r="L136" s="353"/>
      <c r="M136" s="354"/>
      <c r="N136" s="371"/>
      <c r="O136" s="244"/>
      <c r="P136" s="244"/>
      <c r="Q136" s="244"/>
      <c r="R136" s="244"/>
      <c r="S136" s="296"/>
      <c r="T136" s="38"/>
      <c r="U136" s="38"/>
      <c r="V136" s="38"/>
    </row>
    <row r="137" spans="1:45" s="89" customFormat="1" ht="11.1" customHeight="1" x14ac:dyDescent="0.2">
      <c r="A137" s="30"/>
      <c r="B137" s="511" t="s">
        <v>271</v>
      </c>
      <c r="C137" s="511"/>
      <c r="D137" s="511"/>
      <c r="E137" s="511"/>
      <c r="F137" s="511"/>
      <c r="G137" s="511"/>
      <c r="H137" s="37"/>
      <c r="I137" s="413"/>
      <c r="J137" s="330"/>
      <c r="K137" s="352"/>
      <c r="L137" s="353"/>
      <c r="M137" s="354"/>
      <c r="N137" s="371"/>
      <c r="O137" s="244"/>
      <c r="P137" s="244"/>
      <c r="Q137" s="244"/>
      <c r="R137" s="244"/>
      <c r="S137" s="296"/>
      <c r="T137" s="38"/>
      <c r="U137" s="38"/>
      <c r="V137" s="38"/>
    </row>
    <row r="138" spans="1:45" s="89" customFormat="1" ht="11.1" customHeight="1" x14ac:dyDescent="0.2">
      <c r="A138" s="30"/>
      <c r="B138" s="511" t="s">
        <v>272</v>
      </c>
      <c r="C138" s="511"/>
      <c r="D138" s="511"/>
      <c r="E138" s="511"/>
      <c r="F138" s="511"/>
      <c r="G138" s="511"/>
      <c r="H138" s="37"/>
      <c r="I138" s="413"/>
      <c r="J138" s="330"/>
      <c r="K138" s="352"/>
      <c r="L138" s="353"/>
      <c r="M138" s="354"/>
      <c r="N138" s="371"/>
      <c r="O138" s="244"/>
      <c r="P138" s="244"/>
      <c r="Q138" s="244"/>
      <c r="R138" s="244"/>
      <c r="S138" s="296"/>
      <c r="T138" s="38"/>
      <c r="U138" s="38"/>
      <c r="V138" s="38"/>
    </row>
    <row r="139" spans="1:45" s="89" customFormat="1" ht="11.1" customHeight="1" x14ac:dyDescent="0.2">
      <c r="A139" s="30"/>
      <c r="B139" s="512" t="s">
        <v>295</v>
      </c>
      <c r="C139" s="512"/>
      <c r="D139" s="512"/>
      <c r="E139" s="512"/>
      <c r="F139" s="512"/>
      <c r="G139" s="512"/>
      <c r="H139" s="37"/>
      <c r="I139" s="413"/>
      <c r="J139" s="330"/>
      <c r="K139" s="352"/>
      <c r="L139" s="353"/>
      <c r="M139" s="354"/>
      <c r="N139" s="371"/>
      <c r="O139" s="384"/>
      <c r="P139" s="384"/>
      <c r="Q139" s="384"/>
      <c r="R139" s="384"/>
      <c r="S139" s="296"/>
      <c r="T139" s="38"/>
      <c r="U139" s="38"/>
      <c r="V139" s="38"/>
    </row>
    <row r="140" spans="1:45" s="89" customFormat="1" ht="12" customHeight="1" x14ac:dyDescent="0.2">
      <c r="A140" s="23"/>
      <c r="B140" s="474"/>
      <c r="C140" s="434"/>
      <c r="D140" s="105"/>
      <c r="E140" s="105"/>
      <c r="F140" s="105"/>
      <c r="G140" s="204"/>
      <c r="H140" s="37"/>
      <c r="I140" s="413"/>
      <c r="J140" s="330"/>
      <c r="K140" s="352"/>
      <c r="L140" s="353"/>
      <c r="M140" s="354"/>
      <c r="N140" s="372"/>
      <c r="O140" s="364"/>
      <c r="P140" s="364"/>
      <c r="Q140" s="364"/>
      <c r="R140" s="364"/>
      <c r="S140" s="296"/>
      <c r="T140" s="38"/>
      <c r="U140" s="38"/>
      <c r="V140" s="38"/>
    </row>
    <row r="141" spans="1:45" s="89" customFormat="1" ht="12" customHeight="1" x14ac:dyDescent="0.2">
      <c r="A141" s="23"/>
      <c r="B141" s="475" t="s">
        <v>45</v>
      </c>
      <c r="C141" s="435"/>
      <c r="D141" s="234"/>
      <c r="E141" s="435"/>
      <c r="F141" s="435"/>
      <c r="G141" s="435"/>
      <c r="H141" s="37"/>
      <c r="I141" s="413"/>
      <c r="J141" s="330"/>
      <c r="K141" s="352"/>
      <c r="L141" s="353"/>
      <c r="M141" s="354"/>
      <c r="N141" s="314"/>
      <c r="O141" s="385"/>
      <c r="P141" s="385"/>
      <c r="Q141" s="385"/>
      <c r="R141" s="385"/>
      <c r="S141" s="296"/>
      <c r="T141" s="38"/>
      <c r="U141" s="38"/>
      <c r="V141" s="38"/>
    </row>
    <row r="142" spans="1:45" s="89" customFormat="1" ht="12" customHeight="1" x14ac:dyDescent="0.2">
      <c r="A142" s="23"/>
      <c r="B142" s="513" t="s">
        <v>273</v>
      </c>
      <c r="C142" s="513"/>
      <c r="D142" s="513"/>
      <c r="E142" s="513"/>
      <c r="F142" s="513"/>
      <c r="G142" s="513"/>
      <c r="H142" s="37"/>
      <c r="I142" s="413"/>
      <c r="J142" s="330"/>
      <c r="K142" s="352"/>
      <c r="L142" s="353"/>
      <c r="M142" s="354"/>
      <c r="N142" s="373"/>
      <c r="O142" s="244"/>
      <c r="P142" s="244"/>
      <c r="Q142" s="244"/>
      <c r="R142" s="244"/>
      <c r="S142" s="296"/>
      <c r="T142" s="38"/>
      <c r="U142" s="38"/>
      <c r="V142" s="38"/>
    </row>
    <row r="143" spans="1:45" s="89" customFormat="1" ht="21.95" customHeight="1" x14ac:dyDescent="0.2">
      <c r="A143" s="23"/>
      <c r="B143" s="510" t="s">
        <v>46</v>
      </c>
      <c r="C143" s="510"/>
      <c r="D143" s="510"/>
      <c r="E143" s="510"/>
      <c r="F143" s="510"/>
      <c r="G143" s="510"/>
      <c r="H143" s="131"/>
      <c r="I143" s="419"/>
      <c r="J143" s="330"/>
      <c r="K143" s="352"/>
      <c r="L143" s="353"/>
      <c r="M143" s="354"/>
      <c r="N143" s="373"/>
      <c r="O143" s="244"/>
      <c r="P143" s="244"/>
      <c r="Q143" s="244"/>
      <c r="R143" s="244"/>
      <c r="S143" s="296"/>
      <c r="T143" s="38"/>
      <c r="U143" s="38"/>
      <c r="V143" s="38"/>
    </row>
    <row r="144" spans="1:45" s="207" customFormat="1" x14ac:dyDescent="0.25">
      <c r="B144" s="461"/>
      <c r="D144" s="240"/>
      <c r="I144" s="419"/>
      <c r="J144" s="243"/>
      <c r="K144" s="243"/>
      <c r="L144" s="243"/>
      <c r="M144" s="243"/>
      <c r="N144" s="243"/>
      <c r="O144" s="386"/>
      <c r="P144" s="386"/>
      <c r="Q144" s="386"/>
      <c r="R144" s="386"/>
      <c r="S144" s="296"/>
      <c r="T144" s="38"/>
      <c r="U144" s="38"/>
      <c r="V144" s="38"/>
    </row>
    <row r="145" spans="2:22" s="207" customFormat="1" x14ac:dyDescent="0.25">
      <c r="B145" s="461"/>
      <c r="O145" s="387"/>
      <c r="P145" s="387"/>
      <c r="Q145" s="387"/>
      <c r="R145" s="387"/>
      <c r="T145" s="38"/>
      <c r="U145" s="38"/>
      <c r="V145" s="38"/>
    </row>
    <row r="146" spans="2:22" s="207" customFormat="1" x14ac:dyDescent="0.25">
      <c r="B146" s="461"/>
      <c r="O146" s="387"/>
      <c r="P146" s="387"/>
      <c r="Q146" s="387"/>
      <c r="R146" s="387"/>
      <c r="T146" s="38"/>
      <c r="U146" s="38"/>
      <c r="V146" s="38"/>
    </row>
    <row r="147" spans="2:22" s="207" customFormat="1" x14ac:dyDescent="0.25">
      <c r="B147" s="461"/>
      <c r="O147" s="387"/>
      <c r="P147" s="387"/>
      <c r="Q147" s="387"/>
      <c r="R147" s="387"/>
      <c r="T147" s="38"/>
      <c r="U147" s="38"/>
      <c r="V147" s="38"/>
    </row>
    <row r="148" spans="2:22" s="207" customFormat="1" x14ac:dyDescent="0.25">
      <c r="B148" s="461"/>
      <c r="O148" s="387"/>
      <c r="P148" s="387"/>
      <c r="Q148" s="387"/>
      <c r="R148" s="387"/>
      <c r="T148" s="38"/>
      <c r="U148" s="38"/>
      <c r="V148" s="38"/>
    </row>
    <row r="149" spans="2:22" s="207" customFormat="1" x14ac:dyDescent="0.25">
      <c r="B149" s="461"/>
      <c r="O149" s="387"/>
      <c r="P149" s="387"/>
      <c r="Q149" s="387"/>
      <c r="R149" s="387"/>
      <c r="T149" s="38"/>
      <c r="U149" s="38"/>
      <c r="V149" s="38"/>
    </row>
    <row r="150" spans="2:22" s="207" customFormat="1" x14ac:dyDescent="0.25">
      <c r="B150" s="461"/>
      <c r="O150" s="387"/>
      <c r="P150" s="387"/>
      <c r="Q150" s="387"/>
      <c r="R150" s="387"/>
      <c r="T150" s="38"/>
      <c r="U150" s="38"/>
      <c r="V150" s="38"/>
    </row>
    <row r="151" spans="2:22" s="207" customFormat="1" x14ac:dyDescent="0.25">
      <c r="B151" s="461"/>
      <c r="O151" s="387"/>
      <c r="P151" s="387"/>
      <c r="Q151" s="387"/>
      <c r="R151" s="387"/>
      <c r="T151" s="38"/>
      <c r="U151" s="38"/>
      <c r="V151" s="38"/>
    </row>
    <row r="152" spans="2:22" s="207" customFormat="1" x14ac:dyDescent="0.25">
      <c r="B152" s="461"/>
      <c r="O152" s="387"/>
      <c r="P152" s="387"/>
      <c r="Q152" s="387"/>
      <c r="R152" s="387"/>
      <c r="T152" s="38"/>
      <c r="U152" s="38"/>
      <c r="V152" s="38"/>
    </row>
    <row r="153" spans="2:22" x14ac:dyDescent="0.25">
      <c r="D153"/>
      <c r="T153" s="38"/>
      <c r="U153" s="38"/>
      <c r="V153" s="38"/>
    </row>
    <row r="154" spans="2:22" x14ac:dyDescent="0.25">
      <c r="D154"/>
      <c r="T154" s="38"/>
      <c r="U154" s="38"/>
      <c r="V154" s="38"/>
    </row>
    <row r="155" spans="2:22" x14ac:dyDescent="0.25">
      <c r="D155"/>
      <c r="T155" s="38"/>
      <c r="U155" s="38"/>
      <c r="V155" s="38"/>
    </row>
    <row r="156" spans="2:22" x14ac:dyDescent="0.25">
      <c r="D156"/>
      <c r="T156" s="38"/>
      <c r="U156" s="38"/>
      <c r="V156" s="38"/>
    </row>
    <row r="157" spans="2:22" x14ac:dyDescent="0.25">
      <c r="D157"/>
      <c r="T157" s="38"/>
      <c r="U157" s="38"/>
      <c r="V157" s="38"/>
    </row>
    <row r="158" spans="2:22" x14ac:dyDescent="0.25">
      <c r="T158" s="38"/>
      <c r="U158" s="38"/>
      <c r="V158" s="38"/>
    </row>
    <row r="159" spans="2:22" x14ac:dyDescent="0.25">
      <c r="T159" s="38"/>
      <c r="U159" s="38"/>
      <c r="V159" s="38"/>
    </row>
    <row r="160" spans="2:22" x14ac:dyDescent="0.25">
      <c r="D160"/>
      <c r="T160" s="38"/>
      <c r="U160" s="38"/>
      <c r="V160" s="38"/>
    </row>
    <row r="161" spans="4:22" x14ac:dyDescent="0.25">
      <c r="D161"/>
      <c r="T161" s="38"/>
      <c r="U161" s="38"/>
      <c r="V161" s="38"/>
    </row>
    <row r="162" spans="4:22" x14ac:dyDescent="0.25">
      <c r="D162"/>
      <c r="T162" s="38"/>
      <c r="U162" s="38"/>
      <c r="V162" s="38"/>
    </row>
    <row r="163" spans="4:22" x14ac:dyDescent="0.25">
      <c r="D163"/>
      <c r="T163" s="38"/>
      <c r="U163" s="38"/>
      <c r="V163" s="38"/>
    </row>
    <row r="164" spans="4:22" x14ac:dyDescent="0.25">
      <c r="D164"/>
      <c r="T164" s="38"/>
      <c r="U164" s="38"/>
      <c r="V164" s="38"/>
    </row>
    <row r="165" spans="4:22" x14ac:dyDescent="0.25">
      <c r="D165"/>
      <c r="T165" s="38"/>
      <c r="U165" s="38"/>
      <c r="V165" s="38"/>
    </row>
    <row r="166" spans="4:22" x14ac:dyDescent="0.25">
      <c r="D166"/>
      <c r="T166" s="38"/>
      <c r="U166" s="38"/>
      <c r="V166" s="38"/>
    </row>
    <row r="167" spans="4:22" x14ac:dyDescent="0.25">
      <c r="D167"/>
      <c r="T167" s="38"/>
      <c r="U167" s="38"/>
      <c r="V167" s="38"/>
    </row>
    <row r="168" spans="4:22" x14ac:dyDescent="0.25">
      <c r="D168"/>
      <c r="T168" s="71"/>
      <c r="U168" s="71"/>
      <c r="V168" s="71"/>
    </row>
    <row r="169" spans="4:22" x14ac:dyDescent="0.25">
      <c r="D169"/>
      <c r="T169" s="45"/>
      <c r="U169" s="45"/>
      <c r="V169" s="45"/>
    </row>
    <row r="170" spans="4:22" x14ac:dyDescent="0.25">
      <c r="D170"/>
      <c r="T170" s="23"/>
      <c r="U170" s="23"/>
      <c r="V170" s="23"/>
    </row>
    <row r="171" spans="4:22" x14ac:dyDescent="0.25">
      <c r="D171"/>
      <c r="T171" s="23"/>
      <c r="U171" s="23"/>
      <c r="V171" s="23"/>
    </row>
    <row r="172" spans="4:22" x14ac:dyDescent="0.25">
      <c r="T172" s="38"/>
      <c r="U172" s="38"/>
      <c r="V172" s="38"/>
    </row>
    <row r="173" spans="4:22" x14ac:dyDescent="0.25">
      <c r="D173"/>
      <c r="T173" s="38"/>
      <c r="U173" s="38"/>
      <c r="V173" s="38"/>
    </row>
    <row r="174" spans="4:22" x14ac:dyDescent="0.25">
      <c r="D174"/>
      <c r="T174" s="23"/>
      <c r="U174" s="23"/>
      <c r="V174" s="23"/>
    </row>
    <row r="175" spans="4:22" x14ac:dyDescent="0.25">
      <c r="D175"/>
      <c r="T175" s="71"/>
      <c r="U175" s="71"/>
      <c r="V175" s="71"/>
    </row>
    <row r="176" spans="4:22" x14ac:dyDescent="0.25">
      <c r="D176"/>
      <c r="T176" s="202"/>
      <c r="U176" s="202"/>
      <c r="V176" s="202"/>
    </row>
    <row r="177" spans="3:22" x14ac:dyDescent="0.25">
      <c r="D177"/>
      <c r="T177" s="23"/>
      <c r="U177" s="23"/>
      <c r="V177" s="23"/>
    </row>
    <row r="178" spans="3:22" x14ac:dyDescent="0.25">
      <c r="D178"/>
      <c r="T178" s="89"/>
      <c r="U178" s="89"/>
      <c r="V178" s="89"/>
    </row>
    <row r="179" spans="3:22" x14ac:dyDescent="0.25">
      <c r="D179"/>
      <c r="T179" s="89"/>
      <c r="U179" s="89"/>
      <c r="V179" s="89"/>
    </row>
    <row r="180" spans="3:22" x14ac:dyDescent="0.25">
      <c r="D180"/>
      <c r="T180" s="202"/>
      <c r="U180" s="202"/>
      <c r="V180" s="202"/>
    </row>
    <row r="181" spans="3:22" x14ac:dyDescent="0.25">
      <c r="D181"/>
      <c r="T181" s="89"/>
      <c r="U181" s="89"/>
      <c r="V181" s="89"/>
    </row>
    <row r="182" spans="3:22" x14ac:dyDescent="0.25">
      <c r="C182" s="23"/>
      <c r="D182" s="23"/>
      <c r="E182" s="23"/>
      <c r="T182" s="89"/>
      <c r="U182" s="89"/>
      <c r="V182" s="89"/>
    </row>
    <row r="183" spans="3:22" x14ac:dyDescent="0.25">
      <c r="C183" s="89"/>
      <c r="D183" s="89"/>
      <c r="E183" s="89"/>
      <c r="T183" s="89"/>
      <c r="U183" s="89"/>
      <c r="V183" s="89"/>
    </row>
    <row r="184" spans="3:22" x14ac:dyDescent="0.25">
      <c r="C184" s="89"/>
      <c r="D184" s="89"/>
      <c r="E184" s="89"/>
      <c r="T184" s="89"/>
      <c r="U184" s="89"/>
      <c r="V184" s="89"/>
    </row>
    <row r="185" spans="3:22" x14ac:dyDescent="0.25">
      <c r="T185" s="64"/>
      <c r="U185" s="64"/>
      <c r="V185" s="64"/>
    </row>
    <row r="186" spans="3:22" x14ac:dyDescent="0.25">
      <c r="T186" s="72"/>
      <c r="U186" s="72"/>
      <c r="V186" s="72"/>
    </row>
    <row r="187" spans="3:22" x14ac:dyDescent="0.25">
      <c r="T187" s="23"/>
      <c r="U187" s="23"/>
      <c r="V187" s="23"/>
    </row>
    <row r="188" spans="3:22" x14ac:dyDescent="0.25">
      <c r="T188" s="38"/>
      <c r="U188" s="38"/>
      <c r="V188" s="38"/>
    </row>
    <row r="189" spans="3:22" x14ac:dyDescent="0.25">
      <c r="T189" s="64"/>
      <c r="U189" s="64"/>
      <c r="V189" s="64"/>
    </row>
    <row r="190" spans="3:22" x14ac:dyDescent="0.25">
      <c r="T190" s="72"/>
      <c r="U190" s="72"/>
      <c r="V190" s="72"/>
    </row>
    <row r="191" spans="3:22" x14ac:dyDescent="0.25">
      <c r="T191" s="23"/>
      <c r="U191" s="23"/>
      <c r="V191" s="23"/>
    </row>
    <row r="192" spans="3:22" x14ac:dyDescent="0.25">
      <c r="T192" s="38"/>
      <c r="U192" s="38"/>
      <c r="V192" s="38"/>
    </row>
    <row r="193" spans="20:22" x14ac:dyDescent="0.25">
      <c r="T193" s="23"/>
      <c r="U193" s="23"/>
      <c r="V193" s="23"/>
    </row>
    <row r="194" spans="20:22" x14ac:dyDescent="0.25">
      <c r="T194" s="89"/>
      <c r="U194" s="89"/>
      <c r="V194" s="89"/>
    </row>
    <row r="195" spans="20:22" x14ac:dyDescent="0.25">
      <c r="T195" s="89"/>
      <c r="U195" s="89"/>
      <c r="V195" s="89"/>
    </row>
    <row r="196" spans="20:22" x14ac:dyDescent="0.25">
      <c r="T196" s="444"/>
      <c r="U196" s="444"/>
      <c r="V196" s="444"/>
    </row>
    <row r="197" spans="20:22" x14ac:dyDescent="0.25">
      <c r="T197" s="101"/>
      <c r="U197" s="101"/>
      <c r="V197" s="101"/>
    </row>
    <row r="198" spans="20:22" x14ac:dyDescent="0.25">
      <c r="T198" s="89"/>
      <c r="U198" s="89"/>
      <c r="V198" s="89"/>
    </row>
    <row r="199" spans="20:22" x14ac:dyDescent="0.25">
      <c r="T199" s="89"/>
      <c r="U199" s="89"/>
      <c r="V199" s="89"/>
    </row>
    <row r="200" spans="20:22" x14ac:dyDescent="0.25">
      <c r="T200" s="89"/>
      <c r="U200" s="89"/>
      <c r="V200" s="89"/>
    </row>
    <row r="201" spans="20:22" x14ac:dyDescent="0.25">
      <c r="T201" s="89"/>
      <c r="U201" s="89"/>
      <c r="V201" s="89"/>
    </row>
    <row r="202" spans="20:22" x14ac:dyDescent="0.25">
      <c r="T202" s="89"/>
      <c r="U202" s="89"/>
      <c r="V202" s="89"/>
    </row>
    <row r="203" spans="20:22" x14ac:dyDescent="0.25">
      <c r="T203" s="89"/>
      <c r="U203" s="89"/>
      <c r="V203" s="89"/>
    </row>
    <row r="204" spans="20:22" x14ac:dyDescent="0.25">
      <c r="T204" s="89"/>
      <c r="U204" s="89"/>
      <c r="V204" s="89"/>
    </row>
    <row r="205" spans="20:22" x14ac:dyDescent="0.25">
      <c r="T205" s="89"/>
      <c r="U205" s="89"/>
      <c r="V205" s="89"/>
    </row>
    <row r="206" spans="20:22" x14ac:dyDescent="0.25">
      <c r="T206" s="89"/>
      <c r="U206" s="89"/>
      <c r="V206" s="89"/>
    </row>
    <row r="207" spans="20:22" x14ac:dyDescent="0.25">
      <c r="T207" s="89"/>
      <c r="U207" s="89"/>
      <c r="V207" s="89"/>
    </row>
  </sheetData>
  <protectedRanges>
    <protectedRange sqref="N105 N111 O121:R121 N115:N129" name="Interval3_1"/>
    <protectedRange sqref="G118:G120 G8:G38" name="Interval3_1_1"/>
    <protectedRange sqref="E118:E120" name="Interval4"/>
    <protectedRange sqref="I16:J17 J54 J42:J45" name="Interval3_1_2_1"/>
    <protectedRange sqref="I19:J19 I8:K8 I9:J13 I34:J34 K9:K38 K118:K120 K57 K59 K54:K55" name="Interval3_1_1_1_1"/>
    <protectedRange sqref="I14:J14" name="Interval3_1_1_1_1_1"/>
    <protectedRange sqref="K114:K115 K124 K128" name="Interval3_1_3_1"/>
    <protectedRange sqref="G108 G110" name="Interval3_1_1_3"/>
    <protectedRange sqref="K108:K110" name="Interval3_1_1_1_1_2"/>
    <protectedRange sqref="G109" name="Interval3_1_1_2_1"/>
    <protectedRange sqref="J109" name="Interval3_1_1_1_1_2_1"/>
  </protectedRanges>
  <sortState xmlns:xlrd2="http://schemas.microsoft.com/office/spreadsheetml/2017/richdata2" ref="A42:AU177">
    <sortCondition ref="A41:A276"/>
  </sortState>
  <mergeCells count="12">
    <mergeCell ref="B143:G143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2:G142"/>
  </mergeCells>
  <conditionalFormatting sqref="M8:M32 M34:M38">
    <cfRule type="cellIs" dxfId="69" priority="238" operator="greaterThan">
      <formula>0</formula>
    </cfRule>
  </conditionalFormatting>
  <conditionalFormatting sqref="M103">
    <cfRule type="cellIs" dxfId="68" priority="167" operator="lessThan">
      <formula>0</formula>
    </cfRule>
  </conditionalFormatting>
  <conditionalFormatting sqref="M80">
    <cfRule type="cellIs" dxfId="67" priority="182" operator="lessThan">
      <formula>0</formula>
    </cfRule>
  </conditionalFormatting>
  <conditionalFormatting sqref="M79">
    <cfRule type="cellIs" dxfId="66" priority="184" operator="lessThan">
      <formula>0</formula>
    </cfRule>
  </conditionalFormatting>
  <conditionalFormatting sqref="M119">
    <cfRule type="cellIs" dxfId="65" priority="160" operator="greaterThan">
      <formula>0</formula>
    </cfRule>
  </conditionalFormatting>
  <conditionalFormatting sqref="M42">
    <cfRule type="cellIs" dxfId="64" priority="237" operator="lessThan">
      <formula>0</formula>
    </cfRule>
  </conditionalFormatting>
  <conditionalFormatting sqref="M43">
    <cfRule type="cellIs" dxfId="63" priority="235" operator="lessThan">
      <formula>0</formula>
    </cfRule>
  </conditionalFormatting>
  <conditionalFormatting sqref="M44">
    <cfRule type="cellIs" dxfId="62" priority="232" operator="lessThan">
      <formula>0</formula>
    </cfRule>
  </conditionalFormatting>
  <conditionalFormatting sqref="M45">
    <cfRule type="cellIs" dxfId="61" priority="231" operator="lessThan">
      <formula>0</formula>
    </cfRule>
  </conditionalFormatting>
  <conditionalFormatting sqref="M46">
    <cfRule type="cellIs" dxfId="60" priority="230" operator="lessThan">
      <formula>0</formula>
    </cfRule>
  </conditionalFormatting>
  <conditionalFormatting sqref="M47">
    <cfRule type="cellIs" dxfId="59" priority="229" operator="lessThan">
      <formula>0</formula>
    </cfRule>
  </conditionalFormatting>
  <conditionalFormatting sqref="M48">
    <cfRule type="cellIs" dxfId="58" priority="227" operator="lessThan">
      <formula>0</formula>
    </cfRule>
  </conditionalFormatting>
  <conditionalFormatting sqref="M49">
    <cfRule type="cellIs" dxfId="57" priority="225" operator="lessThan">
      <formula>0</formula>
    </cfRule>
  </conditionalFormatting>
  <conditionalFormatting sqref="M50">
    <cfRule type="cellIs" dxfId="56" priority="223" operator="lessThan">
      <formula>0</formula>
    </cfRule>
  </conditionalFormatting>
  <conditionalFormatting sqref="M51">
    <cfRule type="cellIs" dxfId="55" priority="221" operator="lessThan">
      <formula>0</formula>
    </cfRule>
  </conditionalFormatting>
  <conditionalFormatting sqref="M52">
    <cfRule type="cellIs" dxfId="54" priority="219" operator="lessThan">
      <formula>0</formula>
    </cfRule>
  </conditionalFormatting>
  <conditionalFormatting sqref="M53">
    <cfRule type="cellIs" dxfId="53" priority="217" operator="lessThan">
      <formula>0</formula>
    </cfRule>
  </conditionalFormatting>
  <conditionalFormatting sqref="M56">
    <cfRule type="cellIs" dxfId="52" priority="214" operator="lessThan">
      <formula>0</formula>
    </cfRule>
  </conditionalFormatting>
  <conditionalFormatting sqref="M58">
    <cfRule type="cellIs" dxfId="51" priority="210" operator="lessThan">
      <formula>0</formula>
    </cfRule>
  </conditionalFormatting>
  <conditionalFormatting sqref="M57">
    <cfRule type="cellIs" dxfId="50" priority="209" operator="lessThan">
      <formula>0</formula>
    </cfRule>
  </conditionalFormatting>
  <conditionalFormatting sqref="M60">
    <cfRule type="cellIs" dxfId="49" priority="202" operator="lessThan">
      <formula>0</formula>
    </cfRule>
  </conditionalFormatting>
  <conditionalFormatting sqref="M61">
    <cfRule type="cellIs" dxfId="48" priority="200" operator="lessThan">
      <formula>0</formula>
    </cfRule>
  </conditionalFormatting>
  <conditionalFormatting sqref="M65">
    <cfRule type="cellIs" dxfId="47" priority="198" operator="lessThan">
      <formula>0</formula>
    </cfRule>
  </conditionalFormatting>
  <conditionalFormatting sqref="M66">
    <cfRule type="cellIs" dxfId="46" priority="196" operator="lessThan">
      <formula>0</formula>
    </cfRule>
  </conditionalFormatting>
  <conditionalFormatting sqref="M67">
    <cfRule type="cellIs" dxfId="45" priority="194" operator="lessThan">
      <formula>0</formula>
    </cfRule>
  </conditionalFormatting>
  <conditionalFormatting sqref="M81">
    <cfRule type="cellIs" dxfId="44" priority="180" operator="lessThan">
      <formula>0</formula>
    </cfRule>
  </conditionalFormatting>
  <conditionalFormatting sqref="M82">
    <cfRule type="cellIs" dxfId="43" priority="178" operator="lessThan">
      <formula>0</formula>
    </cfRule>
  </conditionalFormatting>
  <conditionalFormatting sqref="M83">
    <cfRule type="cellIs" dxfId="42" priority="176" operator="lessThan">
      <formula>0</formula>
    </cfRule>
  </conditionalFormatting>
  <conditionalFormatting sqref="M84">
    <cfRule type="cellIs" dxfId="41" priority="174" operator="lessThan">
      <formula>0</formula>
    </cfRule>
  </conditionalFormatting>
  <conditionalFormatting sqref="M85">
    <cfRule type="cellIs" dxfId="40" priority="172" operator="lessThan">
      <formula>0</formula>
    </cfRule>
  </conditionalFormatting>
  <conditionalFormatting sqref="M86">
    <cfRule type="cellIs" dxfId="39" priority="170" operator="lessThan">
      <formula>0</formula>
    </cfRule>
  </conditionalFormatting>
  <conditionalFormatting sqref="M104">
    <cfRule type="cellIs" dxfId="38" priority="165" operator="lessThan">
      <formula>0</formula>
    </cfRule>
  </conditionalFormatting>
  <conditionalFormatting sqref="M105">
    <cfRule type="cellIs" dxfId="37" priority="163" operator="lessThan">
      <formula>0</formula>
    </cfRule>
  </conditionalFormatting>
  <conditionalFormatting sqref="M114">
    <cfRule type="cellIs" dxfId="36" priority="164" operator="greaterThan">
      <formula>0</formula>
    </cfRule>
  </conditionalFormatting>
  <conditionalFormatting sqref="M124">
    <cfRule type="cellIs" dxfId="35" priority="162" operator="greaterThan">
      <formula>0</formula>
    </cfRule>
  </conditionalFormatting>
  <conditionalFormatting sqref="M118">
    <cfRule type="cellIs" dxfId="34" priority="161" operator="greaterThan">
      <formula>0</formula>
    </cfRule>
  </conditionalFormatting>
  <conditionalFormatting sqref="M120">
    <cfRule type="cellIs" dxfId="33" priority="159" operator="greaterThan">
      <formula>0</formula>
    </cfRule>
  </conditionalFormatting>
  <conditionalFormatting sqref="M128">
    <cfRule type="cellIs" dxfId="32" priority="157" operator="greaterThan">
      <formula>0</formula>
    </cfRule>
  </conditionalFormatting>
  <conditionalFormatting sqref="M55">
    <cfRule type="cellIs" dxfId="31" priority="146" operator="lessThan">
      <formula>0</formula>
    </cfRule>
  </conditionalFormatting>
  <conditionalFormatting sqref="M59">
    <cfRule type="cellIs" dxfId="30" priority="131" operator="lessThan">
      <formula>0</formula>
    </cfRule>
  </conditionalFormatting>
  <conditionalFormatting sqref="M95">
    <cfRule type="cellIs" dxfId="29" priority="118" operator="lessThan">
      <formula>0</formula>
    </cfRule>
  </conditionalFormatting>
  <conditionalFormatting sqref="M89">
    <cfRule type="cellIs" dxfId="28" priority="115" operator="lessThan">
      <formula>0</formula>
    </cfRule>
  </conditionalFormatting>
  <conditionalFormatting sqref="M94">
    <cfRule type="cellIs" dxfId="27" priority="109" operator="lessThan">
      <formula>0</formula>
    </cfRule>
  </conditionalFormatting>
  <conditionalFormatting sqref="M99">
    <cfRule type="cellIs" dxfId="26" priority="99" operator="lessThan">
      <formula>0</formula>
    </cfRule>
  </conditionalFormatting>
  <conditionalFormatting sqref="M101">
    <cfRule type="cellIs" dxfId="25" priority="94" operator="lessThan">
      <formula>0</formula>
    </cfRule>
  </conditionalFormatting>
  <conditionalFormatting sqref="M77">
    <cfRule type="cellIs" dxfId="24" priority="88" operator="lessThan">
      <formula>0</formula>
    </cfRule>
  </conditionalFormatting>
  <conditionalFormatting sqref="M76">
    <cfRule type="cellIs" dxfId="23" priority="82" operator="lessThan">
      <formula>0</formula>
    </cfRule>
  </conditionalFormatting>
  <conditionalFormatting sqref="M90">
    <cfRule type="cellIs" dxfId="22" priority="77" operator="lessThan">
      <formula>0</formula>
    </cfRule>
  </conditionalFormatting>
  <conditionalFormatting sqref="M69">
    <cfRule type="cellIs" dxfId="21" priority="76" operator="lessThan">
      <formula>0</formula>
    </cfRule>
  </conditionalFormatting>
  <conditionalFormatting sqref="M70">
    <cfRule type="cellIs" dxfId="20" priority="72" operator="lessThan">
      <formula>0</formula>
    </cfRule>
  </conditionalFormatting>
  <conditionalFormatting sqref="M71">
    <cfRule type="cellIs" dxfId="19" priority="71" operator="lessThan">
      <formula>0</formula>
    </cfRule>
  </conditionalFormatting>
  <conditionalFormatting sqref="M72">
    <cfRule type="cellIs" dxfId="18" priority="70" operator="lessThan">
      <formula>0</formula>
    </cfRule>
  </conditionalFormatting>
  <conditionalFormatting sqref="M73">
    <cfRule type="cellIs" dxfId="17" priority="69" operator="lessThan">
      <formula>0</formula>
    </cfRule>
  </conditionalFormatting>
  <conditionalFormatting sqref="M75">
    <cfRule type="cellIs" dxfId="16" priority="68" operator="lessThan">
      <formula>0</formula>
    </cfRule>
  </conditionalFormatting>
  <conditionalFormatting sqref="M78">
    <cfRule type="cellIs" dxfId="15" priority="67" operator="lessThan">
      <formula>0</formula>
    </cfRule>
  </conditionalFormatting>
  <conditionalFormatting sqref="M87">
    <cfRule type="cellIs" dxfId="14" priority="66" operator="lessThan">
      <formula>0</formula>
    </cfRule>
  </conditionalFormatting>
  <conditionalFormatting sqref="M97">
    <cfRule type="cellIs" dxfId="13" priority="65" operator="lessThan">
      <formula>0</formula>
    </cfRule>
  </conditionalFormatting>
  <conditionalFormatting sqref="M68">
    <cfRule type="cellIs" dxfId="12" priority="64" operator="lessThan">
      <formula>0</formula>
    </cfRule>
  </conditionalFormatting>
  <conditionalFormatting sqref="M54">
    <cfRule type="cellIs" dxfId="11" priority="63" operator="lessThan">
      <formula>0</formula>
    </cfRule>
  </conditionalFormatting>
  <conditionalFormatting sqref="M98">
    <cfRule type="cellIs" dxfId="10" priority="58" operator="lessThan">
      <formula>0</formula>
    </cfRule>
  </conditionalFormatting>
  <conditionalFormatting sqref="M96">
    <cfRule type="cellIs" dxfId="9" priority="55" operator="lessThan">
      <formula>0</formula>
    </cfRule>
  </conditionalFormatting>
  <conditionalFormatting sqref="M92">
    <cfRule type="cellIs" dxfId="8" priority="49" operator="lessThan">
      <formula>0</formula>
    </cfRule>
  </conditionalFormatting>
  <conditionalFormatting sqref="M88">
    <cfRule type="cellIs" dxfId="7" priority="46" operator="lessThan">
      <formula>0</formula>
    </cfRule>
  </conditionalFormatting>
  <conditionalFormatting sqref="M91">
    <cfRule type="cellIs" dxfId="6" priority="39" operator="lessThan">
      <formula>0</formula>
    </cfRule>
  </conditionalFormatting>
  <conditionalFormatting sqref="M100">
    <cfRule type="cellIs" dxfId="5" priority="23" operator="lessThan">
      <formula>0</formula>
    </cfRule>
  </conditionalFormatting>
  <conditionalFormatting sqref="M74">
    <cfRule type="cellIs" dxfId="4" priority="18" operator="lessThan">
      <formula>0</formula>
    </cfRule>
  </conditionalFormatting>
  <conditionalFormatting sqref="M102">
    <cfRule type="cellIs" dxfId="3" priority="14" operator="lessThan">
      <formula>0</formula>
    </cfRule>
  </conditionalFormatting>
  <conditionalFormatting sqref="M93">
    <cfRule type="cellIs" dxfId="2" priority="4" operator="lessThan">
      <formula>0</formula>
    </cfRule>
  </conditionalFormatting>
  <conditionalFormatting sqref="M111">
    <cfRule type="cellIs" dxfId="1" priority="3" operator="lessThan">
      <formula>0</formula>
    </cfRule>
  </conditionalFormatting>
  <conditionalFormatting sqref="M33">
    <cfRule type="cellIs" dxfId="0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&amp;R&amp;F; &amp;A;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5</vt:i4>
      </vt:variant>
    </vt:vector>
  </HeadingPairs>
  <TitlesOfParts>
    <vt:vector size="12" baseType="lpstr">
      <vt:lpstr>RESUM PUNTS</vt:lpstr>
      <vt:lpstr>televisió</vt:lpstr>
      <vt:lpstr>imprès</vt:lpstr>
      <vt:lpstr>ràdio</vt:lpstr>
      <vt:lpstr>Full1</vt:lpstr>
      <vt:lpstr>exterior</vt:lpstr>
      <vt:lpstr>digital</vt:lpstr>
      <vt:lpstr>digital!Àrea_d'impressió</vt:lpstr>
      <vt:lpstr>exterior!Àrea_d'impressió</vt:lpstr>
      <vt:lpstr>imprès!Àrea_d'impressió</vt:lpstr>
      <vt:lpstr>ràdio!Àrea_d'impressió</vt:lpstr>
      <vt:lpstr>televisió!Àrea_d'impressió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2022-10-06T16:34:23Z</dcterms:created>
  <dcterms:modified xsi:type="dcterms:W3CDTF">2023-11-02T14:41:44Z</dcterms:modified>
</cp:coreProperties>
</file>