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JUNTAMENT\Serveis\Contractacio\Contractació\1. Expedients\1.1 Expedients SERVEIS\22004se_Manteniment instal·lacions antiincendis\3. Documents de treball\"/>
    </mc:Choice>
  </mc:AlternateContent>
  <bookViews>
    <workbookView xWindow="0" yWindow="0" windowWidth="21600" windowHeight="9435"/>
  </bookViews>
  <sheets>
    <sheet name="Reducció p.u.revisions periòdiq" sheetId="1" r:id="rId1"/>
    <sheet name="P.u.retimbrat ampolles" sheetId="2" r:id="rId2"/>
    <sheet name="Reducció p.u.adequació normativ" sheetId="3" r:id="rId3"/>
    <sheet name="p.u.mant.correct.no previst"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2" l="1"/>
  <c r="D42" i="4" l="1"/>
  <c r="D41" i="4"/>
  <c r="D35" i="4"/>
  <c r="D36" i="4"/>
  <c r="D37" i="4"/>
  <c r="D38" i="4"/>
  <c r="D39" i="4"/>
  <c r="D40" i="4"/>
  <c r="D34" i="4"/>
  <c r="D33" i="4"/>
  <c r="D32" i="4"/>
  <c r="D31" i="4"/>
  <c r="D30" i="4"/>
  <c r="D28" i="4"/>
  <c r="D26" i="4"/>
  <c r="D27" i="4"/>
  <c r="D25" i="4"/>
  <c r="D23" i="4"/>
  <c r="D21" i="4"/>
  <c r="D22" i="4"/>
  <c r="D20" i="4"/>
  <c r="D19" i="4"/>
  <c r="D18" i="4"/>
  <c r="D17" i="4"/>
  <c r="D11" i="4"/>
  <c r="D12" i="4"/>
  <c r="D13" i="4"/>
  <c r="D14" i="4"/>
  <c r="D15" i="4"/>
  <c r="D16" i="4"/>
  <c r="D10" i="4"/>
  <c r="D8" i="4"/>
  <c r="D9" i="4"/>
  <c r="D7" i="4"/>
  <c r="D6" i="4"/>
  <c r="D5" i="4"/>
  <c r="E20" i="3" l="1"/>
  <c r="E21" i="3"/>
  <c r="E22" i="3"/>
  <c r="E23" i="3"/>
  <c r="E24" i="3"/>
  <c r="E25" i="3"/>
  <c r="E26" i="3"/>
  <c r="E28" i="3" s="1"/>
  <c r="E27" i="3"/>
  <c r="E19" i="3"/>
  <c r="G6" i="3"/>
  <c r="G7" i="3"/>
  <c r="G8" i="3"/>
  <c r="G9" i="3"/>
  <c r="G10" i="3"/>
  <c r="G11" i="3"/>
  <c r="G12" i="3"/>
  <c r="G13" i="3"/>
  <c r="G5" i="3"/>
  <c r="F6" i="2"/>
  <c r="G19" i="1"/>
  <c r="G20" i="1"/>
  <c r="G21" i="1"/>
  <c r="G22" i="1"/>
  <c r="G18" i="1"/>
  <c r="G12" i="1"/>
  <c r="G13" i="1"/>
  <c r="G14" i="1"/>
  <c r="G15" i="1"/>
  <c r="G11" i="1"/>
  <c r="G5" i="1"/>
  <c r="G6" i="1"/>
  <c r="G7" i="1"/>
  <c r="G8" i="1"/>
  <c r="G4" i="1"/>
  <c r="G14" i="3" l="1"/>
  <c r="E29" i="3" s="1"/>
  <c r="G23" i="1"/>
  <c r="G16" i="1"/>
  <c r="G9" i="1"/>
  <c r="G24" i="1" l="1"/>
</calcChain>
</file>

<file path=xl/sharedStrings.xml><?xml version="1.0" encoding="utf-8"?>
<sst xmlns="http://schemas.openxmlformats.org/spreadsheetml/2006/main" count="123" uniqueCount="90">
  <si>
    <t>Ut</t>
  </si>
  <si>
    <r>
      <t> </t>
    </r>
    <r>
      <rPr>
        <b/>
        <sz val="10"/>
        <color rgb="FF000000"/>
        <rFont val="Times New Roman"/>
        <family val="1"/>
      </rPr>
      <t>TOTAL IVA EXCLÒS</t>
    </r>
  </si>
  <si>
    <t>* No es podran oferir preus unitaris mà d’obra inferiors als indicats en els quadres, excloent DG i BI.</t>
  </si>
  <si>
    <t>1. Reducció preus unitaris revisions periòdiques</t>
  </si>
  <si>
    <t>*Preu ut IVA exclòs (inclou 19% DG + BI)</t>
  </si>
  <si>
    <t>Total</t>
  </si>
  <si>
    <t xml:space="preserve">Preu ut Ofert IVA exclòs </t>
  </si>
  <si>
    <t>3. Reducció preus unitaris adequació normativa</t>
  </si>
  <si>
    <t>TOTAL IVA EXCLÒS</t>
  </si>
  <si>
    <t>PREU LICITACIÓ TOTAL ADEQUACIÓ NORMATIVA (IVA EXCLÒS)</t>
  </si>
  <si>
    <t>Preu ut.ofert</t>
  </si>
  <si>
    <t>PREUS UNITARIS MANTENIMENT PREVENTIU 1a ANUALITAT</t>
  </si>
  <si>
    <t>*Preu ut.Anual IVA exclòs (inclou 19% DG + BI)</t>
  </si>
  <si>
    <t>Total anual</t>
  </si>
  <si>
    <t>Connexió a CRA -central  intrusió</t>
  </si>
  <si>
    <t>Connexió a CRA - central incendis</t>
  </si>
  <si>
    <t>Inspeccions: presencials sistemes intrusió:  2ut/any + verificació bidireccional trimestral</t>
  </si>
  <si>
    <t>Inspeccions presencials sistemes detecció incendis: 4 ut/any</t>
  </si>
  <si>
    <t>Inspeccions presencials CCTV: 4 ut/any</t>
  </si>
  <si>
    <t>Preu ut.Ofert Anual IVA exclòs</t>
  </si>
  <si>
    <t>PREUS UNITARIS MANTENIMENT PREVENTIU 2a ANUALITAT</t>
  </si>
  <si>
    <t>*Preu ut. Anual IVA exclòs (inclou 19% DG + BI)</t>
  </si>
  <si>
    <t xml:space="preserve">Preu ut.Ofert Anual IVA exclòs </t>
  </si>
  <si>
    <t>PREUS UNITARIS MANTENIMENT PREVENTIU 3a ANUALITAT</t>
  </si>
  <si>
    <t>PREU LICITACIÓ TOTAL MANTENIMENT PREVENTIU (IVA EXCLÒS)</t>
  </si>
  <si>
    <t>2. Reducció preus unitaris retimbrat ampolles FE 13</t>
  </si>
  <si>
    <t>PREUS UNITARIS MANTENIMENT CORRECTIU PREVIST PER 3 ANUALITATS</t>
  </si>
  <si>
    <t>Retimbrat ampolla de FE 13 carregades amb 85 Kg. Inclou desmuntatge i muntatge d'equips, retimbre de cilindre, trasvàs de gasos fluorats i revisió de vàlvula cilindre 5-25.</t>
  </si>
  <si>
    <t>PREU LICITACIÓ TOTAL MANTENIMENT CORRECTIU (IVA EXCLÒS)</t>
  </si>
  <si>
    <r>
      <t xml:space="preserve"> </t>
    </r>
    <r>
      <rPr>
        <i/>
        <sz val="9"/>
        <color theme="1"/>
        <rFont val="Times New Roman"/>
        <family val="1"/>
      </rPr>
      <t>*El preu unitari es desglossa en un 80% mà d’obra i un 20% en material.</t>
    </r>
  </si>
  <si>
    <t>PREUS UNITARIS ADEQUACIÓ A NORMATIVA SISTEMES INTRUSIÓ (Mà d'obra)</t>
  </si>
  <si>
    <t>*Total IVA exclòs</t>
  </si>
  <si>
    <t>Total IVA exclòs</t>
  </si>
  <si>
    <t>(inclou 19% DG+BI)</t>
  </si>
  <si>
    <t>Subministrament i instal·lació de placa central Aliat Plus o similar microprocessada bidireccional, fins a 512 zones híbrides mitjançant cable o bus, 256 zones via ràdio bidireccional. 2 línies de bus +1 Fastbus. 32 particions amb 4 grups per partició. 500 codis d'usuari. De 4 a 196 sortides programables. Pot comunicar-se via Ethernet, Wifi, GSM 2G/ mitjançantels mòduls corresponents. Admet fins a 32 teclats cablejats, 64 lectors de proximitat. Retistre de fins a 2000 esdeveniments. Certificat EN 50131 Grau 2 i Grau 3. Màxim 48 teclats cablejats i 32 sense fils bidireccionals. Connectat al nçuvol. Incorpora mòdul connexió IP i mòdul Wifi Grau 3. Inclou cable USB tipus C per programació. Inclou retirada de central existent si s'escau.</t>
  </si>
  <si>
    <t>Subministrament i instal·lació de teclat LCD Vision G2 o similar cablejat  amb lector de proximitat. Compatible per Aliat Plus, Aliat i Proguard. Indicadors visuals en pantalla per connectivitat amb el núvol, problemes de sistema, manipulació i armar/desarmar. Protecció contra manipulació de paret. Fiable gràcies a les seves tecles duradores que ofereixen una resposta ràpida. Connexió BUS. Fàcil d'instal·lar amb suport de muntatge incorporat i una fixació de cargol del teclat al suport de muntatge. Freqüència RF de proximitat 13,56 MHz. Consum: 180 mA màx. Temperatura de funcionament: -10 a 55ºC. Dimensions 180x115x35 mm. Inclou retirada de l'existent si s'escau</t>
  </si>
  <si>
    <t>Subministrament i instal·lació de detector DT Digisense o similar. Cobertura 15x15m. Voltatge de funcionament 9-16 Vcc. Alçada d'insta·lació 2 - 2,7 m. dimensió 106x60x47 mm. Certificat EN 50131 Grau 2. Inclou retirada de l'existent si s'escau.</t>
  </si>
  <si>
    <t>Subministrament i instal·lació de detector volumètric de doble tecnología  infrarrojos/microones amb antienmascarament actiu i tecnologia ACT (anti-camuflatge), que conmuta a mode microones, per evitar els intents de camuflatge del canal PIR o la ineficàcia del canal PIR a elevades temperatures. Cobertura 15 m/98º. compatible amb BUS, detectores en BUS disposen d'una entrada extra per connectar un contacte o detector convencional de relé. Detecció d'angle zero. Muntatge flexible fins a 3,3 m d'alçada. Alimentació mitjançant BUS. Dimensions: 65x128x41 mm. Certificat EN50131 Grau 3. Inclou retirada de l'existent si s'escau.</t>
  </si>
  <si>
    <t>Subministrament i instal·lació de contacte magnètic de superfície DC148. Alta seguretat EN50131-2-6 Grau 3 protegit contra sabotatge per camp magnètic. Longitud del cable 2m, apte per muntar en materials ferromagnètics. Distància admisible entre 15 i 23 mm en portes no ferromagnètiques i entre 8 i 16 mm en portes ferromagnètiques. Iman de neodimio axialment polaritzat. Fixació amb cargols. Inclou carcases de plàstic i separadors per a muntatge en superfície. 2 contactes NC (alarma i tamper). Classe ambiental III IP67. Tempertura de funcionament -25 a 70ºC. Tamany de carcasa 54x13x12,5 mm. Inclou retirada de l'existent si s'escau.</t>
  </si>
  <si>
    <t>Subministrament i instal·lació de mòdul d’expansió de 8 zones cablejades. Fins a 8 expansors de 8 zones poden ser afegits al sistema de seguretat Aliat i 35 en Proguard. Compleix amb la certificació EN50131 Grau 2 i Grau 3. Inclou retirada de l’existent si s’escau.</t>
  </si>
  <si>
    <t>Subministrament i instal·lació de sirena de 105 dB, amb volum ajustable, no ecessita font d’alimentació de CA. Alimentació amb baterés de liti de llarga durada. Comunicació bidireccional. Supervisió remota mitjançantsoftware bidireccional. Indicació de baixa bateria. Tamper de tapa i paret. Inclou 5 piles de liti de 3V. Certificat EN50131. Grau 2. S’inclou retirada de l’existent si s’escau.</t>
  </si>
  <si>
    <t>Subministrament i instal·lació de sirena de exterior en policarbonat blanc amb lent blava única. Coberta interior de protecció d'hacer. Inclou tamper. Sortida so 85 dB a 3m. Bateria Pb auxiliar fins a 7,2 Ah. Selecció polaritat automàtica. Llum parpadejant estroboscópica blava. Certificat EN50131. Grau 2. Inclou retirada de l'existent si s'escau.</t>
  </si>
  <si>
    <t>Subministrament i instal·lació de font d'alimentació conmutada 13,8 V / 3A</t>
  </si>
  <si>
    <t>* En el PBL, el cost total d’aquest concepte, s’hi sumen un total de 19.571,64 euros fixes a la 1a anualitat, en concepte de mà d’obra en instal·lació i cablejat. Veure Annex VIII Estudi Econòmic.</t>
  </si>
  <si>
    <t>PREUS UNITARIS ADEQUACIÓ A NORMATIVA SISTEMES INTRUSIÓ (Material)</t>
  </si>
  <si>
    <t>(inclou DG+BI)</t>
  </si>
  <si>
    <t>Subministrament i instal·lació de mòdul d'expansió de 8 zones cablejades. Fins a 8 expansors de 8 zones poden ser afegits al sistema de seguretat Aliat i 35 en Proguard. Compleix amb la certificació EN50131 Grau 2 i Grau 3. Inclou retirada de l'existent si s'escau.</t>
  </si>
  <si>
    <t>Subministrament i instal·lació de sirena de 105 dB, amb volum ajustable, no necesita font d'alimentació de CA. Alimentació amb baterés de liti de llarga durada. Comunicació bidireccional. Supervisió remota mitjançantsoftware bidireccional. Indicació de baixa bateria. Tamper de tapa i paret. Inclou 5 piles de liti de 3V. Certificat EN50131. Grau 2. S'inclou retirada de l'existent si s'escau.</t>
  </si>
  <si>
    <t>SUBMINISTRAMENT MATERIAL</t>
  </si>
  <si>
    <t>Preu ut.licitació</t>
  </si>
  <si>
    <t>Central detecció incendis convencional CONEX 4Z 2.0 de 4 zones. Amb discriminació entre alarma de polsador i detector, sortides per relé a l'estat d'alarma i l'estat d'avaria, 2 sortides de sirenes supervisades, sortides d'alimentació auxiliar permanent i resetejable i una entrada configurable. possibilitat de connectar targetes opcionals com targetes de relés, sirenes supervisades i targetes de comunicació per permetre el control remot i la integració amb altres sistemes. Certificada segons la norma EN54-2 i EN54-4.</t>
  </si>
  <si>
    <t>Central detecció incendis convencional CONEX 8Z 2.1 de 8 zones. Amb discriminació entre alarma de polsador i detector, sortides per relé a l'estat d'alarma i l'estat d'avaria, 2 sortides de sirenes supervisades, sortides d'alimentació auxiliar permanent i resetejable i una entrada configurable. possibilitat de connectar targetes opcionals com targetes de relés, sirenes uspervisades i targetes de comunicació per permetre el control remot i la integació amb altres sistemes. Certificada segons la norma EN54-2 i EN54-4.</t>
  </si>
  <si>
    <t>Central detecció incendis convencional CONEX 12Z 2.1 de 12 zones. Amb discriminació entre alarma de polsador i detector, sortides per relé a l'estat d'alarma i l'estat d'avaria, 2 sortides de sirenes supervisades, sortides d'alimentació auxiliar permanent i resetejable i una entrada configurable. possibilitat de connectar targetes opcionals com targetes de relés, sirenes supervisades i targetes de comunicació per permetre el control remot i la integració amb altres sistemes. Certificada segons la norma EN54-2 i EN54-4.</t>
  </si>
  <si>
    <t>Bateria de plom-àcid. Voltatge 12V; capacitat 7Ah; Pes 1,97 Kg; mides 151x65x101 mm.</t>
  </si>
  <si>
    <t>Targeta de comunicació TDP/IP TED 151 CL Cloud per connectar les centrals convencionals i analògiques al servei de cloud per manteniment. Eina per al control i gestió mitjançant App de l'estat de funcionament, històric de la central en temps real, que permet activar o silenciar sirenes , silenciar el brunzidor de la central, rearmar i desactivar punts i zones. Les centrals connectades al núvol han d'enviar en temps real les avaries i alarmes al servidor i d'es d'aquests reenviar-se en forma de notificacions.</t>
  </si>
  <si>
    <t>Kit transmissor comunicació EN54-21 + tarja de comunicació per central analògica o convencional. Kit compost per transmissor de comunicació CRA A 54-21 (KIT FB2-D) i targeta de comunicació IP TED-151-2PE per a central analògica connexa (sense xarxa de centrals) i centrals convencionals CONEX, que incorpora port Ethernet, sortida RS485 per connexió de xarxa s-network de centrals i repetidors, 2xRS485 per integracions.</t>
  </si>
  <si>
    <t>Subministrament i instal·lació de bateria de Plom-àcid. Voltatge: 12V. Capacitat 7 Ah. Pes 1,97 Kg. Mides 151x65x101 cm. Inclou pagament eco taxa.</t>
  </si>
  <si>
    <t>Placa alarma</t>
  </si>
  <si>
    <t>Caixa gran de plàstic policarbonat amb tamper per a central Aliat Plus o similar. Grau 3</t>
  </si>
  <si>
    <t>Font d'alimentació per Aliat Plus o similar. Alimentació 14,4V 4.5A. Grau 3. Compatible amb caixa gran de plàstic.</t>
  </si>
  <si>
    <t>Mòdul GSM 4G endollable multi-socket per Aliat Plus o similar amb antena. Grau 3. En caixa blanca de plàstic.</t>
  </si>
  <si>
    <t>Sirena piezoelèctrica bitonal de baix perfil per ús en interiors. Inclou flaix, llançaesparpells estroboscòpic. En caixa de plàstic blanca amb autoprotecció. Alimentació 12 Vcc. Consum 120 mA. Nivell acústic a 1 metre: 101 dB. Dimensions 155s114s44 mm. Compleix UNE EN 50131. Grau 2</t>
  </si>
  <si>
    <t>Sirena exterior en policarbonat blanc amb lent blava única. Coberta interior de protecció d'acer,. Inclou Tamper. Sortida so a 85 dB a 3m. Bateria Pb auxiliar fins a 7,2 Ah. Selecció polaritat automàtica. Llum pampaluguejant estroboscòpica blava. Certificat EN50131. Grau 2.</t>
  </si>
  <si>
    <t>Detector VISUM o similar d'interior DT amb antimasking. Abast 15 metres. Doble tecnologia: PIR dual i banda K per Microones. Tecnologia AntiCloak i Green Line. Anti-emmascarament per IR actiu. Optorelés per a protecció contra l'atac de grans imants. Tampers de tapa i paret/racó. Lents opcionals:  passadís 23m; cortina 15m. Consum: 16mA a 12Vcc, 41 mA a 12Vcc. Muntada a 2,10 - 2,70 m. Certificat Grau 3.</t>
  </si>
  <si>
    <t>Detector doble tecnologia VISUM o similar en bus. Grau 3. Anti emmascarament i anti cloak. Green Line. Amb entrada de zona addicional. Abast 15 m (90º) Alçada de muntatge 2,1 - 2,7 m. Protecció interna de la PCB. Opto relés per a protecció contra l'atac de grans imants. Triple resistència EOL. Immunitat RF: 10 MHz a 3Ghz. Tamper de tapa i de paret. Consum 41 mA màx.</t>
  </si>
  <si>
    <t>ml de cable U/UTP categoria 6. De 4 parells de coure trenats. Aïllament de polietilè. LSOH. Rmax 176 Ω / Km. 37 Kg / Km. Resistència a flama CPR Dca-s2, d2, a1.</t>
  </si>
  <si>
    <t>ml de tub corrugat Empoflex o similar, lliure d'halògens per a encastar, amb guia. Material: polipropilè lliure d'Halògens. "No propagador de la flama i autoextingible". Compleix norma UNE EN 50267/2-2. Fabricat segons UNE EN 61,386-1. Resistència a compressió 750 N (A 5 cm a 23ºC amb deformació màxima del diàmetre fins el 10%). Resistència a impacte 6J (caiguda lliure 2 Kg a 30 cm Temp. -5ºC). Temperatura de treball des de 5ºC  a +90ºC. Aïllant dielèctric. Color gris RAL 7090.</t>
  </si>
  <si>
    <t>ml de Tub rígid M20. Polímer termoplàstic lliure d'halògens. No propagador de la flama. Grau IP54. Color gris RAL 7035. Resistència a compressió&gt;1250 N. Resistència a impacte &gt; 6J. Protecció contra danys: grau 9.</t>
  </si>
  <si>
    <t>Central de detecció d'incendi convencional CONEX-8Z-2.1 de 8 zones. La Central disposa de discriminació entre alarma de polsador i alarma de detector, sortides per relé per a l'estat d'alarma i l'estat d'avaria, 2 sortides de sirenes supervisades, sortides d'alimentació auxiliar permanent i reseteable i una entrada configurable. També té la possibilitat de connectar targetes opcionals com targetes de relés, targeta de sirenes supervisades, i targetes de comunicació per permetre el control remot i la integració amb altres sistemes.</t>
  </si>
  <si>
    <t>Certificada segons la norma EN54-2 i EN54-4.</t>
  </si>
  <si>
    <t>Detector òptic de fum convencional DECO-2.0. El detector òptic convencional està basat en la dispersió de la llum infraroja que produeix el fum al interposar-se entre un emissor i un receptor d'infrarojos. La càmera està protegida amb una reixa que evita l'entrada de brutícia i insectes. Incorpora també algoritmes de compensació de la brutícia de la cambra, que evita falses alarmes per brutícia i retarda el manteniment de l'equip. El detector requereix de la base BCDECO-2.0 per a la seva connexió. Sortida per pilot remot. L'àrea de cobertura és de 60 m2 i l'altura màxima d'instal·lació és de 12 metres. Certificat CPD EN54-7.</t>
  </si>
  <si>
    <t>BASE DE CONNEXIO BCDECO-2.0 PER A DETECTORS. Sòcol per a detectors del sistema convencional i sistema analògic color blanc, a més està proveït d'un sistema antirobatori que ens permet bloquejar el cap del detector, és necessària una eina per a la seva extracció. Contacte per pilot remot.</t>
  </si>
  <si>
    <t>Base alta detectors convencionals i analògics amb entrada de tub vist. Base de connexió amb entrada de tub vist per detectors analògics i convencionals. Disposa de sistema anti furt del detector. Contactes metàl·lics inoxidables. Color blanc. Dimensions: 43 x 100 mm.</t>
  </si>
  <si>
    <t>Polsador convencional PUC-2.0. Polsador per als sistemes de detecció convencionals. És compatible amb les centrals convencionals CONEX 2.0 i mòduls analògics de zona. El polsador està connectat directament a la zona (Inclou resistència de 100 ohms 2W per al nivell d'alarma en el sistema convencional).</t>
  </si>
  <si>
    <t>Certificat EN54-11.</t>
  </si>
  <si>
    <t>SIRENA INTERIOR AMB FLASH CONVENCIONAL 32 TONS IP43. Sirena d’alarma de baix consum IP43, Tensió 24Vcc. Amb flash. Consum: de 7mA a 32mA segons tipus de to seleccionat. 32 tons seleccionables per l’usuari. Per a ús interior. Potència acústica màx. 95 a 100dB segons el to. La sirena amb flash intermitent és una sirena convencional compatible amb les centrals convencionals. Sirena d'alta eficiència, baix consum i 32 tons configurables combinat amb una senyalització lluminosa de leds ultra-eficients. Compleix amb la norma EN54 part 3. Dimensions Ø75mmx H85mm .</t>
  </si>
  <si>
    <t>SIRENA EXTERIOR 24V 2H.  LLUM VERMELLA.+TAPA MODEL ULTRA Sirena piezoelèctrica amb flash per a aplicacions exteriors. Fabricada en ABS de color vermell i flash de color vermell. Formada per un transductor piezoelèctric d'alta efectivitat i leds d'alta lluminositat. Disposa de dos leds d'actuació intermitent. Connexions per sirena i flash separades, programable en funció del tipus de senyal de la font d'activació mitjançant 4 jumpers (aplicar / treure positiu o negatiu). Grau de protecció IP65. Potència acústica (84 dB a 3 metres). Consum de 250 mA. Dos tipus de so. Temps de funcionament i cicles preestablerts i seleccionables mitjançant jumper per adaptar-los a les necessitats de les diferents poblacions. Tensió d'alimentació a 24V (Inclou mòdul convertidor de tensió de 24V a 12V). Dimensions: 330 x 190 x 90 mm.</t>
  </si>
  <si>
    <t>ml CABLE DETECCIO D'INCENDI 2X1,5 mm2 LSOH (ROTLLES 100M) CPR CCA Mànega apantallada flexible lliure d'halògens (AS). Conductors 2x1,5mm2 de Coure Polit flexible Classe 5 segons la norma EN 60228 Aïllament: Poliolefina LSOH. Colors Vermell i Negre. Reunit amb menys de 25 voltes/m Pantalla Cinta d'alumini Mylar al conjunt cobertura 96% RFI. Fil de drenatge a pantalla per connexió a terra. 300/500V.Coberta exterior: Poliolefina EVA LSZH (AS) ignífuga Color exterior: vermell. Rmax : 13.3 Ω/km. Pes 75 Kg/km</t>
  </si>
  <si>
    <t>ml CABLE DETECCIO D'INCENDI 2X1,5 MM2 RESISTENT AL FOC TARONJA (ROTLLES 100M) CPR CCA  Mànega Flexible Apantallada i Trenada lliure d'halògens, Altament resistent al foc durant 120' (AS+) segons EN50200. Conductor Coure Polit 2x1,5mm flexible de Classe V segons la norma EN 60228. Aïllament: Silicona CR1 Vulcanitzable i Ceramitzant al foc . Colors Vermell i Negre. Reunit amb menys de 25 voltes/m Pantalla Cinta d'Alumini Mylar al conjunt cobertura 96% RFI. Fil de drenatge a pantalla Cable Cu Sn 0,20 mm2 (Connexió massa) Cobertura 85%. Coberta exterior: Poliolefina LS0H segons UNE21123 Ignifuga Color exterior:taronja. Rmax 13.3 Ω/Km. Pes 82 Kg/km. Capacitat 106 pF. CPR Cca -1sb,a1,d1.</t>
  </si>
  <si>
    <t>ml Tub corrugat flexible M-25 LSOH amb guía Tub corrugat "Empoflex" lliure d'halògens per a encastar, amb guia. Material: Polipropilè Lliure de Halògens. "No propagador de la flama" i "autoextingible". Compleix norma UNE-EN-50267 / 2-2. Fabricat segons UNE-EN 61.386-1. Resistència a compressió&gt; 750 N (A 5 cm a 23 º C amb una deformació màxima de l'diàmetre fins de el 10%). Resistència a impacte 6J (Caiguda lliure 2 kg. A 30 cm. Temp.-5º C). Temperatura de treball des de -5 º C fins a + 90 º C. Aïllant dielèctric. Color Gris (RAL 7090)</t>
  </si>
  <si>
    <t>Tub rígid M-25 lliure d'halògens Tub rígid. Polímer termoplàstic lliure d'halògens. No propagador de la flama. Grau IP54. color Gris RAL 7035. Resistència a compressió&gt; 1250 N. Resistència a impacte&gt; 6J. Protecció contra danys: grau 9.</t>
  </si>
  <si>
    <t>Subministrament pany Kaba quatro pla tancament Ajuntament de Mollet del Vallès</t>
  </si>
  <si>
    <t>Copia clau Kaba quatro pla tancament Ajuntament de Mollet del Vallès</t>
  </si>
  <si>
    <t>Subministrament i instal·lació de font d'alimentació commutada 13,8 V / 5A</t>
  </si>
  <si>
    <t>Subministrament i instal·lació de mòdul GSM 4G endollable multi-socket per Aliat Plus o similar amb antena. Grau 3. En caixa blanca de plàstic</t>
  </si>
  <si>
    <t>Subministrament i instal·lació de videogravador IP NVR per a videoalerta 4 canals PoE. Resolucio fins a 3840×2160p. 8Mp. Compressió de vídeo Smart H.265+/H.265/Smart H.264+/H.264. PoE. IEEE802.3at/af. Parla/escolta: 1 entrada de canal, 1 sortida de canal, RCA. Sortida vídeo 1 HDMI, 1 VGA. Interfície de xarxa 1 x RJ45 10/100Mbps. HDD: 1 port SATA III, fins a 6 TB (disc no inclòs). Alimentació 48Vdc/1.5A. Consum &lt;7.5W. Amb PoE Max 25.5W per port, 50W en total. Compatibilitat ONVIF 2.4, SDK, CGI. Dimensions 204x204x46mm. Pes 0,45kg</t>
  </si>
  <si>
    <t>Subministrament i instal·lació de càmera IP domo 4Mp PoE per a Videoalerta P2P. Sensor 1/2.7 CMOS 4 Mpx. Compressió de Vídeo H.265. Lent fixa 2.8 mm 93 º. Resolució 4M (2560×1440p) 30fps@4MP. 2 fluxos d´imatge. Ranura Targeta MicroSD fins a 256GB (targeta no inclosa). WDR. Visió nocturna D/N filtre IRC. LED IR abast 30m. POE, IP67, IK10. Alimentació 12Vdc/PoE Màx. 4.9W</t>
  </si>
  <si>
    <t>Subministrament i instal·lació de sirena exterior Lumin8 via ràdio bidireccional, autònoma amb Flaxh lanzadestellos àmbar. Potència sonora 105 dB. Grau 2. Freqüència 868 MHz. Inclou 5 bateries CR123 3V i carcasa de plàstic ABS. IP44. Mides 273x230x64 mm. Inclou retirada de l'existent si s'escau.</t>
  </si>
  <si>
    <t>4. Percentatge DG + BI fix i únic preus unitaris manteniment correctiu no previst</t>
  </si>
  <si>
    <t>PERCENTATGE DE DG + BI FIX I ÚNIC OFERT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</si>
</sst>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Red]\-#,##0.00\ &quot;€&quot;"/>
    <numFmt numFmtId="44" formatCode="_-* #,##0.00\ &quot;€&quot;_-;\-* #,##0.00\ &quot;€&quot;_-;_-* &quot;-&quot;??\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0"/>
      <color rgb="FFFFFFFF"/>
      <name val="Times New Roman"/>
      <family val="1"/>
    </font>
    <font>
      <sz val="10"/>
      <color theme="1"/>
      <name val="Times New Roman"/>
      <family val="1"/>
    </font>
    <font>
      <sz val="10"/>
      <color rgb="FF000000"/>
      <name val="Times New Roman"/>
      <family val="1"/>
    </font>
    <font>
      <b/>
      <sz val="10"/>
      <color rgb="FF000000"/>
      <name val="Times New Roman"/>
      <family val="1"/>
    </font>
    <font>
      <i/>
      <sz val="9"/>
      <color theme="1"/>
      <name val="Times New Roman"/>
      <family val="1"/>
    </font>
    <font>
      <b/>
      <sz val="12"/>
      <color rgb="FF000000"/>
      <name val="Times New Roman"/>
      <family val="1"/>
    </font>
    <font>
      <sz val="12"/>
      <color theme="1"/>
      <name val="Times New Roman"/>
      <family val="1"/>
    </font>
  </fonts>
  <fills count="9">
    <fill>
      <patternFill patternType="none"/>
    </fill>
    <fill>
      <patternFill patternType="gray125"/>
    </fill>
    <fill>
      <patternFill patternType="solid">
        <fgColor rgb="FF305496"/>
        <bgColor indexed="64"/>
      </patternFill>
    </fill>
    <fill>
      <patternFill patternType="solid">
        <fgColor rgb="FFD9E1F2"/>
        <bgColor indexed="64"/>
      </patternFill>
    </fill>
    <fill>
      <patternFill patternType="solid">
        <fgColor rgb="FFD0CECE"/>
        <bgColor indexed="64"/>
      </patternFill>
    </fill>
    <fill>
      <patternFill patternType="solid">
        <fgColor theme="0"/>
        <bgColor indexed="64"/>
      </patternFill>
    </fill>
    <fill>
      <patternFill patternType="solid">
        <fgColor rgb="FF2F5496"/>
        <bgColor indexed="64"/>
      </patternFill>
    </fill>
    <fill>
      <patternFill patternType="solid">
        <fgColor rgb="FFD9D9D9"/>
        <bgColor indexed="64"/>
      </patternFill>
    </fill>
    <fill>
      <patternFill patternType="solid">
        <fgColor theme="0" tint="-0.249977111117893"/>
        <bgColor indexed="64"/>
      </patternFill>
    </fill>
  </fills>
  <borders count="21">
    <border>
      <left/>
      <right/>
      <top/>
      <bottom/>
      <diagonal/>
    </border>
    <border>
      <left/>
      <right/>
      <top style="medium">
        <color rgb="FF000000"/>
      </top>
      <bottom/>
      <diagonal/>
    </border>
    <border>
      <left/>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3" fillId="2" borderId="1" xfId="0" applyFont="1" applyFill="1" applyBorder="1" applyAlignment="1">
      <alignment horizontal="center" vertical="center" wrapText="1"/>
    </xf>
    <xf numFmtId="0" fontId="4" fillId="3" borderId="3" xfId="0" applyFont="1" applyFill="1" applyBorder="1" applyAlignment="1">
      <alignment vertical="center" wrapText="1"/>
    </xf>
    <xf numFmtId="8" fontId="5" fillId="4" borderId="4" xfId="0" applyNumberFormat="1" applyFont="1" applyFill="1" applyBorder="1" applyAlignment="1">
      <alignment horizontal="center" vertical="center"/>
    </xf>
    <xf numFmtId="0" fontId="5" fillId="4" borderId="5" xfId="0" applyFont="1" applyFill="1" applyBorder="1" applyAlignment="1">
      <alignment horizontal="center" vertical="center"/>
    </xf>
    <xf numFmtId="0" fontId="5" fillId="4" borderId="4" xfId="0" applyFont="1" applyFill="1" applyBorder="1" applyAlignment="1">
      <alignment horizontal="center" vertical="center"/>
    </xf>
    <xf numFmtId="0" fontId="0" fillId="5" borderId="0" xfId="0" applyFill="1"/>
    <xf numFmtId="8" fontId="0" fillId="5" borderId="0" xfId="0" applyNumberFormat="1" applyFill="1"/>
    <xf numFmtId="0" fontId="2" fillId="5" borderId="0" xfId="0" applyFont="1" applyFill="1"/>
    <xf numFmtId="0" fontId="4" fillId="3" borderId="15" xfId="0" applyFont="1" applyFill="1" applyBorder="1" applyAlignment="1">
      <alignment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5" fillId="3" borderId="15" xfId="0" applyFont="1" applyFill="1" applyBorder="1" applyAlignment="1">
      <alignment horizontal="justify" vertical="center" wrapText="1"/>
    </xf>
    <xf numFmtId="8" fontId="5" fillId="7" borderId="4" xfId="0" applyNumberFormat="1" applyFont="1" applyFill="1" applyBorder="1" applyAlignment="1">
      <alignment horizontal="right" vertical="center"/>
    </xf>
    <xf numFmtId="0" fontId="3" fillId="2" borderId="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3" borderId="6" xfId="0" applyFont="1" applyFill="1" applyBorder="1" applyAlignment="1">
      <alignment vertical="center" wrapText="1"/>
    </xf>
    <xf numFmtId="0" fontId="5" fillId="4" borderId="7" xfId="0" applyFont="1" applyFill="1" applyBorder="1" applyAlignment="1">
      <alignment horizontal="center" vertical="center"/>
    </xf>
    <xf numFmtId="44" fontId="5" fillId="8" borderId="4" xfId="1" applyFont="1" applyFill="1" applyBorder="1" applyAlignment="1">
      <alignment horizontal="right" vertical="center"/>
    </xf>
    <xf numFmtId="44" fontId="6" fillId="8" borderId="10" xfId="1" applyFont="1" applyFill="1" applyBorder="1" applyAlignment="1">
      <alignment horizontal="right" vertical="center"/>
    </xf>
    <xf numFmtId="0" fontId="5" fillId="8" borderId="9" xfId="0" applyFont="1" applyFill="1" applyBorder="1" applyAlignment="1">
      <alignment vertical="center" wrapText="1"/>
    </xf>
    <xf numFmtId="0" fontId="5" fillId="8" borderId="8" xfId="0" applyFont="1" applyFill="1" applyBorder="1" applyAlignment="1">
      <alignment vertical="center"/>
    </xf>
    <xf numFmtId="0" fontId="5" fillId="8" borderId="2" xfId="0" applyFont="1" applyFill="1" applyBorder="1" applyAlignment="1">
      <alignment vertical="center" wrapText="1"/>
    </xf>
    <xf numFmtId="0" fontId="5" fillId="8" borderId="16" xfId="0" applyFont="1" applyFill="1" applyBorder="1" applyAlignment="1">
      <alignment vertical="center"/>
    </xf>
    <xf numFmtId="44" fontId="5" fillId="8" borderId="5" xfId="1" applyFont="1" applyFill="1" applyBorder="1" applyAlignment="1">
      <alignment horizontal="right" vertical="center"/>
    </xf>
    <xf numFmtId="44" fontId="6" fillId="8" borderId="4" xfId="1" applyFont="1" applyFill="1" applyBorder="1" applyAlignment="1">
      <alignment horizontal="right" vertical="center"/>
    </xf>
    <xf numFmtId="44" fontId="8" fillId="8" borderId="4" xfId="1" applyFont="1" applyFill="1" applyBorder="1" applyAlignment="1">
      <alignment horizontal="right" vertical="center"/>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7" fillId="5" borderId="12" xfId="0" applyFont="1" applyFill="1" applyBorder="1" applyAlignment="1">
      <alignment vertical="center"/>
    </xf>
    <xf numFmtId="0" fontId="7" fillId="5" borderId="0" xfId="0" applyFont="1" applyFill="1" applyAlignment="1">
      <alignment vertical="center"/>
    </xf>
    <xf numFmtId="44" fontId="0" fillId="8" borderId="4" xfId="1" applyFont="1" applyFill="1" applyBorder="1" applyAlignment="1">
      <alignment vertical="center"/>
    </xf>
    <xf numFmtId="0" fontId="5" fillId="3" borderId="6" xfId="0" applyFont="1" applyFill="1" applyBorder="1" applyAlignment="1">
      <alignment horizontal="justify" vertical="center" wrapText="1"/>
    </xf>
    <xf numFmtId="8" fontId="5" fillId="0" borderId="4" xfId="0" applyNumberFormat="1" applyFont="1" applyBorder="1" applyAlignment="1">
      <alignment horizontal="right" vertical="center" wrapText="1"/>
    </xf>
    <xf numFmtId="8" fontId="5" fillId="0" borderId="10" xfId="0" applyNumberFormat="1" applyFont="1" applyBorder="1" applyAlignment="1">
      <alignment vertical="center" wrapText="1"/>
    </xf>
    <xf numFmtId="0" fontId="3" fillId="2" borderId="10" xfId="0" applyFont="1" applyFill="1" applyBorder="1" applyAlignment="1">
      <alignment vertical="center" wrapText="1"/>
    </xf>
    <xf numFmtId="44" fontId="5" fillId="0" borderId="4" xfId="1" applyFont="1" applyBorder="1" applyAlignment="1" applyProtection="1">
      <alignment horizontal="center" vertical="center" wrapText="1"/>
      <protection locked="0"/>
    </xf>
    <xf numFmtId="44" fontId="5" fillId="0" borderId="7" xfId="1" applyFont="1" applyBorder="1" applyAlignment="1" applyProtection="1">
      <alignment horizontal="center" vertical="center" wrapText="1"/>
      <protection locked="0"/>
    </xf>
    <xf numFmtId="8" fontId="5" fillId="4" borderId="8" xfId="0" applyNumberFormat="1" applyFont="1" applyFill="1" applyBorder="1" applyAlignment="1">
      <alignment horizontal="center" vertical="center"/>
    </xf>
    <xf numFmtId="8" fontId="5" fillId="4" borderId="5" xfId="0" applyNumberFormat="1" applyFont="1" applyFill="1" applyBorder="1" applyAlignment="1">
      <alignment horizontal="center" vertical="center"/>
    </xf>
    <xf numFmtId="0" fontId="5" fillId="8" borderId="9" xfId="0" applyFont="1" applyFill="1" applyBorder="1" applyAlignment="1">
      <alignment vertical="center"/>
    </xf>
    <xf numFmtId="0" fontId="3" fillId="2" borderId="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7" fillId="0" borderId="12" xfId="0" applyFont="1" applyBorder="1" applyAlignment="1">
      <alignment horizontal="center" vertical="center"/>
    </xf>
    <xf numFmtId="8" fontId="5" fillId="4" borderId="19" xfId="0" applyNumberFormat="1" applyFont="1" applyFill="1" applyBorder="1" applyAlignment="1">
      <alignment horizontal="center" vertical="center"/>
    </xf>
    <xf numFmtId="8" fontId="5" fillId="4" borderId="20" xfId="0" applyNumberFormat="1" applyFont="1" applyFill="1" applyBorder="1" applyAlignment="1">
      <alignment horizontal="center" vertical="center"/>
    </xf>
    <xf numFmtId="0" fontId="5" fillId="8" borderId="5" xfId="0" applyFont="1" applyFill="1" applyBorder="1" applyAlignment="1">
      <alignment vertical="center"/>
    </xf>
    <xf numFmtId="0" fontId="8" fillId="8" borderId="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6" fillId="8" borderId="8" xfId="0" applyFont="1" applyFill="1" applyBorder="1" applyAlignment="1">
      <alignment horizontal="center" vertical="center"/>
    </xf>
    <xf numFmtId="0" fontId="6" fillId="8" borderId="9" xfId="0" applyFont="1" applyFill="1" applyBorder="1" applyAlignment="1">
      <alignment horizontal="center" vertical="center"/>
    </xf>
    <xf numFmtId="0" fontId="6" fillId="8" borderId="5" xfId="0" applyFont="1" applyFill="1" applyBorder="1" applyAlignment="1">
      <alignment horizontal="center" vertical="center"/>
    </xf>
    <xf numFmtId="0" fontId="5" fillId="3" borderId="8" xfId="0" applyFont="1" applyFill="1" applyBorder="1" applyAlignment="1">
      <alignment horizontal="justify" vertical="center" wrapText="1"/>
    </xf>
    <xf numFmtId="0" fontId="5" fillId="3" borderId="5" xfId="0" applyFont="1" applyFill="1" applyBorder="1" applyAlignment="1">
      <alignment horizontal="justify" vertical="center" wrapText="1"/>
    </xf>
    <xf numFmtId="0" fontId="3" fillId="2" borderId="1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3" borderId="16" xfId="0" applyFont="1" applyFill="1" applyBorder="1" applyAlignment="1">
      <alignment horizontal="justify" vertical="center" wrapText="1"/>
    </xf>
    <xf numFmtId="0" fontId="5" fillId="3" borderId="4" xfId="0" applyFont="1" applyFill="1" applyBorder="1" applyAlignment="1">
      <alignment horizontal="justify" vertical="center" wrapText="1"/>
    </xf>
    <xf numFmtId="0" fontId="3" fillId="6" borderId="14"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2" borderId="16" xfId="0" applyFont="1" applyFill="1" applyBorder="1" applyAlignment="1">
      <alignment vertical="center" wrapText="1"/>
    </xf>
    <xf numFmtId="0" fontId="3" fillId="2" borderId="2" xfId="0" applyFont="1" applyFill="1" applyBorder="1" applyAlignment="1">
      <alignment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8" borderId="4" xfId="0" applyFont="1" applyFill="1" applyBorder="1" applyAlignment="1">
      <alignment horizontal="center" vertical="center" wrapText="1"/>
    </xf>
    <xf numFmtId="44" fontId="8" fillId="8" borderId="14" xfId="1" applyFont="1" applyFill="1" applyBorder="1" applyAlignment="1">
      <alignment horizontal="center" vertical="center"/>
    </xf>
    <xf numFmtId="44" fontId="8" fillId="8" borderId="15" xfId="1"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2" xfId="0" applyFont="1" applyFill="1" applyBorder="1" applyAlignment="1">
      <alignment horizontal="center" vertical="center" wrapText="1"/>
    </xf>
    <xf numFmtId="8" fontId="5" fillId="7" borderId="14" xfId="0" applyNumberFormat="1" applyFont="1" applyFill="1" applyBorder="1" applyAlignment="1">
      <alignment horizontal="right" vertical="center"/>
    </xf>
    <xf numFmtId="8" fontId="5" fillId="7" borderId="15" xfId="0" applyNumberFormat="1" applyFont="1" applyFill="1" applyBorder="1" applyAlignment="1">
      <alignment horizontal="right" vertical="center"/>
    </xf>
    <xf numFmtId="8" fontId="5" fillId="0" borderId="14" xfId="0" applyNumberFormat="1" applyFont="1" applyBorder="1" applyAlignment="1">
      <alignment horizontal="right" vertical="center" wrapText="1"/>
    </xf>
    <xf numFmtId="8" fontId="5" fillId="0" borderId="15" xfId="0" applyNumberFormat="1" applyFont="1" applyBorder="1" applyAlignment="1">
      <alignment horizontal="right" vertical="center" wrapText="1"/>
    </xf>
    <xf numFmtId="44" fontId="5" fillId="0" borderId="14" xfId="1" applyFont="1" applyBorder="1" applyAlignment="1" applyProtection="1">
      <alignment horizontal="center" vertical="center" wrapText="1"/>
      <protection locked="0"/>
    </xf>
    <xf numFmtId="44" fontId="5" fillId="0" borderId="15" xfId="1" applyFont="1" applyBorder="1" applyAlignment="1" applyProtection="1">
      <alignment horizontal="center" vertical="center" wrapText="1"/>
      <protection locked="0"/>
    </xf>
    <xf numFmtId="0" fontId="2" fillId="5" borderId="0" xfId="0" applyFont="1" applyFill="1" applyProtection="1"/>
    <xf numFmtId="0" fontId="0" fillId="5" borderId="0" xfId="0" applyFill="1" applyProtection="1"/>
    <xf numFmtId="0" fontId="3" fillId="2" borderId="11"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5" fillId="3" borderId="14" xfId="0" applyFont="1" applyFill="1" applyBorder="1" applyAlignment="1" applyProtection="1">
      <alignment horizontal="justify" vertical="center" wrapText="1"/>
    </xf>
    <xf numFmtId="8" fontId="5" fillId="4" borderId="14" xfId="0" applyNumberFormat="1" applyFont="1" applyFill="1" applyBorder="1" applyAlignment="1" applyProtection="1">
      <alignment horizontal="center" vertical="center"/>
    </xf>
    <xf numFmtId="0" fontId="5" fillId="4" borderId="14" xfId="0" applyFont="1" applyFill="1" applyBorder="1" applyAlignment="1" applyProtection="1">
      <alignment horizontal="center" vertical="center"/>
    </xf>
    <xf numFmtId="44" fontId="5" fillId="8" borderId="14" xfId="1" applyFont="1" applyFill="1" applyBorder="1" applyAlignment="1" applyProtection="1">
      <alignment vertical="center"/>
    </xf>
    <xf numFmtId="44" fontId="0" fillId="5" borderId="0" xfId="0" applyNumberFormat="1" applyFill="1" applyProtection="1"/>
    <xf numFmtId="0" fontId="5" fillId="3" borderId="15" xfId="0" applyFont="1" applyFill="1" applyBorder="1" applyAlignment="1" applyProtection="1">
      <alignment horizontal="justify" vertical="center" wrapText="1"/>
    </xf>
    <xf numFmtId="8" fontId="5" fillId="4" borderId="15" xfId="0" applyNumberFormat="1" applyFont="1" applyFill="1" applyBorder="1" applyAlignment="1" applyProtection="1">
      <alignment horizontal="center" vertical="center"/>
    </xf>
    <xf numFmtId="0" fontId="5" fillId="4" borderId="15" xfId="0" applyFont="1" applyFill="1" applyBorder="1" applyAlignment="1" applyProtection="1">
      <alignment horizontal="center" vertical="center"/>
    </xf>
    <xf numFmtId="44" fontId="5" fillId="8" borderId="15" xfId="1" applyFont="1" applyFill="1" applyBorder="1" applyAlignment="1" applyProtection="1">
      <alignment vertical="center"/>
    </xf>
    <xf numFmtId="0" fontId="8" fillId="8" borderId="8" xfId="0" applyFont="1" applyFill="1" applyBorder="1" applyAlignment="1" applyProtection="1">
      <alignment horizontal="center" vertical="center" wrapText="1"/>
    </xf>
    <xf numFmtId="0" fontId="8" fillId="8" borderId="9" xfId="0" applyFont="1" applyFill="1" applyBorder="1" applyAlignment="1" applyProtection="1">
      <alignment horizontal="center" vertical="center" wrapText="1"/>
    </xf>
    <xf numFmtId="0" fontId="8" fillId="8" borderId="5" xfId="0" applyFont="1" applyFill="1" applyBorder="1" applyAlignment="1" applyProtection="1">
      <alignment horizontal="center" vertical="center" wrapText="1"/>
    </xf>
    <xf numFmtId="44" fontId="8" fillId="8" borderId="4" xfId="1" applyFont="1" applyFill="1" applyBorder="1" applyAlignment="1" applyProtection="1">
      <alignment horizontal="right" vertical="center"/>
    </xf>
    <xf numFmtId="0" fontId="9" fillId="0" borderId="12" xfId="0" applyFont="1" applyBorder="1" applyAlignment="1" applyProtection="1">
      <alignment horizontal="center"/>
    </xf>
    <xf numFmtId="44" fontId="0" fillId="0" borderId="4" xfId="1" applyFont="1" applyBorder="1" applyAlignment="1" applyProtection="1">
      <alignment vertical="center"/>
      <protection locked="0"/>
    </xf>
    <xf numFmtId="44" fontId="5" fillId="0" borderId="4" xfId="1" applyFont="1" applyBorder="1" applyAlignment="1" applyProtection="1">
      <alignment horizontal="right" vertical="center"/>
      <protection locked="0"/>
    </xf>
    <xf numFmtId="10" fontId="3" fillId="2" borderId="8" xfId="2" applyNumberFormat="1" applyFont="1" applyFill="1" applyBorder="1" applyAlignment="1" applyProtection="1">
      <alignment horizontal="center" vertical="center" wrapText="1"/>
      <protection locked="0"/>
    </xf>
    <xf numFmtId="10" fontId="3" fillId="2" borderId="5" xfId="2" applyNumberFormat="1" applyFont="1" applyFill="1" applyBorder="1" applyAlignment="1" applyProtection="1">
      <alignment horizontal="center" vertical="center" wrapText="1"/>
      <protection locked="0"/>
    </xf>
  </cellXfs>
  <cellStyles count="3">
    <cellStyle name="Moneda" xfId="1" builtinId="4"/>
    <cellStyle name="Normal" xfId="0" builtinId="0"/>
    <cellStyle name="Percentatge" xfId="2" builtinId="5"/>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l'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5"/>
  <sheetViews>
    <sheetView tabSelected="1" zoomScaleNormal="100" workbookViewId="0">
      <selection activeCell="E14" sqref="E14"/>
    </sheetView>
  </sheetViews>
  <sheetFormatPr defaultRowHeight="15" x14ac:dyDescent="0.25"/>
  <cols>
    <col min="1" max="1" width="9.140625" style="6"/>
    <col min="2" max="2" width="21.85546875" style="6" customWidth="1"/>
    <col min="3" max="3" width="5.42578125" style="6" customWidth="1"/>
    <col min="4" max="4" width="10.5703125" style="6" customWidth="1"/>
    <col min="5" max="5" width="16.85546875" style="6" bestFit="1" customWidth="1"/>
    <col min="6" max="6" width="6.85546875" style="6" customWidth="1"/>
    <col min="7" max="7" width="14.5703125" style="6" bestFit="1" customWidth="1"/>
    <col min="8" max="16384" width="9.140625" style="6"/>
  </cols>
  <sheetData>
    <row r="2" spans="2:10" ht="15.75" thickBot="1" x14ac:dyDescent="0.3">
      <c r="B2" s="8" t="s">
        <v>3</v>
      </c>
    </row>
    <row r="3" spans="2:10" ht="51.75" thickBot="1" x14ac:dyDescent="0.3">
      <c r="B3" s="14" t="s">
        <v>11</v>
      </c>
      <c r="C3" s="41" t="s">
        <v>12</v>
      </c>
      <c r="D3" s="42"/>
      <c r="E3" s="10" t="s">
        <v>19</v>
      </c>
      <c r="F3" s="11" t="s">
        <v>0</v>
      </c>
      <c r="G3" s="15" t="s">
        <v>13</v>
      </c>
    </row>
    <row r="4" spans="2:10" ht="26.25" thickBot="1" x14ac:dyDescent="0.3">
      <c r="B4" s="2" t="s">
        <v>14</v>
      </c>
      <c r="C4" s="38">
        <v>250.72</v>
      </c>
      <c r="D4" s="39"/>
      <c r="E4" s="36"/>
      <c r="F4" s="5">
        <v>53</v>
      </c>
      <c r="G4" s="18">
        <f>E4*F4</f>
        <v>0</v>
      </c>
      <c r="I4" s="7"/>
      <c r="J4" s="7"/>
    </row>
    <row r="5" spans="2:10" ht="26.25" thickBot="1" x14ac:dyDescent="0.3">
      <c r="B5" s="2" t="s">
        <v>15</v>
      </c>
      <c r="C5" s="38">
        <v>250.72</v>
      </c>
      <c r="D5" s="39"/>
      <c r="E5" s="36"/>
      <c r="F5" s="5">
        <v>25</v>
      </c>
      <c r="G5" s="18">
        <f t="shared" ref="G5:G8" si="0">E5*F5</f>
        <v>0</v>
      </c>
      <c r="I5" s="7"/>
      <c r="J5" s="7"/>
    </row>
    <row r="6" spans="2:10" ht="51.75" thickBot="1" x14ac:dyDescent="0.3">
      <c r="B6" s="2" t="s">
        <v>16</v>
      </c>
      <c r="C6" s="38">
        <v>369.85</v>
      </c>
      <c r="D6" s="39"/>
      <c r="E6" s="36"/>
      <c r="F6" s="5">
        <v>53</v>
      </c>
      <c r="G6" s="18">
        <f t="shared" si="0"/>
        <v>0</v>
      </c>
      <c r="I6" s="7"/>
      <c r="J6" s="7"/>
    </row>
    <row r="7" spans="2:10" ht="39" thickBot="1" x14ac:dyDescent="0.3">
      <c r="B7" s="2" t="s">
        <v>17</v>
      </c>
      <c r="C7" s="38">
        <v>186.63</v>
      </c>
      <c r="D7" s="39"/>
      <c r="E7" s="36"/>
      <c r="F7" s="5">
        <v>25</v>
      </c>
      <c r="G7" s="18">
        <f t="shared" si="0"/>
        <v>0</v>
      </c>
      <c r="I7" s="7"/>
      <c r="J7" s="7"/>
    </row>
    <row r="8" spans="2:10" ht="26.25" thickBot="1" x14ac:dyDescent="0.3">
      <c r="B8" s="16" t="s">
        <v>18</v>
      </c>
      <c r="C8" s="38">
        <v>232.15</v>
      </c>
      <c r="D8" s="39"/>
      <c r="E8" s="37"/>
      <c r="F8" s="17">
        <v>2</v>
      </c>
      <c r="G8" s="18">
        <f t="shared" si="0"/>
        <v>0</v>
      </c>
      <c r="I8" s="7"/>
      <c r="J8" s="7"/>
    </row>
    <row r="9" spans="2:10" ht="15.75" thickBot="1" x14ac:dyDescent="0.3">
      <c r="B9" s="21"/>
      <c r="C9" s="20"/>
      <c r="D9" s="40" t="s">
        <v>1</v>
      </c>
      <c r="E9" s="40"/>
      <c r="F9" s="40"/>
      <c r="G9" s="19">
        <f>SUM(G4:G8)</f>
        <v>0</v>
      </c>
      <c r="I9" s="7"/>
    </row>
    <row r="10" spans="2:10" ht="51.75" thickBot="1" x14ac:dyDescent="0.3">
      <c r="B10" s="14" t="s">
        <v>20</v>
      </c>
      <c r="C10" s="41" t="s">
        <v>21</v>
      </c>
      <c r="D10" s="42"/>
      <c r="E10" s="10" t="s">
        <v>22</v>
      </c>
      <c r="F10" s="11" t="s">
        <v>0</v>
      </c>
      <c r="G10" s="15" t="s">
        <v>13</v>
      </c>
      <c r="I10" s="7"/>
    </row>
    <row r="11" spans="2:10" ht="26.25" thickBot="1" x14ac:dyDescent="0.3">
      <c r="B11" s="2" t="s">
        <v>14</v>
      </c>
      <c r="C11" s="38">
        <v>260.5</v>
      </c>
      <c r="D11" s="39"/>
      <c r="E11" s="36"/>
      <c r="F11" s="5">
        <v>53</v>
      </c>
      <c r="G11" s="18">
        <f>E11*F11</f>
        <v>0</v>
      </c>
      <c r="I11" s="7"/>
      <c r="J11" s="7"/>
    </row>
    <row r="12" spans="2:10" ht="26.25" thickBot="1" x14ac:dyDescent="0.3">
      <c r="B12" s="2" t="s">
        <v>15</v>
      </c>
      <c r="C12" s="38">
        <v>260.5</v>
      </c>
      <c r="D12" s="39"/>
      <c r="E12" s="36"/>
      <c r="F12" s="5">
        <v>25</v>
      </c>
      <c r="G12" s="18">
        <f t="shared" ref="G12:G15" si="1">E12*F12</f>
        <v>0</v>
      </c>
      <c r="I12" s="7"/>
      <c r="J12" s="7"/>
    </row>
    <row r="13" spans="2:10" ht="51.75" thickBot="1" x14ac:dyDescent="0.3">
      <c r="B13" s="2" t="s">
        <v>16</v>
      </c>
      <c r="C13" s="38">
        <v>384.27</v>
      </c>
      <c r="D13" s="39"/>
      <c r="E13" s="36"/>
      <c r="F13" s="5">
        <v>53</v>
      </c>
      <c r="G13" s="18">
        <f t="shared" si="1"/>
        <v>0</v>
      </c>
      <c r="I13" s="7"/>
      <c r="J13" s="7"/>
    </row>
    <row r="14" spans="2:10" ht="39" thickBot="1" x14ac:dyDescent="0.3">
      <c r="B14" s="2" t="s">
        <v>17</v>
      </c>
      <c r="C14" s="38">
        <v>193.91</v>
      </c>
      <c r="D14" s="39"/>
      <c r="E14" s="36"/>
      <c r="F14" s="5">
        <v>25</v>
      </c>
      <c r="G14" s="18">
        <f t="shared" si="1"/>
        <v>0</v>
      </c>
      <c r="I14" s="7"/>
      <c r="J14" s="7"/>
    </row>
    <row r="15" spans="2:10" ht="26.25" thickBot="1" x14ac:dyDescent="0.3">
      <c r="B15" s="16" t="s">
        <v>18</v>
      </c>
      <c r="C15" s="38">
        <v>241.2</v>
      </c>
      <c r="D15" s="39"/>
      <c r="E15" s="37"/>
      <c r="F15" s="17">
        <v>2</v>
      </c>
      <c r="G15" s="18">
        <f t="shared" si="1"/>
        <v>0</v>
      </c>
      <c r="I15" s="7"/>
      <c r="J15" s="7"/>
    </row>
    <row r="16" spans="2:10" ht="15.75" thickBot="1" x14ac:dyDescent="0.3">
      <c r="B16" s="21"/>
      <c r="C16" s="22"/>
      <c r="D16" s="40" t="s">
        <v>1</v>
      </c>
      <c r="E16" s="40"/>
      <c r="F16" s="40"/>
      <c r="G16" s="19">
        <f>SUM(G11:G15)</f>
        <v>0</v>
      </c>
      <c r="I16" s="7"/>
    </row>
    <row r="17" spans="2:10" ht="51.75" thickBot="1" x14ac:dyDescent="0.3">
      <c r="B17" s="11" t="s">
        <v>23</v>
      </c>
      <c r="C17" s="43" t="s">
        <v>21</v>
      </c>
      <c r="D17" s="44"/>
      <c r="E17" s="11" t="s">
        <v>19</v>
      </c>
      <c r="F17" s="1" t="s">
        <v>0</v>
      </c>
      <c r="G17" s="11" t="s">
        <v>13</v>
      </c>
      <c r="I17" s="7"/>
    </row>
    <row r="18" spans="2:10" ht="26.25" thickBot="1" x14ac:dyDescent="0.3">
      <c r="B18" s="2" t="s">
        <v>14</v>
      </c>
      <c r="C18" s="46">
        <v>267.01</v>
      </c>
      <c r="D18" s="47"/>
      <c r="E18" s="36"/>
      <c r="F18" s="4">
        <v>53</v>
      </c>
      <c r="G18" s="24">
        <f>E18*F18</f>
        <v>0</v>
      </c>
      <c r="I18" s="7"/>
      <c r="J18" s="7"/>
    </row>
    <row r="19" spans="2:10" ht="26.25" thickBot="1" x14ac:dyDescent="0.3">
      <c r="B19" s="2" t="s">
        <v>15</v>
      </c>
      <c r="C19" s="38">
        <v>267.01</v>
      </c>
      <c r="D19" s="39"/>
      <c r="E19" s="36"/>
      <c r="F19" s="5">
        <v>25</v>
      </c>
      <c r="G19" s="24">
        <f t="shared" ref="G19:G22" si="2">E19*F19</f>
        <v>0</v>
      </c>
      <c r="I19" s="7"/>
      <c r="J19" s="7"/>
    </row>
    <row r="20" spans="2:10" ht="51.75" thickBot="1" x14ac:dyDescent="0.3">
      <c r="B20" s="2" t="s">
        <v>16</v>
      </c>
      <c r="C20" s="38">
        <v>393.88</v>
      </c>
      <c r="D20" s="39"/>
      <c r="E20" s="36"/>
      <c r="F20" s="5">
        <v>53</v>
      </c>
      <c r="G20" s="24">
        <f t="shared" si="2"/>
        <v>0</v>
      </c>
      <c r="I20" s="7"/>
      <c r="J20" s="7"/>
    </row>
    <row r="21" spans="2:10" ht="39" thickBot="1" x14ac:dyDescent="0.3">
      <c r="B21" s="2" t="s">
        <v>17</v>
      </c>
      <c r="C21" s="38">
        <v>198.76</v>
      </c>
      <c r="D21" s="39"/>
      <c r="E21" s="36"/>
      <c r="F21" s="5">
        <v>25</v>
      </c>
      <c r="G21" s="24">
        <f t="shared" si="2"/>
        <v>0</v>
      </c>
      <c r="I21" s="7"/>
      <c r="J21" s="7"/>
    </row>
    <row r="22" spans="2:10" ht="26.25" thickBot="1" x14ac:dyDescent="0.3">
      <c r="B22" s="9" t="s">
        <v>18</v>
      </c>
      <c r="C22" s="38">
        <v>247.23</v>
      </c>
      <c r="D22" s="39"/>
      <c r="E22" s="36"/>
      <c r="F22" s="5">
        <v>2</v>
      </c>
      <c r="G22" s="24">
        <f t="shared" si="2"/>
        <v>0</v>
      </c>
      <c r="I22" s="7"/>
      <c r="J22" s="7"/>
    </row>
    <row r="23" spans="2:10" ht="15.75" thickBot="1" x14ac:dyDescent="0.3">
      <c r="B23" s="23"/>
      <c r="C23" s="22"/>
      <c r="D23" s="40" t="s">
        <v>1</v>
      </c>
      <c r="E23" s="40"/>
      <c r="F23" s="48"/>
      <c r="G23" s="25">
        <f>SUM(G18:G22)</f>
        <v>0</v>
      </c>
    </row>
    <row r="24" spans="2:10" ht="31.5" customHeight="1" thickBot="1" x14ac:dyDescent="0.3">
      <c r="B24" s="49" t="s">
        <v>24</v>
      </c>
      <c r="C24" s="50"/>
      <c r="D24" s="50"/>
      <c r="E24" s="50"/>
      <c r="F24" s="51"/>
      <c r="G24" s="26">
        <f>G9+G16+G23</f>
        <v>0</v>
      </c>
    </row>
    <row r="25" spans="2:10" x14ac:dyDescent="0.25">
      <c r="B25" s="45" t="s">
        <v>2</v>
      </c>
      <c r="C25" s="45"/>
      <c r="D25" s="45"/>
      <c r="E25" s="45"/>
      <c r="F25" s="45"/>
      <c r="G25" s="45"/>
    </row>
  </sheetData>
  <sheetProtection selectLockedCells="1"/>
  <mergeCells count="23">
    <mergeCell ref="B25:G25"/>
    <mergeCell ref="C12:D12"/>
    <mergeCell ref="C13:D13"/>
    <mergeCell ref="C14:D14"/>
    <mergeCell ref="C15:D15"/>
    <mergeCell ref="D16:F16"/>
    <mergeCell ref="C18:D18"/>
    <mergeCell ref="C19:D19"/>
    <mergeCell ref="C20:D20"/>
    <mergeCell ref="C21:D21"/>
    <mergeCell ref="C22:D22"/>
    <mergeCell ref="D23:F23"/>
    <mergeCell ref="B24:F24"/>
    <mergeCell ref="C3:D3"/>
    <mergeCell ref="C4:D4"/>
    <mergeCell ref="C5:D5"/>
    <mergeCell ref="C6:D6"/>
    <mergeCell ref="C7:D7"/>
    <mergeCell ref="C8:D8"/>
    <mergeCell ref="D9:F9"/>
    <mergeCell ref="C10:D10"/>
    <mergeCell ref="C11:D11"/>
    <mergeCell ref="C17:D17"/>
  </mergeCells>
  <conditionalFormatting sqref="E4">
    <cfRule type="cellIs" dxfId="24" priority="15" operator="lessThan">
      <formula>203.08</formula>
    </cfRule>
  </conditionalFormatting>
  <conditionalFormatting sqref="E5">
    <cfRule type="cellIs" dxfId="23" priority="14" operator="lessThan">
      <formula>203.08</formula>
    </cfRule>
  </conditionalFormatting>
  <conditionalFormatting sqref="E6">
    <cfRule type="cellIs" dxfId="22" priority="13" operator="lessThan">
      <formula>299.58</formula>
    </cfRule>
  </conditionalFormatting>
  <conditionalFormatting sqref="E7">
    <cfRule type="cellIs" dxfId="21" priority="12" operator="lessThan">
      <formula>151.17</formula>
    </cfRule>
  </conditionalFormatting>
  <conditionalFormatting sqref="E8">
    <cfRule type="cellIs" dxfId="20" priority="11" operator="lessThan">
      <formula>188.04</formula>
    </cfRule>
  </conditionalFormatting>
  <conditionalFormatting sqref="E11">
    <cfRule type="cellIs" dxfId="19" priority="10" operator="lessThan">
      <formula>211.01</formula>
    </cfRule>
  </conditionalFormatting>
  <conditionalFormatting sqref="E12">
    <cfRule type="cellIs" dxfId="18" priority="9" operator="lessThan">
      <formula>211.01</formula>
    </cfRule>
  </conditionalFormatting>
  <conditionalFormatting sqref="E13">
    <cfRule type="cellIs" dxfId="17" priority="8" operator="lessThan">
      <formula>311.26</formula>
    </cfRule>
  </conditionalFormatting>
  <conditionalFormatting sqref="E14">
    <cfRule type="cellIs" dxfId="16" priority="7" operator="lessThan">
      <formula>157.07</formula>
    </cfRule>
  </conditionalFormatting>
  <conditionalFormatting sqref="E15">
    <cfRule type="cellIs" dxfId="15" priority="6" operator="lessThan">
      <formula>195.37</formula>
    </cfRule>
  </conditionalFormatting>
  <conditionalFormatting sqref="E18">
    <cfRule type="cellIs" dxfId="14" priority="5" operator="lessThan">
      <formula>216.28</formula>
    </cfRule>
  </conditionalFormatting>
  <conditionalFormatting sqref="E19">
    <cfRule type="cellIs" dxfId="13" priority="4" operator="lessThan">
      <formula>216.28</formula>
    </cfRule>
  </conditionalFormatting>
  <conditionalFormatting sqref="E20">
    <cfRule type="cellIs" dxfId="12" priority="3" operator="lessThan">
      <formula>319.04</formula>
    </cfRule>
  </conditionalFormatting>
  <conditionalFormatting sqref="E21">
    <cfRule type="cellIs" dxfId="11" priority="2" operator="lessThan">
      <formula>161</formula>
    </cfRule>
  </conditionalFormatting>
  <conditionalFormatting sqref="E22">
    <cfRule type="cellIs" dxfId="10" priority="1" operator="lessThan">
      <formula>200.26</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7"/>
  <sheetViews>
    <sheetView workbookViewId="0">
      <selection activeCell="D4" sqref="D4:D5"/>
    </sheetView>
  </sheetViews>
  <sheetFormatPr defaultRowHeight="15" x14ac:dyDescent="0.25"/>
  <cols>
    <col min="1" max="1" width="9.140625" style="86"/>
    <col min="2" max="2" width="21.85546875" style="86" customWidth="1"/>
    <col min="3" max="3" width="11.140625" style="86" customWidth="1"/>
    <col min="4" max="4" width="13.28515625" style="86" customWidth="1"/>
    <col min="5" max="5" width="12.140625" style="86" bestFit="1" customWidth="1"/>
    <col min="6" max="6" width="15.140625" style="86" bestFit="1" customWidth="1"/>
    <col min="7" max="8" width="11" style="86" bestFit="1" customWidth="1"/>
    <col min="9" max="16384" width="9.140625" style="86"/>
  </cols>
  <sheetData>
    <row r="2" spans="2:8" ht="15.75" thickBot="1" x14ac:dyDescent="0.3">
      <c r="B2" s="85" t="s">
        <v>25</v>
      </c>
    </row>
    <row r="3" spans="2:8" ht="51.75" thickBot="1" x14ac:dyDescent="0.3">
      <c r="B3" s="87" t="s">
        <v>26</v>
      </c>
      <c r="C3" s="88" t="s">
        <v>4</v>
      </c>
      <c r="D3" s="89" t="s">
        <v>6</v>
      </c>
      <c r="E3" s="88" t="s">
        <v>0</v>
      </c>
      <c r="F3" s="90" t="s">
        <v>5</v>
      </c>
    </row>
    <row r="4" spans="2:8" ht="73.5" customHeight="1" x14ac:dyDescent="0.25">
      <c r="B4" s="91" t="s">
        <v>27</v>
      </c>
      <c r="C4" s="92">
        <v>1050</v>
      </c>
      <c r="D4" s="83"/>
      <c r="E4" s="93">
        <v>4</v>
      </c>
      <c r="F4" s="94">
        <f>D4*E4</f>
        <v>0</v>
      </c>
      <c r="G4" s="95"/>
      <c r="H4" s="95"/>
    </row>
    <row r="5" spans="2:8" ht="15.75" thickBot="1" x14ac:dyDescent="0.3">
      <c r="B5" s="96"/>
      <c r="C5" s="97"/>
      <c r="D5" s="84"/>
      <c r="E5" s="98"/>
      <c r="F5" s="99"/>
    </row>
    <row r="6" spans="2:8" ht="31.5" customHeight="1" thickBot="1" x14ac:dyDescent="0.3">
      <c r="B6" s="100" t="s">
        <v>28</v>
      </c>
      <c r="C6" s="101"/>
      <c r="D6" s="101"/>
      <c r="E6" s="102"/>
      <c r="F6" s="103">
        <f>F4</f>
        <v>0</v>
      </c>
    </row>
    <row r="7" spans="2:8" ht="15.75" x14ac:dyDescent="0.25">
      <c r="B7" s="104" t="s">
        <v>29</v>
      </c>
      <c r="C7" s="104"/>
      <c r="D7" s="104"/>
      <c r="E7" s="104"/>
      <c r="F7" s="104"/>
    </row>
  </sheetData>
  <sheetProtection password="C18C" sheet="1" objects="1" scenarios="1" selectLockedCells="1"/>
  <mergeCells count="7">
    <mergeCell ref="B7:F7"/>
    <mergeCell ref="B4:B5"/>
    <mergeCell ref="D4:D5"/>
    <mergeCell ref="F4:F5"/>
    <mergeCell ref="B6:E6"/>
    <mergeCell ref="C4:C5"/>
    <mergeCell ref="E4:E5"/>
  </mergeCells>
  <pageMargins left="0.7" right="0.7" top="0.75" bottom="0.75" header="0.3" footer="0.3"/>
  <pageSetup paperSize="9" orientation="portrait" r:id="rId1"/>
  <ignoredErrors>
    <ignoredError sqref="F4 F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0"/>
  <sheetViews>
    <sheetView workbookViewId="0">
      <selection activeCell="E5" sqref="E5"/>
    </sheetView>
  </sheetViews>
  <sheetFormatPr defaultRowHeight="15" x14ac:dyDescent="0.25"/>
  <cols>
    <col min="1" max="1" width="9.140625" style="6"/>
    <col min="2" max="2" width="30.7109375" style="6" customWidth="1"/>
    <col min="3" max="3" width="11.140625" style="6" customWidth="1"/>
    <col min="4" max="4" width="13.28515625" style="6" customWidth="1"/>
    <col min="5" max="5" width="13.42578125" style="6" bestFit="1" customWidth="1"/>
    <col min="6" max="6" width="9" style="6" customWidth="1"/>
    <col min="7" max="7" width="13.5703125" style="6" customWidth="1"/>
    <col min="8" max="16384" width="9.140625" style="6"/>
  </cols>
  <sheetData>
    <row r="2" spans="2:10" ht="15.75" thickBot="1" x14ac:dyDescent="0.3">
      <c r="B2" s="8" t="s">
        <v>7</v>
      </c>
    </row>
    <row r="3" spans="2:10" ht="25.5" x14ac:dyDescent="0.25">
      <c r="B3" s="63" t="s">
        <v>30</v>
      </c>
      <c r="C3" s="64"/>
      <c r="D3" s="27" t="s">
        <v>31</v>
      </c>
      <c r="E3" s="61" t="s">
        <v>32</v>
      </c>
      <c r="F3" s="67" t="s">
        <v>0</v>
      </c>
      <c r="G3" s="57" t="s">
        <v>5</v>
      </c>
    </row>
    <row r="4" spans="2:10" ht="26.25" thickBot="1" x14ac:dyDescent="0.3">
      <c r="B4" s="65"/>
      <c r="C4" s="66"/>
      <c r="D4" s="28" t="s">
        <v>33</v>
      </c>
      <c r="E4" s="62"/>
      <c r="F4" s="68"/>
      <c r="G4" s="58"/>
    </row>
    <row r="5" spans="2:10" ht="191.25" customHeight="1" thickBot="1" x14ac:dyDescent="0.3">
      <c r="B5" s="59" t="s">
        <v>34</v>
      </c>
      <c r="C5" s="60"/>
      <c r="D5" s="3">
        <v>35.32</v>
      </c>
      <c r="E5" s="36"/>
      <c r="F5" s="5">
        <v>18</v>
      </c>
      <c r="G5" s="31">
        <f>E5*F5</f>
        <v>0</v>
      </c>
      <c r="H5" s="7"/>
      <c r="I5" s="7"/>
    </row>
    <row r="6" spans="2:10" ht="165.75" customHeight="1" thickBot="1" x14ac:dyDescent="0.3">
      <c r="B6" s="55" t="s">
        <v>35</v>
      </c>
      <c r="C6" s="56"/>
      <c r="D6" s="3">
        <v>35.32</v>
      </c>
      <c r="E6" s="36"/>
      <c r="F6" s="5">
        <v>37</v>
      </c>
      <c r="G6" s="31">
        <f t="shared" ref="G6:G13" si="0">E6*F6</f>
        <v>0</v>
      </c>
      <c r="H6" s="7"/>
      <c r="I6" s="7"/>
    </row>
    <row r="7" spans="2:10" ht="63.75" customHeight="1" thickBot="1" x14ac:dyDescent="0.3">
      <c r="B7" s="55" t="s">
        <v>36</v>
      </c>
      <c r="C7" s="56"/>
      <c r="D7" s="3">
        <v>26.49</v>
      </c>
      <c r="E7" s="36"/>
      <c r="F7" s="5">
        <v>395</v>
      </c>
      <c r="G7" s="31">
        <f t="shared" si="0"/>
        <v>0</v>
      </c>
      <c r="H7" s="7"/>
      <c r="I7" s="7"/>
    </row>
    <row r="8" spans="2:10" ht="165.75" customHeight="1" thickBot="1" x14ac:dyDescent="0.3">
      <c r="B8" s="55" t="s">
        <v>37</v>
      </c>
      <c r="C8" s="56"/>
      <c r="D8" s="3">
        <v>26.49</v>
      </c>
      <c r="E8" s="36"/>
      <c r="F8" s="5">
        <v>69</v>
      </c>
      <c r="G8" s="31">
        <f t="shared" si="0"/>
        <v>0</v>
      </c>
      <c r="H8" s="7"/>
      <c r="I8" s="7"/>
      <c r="J8" s="7"/>
    </row>
    <row r="9" spans="2:10" ht="165.75" customHeight="1" thickBot="1" x14ac:dyDescent="0.3">
      <c r="B9" s="55" t="s">
        <v>38</v>
      </c>
      <c r="C9" s="56"/>
      <c r="D9" s="3">
        <v>35.32</v>
      </c>
      <c r="E9" s="36"/>
      <c r="F9" s="5">
        <v>49</v>
      </c>
      <c r="G9" s="31">
        <f t="shared" si="0"/>
        <v>0</v>
      </c>
      <c r="H9" s="7"/>
      <c r="I9" s="7"/>
    </row>
    <row r="10" spans="2:10" ht="63.75" customHeight="1" thickBot="1" x14ac:dyDescent="0.3">
      <c r="B10" s="55" t="s">
        <v>39</v>
      </c>
      <c r="C10" s="56"/>
      <c r="D10" s="3">
        <v>35.32</v>
      </c>
      <c r="E10" s="36"/>
      <c r="F10" s="5">
        <v>21</v>
      </c>
      <c r="G10" s="31">
        <f t="shared" si="0"/>
        <v>0</v>
      </c>
      <c r="H10" s="7"/>
      <c r="I10" s="7"/>
    </row>
    <row r="11" spans="2:10" ht="102" customHeight="1" thickBot="1" x14ac:dyDescent="0.3">
      <c r="B11" s="55" t="s">
        <v>40</v>
      </c>
      <c r="C11" s="56"/>
      <c r="D11" s="3">
        <v>35.32</v>
      </c>
      <c r="E11" s="36"/>
      <c r="F11" s="5">
        <v>19</v>
      </c>
      <c r="G11" s="31">
        <f t="shared" si="0"/>
        <v>0</v>
      </c>
      <c r="H11" s="7"/>
      <c r="I11" s="7"/>
    </row>
    <row r="12" spans="2:10" ht="89.25" customHeight="1" thickBot="1" x14ac:dyDescent="0.3">
      <c r="B12" s="55" t="s">
        <v>41</v>
      </c>
      <c r="C12" s="56"/>
      <c r="D12" s="3">
        <v>35.32</v>
      </c>
      <c r="E12" s="36"/>
      <c r="F12" s="5">
        <v>5</v>
      </c>
      <c r="G12" s="31">
        <f t="shared" si="0"/>
        <v>0</v>
      </c>
      <c r="H12" s="7"/>
      <c r="I12" s="7"/>
    </row>
    <row r="13" spans="2:10" ht="25.5" customHeight="1" thickBot="1" x14ac:dyDescent="0.3">
      <c r="B13" s="55" t="s">
        <v>42</v>
      </c>
      <c r="C13" s="56"/>
      <c r="D13" s="3">
        <v>35.32</v>
      </c>
      <c r="E13" s="36"/>
      <c r="F13" s="5">
        <v>4</v>
      </c>
      <c r="G13" s="31">
        <f t="shared" si="0"/>
        <v>0</v>
      </c>
      <c r="H13" s="7"/>
      <c r="I13" s="7"/>
    </row>
    <row r="14" spans="2:10" ht="15.75" thickBot="1" x14ac:dyDescent="0.3">
      <c r="B14" s="52" t="s">
        <v>8</v>
      </c>
      <c r="C14" s="53"/>
      <c r="D14" s="53"/>
      <c r="E14" s="53"/>
      <c r="F14" s="54"/>
      <c r="G14" s="25">
        <f>SUM(G5:G13)</f>
        <v>0</v>
      </c>
      <c r="H14" s="7"/>
      <c r="I14" s="7"/>
    </row>
    <row r="15" spans="2:10" x14ac:dyDescent="0.25">
      <c r="B15" s="29" t="s">
        <v>2</v>
      </c>
      <c r="C15" s="29"/>
      <c r="D15" s="29"/>
      <c r="E15" s="29"/>
      <c r="F15" s="29"/>
      <c r="G15" s="29"/>
    </row>
    <row r="16" spans="2:10" ht="15.75" thickBot="1" x14ac:dyDescent="0.3">
      <c r="B16" s="30" t="s">
        <v>43</v>
      </c>
      <c r="C16" s="30"/>
      <c r="D16" s="30"/>
      <c r="E16" s="30"/>
      <c r="F16" s="30"/>
      <c r="G16" s="30"/>
      <c r="H16" s="30"/>
    </row>
    <row r="17" spans="2:5" ht="25.5" x14ac:dyDescent="0.25">
      <c r="B17" s="63" t="s">
        <v>44</v>
      </c>
      <c r="C17" s="27" t="s">
        <v>32</v>
      </c>
      <c r="D17" s="77" t="s">
        <v>0</v>
      </c>
      <c r="E17" s="67" t="s">
        <v>5</v>
      </c>
    </row>
    <row r="18" spans="2:5" ht="26.25" thickBot="1" x14ac:dyDescent="0.3">
      <c r="B18" s="65"/>
      <c r="C18" s="28" t="s">
        <v>45</v>
      </c>
      <c r="D18" s="78"/>
      <c r="E18" s="68"/>
    </row>
    <row r="19" spans="2:5" ht="268.5" thickBot="1" x14ac:dyDescent="0.3">
      <c r="B19" s="12" t="s">
        <v>34</v>
      </c>
      <c r="C19" s="105"/>
      <c r="D19" s="5">
        <v>18</v>
      </c>
      <c r="E19" s="18">
        <f>C19*D19</f>
        <v>0</v>
      </c>
    </row>
    <row r="20" spans="2:5" ht="255.75" thickBot="1" x14ac:dyDescent="0.3">
      <c r="B20" s="12" t="s">
        <v>35</v>
      </c>
      <c r="C20" s="106"/>
      <c r="D20" s="5">
        <v>37</v>
      </c>
      <c r="E20" s="18">
        <f t="shared" ref="E20:E27" si="1">C20*D20</f>
        <v>0</v>
      </c>
    </row>
    <row r="21" spans="2:5" ht="102.75" thickBot="1" x14ac:dyDescent="0.3">
      <c r="B21" s="12" t="s">
        <v>36</v>
      </c>
      <c r="C21" s="106"/>
      <c r="D21" s="5">
        <v>395</v>
      </c>
      <c r="E21" s="18">
        <f t="shared" si="1"/>
        <v>0</v>
      </c>
    </row>
    <row r="22" spans="2:5" ht="230.25" thickBot="1" x14ac:dyDescent="0.3">
      <c r="B22" s="12" t="s">
        <v>37</v>
      </c>
      <c r="C22" s="106"/>
      <c r="D22" s="5">
        <v>69</v>
      </c>
      <c r="E22" s="18">
        <f t="shared" si="1"/>
        <v>0</v>
      </c>
    </row>
    <row r="23" spans="2:5" ht="243" thickBot="1" x14ac:dyDescent="0.3">
      <c r="B23" s="12" t="s">
        <v>38</v>
      </c>
      <c r="C23" s="106"/>
      <c r="D23" s="5">
        <v>49</v>
      </c>
      <c r="E23" s="18">
        <f t="shared" si="1"/>
        <v>0</v>
      </c>
    </row>
    <row r="24" spans="2:5" ht="102.75" thickBot="1" x14ac:dyDescent="0.3">
      <c r="B24" s="12" t="s">
        <v>46</v>
      </c>
      <c r="C24" s="106"/>
      <c r="D24" s="5">
        <v>21</v>
      </c>
      <c r="E24" s="18">
        <f t="shared" si="1"/>
        <v>0</v>
      </c>
    </row>
    <row r="25" spans="2:5" ht="153.75" thickBot="1" x14ac:dyDescent="0.3">
      <c r="B25" s="12" t="s">
        <v>47</v>
      </c>
      <c r="C25" s="106"/>
      <c r="D25" s="5">
        <v>19</v>
      </c>
      <c r="E25" s="18">
        <f t="shared" si="1"/>
        <v>0</v>
      </c>
    </row>
    <row r="26" spans="2:5" ht="128.25" thickBot="1" x14ac:dyDescent="0.3">
      <c r="B26" s="12" t="s">
        <v>41</v>
      </c>
      <c r="C26" s="106"/>
      <c r="D26" s="5">
        <v>5</v>
      </c>
      <c r="E26" s="18">
        <f t="shared" si="1"/>
        <v>0</v>
      </c>
    </row>
    <row r="27" spans="2:5" ht="26.25" thickBot="1" x14ac:dyDescent="0.3">
      <c r="B27" s="12" t="s">
        <v>42</v>
      </c>
      <c r="C27" s="106"/>
      <c r="D27" s="5">
        <v>4</v>
      </c>
      <c r="E27" s="18">
        <f t="shared" si="1"/>
        <v>0</v>
      </c>
    </row>
    <row r="28" spans="2:5" ht="15.75" thickBot="1" x14ac:dyDescent="0.3">
      <c r="B28" s="52" t="s">
        <v>8</v>
      </c>
      <c r="C28" s="53"/>
      <c r="D28" s="54"/>
      <c r="E28" s="25">
        <f>SUM(E19:E27)</f>
        <v>0</v>
      </c>
    </row>
    <row r="29" spans="2:5" x14ac:dyDescent="0.25">
      <c r="B29" s="69" t="s">
        <v>9</v>
      </c>
      <c r="C29" s="70"/>
      <c r="D29" s="71"/>
      <c r="E29" s="75">
        <f>G14+E28</f>
        <v>0</v>
      </c>
    </row>
    <row r="30" spans="2:5" ht="15.75" thickBot="1" x14ac:dyDescent="0.3">
      <c r="B30" s="72"/>
      <c r="C30" s="73"/>
      <c r="D30" s="74"/>
      <c r="E30" s="76"/>
    </row>
  </sheetData>
  <sheetProtection password="C18C" sheet="1" objects="1" scenarios="1" selectLockedCells="1"/>
  <mergeCells count="20">
    <mergeCell ref="B29:D30"/>
    <mergeCell ref="E29:E30"/>
    <mergeCell ref="B17:B18"/>
    <mergeCell ref="D17:D18"/>
    <mergeCell ref="E17:E18"/>
    <mergeCell ref="B28:D28"/>
    <mergeCell ref="G3:G4"/>
    <mergeCell ref="B5:C5"/>
    <mergeCell ref="B6:C6"/>
    <mergeCell ref="B7:C7"/>
    <mergeCell ref="B8:C8"/>
    <mergeCell ref="E3:E4"/>
    <mergeCell ref="B3:C4"/>
    <mergeCell ref="F3:F4"/>
    <mergeCell ref="B14:F14"/>
    <mergeCell ref="B9:C9"/>
    <mergeCell ref="B10:C10"/>
    <mergeCell ref="B11:C11"/>
    <mergeCell ref="B12:C12"/>
    <mergeCell ref="B13:C13"/>
  </mergeCells>
  <conditionalFormatting sqref="E5">
    <cfRule type="cellIs" dxfId="9" priority="10" operator="lessThan">
      <formula>28.61</formula>
    </cfRule>
  </conditionalFormatting>
  <conditionalFormatting sqref="E6">
    <cfRule type="cellIs" dxfId="8" priority="9" operator="lessThan">
      <formula>28.61</formula>
    </cfRule>
  </conditionalFormatting>
  <conditionalFormatting sqref="E7">
    <cfRule type="cellIs" dxfId="7" priority="8" operator="lessThan">
      <formula>21.46</formula>
    </cfRule>
  </conditionalFormatting>
  <conditionalFormatting sqref="E8">
    <cfRule type="cellIs" dxfId="6" priority="7" operator="lessThan">
      <formula>21.46</formula>
    </cfRule>
  </conditionalFormatting>
  <conditionalFormatting sqref="E9">
    <cfRule type="cellIs" dxfId="5" priority="5" operator="lessThan">
      <formula>28.61</formula>
    </cfRule>
    <cfRule type="cellIs" dxfId="4" priority="6" operator="lessThan">
      <formula>28.61</formula>
    </cfRule>
  </conditionalFormatting>
  <conditionalFormatting sqref="E10">
    <cfRule type="cellIs" dxfId="3" priority="4" operator="lessThan">
      <formula>28.61</formula>
    </cfRule>
  </conditionalFormatting>
  <conditionalFormatting sqref="E11">
    <cfRule type="cellIs" dxfId="2" priority="3" operator="lessThan">
      <formula>28.61</formula>
    </cfRule>
  </conditionalFormatting>
  <conditionalFormatting sqref="E12">
    <cfRule type="cellIs" dxfId="1" priority="2" operator="lessThan">
      <formula>28.61</formula>
    </cfRule>
  </conditionalFormatting>
  <conditionalFormatting sqref="E13">
    <cfRule type="cellIs" dxfId="0" priority="1" operator="lessThan">
      <formula>28.61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42"/>
  <sheetViews>
    <sheetView zoomScale="115" zoomScaleNormal="115" workbookViewId="0">
      <selection activeCell="C3" sqref="C3:D3"/>
    </sheetView>
  </sheetViews>
  <sheetFormatPr defaultRowHeight="15" x14ac:dyDescent="0.25"/>
  <cols>
    <col min="1" max="1" width="9.140625" style="6"/>
    <col min="2" max="2" width="46" style="6" customWidth="1"/>
    <col min="3" max="3" width="11.140625" style="6" customWidth="1"/>
    <col min="4" max="4" width="13.28515625" style="6" customWidth="1"/>
    <col min="5" max="5" width="13.42578125" style="6" bestFit="1" customWidth="1"/>
    <col min="6" max="6" width="15.140625" style="6" bestFit="1" customWidth="1"/>
    <col min="7" max="16384" width="9.140625" style="6"/>
  </cols>
  <sheetData>
    <row r="2" spans="2:4" ht="15.75" thickBot="1" x14ac:dyDescent="0.3">
      <c r="B2" s="8" t="s">
        <v>88</v>
      </c>
    </row>
    <row r="3" spans="2:4" ht="15.75" thickBot="1" x14ac:dyDescent="0.3">
      <c r="B3" s="35" t="s">
        <v>89</v>
      </c>
      <c r="C3" s="107">
        <v>0</v>
      </c>
      <c r="D3" s="108"/>
    </row>
    <row r="4" spans="2:4" ht="26.25" thickBot="1" x14ac:dyDescent="0.3">
      <c r="B4" s="35" t="s">
        <v>48</v>
      </c>
      <c r="C4" s="28" t="s">
        <v>49</v>
      </c>
      <c r="D4" s="11" t="s">
        <v>10</v>
      </c>
    </row>
    <row r="5" spans="2:4" ht="128.25" thickBot="1" x14ac:dyDescent="0.3">
      <c r="B5" s="12" t="s">
        <v>50</v>
      </c>
      <c r="C5" s="13">
        <v>270.74</v>
      </c>
      <c r="D5" s="33">
        <f t="shared" ref="D5:D10" si="0">C5-(C5*$C$3)</f>
        <v>270.74</v>
      </c>
    </row>
    <row r="6" spans="2:4" ht="128.25" thickBot="1" x14ac:dyDescent="0.3">
      <c r="B6" s="12" t="s">
        <v>51</v>
      </c>
      <c r="C6" s="13">
        <v>390.86</v>
      </c>
      <c r="D6" s="33">
        <f t="shared" si="0"/>
        <v>390.86</v>
      </c>
    </row>
    <row r="7" spans="2:4" ht="128.25" thickBot="1" x14ac:dyDescent="0.3">
      <c r="B7" s="12" t="s">
        <v>52</v>
      </c>
      <c r="C7" s="13">
        <v>419.77</v>
      </c>
      <c r="D7" s="33">
        <f t="shared" si="0"/>
        <v>419.77</v>
      </c>
    </row>
    <row r="8" spans="2:4" ht="26.25" thickBot="1" x14ac:dyDescent="0.3">
      <c r="B8" s="12" t="s">
        <v>53</v>
      </c>
      <c r="C8" s="13">
        <v>19.87</v>
      </c>
      <c r="D8" s="33">
        <f t="shared" si="0"/>
        <v>19.87</v>
      </c>
    </row>
    <row r="9" spans="2:4" ht="128.25" thickBot="1" x14ac:dyDescent="0.3">
      <c r="B9" s="12" t="s">
        <v>54</v>
      </c>
      <c r="C9" s="13">
        <v>324.57</v>
      </c>
      <c r="D9" s="33">
        <f t="shared" si="0"/>
        <v>324.57</v>
      </c>
    </row>
    <row r="10" spans="2:4" ht="102.75" thickBot="1" x14ac:dyDescent="0.3">
      <c r="B10" s="12" t="s">
        <v>55</v>
      </c>
      <c r="C10" s="13">
        <v>853.8</v>
      </c>
      <c r="D10" s="33">
        <f t="shared" si="0"/>
        <v>853.8</v>
      </c>
    </row>
    <row r="11" spans="2:4" ht="39" thickBot="1" x14ac:dyDescent="0.3">
      <c r="B11" s="12" t="s">
        <v>56</v>
      </c>
      <c r="C11" s="13">
        <v>18.89</v>
      </c>
      <c r="D11" s="33">
        <f t="shared" ref="D11:D15" si="1">C11-(C11*$C$3)</f>
        <v>18.89</v>
      </c>
    </row>
    <row r="12" spans="2:4" ht="15.75" thickBot="1" x14ac:dyDescent="0.3">
      <c r="B12" s="12" t="s">
        <v>57</v>
      </c>
      <c r="C12" s="13">
        <v>9.82</v>
      </c>
      <c r="D12" s="33">
        <f t="shared" si="1"/>
        <v>9.82</v>
      </c>
    </row>
    <row r="13" spans="2:4" ht="26.25" thickBot="1" x14ac:dyDescent="0.3">
      <c r="B13" s="12" t="s">
        <v>58</v>
      </c>
      <c r="C13" s="13">
        <v>110.73</v>
      </c>
      <c r="D13" s="33">
        <f t="shared" si="1"/>
        <v>110.73</v>
      </c>
    </row>
    <row r="14" spans="2:4" ht="26.25" thickBot="1" x14ac:dyDescent="0.3">
      <c r="B14" s="12" t="s">
        <v>59</v>
      </c>
      <c r="C14" s="13">
        <v>49.17</v>
      </c>
      <c r="D14" s="33">
        <f t="shared" si="1"/>
        <v>49.17</v>
      </c>
    </row>
    <row r="15" spans="2:4" ht="26.25" thickBot="1" x14ac:dyDescent="0.3">
      <c r="B15" s="12" t="s">
        <v>60</v>
      </c>
      <c r="C15" s="13">
        <v>213.49</v>
      </c>
      <c r="D15" s="33">
        <f t="shared" si="1"/>
        <v>213.49</v>
      </c>
    </row>
    <row r="16" spans="2:4" ht="77.25" thickBot="1" x14ac:dyDescent="0.3">
      <c r="B16" s="12" t="s">
        <v>61</v>
      </c>
      <c r="C16" s="13">
        <v>57.12</v>
      </c>
      <c r="D16" s="33">
        <f t="shared" ref="D16:D23" si="2">C16-(C16*$C$3)</f>
        <v>57.12</v>
      </c>
    </row>
    <row r="17" spans="2:4" ht="77.25" thickBot="1" x14ac:dyDescent="0.3">
      <c r="B17" s="12" t="s">
        <v>62</v>
      </c>
      <c r="C17" s="13">
        <v>98.72</v>
      </c>
      <c r="D17" s="33">
        <f t="shared" si="2"/>
        <v>98.72</v>
      </c>
    </row>
    <row r="18" spans="2:4" ht="102.75" thickBot="1" x14ac:dyDescent="0.3">
      <c r="B18" s="12" t="s">
        <v>63</v>
      </c>
      <c r="C18" s="13">
        <v>85.62</v>
      </c>
      <c r="D18" s="33">
        <f t="shared" si="2"/>
        <v>85.62</v>
      </c>
    </row>
    <row r="19" spans="2:4" ht="90" thickBot="1" x14ac:dyDescent="0.3">
      <c r="B19" s="12" t="s">
        <v>64</v>
      </c>
      <c r="C19" s="13">
        <v>89.9</v>
      </c>
      <c r="D19" s="33">
        <f t="shared" si="2"/>
        <v>89.9</v>
      </c>
    </row>
    <row r="20" spans="2:4" ht="39" thickBot="1" x14ac:dyDescent="0.3">
      <c r="B20" s="12" t="s">
        <v>65</v>
      </c>
      <c r="C20" s="13">
        <v>0.95</v>
      </c>
      <c r="D20" s="33">
        <f t="shared" si="2"/>
        <v>0.95</v>
      </c>
    </row>
    <row r="21" spans="2:4" ht="115.5" thickBot="1" x14ac:dyDescent="0.3">
      <c r="B21" s="12" t="s">
        <v>66</v>
      </c>
      <c r="C21" s="13">
        <v>0.81</v>
      </c>
      <c r="D21" s="33">
        <f t="shared" si="2"/>
        <v>0.81</v>
      </c>
    </row>
    <row r="22" spans="2:4" ht="64.5" thickBot="1" x14ac:dyDescent="0.3">
      <c r="B22" s="12" t="s">
        <v>67</v>
      </c>
      <c r="C22" s="13">
        <v>4.22</v>
      </c>
      <c r="D22" s="33">
        <f t="shared" si="2"/>
        <v>4.22</v>
      </c>
    </row>
    <row r="23" spans="2:4" ht="204" customHeight="1" x14ac:dyDescent="0.25">
      <c r="B23" s="32" t="s">
        <v>68</v>
      </c>
      <c r="C23" s="79">
        <v>359.77</v>
      </c>
      <c r="D23" s="81">
        <f t="shared" si="2"/>
        <v>359.77</v>
      </c>
    </row>
    <row r="24" spans="2:4" ht="26.25" customHeight="1" thickBot="1" x14ac:dyDescent="0.3">
      <c r="B24" s="12" t="s">
        <v>69</v>
      </c>
      <c r="C24" s="80"/>
      <c r="D24" s="82"/>
    </row>
    <row r="25" spans="2:4" ht="153.75" thickBot="1" x14ac:dyDescent="0.3">
      <c r="B25" s="12" t="s">
        <v>70</v>
      </c>
      <c r="C25" s="13">
        <v>27.51</v>
      </c>
      <c r="D25" s="34">
        <f>C25-(C25*$C$3)</f>
        <v>27.51</v>
      </c>
    </row>
    <row r="26" spans="2:4" ht="77.25" thickBot="1" x14ac:dyDescent="0.3">
      <c r="B26" s="12" t="s">
        <v>71</v>
      </c>
      <c r="C26" s="13">
        <v>6.02</v>
      </c>
      <c r="D26" s="34">
        <f t="shared" ref="D26:D27" si="3">C26-(C26*$C$3)</f>
        <v>6.02</v>
      </c>
    </row>
    <row r="27" spans="2:4" ht="64.5" thickBot="1" x14ac:dyDescent="0.3">
      <c r="B27" s="12" t="s">
        <v>72</v>
      </c>
      <c r="C27" s="13">
        <v>7.68</v>
      </c>
      <c r="D27" s="34">
        <f t="shared" si="3"/>
        <v>7.68</v>
      </c>
    </row>
    <row r="28" spans="2:4" ht="76.5" x14ac:dyDescent="0.25">
      <c r="B28" s="32" t="s">
        <v>73</v>
      </c>
      <c r="C28" s="79">
        <v>26.91</v>
      </c>
      <c r="D28" s="81">
        <f>C28-(C28*$C$3)</f>
        <v>26.91</v>
      </c>
    </row>
    <row r="29" spans="2:4" ht="15.75" thickBot="1" x14ac:dyDescent="0.3">
      <c r="B29" s="12" t="s">
        <v>74</v>
      </c>
      <c r="C29" s="80"/>
      <c r="D29" s="82"/>
    </row>
    <row r="30" spans="2:4" ht="141" thickBot="1" x14ac:dyDescent="0.3">
      <c r="B30" s="12" t="s">
        <v>75</v>
      </c>
      <c r="C30" s="13">
        <v>106.89</v>
      </c>
      <c r="D30" s="34">
        <f>C30-(C30*$C$3)</f>
        <v>106.89</v>
      </c>
    </row>
    <row r="31" spans="2:4" ht="192" thickBot="1" x14ac:dyDescent="0.3">
      <c r="B31" s="12" t="s">
        <v>76</v>
      </c>
      <c r="C31" s="13">
        <v>138.83000000000001</v>
      </c>
      <c r="D31" s="34">
        <f>C31-(C31*$C$3)</f>
        <v>138.83000000000001</v>
      </c>
    </row>
    <row r="32" spans="2:4" ht="128.25" thickBot="1" x14ac:dyDescent="0.3">
      <c r="B32" s="12" t="s">
        <v>77</v>
      </c>
      <c r="C32" s="13">
        <v>1.29</v>
      </c>
      <c r="D32" s="34">
        <f>C32-(C32*$C$3)</f>
        <v>1.29</v>
      </c>
    </row>
    <row r="33" spans="2:4" ht="179.25" thickBot="1" x14ac:dyDescent="0.3">
      <c r="B33" s="12" t="s">
        <v>78</v>
      </c>
      <c r="C33" s="13">
        <v>1.9</v>
      </c>
      <c r="D33" s="34">
        <f>C33-(C33*$C$3)</f>
        <v>1.9</v>
      </c>
    </row>
    <row r="34" spans="2:4" ht="128.25" thickBot="1" x14ac:dyDescent="0.3">
      <c r="B34" s="12" t="s">
        <v>79</v>
      </c>
      <c r="C34" s="13">
        <v>1.05</v>
      </c>
      <c r="D34" s="34">
        <f>C34-(C34*$C$3)</f>
        <v>1.05</v>
      </c>
    </row>
    <row r="35" spans="2:4" ht="64.5" thickBot="1" x14ac:dyDescent="0.3">
      <c r="B35" s="12" t="s">
        <v>80</v>
      </c>
      <c r="C35" s="13">
        <v>4.46</v>
      </c>
      <c r="D35" s="34">
        <f t="shared" ref="D35:D40" si="4">C35-(C35*$C$3)</f>
        <v>4.46</v>
      </c>
    </row>
    <row r="36" spans="2:4" ht="26.25" thickBot="1" x14ac:dyDescent="0.3">
      <c r="B36" s="12" t="s">
        <v>81</v>
      </c>
      <c r="C36" s="13">
        <v>339.15</v>
      </c>
      <c r="D36" s="34">
        <f t="shared" si="4"/>
        <v>339.15</v>
      </c>
    </row>
    <row r="37" spans="2:4" ht="26.25" thickBot="1" x14ac:dyDescent="0.3">
      <c r="B37" s="12" t="s">
        <v>82</v>
      </c>
      <c r="C37" s="13">
        <v>66.64</v>
      </c>
      <c r="D37" s="34">
        <f t="shared" si="4"/>
        <v>66.64</v>
      </c>
    </row>
    <row r="38" spans="2:4" ht="26.25" thickBot="1" x14ac:dyDescent="0.3">
      <c r="B38" s="12" t="s">
        <v>83</v>
      </c>
      <c r="C38" s="13">
        <v>188.33</v>
      </c>
      <c r="D38" s="34">
        <f t="shared" si="4"/>
        <v>188.33</v>
      </c>
    </row>
    <row r="39" spans="2:4" ht="39" thickBot="1" x14ac:dyDescent="0.3">
      <c r="B39" s="12" t="s">
        <v>84</v>
      </c>
      <c r="C39" s="13">
        <v>248.81</v>
      </c>
      <c r="D39" s="34">
        <f t="shared" si="4"/>
        <v>248.81</v>
      </c>
    </row>
    <row r="40" spans="2:4" ht="141" thickBot="1" x14ac:dyDescent="0.3">
      <c r="B40" s="12" t="s">
        <v>85</v>
      </c>
      <c r="C40" s="13">
        <v>414.67</v>
      </c>
      <c r="D40" s="34">
        <f t="shared" si="4"/>
        <v>414.67</v>
      </c>
    </row>
    <row r="41" spans="2:4" ht="102.75" thickBot="1" x14ac:dyDescent="0.3">
      <c r="B41" s="12" t="s">
        <v>86</v>
      </c>
      <c r="C41" s="13">
        <v>225.24</v>
      </c>
      <c r="D41" s="34">
        <f>C41-(C41*$C$3)</f>
        <v>225.24</v>
      </c>
    </row>
    <row r="42" spans="2:4" ht="77.25" thickBot="1" x14ac:dyDescent="0.3">
      <c r="B42" s="12" t="s">
        <v>87</v>
      </c>
      <c r="C42" s="13">
        <v>295.57</v>
      </c>
      <c r="D42" s="34">
        <f>C42-(C42*$C$3)</f>
        <v>295.57</v>
      </c>
    </row>
  </sheetData>
  <sheetProtection password="C18C" sheet="1" objects="1" scenarios="1" selectLockedCells="1"/>
  <mergeCells count="5">
    <mergeCell ref="C3:D3"/>
    <mergeCell ref="C23:C24"/>
    <mergeCell ref="D23:D24"/>
    <mergeCell ref="C28:C29"/>
    <mergeCell ref="D28:D2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4</vt:i4>
      </vt:variant>
    </vt:vector>
  </HeadingPairs>
  <TitlesOfParts>
    <vt:vector size="4" baseType="lpstr">
      <vt:lpstr>Reducció p.u.revisions periòdiq</vt:lpstr>
      <vt:lpstr>P.u.retimbrat ampolles</vt:lpstr>
      <vt:lpstr>Reducció p.u.adequació normativ</vt:lpstr>
      <vt:lpstr>p.u.mant.correct.no previst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Carrera Font, Joan</dc:creator>
  <cp:lastModifiedBy>Carrera Font, Joan</cp:lastModifiedBy>
  <dcterms:created xsi:type="dcterms:W3CDTF">2023-06-19T08:14:27Z</dcterms:created>
  <dcterms:modified xsi:type="dcterms:W3CDTF">2023-10-02T12:15:34Z</dcterms:modified>
</cp:coreProperties>
</file>