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JUNTAMENT\Serveis\Contractacio\Contractació\1. Expedients\1.1 Expedients SERVEIS\22004se_Manteniment instal·lacions antiincendis\3. Documents de treball\"/>
    </mc:Choice>
  </mc:AlternateContent>
  <bookViews>
    <workbookView xWindow="0" yWindow="0" windowWidth="21600" windowHeight="9435" firstSheet="1" activeTab="3"/>
  </bookViews>
  <sheets>
    <sheet name="Reducció p.u.revisions periòdiq" sheetId="1" r:id="rId1"/>
    <sheet name="Reducció p.u.mant.correct.prev" sheetId="2" r:id="rId2"/>
    <sheet name="Reducció p.u.adequació normativ" sheetId="3" r:id="rId3"/>
    <sheet name="p.u.mant.correct.no previst"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4" l="1"/>
  <c r="D23" i="4" l="1"/>
  <c r="D22" i="4"/>
  <c r="D21" i="4"/>
  <c r="D20" i="4"/>
  <c r="D19" i="4"/>
  <c r="D18" i="4"/>
  <c r="D17" i="4"/>
  <c r="D16" i="4"/>
  <c r="D15" i="4"/>
  <c r="D14" i="4"/>
  <c r="D13" i="4"/>
  <c r="D12" i="4"/>
  <c r="D11" i="4"/>
  <c r="D10" i="4"/>
  <c r="D9" i="4"/>
  <c r="D8" i="4"/>
  <c r="D7" i="4"/>
  <c r="D6" i="4"/>
  <c r="E29" i="3" l="1"/>
  <c r="E19" i="3"/>
  <c r="E20" i="3"/>
  <c r="E21" i="3"/>
  <c r="E22" i="3"/>
  <c r="E23" i="3"/>
  <c r="E24" i="3"/>
  <c r="E25" i="3"/>
  <c r="E26" i="3"/>
  <c r="E27" i="3"/>
  <c r="E28" i="3"/>
  <c r="E18" i="3"/>
  <c r="F5" i="3"/>
  <c r="F6" i="3"/>
  <c r="F7" i="3"/>
  <c r="F8" i="3"/>
  <c r="F9" i="3"/>
  <c r="F10" i="3"/>
  <c r="F11" i="3"/>
  <c r="F12" i="3"/>
  <c r="F13" i="3"/>
  <c r="F14" i="3"/>
  <c r="F4" i="3"/>
  <c r="E29" i="2"/>
  <c r="E30" i="2"/>
  <c r="E31" i="2"/>
  <c r="E32" i="2"/>
  <c r="E28" i="2"/>
  <c r="F21" i="2"/>
  <c r="F22" i="2"/>
  <c r="F23" i="2"/>
  <c r="F24" i="2"/>
  <c r="F20" i="2"/>
  <c r="F13" i="2"/>
  <c r="F14" i="2"/>
  <c r="F15" i="2"/>
  <c r="F16" i="2"/>
  <c r="F12" i="2"/>
  <c r="F5" i="2"/>
  <c r="F6" i="2"/>
  <c r="F7" i="2"/>
  <c r="F8" i="2"/>
  <c r="F4" i="2"/>
  <c r="F20" i="1"/>
  <c r="F21" i="1"/>
  <c r="F22" i="1"/>
  <c r="F19" i="1"/>
  <c r="F13" i="1"/>
  <c r="F14" i="1"/>
  <c r="F15" i="1"/>
  <c r="F12" i="1"/>
  <c r="F5" i="1"/>
  <c r="F6" i="1"/>
  <c r="F7" i="1"/>
  <c r="F8" i="1"/>
  <c r="E33" i="2" l="1"/>
  <c r="F17" i="2"/>
  <c r="F15" i="3"/>
  <c r="E30" i="3" s="1"/>
  <c r="F25" i="2"/>
  <c r="F9" i="2"/>
  <c r="F23" i="1"/>
  <c r="F16" i="1"/>
  <c r="F9" i="1"/>
  <c r="E34" i="2" l="1"/>
  <c r="F24" i="1"/>
</calcChain>
</file>

<file path=xl/sharedStrings.xml><?xml version="1.0" encoding="utf-8"?>
<sst xmlns="http://schemas.openxmlformats.org/spreadsheetml/2006/main" count="142" uniqueCount="81">
  <si>
    <t>PREUS UNITARIS INSPECCIONS PERIÒDIQUES ANUAL</t>
  </si>
  <si>
    <t>(El preu correspon a 4 revisions trimestrals)</t>
  </si>
  <si>
    <t>*Preu ut. 1a anualitat IVA exclòs (inclou 19% DG + BI)</t>
  </si>
  <si>
    <t>Ut</t>
  </si>
  <si>
    <t>Total  1a anualitat</t>
  </si>
  <si>
    <t>Manteniment extintor (4 revisions trimestrals)</t>
  </si>
  <si>
    <t>Manteniment BIE (4 revisions trimestrals)</t>
  </si>
  <si>
    <t>Manteniment IPF (4 revisions trimestrals)</t>
  </si>
  <si>
    <t>Manteniment grup pressió sistema contra incendis (4 revisions trimestrals)</t>
  </si>
  <si>
    <r>
      <t> </t>
    </r>
    <r>
      <rPr>
        <b/>
        <sz val="10"/>
        <color rgb="FF000000"/>
        <rFont val="Times New Roman"/>
        <family val="1"/>
      </rPr>
      <t>TOTAL IVA EXCLÒS</t>
    </r>
  </si>
  <si>
    <t xml:space="preserve">Preu ut. Ofert 1a anualitat IVA exclòs </t>
  </si>
  <si>
    <t>* No es podran oferir preus unitaris mà d’obra inferiors als indicats en els quadres, excloent DG i BI.</t>
  </si>
  <si>
    <t>1. Reducció preus unitaris revisions periòdiques</t>
  </si>
  <si>
    <t>*Preu ut. 2a anualitat IVA exclòs (inclou 19% DG + BI)</t>
  </si>
  <si>
    <t>Total  2a anualitat</t>
  </si>
  <si>
    <t>*Preu ut. 3a anualitat IVA exclòs (inclou 19% DG + BI)</t>
  </si>
  <si>
    <t>Total  3a anualitat</t>
  </si>
  <si>
    <t>PREU TOTAL LICITACIÓ INSPECCIONS PERIÒDIQUES (IVA EXCLÒS)</t>
  </si>
  <si>
    <t xml:space="preserve">Preu ut.Ofert 2a anualitat IVA exclòs </t>
  </si>
  <si>
    <t>Preu ut.Ofert 3a anualitat IVA exclòs</t>
  </si>
  <si>
    <t>2. Reducció preus unitaris manteniment correctiu previst</t>
  </si>
  <si>
    <t>PREUS UNITARIS MANTENIMENT CORRECTIU PREVIST PER 1a ANUALITAT (Mà d’obra)</t>
  </si>
  <si>
    <t>*Preu ut IVA exclòs (inclou 19% DG + BI)</t>
  </si>
  <si>
    <t>Total</t>
  </si>
  <si>
    <t>Recàrrega/retimbrat extintor existent tipus ABC 1 a 3 Kg</t>
  </si>
  <si>
    <t>Recàrrega/retimbrat extintor existent tipus ABC 6 Kg</t>
  </si>
  <si>
    <t>Recàrrega/retimbrat extintor existent tipus ABC 9 Kg</t>
  </si>
  <si>
    <t>Recàrrega/retimbrat extintor existent tipus CO2 2 Kg</t>
  </si>
  <si>
    <t>Recàrrega/retimbrat extintor existent tipus CO2 5 Kg</t>
  </si>
  <si>
    <t>SUBTOTAL</t>
  </si>
  <si>
    <t xml:space="preserve">Preu ut Ofert IVA exclòs </t>
  </si>
  <si>
    <t>PREUS UNITARIS MANTENIMENT CORRECTIU PREVIST PER 2a ANUALITAT (Mà d’obra)</t>
  </si>
  <si>
    <t>PREUS UNITARIS MANTENIMENT CORRECTIU PREVIST PER 3a ANUALITAT (Mà d’obra)</t>
  </si>
  <si>
    <t>PREUS UNITARIS MANTENIMENT CORRECTIU PREVIST PER 3 ANUALITATS (Material)</t>
  </si>
  <si>
    <t>Preu ut IVA exclòs (inclou 19% DG + BI)</t>
  </si>
  <si>
    <t>Substitució per caducitat d'extintor pols ABC 6 Kg ef. 27A-183BC pressuritzat permanent 15 bares. Inclou retirada de l'existent i col·locació del nou a la mateixa ubicació.</t>
  </si>
  <si>
    <t>Substitució per caducitat d'extintor CO2 (mànega i difusor) 34B. Càrrega 5 Kg de diòxid de carboni. Capacitat 7,5L. Pressió de disseny 174 bar. Pressió de prova 250 bar. Cos d'acer 34CrMo4 tractat. Alçada 650mm D136mm. Temperatura de servei -30 a + 60ºC. Eficàcia 89B. Inclou retirada de l'existent i col·locació del nou a la mateixa ubicació.</t>
  </si>
  <si>
    <t xml:space="preserve">Subministrament de suport per a col·locar a terra per a extintor de pols ABC 6 Kg o CO2 5 Kg, fabricat en xapa pintada en vermell amb banderola. Permet ubicar els extintors sense necessitat  de taladrar les parets i complint la normativa vigent. La banderola amb la senyal de l'extintor </t>
  </si>
  <si>
    <t>Subministrament nou extintor extintor pols ABC 6 Kg ef. 27A-183BC pressuritzat permanent 15 bares</t>
  </si>
  <si>
    <t>Subministrament nou extintor CO2 (mànega i difusor) 34B. Càrrega 5 Kg de diòxid de carboni. Capacitat 7,5L. Pressió de disseny 174 bar. Pressió de prova 250 bar. Cos d'acer 34CrMo4 tractat. Alçada 650mm D136mm. Temperatura de servei -30 a + 60ºC. Eficàcia 89B</t>
  </si>
  <si>
    <t>PREU LICITACIÓ TOTAL MANTENIMENT CORRECTIU (Mà d’obra i material)</t>
  </si>
  <si>
    <t xml:space="preserve">Preu ut IVA exclòs </t>
  </si>
  <si>
    <t>3. Reducció preus unitaris adequació normativa</t>
  </si>
  <si>
    <t>PREUS UNITARIS ADEQUACIÓ A NORMATIVA (Mà d'obra)</t>
  </si>
  <si>
    <r>
      <t xml:space="preserve">Substitució placa fotoluminiscent classe A ISO </t>
    </r>
    <r>
      <rPr>
        <b/>
        <sz val="10"/>
        <color rgb="FF000000"/>
        <rFont val="Times New Roman"/>
        <family val="1"/>
      </rPr>
      <t>21x21 cm</t>
    </r>
    <r>
      <rPr>
        <sz val="10"/>
        <color rgb="FF000000"/>
        <rFont val="Times New Roman"/>
        <family val="1"/>
      </rPr>
      <t>. Element de senyalització luminiscent de classe A segons norma UNE 23035/4:2003, segons normativa CTE. Dimensions 21x21 cm, gruix 1 mm, fabricada en PVC col·locada adherida</t>
    </r>
  </si>
  <si>
    <t>Substitució placa fotoluminiscent classe A ISO 29,7x21 cm. Element de senyalització luminiscent de classe A segons norma UNE 23035/4:2003, segons normativa CTE. Dimensions 29,7x21 cm, gruix 1 mm, fabricada en PVC, col·locada adherida.</t>
  </si>
  <si>
    <t>Substitució placa fotoluminiscent classe A 32x16 cm. Element de senyalització luminiscent de classe A segons norma UNE 23035/4:2003, segons normativa CTE. Dimensions 32x16 cm, gruix 1 mm, fabricada en PVC col·locada adherida.</t>
  </si>
  <si>
    <t>Subministrament i instal·lació de banderola panoràmica  per a sostre o paret d'alumini extradur fotoluminiscent de 2 mm de gruix , Classe A, segons norma UNE 23035/4:2003, DIN 67510-4; ISO 16069 i normativa CTE, fixada mecànicament</t>
  </si>
  <si>
    <t>Subministrament i instal·lació de plànol d'evacuació fotoluminiscent per a planta, Clase A, segons norma UNE 23032/4:2003, UNE EN ISO 216, 297x420 mm, UNE 23033 i 23034, de PVC d'1 mm de gruix col·locat adherit o fixat mecànicament.</t>
  </si>
  <si>
    <t>Modificació d'alçada d'extintor penjat a paret. Inclou desmuntatge del suport i nova col·locació a alçada normativa amb el suport existent amb fixacions mecàniques</t>
  </si>
  <si>
    <t>Substitució de boca d'incendis equipada de 25 mm de diàmetre, BIE-25,armada per armari de fibra de vidre i porta de fibra de vidre, inclosa BIE (debanadora d'alimentació axial abatible,mànega de 20 m i llança ), per a col·locar superficialment, inclòs part proporcional d' accessoris i tot el petit material auxiliar de connexió i muntatge. Inclou part proporcional de modificació de canonada per a col·locació a alçada normativa de la vàlvula. Inclou buidat del circuit, desmuntatge, modificació de la instal·lació, omplert del circuit i comprovació de pressió, retirada de material a planta de reciclatge.</t>
  </si>
  <si>
    <t>Substitució de boca d'incendis equipada de 45 mm de diàmetre, BIE-45, formada per armari de fibra de vidre i porta de fibra de vidre, inclosa BIE (debanadora d'alimentació axial abatible,mànega de 20 m i llança ), per a col·locar superficialment, inclòs part proporcional d' accessoris i tot el petit material auxiliar de connexió i muntatge. Inclou part proporcional de modificació de canonada per a col·locació a alçada normativa de la vàlvula. Inclou buidat del circuit, desmuntatge, modificació de la instal·lació, omplert del circuit i comprovació de pressió, retirada de material a planta de reciclatge.</t>
  </si>
  <si>
    <t>Substitució de boca de sortida de planta, tipus IPF-39, per a columna seca, amb connexió a la canonada de 2´´1/2 de diàmetre i connexió siamesa amb enllaços de 45 mm de diàmetre, amb bastiment i porta per a interior, encastada</t>
  </si>
  <si>
    <t>Substitució de boca de sortida de planta amb clau de seccionament, tipus IPF-40, per a columna seca, amb connexió a la canonada de 2´´1/2 de diàmetre i connexió siamesa amb enllaços de 45 mm de diàmetre, amb bastiment i porta per a interior, encastada</t>
  </si>
  <si>
    <t>Substitució connexió d'alimentació, tipus IPF-41, per a columna seca, amb connexió a la canonada de 3´´ de diàmetre i connexió siamesa amb enllaços de 70 mm de diàmetre, amb bastiment i porta per a exterior, encastada</t>
  </si>
  <si>
    <t>TOTAL IVA EXCLÒS</t>
  </si>
  <si>
    <t>PREUS UNITARIS ADEQUACIÓ A NORMATIVA (Material)</t>
  </si>
  <si>
    <t>PREU LICITACIÓ TOTAL ADEQUACIÓ NORMATIVA (IVA EXCLÒS)</t>
  </si>
  <si>
    <t>PREUS UNITARIS MANTENIMENT CORRECTIU NO PREVIST</t>
  </si>
  <si>
    <t>Preu ut.ofert</t>
  </si>
  <si>
    <t>Substitució mànega semirígida blanca BIE D= 25mm, 20 m longitud per a BIE 25. Mànega SATUR D25 mm semirígida de 20 m, racorada. Mànega formada per dues capes: una interior de cautxú sintètic i una exterior teixida circularment. (Mascle-mascle o amb ràcor Barcelona)</t>
  </si>
  <si>
    <t>Substitució mànega sintètica blanca BIE D= 45mm, 20 m longitud per a BIE 45, extrems racor BCN alumini fos. Mànega SATUR plana racorada, 20m longitud, formada per dues capes, una interior en cautxú sintètic i l'exterior teixida circularment.</t>
  </si>
  <si>
    <t>Substitució llança americana BIE D=45 mm. Llança americana D 45 mm d'alumini 3 efectes més palanca, entrada roxa interior de 1 1/2". Funcions xorro-polverització cónica-tancament. Material cos: alumin; palanca: plàstic ABS, protector davanter: plàstic ABS.</t>
  </si>
  <si>
    <t>Substitució llança americana BIE D25mm. Llança americana D25 mm d'alumini, triple efecte amb palanca. Rosca interior 1" ((racor Barcelona inclòs). Racor Barcelona 25. Dos funcions: xorro i tancament - poolverització cónica. Comandament d'accionament per palanca</t>
  </si>
  <si>
    <t>Extintor 3L 8A per a incendis bateries ion-liti. Extintor 3 llitres d'aigua (98%) amb agent F-500 (2%). Extintor de pressió contínua amb vàlvula de llautó galvanitzada, vàlvula de prova i manòmetre. Gas propulsor nitrógen.</t>
  </si>
  <si>
    <t>Extintor 50L 8A per a incendis bateries ion-liti. Extintor 3 llitres d'aigua (98%) amb agent F-500 (2%). Extintor de pressió contínua amb vàlvula de llautó galvanitzada, vàlvula de prova i manòmetre. Gas propulsor nitrógen.</t>
  </si>
  <si>
    <t>Extintor 6L 8A per a incendis bateries ion-liti. Extintor 3 llitres d'aigua (98%) amb agent F-500 (2%). Extintor de pressió contínua amb vàlvula de llautó galvanitzada, vàlvula de prova i manòmetre. Gas propulsor nitrógen.</t>
  </si>
  <si>
    <t>Extintor CO2 (got difusor) 34B. Càrrega 2 Kg de diòxid de carboni. Capacitat 3L. Pressió de disseny 174 bar. Pressió de prova 250 bar. Cos d'hacer 34CrMo4 tractat. Alçada 470mm D104mm. Temperatura de servei -30 a + 60ºC. Eficàcia 34B</t>
  </si>
  <si>
    <t>Extintor CO2 10 Kg + carro. Capacitat 15L. Pressió de disseny 174 bar. Pressió de prova 250 bar. Cos d'hacer 34CrMo4 tractat. Eficàcia 89B amb carro de transport</t>
  </si>
  <si>
    <t>Extintor especial liti 6 Kg. Agent extintor aigua amb additius, especialment dissenyat per a combatir incendis de liti. L'aditiu no conteé fluorcarbons, totalment biodegradable. Cilindre d'aleació d'alumini. Pressuritzat amb nitrògen. Pintat exterior amb reïna de polièster. Mànega cautxçu reforçat amb EPDM amb boquilla. Vàlvula accionada per maneta amb cos d'alumini. Manòmetre a prova de cops. Pes 8,6 Kg. Dimensions D160x550 mm.</t>
  </si>
  <si>
    <t>Extintors pols per a focs clase D metalls 6 Kg, de pressió incorporada. Càrrega 6 Kg. Per a extinció de metalls com el magnsei, alumini, sodi, potasi, urani o titani. Pressió de prova 27 bar. Pressió de servei 17,50 bar (20ºC).</t>
  </si>
  <si>
    <t>Extintor pols ABC 3 Kg ef. 13A-55BC pressuritzat permanent 15 bares</t>
  </si>
  <si>
    <t>Extintor pols ABC 2 Kg ef. 8A-34BC portàtil polivalent.</t>
  </si>
  <si>
    <t>Extintor pols ABC 9 Kg ef. 34A-144BC pressuritzat permanent N2</t>
  </si>
  <si>
    <t>Extintor pols ABC 12 Kg ef. 43A-233BC pressuritzat permanent 12 bar</t>
  </si>
  <si>
    <t>Extintor pols ABC 50 Kg ef. 89A-610B. Extintor de carro 50 Kg pols polivalent. Pressió disseny 17,5 bar. Pressió de prova 30 bar.</t>
  </si>
  <si>
    <t xml:space="preserve">Extintor pols ABC 25 Kg ef. 55A-377B. Extintor de carro 25 Kg pols polivalent. Pressió disseny 15 bar. </t>
  </si>
  <si>
    <t>Peça triangular de suport de paret per a extintor ABC de 6 Kg de pes</t>
  </si>
  <si>
    <t>Peça triangular de suport de paret per a extintor CO2 de 5 Kg de pes</t>
  </si>
  <si>
    <t>PERCENTATGE DE DG + BI FIX i ÚNIC OFERT</t>
  </si>
  <si>
    <t>4. Percentatge DG + BI fix i únic preus unitaris manteniment correctiu no previst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</si>
</sst>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44" formatCode="_-* #,##0.00\ &quot;€&quot;_-;\-* #,##0.00\ &quot;€&quot;_-;_-* &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color rgb="FFFFFFFF"/>
      <name val="Times New Roman"/>
      <family val="1"/>
    </font>
    <font>
      <sz val="10"/>
      <color theme="1"/>
      <name val="Times New Roman"/>
      <family val="1"/>
    </font>
    <font>
      <sz val="10"/>
      <color rgb="FF000000"/>
      <name val="Times New Roman"/>
      <family val="1"/>
    </font>
    <font>
      <b/>
      <sz val="10"/>
      <color rgb="FF000000"/>
      <name val="Times New Roman"/>
      <family val="1"/>
    </font>
    <font>
      <i/>
      <sz val="9"/>
      <color theme="1"/>
      <name val="Times New Roman"/>
      <family val="1"/>
    </font>
    <font>
      <b/>
      <sz val="12"/>
      <color rgb="FF000000"/>
      <name val="Times New Roman"/>
      <family val="1"/>
    </font>
  </fonts>
  <fills count="11">
    <fill>
      <patternFill patternType="none"/>
    </fill>
    <fill>
      <patternFill patternType="gray125"/>
    </fill>
    <fill>
      <patternFill patternType="solid">
        <fgColor rgb="FF305496"/>
        <bgColor indexed="64"/>
      </patternFill>
    </fill>
    <fill>
      <patternFill patternType="solid">
        <fgColor rgb="FFD9E1F2"/>
        <bgColor indexed="64"/>
      </patternFill>
    </fill>
    <fill>
      <patternFill patternType="solid">
        <fgColor rgb="FFD0CECE"/>
        <bgColor indexed="64"/>
      </patternFill>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2F5496"/>
        <bgColor indexed="64"/>
      </patternFill>
    </fill>
    <fill>
      <patternFill patternType="solid">
        <fgColor rgb="FFD9D9D9"/>
        <bgColor indexed="64"/>
      </patternFill>
    </fill>
  </fills>
  <borders count="20">
    <border>
      <left/>
      <right/>
      <top/>
      <bottom/>
      <diagonal/>
    </border>
    <border>
      <left/>
      <right/>
      <top style="medium">
        <color rgb="FF000000"/>
      </top>
      <bottom/>
      <diagonal/>
    </border>
    <border>
      <left/>
      <right/>
      <top/>
      <bottom style="medium">
        <color rgb="FF000000"/>
      </bottom>
      <diagonal/>
    </border>
    <border>
      <left/>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3" borderId="4" xfId="0" applyFont="1" applyFill="1" applyBorder="1" applyAlignment="1">
      <alignment vertical="center" wrapText="1"/>
    </xf>
    <xf numFmtId="8" fontId="5" fillId="4" borderId="5" xfId="0" applyNumberFormat="1"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44" fontId="5" fillId="0" borderId="5" xfId="1" applyFont="1" applyBorder="1" applyAlignment="1" applyProtection="1">
      <alignment horizontal="center" vertical="center" wrapText="1"/>
      <protection locked="0"/>
    </xf>
    <xf numFmtId="44" fontId="5" fillId="0" borderId="5" xfId="1" applyFont="1" applyBorder="1" applyAlignment="1" applyProtection="1">
      <alignment vertical="center" wrapText="1"/>
      <protection locked="0"/>
    </xf>
    <xf numFmtId="0" fontId="0" fillId="5" borderId="0" xfId="0" applyFill="1"/>
    <xf numFmtId="44" fontId="5" fillId="5" borderId="5" xfId="1" applyFont="1" applyFill="1" applyBorder="1" applyAlignment="1" applyProtection="1">
      <alignment vertical="center" wrapText="1"/>
      <protection locked="0"/>
    </xf>
    <xf numFmtId="44" fontId="5" fillId="5" borderId="8" xfId="1" applyFont="1" applyFill="1" applyBorder="1" applyAlignment="1" applyProtection="1">
      <alignment vertical="center" wrapText="1"/>
      <protection locked="0"/>
    </xf>
    <xf numFmtId="8" fontId="0" fillId="5" borderId="0" xfId="0" applyNumberFormat="1" applyFill="1"/>
    <xf numFmtId="0" fontId="2" fillId="5" borderId="0" xfId="0" applyFont="1" applyFill="1"/>
    <xf numFmtId="0" fontId="4" fillId="3" borderId="17" xfId="0" applyFont="1" applyFill="1" applyBorder="1" applyAlignment="1">
      <alignment vertical="center" wrapText="1"/>
    </xf>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4" fillId="7" borderId="4" xfId="0" applyFont="1" applyFill="1" applyBorder="1" applyAlignment="1">
      <alignment vertical="center" wrapText="1"/>
    </xf>
    <xf numFmtId="0" fontId="4" fillId="7" borderId="7" xfId="0" applyFont="1" applyFill="1" applyBorder="1" applyAlignment="1">
      <alignment vertical="center" wrapText="1"/>
    </xf>
    <xf numFmtId="8" fontId="5" fillId="8" borderId="5" xfId="0" applyNumberFormat="1" applyFont="1" applyFill="1" applyBorder="1" applyAlignment="1">
      <alignment horizontal="center" vertical="center"/>
    </xf>
    <xf numFmtId="8" fontId="5" fillId="8" borderId="8" xfId="0" applyNumberFormat="1" applyFont="1" applyFill="1" applyBorder="1" applyAlignment="1">
      <alignment horizontal="center" vertical="center"/>
    </xf>
    <xf numFmtId="0" fontId="5" fillId="8" borderId="6"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8" xfId="0" applyFont="1" applyFill="1" applyBorder="1" applyAlignment="1">
      <alignment horizontal="center" vertical="center"/>
    </xf>
    <xf numFmtId="44" fontId="5" fillId="8" borderId="6" xfId="1" applyFont="1" applyFill="1" applyBorder="1" applyAlignment="1">
      <alignment horizontal="right" vertical="center"/>
    </xf>
    <xf numFmtId="44" fontId="6" fillId="8" borderId="6" xfId="1" applyFont="1" applyFill="1" applyBorder="1" applyAlignment="1">
      <alignment horizontal="right" vertical="center"/>
    </xf>
    <xf numFmtId="44" fontId="6" fillId="8" borderId="5" xfId="1" applyFont="1" applyFill="1" applyBorder="1" applyAlignment="1">
      <alignment horizontal="right" vertical="center"/>
    </xf>
    <xf numFmtId="44" fontId="8" fillId="8" borderId="5" xfId="1" applyFont="1" applyFill="1" applyBorder="1" applyAlignment="1">
      <alignment horizontal="right" vertical="center"/>
    </xf>
    <xf numFmtId="0" fontId="3" fillId="2"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6" xfId="0" applyFont="1" applyFill="1" applyBorder="1" applyAlignment="1">
      <alignment horizontal="center" vertical="center"/>
    </xf>
    <xf numFmtId="0" fontId="3" fillId="9" borderId="10" xfId="0" applyFont="1" applyFill="1" applyBorder="1" applyAlignment="1">
      <alignment horizontal="center" vertical="center" wrapText="1"/>
    </xf>
    <xf numFmtId="0" fontId="3" fillId="9"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4" fillId="3" borderId="17" xfId="0" applyFont="1" applyFill="1" applyBorder="1" applyAlignment="1">
      <alignment horizontal="justify" vertical="center" wrapText="1"/>
    </xf>
    <xf numFmtId="44" fontId="5" fillId="8" borderId="6" xfId="1" applyFont="1" applyFill="1" applyBorder="1" applyAlignment="1">
      <alignment horizontal="center" vertical="center"/>
    </xf>
    <xf numFmtId="44" fontId="5" fillId="8" borderId="5" xfId="1" applyFont="1" applyFill="1" applyBorder="1" applyAlignment="1">
      <alignment horizontal="center" vertical="center"/>
    </xf>
    <xf numFmtId="44" fontId="5" fillId="8" borderId="8" xfId="1" applyFont="1" applyFill="1" applyBorder="1" applyAlignment="1">
      <alignment horizontal="center" vertical="center"/>
    </xf>
    <xf numFmtId="44" fontId="5" fillId="8" borderId="11" xfId="1" applyFont="1" applyFill="1" applyBorder="1" applyAlignment="1">
      <alignment horizontal="center" vertical="center"/>
    </xf>
    <xf numFmtId="44" fontId="8" fillId="8" borderId="5" xfId="0" applyNumberFormat="1" applyFont="1" applyFill="1" applyBorder="1" applyAlignment="1">
      <alignment horizontal="right" vertical="center"/>
    </xf>
    <xf numFmtId="0" fontId="5" fillId="3" borderId="17" xfId="0" applyFont="1" applyFill="1" applyBorder="1" applyAlignment="1">
      <alignment horizontal="justify" vertical="center" wrapText="1"/>
    </xf>
    <xf numFmtId="8" fontId="5" fillId="4" borderId="6" xfId="0" applyNumberFormat="1" applyFont="1" applyFill="1" applyBorder="1" applyAlignment="1">
      <alignment horizontal="center" vertical="center"/>
    </xf>
    <xf numFmtId="0" fontId="5" fillId="3" borderId="11" xfId="0" applyFont="1" applyFill="1" applyBorder="1" applyAlignment="1">
      <alignment horizontal="justify" vertical="center" wrapText="1"/>
    </xf>
    <xf numFmtId="8" fontId="5" fillId="10" borderId="5" xfId="0" applyNumberFormat="1" applyFont="1" applyFill="1" applyBorder="1" applyAlignment="1">
      <alignment horizontal="right" vertical="center"/>
    </xf>
    <xf numFmtId="44" fontId="6" fillId="8" borderId="11" xfId="1" applyFont="1" applyFill="1" applyBorder="1" applyAlignment="1">
      <alignment horizontal="right" vertical="center"/>
    </xf>
    <xf numFmtId="44" fontId="6" fillId="8" borderId="5" xfId="0" applyNumberFormat="1" applyFont="1" applyFill="1" applyBorder="1" applyAlignment="1">
      <alignment horizontal="right" vertical="center"/>
    </xf>
    <xf numFmtId="44" fontId="5" fillId="0" borderId="5" xfId="1" applyFont="1" applyBorder="1" applyAlignment="1" applyProtection="1">
      <alignment horizontal="center" vertical="center"/>
      <protection locked="0"/>
    </xf>
    <xf numFmtId="44" fontId="5" fillId="0" borderId="6" xfId="1" applyFont="1" applyBorder="1" applyAlignment="1" applyProtection="1">
      <alignment horizontal="right" vertical="center"/>
      <protection locked="0"/>
    </xf>
    <xf numFmtId="44" fontId="5" fillId="0" borderId="5" xfId="1" applyFont="1" applyBorder="1" applyAlignment="1" applyProtection="1">
      <alignment horizontal="right" vertical="center"/>
      <protection locked="0"/>
    </xf>
    <xf numFmtId="44" fontId="0" fillId="0" borderId="5" xfId="1" applyFont="1" applyBorder="1" applyAlignment="1" applyProtection="1">
      <alignment vertical="center"/>
      <protection locked="0"/>
    </xf>
    <xf numFmtId="0" fontId="3" fillId="2" borderId="11" xfId="0" applyFont="1" applyFill="1" applyBorder="1" applyAlignment="1">
      <alignment vertical="center" wrapText="1"/>
    </xf>
    <xf numFmtId="0" fontId="3" fillId="2" borderId="17" xfId="0" applyFont="1" applyFill="1" applyBorder="1" applyAlignment="1">
      <alignment vertical="center" wrapText="1"/>
    </xf>
    <xf numFmtId="8" fontId="5" fillId="0" borderId="5" xfId="0" applyNumberFormat="1" applyFont="1" applyBorder="1" applyAlignment="1">
      <alignment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7" fillId="0" borderId="13" xfId="0" applyFont="1" applyBorder="1" applyAlignment="1">
      <alignment horizontal="center" vertical="center"/>
    </xf>
    <xf numFmtId="0" fontId="5" fillId="8" borderId="9" xfId="0" applyFont="1" applyFill="1" applyBorder="1" applyAlignment="1">
      <alignment horizontal="right" vertical="center" wrapText="1"/>
    </xf>
    <xf numFmtId="0" fontId="5" fillId="8" borderId="10" xfId="0" applyFont="1" applyFill="1" applyBorder="1" applyAlignment="1">
      <alignment horizontal="right"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8" borderId="6" xfId="0" applyFont="1" applyFill="1" applyBorder="1" applyAlignment="1">
      <alignment horizontal="right" vertical="center" wrapText="1"/>
    </xf>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5" xfId="0" applyFont="1" applyFill="1" applyBorder="1" applyAlignment="1">
      <alignment horizontal="center" vertical="center" wrapText="1"/>
    </xf>
    <xf numFmtId="44" fontId="6" fillId="8" borderId="16" xfId="1" applyFont="1" applyFill="1" applyBorder="1" applyAlignment="1">
      <alignment horizontal="right" vertical="center"/>
    </xf>
    <xf numFmtId="44" fontId="6" fillId="8" borderId="17" xfId="1" applyFont="1" applyFill="1" applyBorder="1" applyAlignment="1">
      <alignment horizontal="right" vertical="center"/>
    </xf>
    <xf numFmtId="0" fontId="6" fillId="8" borderId="9"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7" fillId="0" borderId="0" xfId="0" applyFont="1" applyAlignment="1">
      <alignment horizontal="center" vertical="center"/>
    </xf>
    <xf numFmtId="0" fontId="6" fillId="8" borderId="12"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44" fontId="6" fillId="8" borderId="16" xfId="1" applyFont="1" applyFill="1" applyBorder="1" applyAlignment="1">
      <alignment horizontal="center" vertical="center"/>
    </xf>
    <xf numFmtId="44" fontId="6" fillId="8" borderId="17" xfId="1" applyFont="1" applyFill="1" applyBorder="1" applyAlignment="1">
      <alignment horizontal="center" vertical="center"/>
    </xf>
    <xf numFmtId="0" fontId="6" fillId="8" borderId="9"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6" xfId="0" applyFont="1" applyFill="1" applyBorder="1" applyAlignment="1">
      <alignment horizontal="center" vertical="center"/>
    </xf>
    <xf numFmtId="10" fontId="3" fillId="2" borderId="9" xfId="2" applyNumberFormat="1" applyFont="1" applyFill="1" applyBorder="1" applyAlignment="1" applyProtection="1">
      <alignment horizontal="center" vertical="center" wrapText="1"/>
      <protection locked="0"/>
    </xf>
    <xf numFmtId="10" fontId="3" fillId="2" borderId="6" xfId="2" applyNumberFormat="1" applyFont="1" applyFill="1" applyBorder="1" applyAlignment="1" applyProtection="1">
      <alignment horizontal="center" vertical="center" wrapText="1"/>
      <protection locked="0"/>
    </xf>
  </cellXfs>
  <cellStyles count="3">
    <cellStyle name="Moneda" xfId="1" builtinId="4"/>
    <cellStyle name="Normal" xfId="0" builtinId="0"/>
    <cellStyle name="Percentatge" xfId="2" builtinId="5"/>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8"/>
  <sheetViews>
    <sheetView zoomScaleNormal="100" workbookViewId="0">
      <selection activeCell="D5" sqref="D5"/>
    </sheetView>
  </sheetViews>
  <sheetFormatPr defaultRowHeight="15" x14ac:dyDescent="0.25"/>
  <cols>
    <col min="1" max="1" width="9.140625" style="12"/>
    <col min="2" max="2" width="21.85546875" style="12" customWidth="1"/>
    <col min="3" max="3" width="11.140625" style="12" customWidth="1"/>
    <col min="4" max="4" width="13.28515625" style="12" customWidth="1"/>
    <col min="5" max="5" width="8.7109375" style="12" customWidth="1"/>
    <col min="6" max="6" width="15.140625" style="12" bestFit="1" customWidth="1"/>
    <col min="7" max="16384" width="9.140625" style="12"/>
  </cols>
  <sheetData>
    <row r="2" spans="2:10" ht="15.75" thickBot="1" x14ac:dyDescent="0.3">
      <c r="B2" s="16" t="s">
        <v>12</v>
      </c>
    </row>
    <row r="3" spans="2:10" ht="38.25" x14ac:dyDescent="0.25">
      <c r="B3" s="18" t="s">
        <v>0</v>
      </c>
      <c r="C3" s="71" t="s">
        <v>2</v>
      </c>
      <c r="D3" s="71" t="s">
        <v>10</v>
      </c>
      <c r="E3" s="73" t="s">
        <v>3</v>
      </c>
      <c r="F3" s="71" t="s">
        <v>4</v>
      </c>
    </row>
    <row r="4" spans="2:10" ht="26.25" thickBot="1" x14ac:dyDescent="0.3">
      <c r="B4" s="19" t="s">
        <v>1</v>
      </c>
      <c r="C4" s="72"/>
      <c r="D4" s="72"/>
      <c r="E4" s="74"/>
      <c r="F4" s="72"/>
    </row>
    <row r="5" spans="2:10" ht="26.25" thickBot="1" x14ac:dyDescent="0.3">
      <c r="B5" s="20" t="s">
        <v>5</v>
      </c>
      <c r="C5" s="22">
        <v>17.27</v>
      </c>
      <c r="D5" s="13"/>
      <c r="E5" s="24">
        <v>950</v>
      </c>
      <c r="F5" s="27">
        <f>D5*E5</f>
        <v>0</v>
      </c>
      <c r="I5" s="15"/>
      <c r="J5" s="15"/>
    </row>
    <row r="6" spans="2:10" ht="26.25" thickBot="1" x14ac:dyDescent="0.3">
      <c r="B6" s="20" t="s">
        <v>6</v>
      </c>
      <c r="C6" s="22">
        <v>28.44</v>
      </c>
      <c r="D6" s="13"/>
      <c r="E6" s="25">
        <v>121</v>
      </c>
      <c r="F6" s="27">
        <f t="shared" ref="F6:F8" si="0">D6*E6</f>
        <v>0</v>
      </c>
      <c r="I6" s="15"/>
      <c r="J6" s="15"/>
    </row>
    <row r="7" spans="2:10" ht="26.25" thickBot="1" x14ac:dyDescent="0.3">
      <c r="B7" s="20" t="s">
        <v>7</v>
      </c>
      <c r="C7" s="22">
        <v>30.46</v>
      </c>
      <c r="D7" s="13"/>
      <c r="E7" s="25">
        <v>8</v>
      </c>
      <c r="F7" s="27">
        <f t="shared" si="0"/>
        <v>0</v>
      </c>
      <c r="I7" s="15"/>
      <c r="J7" s="15"/>
    </row>
    <row r="8" spans="2:10" ht="39" thickBot="1" x14ac:dyDescent="0.3">
      <c r="B8" s="21" t="s">
        <v>8</v>
      </c>
      <c r="C8" s="23">
        <v>595</v>
      </c>
      <c r="D8" s="14"/>
      <c r="E8" s="26">
        <v>2</v>
      </c>
      <c r="F8" s="27">
        <f t="shared" si="0"/>
        <v>0</v>
      </c>
      <c r="I8" s="15"/>
      <c r="J8" s="15"/>
    </row>
    <row r="9" spans="2:10" ht="15.75" thickBot="1" x14ac:dyDescent="0.3">
      <c r="B9" s="63" t="s">
        <v>9</v>
      </c>
      <c r="C9" s="64"/>
      <c r="D9" s="64"/>
      <c r="E9" s="64"/>
      <c r="F9" s="28">
        <f>SUM(F5:F8)</f>
        <v>0</v>
      </c>
    </row>
    <row r="10" spans="2:10" ht="38.25" x14ac:dyDescent="0.25">
      <c r="B10" s="7" t="s">
        <v>0</v>
      </c>
      <c r="C10" s="65" t="s">
        <v>13</v>
      </c>
      <c r="D10" s="65" t="s">
        <v>18</v>
      </c>
      <c r="E10" s="65" t="s">
        <v>3</v>
      </c>
      <c r="F10" s="68" t="s">
        <v>14</v>
      </c>
    </row>
    <row r="11" spans="2:10" ht="26.25" thickBot="1" x14ac:dyDescent="0.3">
      <c r="B11" s="8" t="s">
        <v>1</v>
      </c>
      <c r="C11" s="66"/>
      <c r="D11" s="67"/>
      <c r="E11" s="67"/>
      <c r="F11" s="69"/>
    </row>
    <row r="12" spans="2:10" ht="26.25" thickBot="1" x14ac:dyDescent="0.3">
      <c r="B12" s="3" t="s">
        <v>5</v>
      </c>
      <c r="C12" s="4">
        <v>17.940000000000001</v>
      </c>
      <c r="D12" s="11"/>
      <c r="E12" s="5">
        <v>950</v>
      </c>
      <c r="F12" s="27">
        <f>D12*E12</f>
        <v>0</v>
      </c>
    </row>
    <row r="13" spans="2:10" ht="26.25" thickBot="1" x14ac:dyDescent="0.3">
      <c r="B13" s="3" t="s">
        <v>6</v>
      </c>
      <c r="C13" s="4">
        <v>29.55</v>
      </c>
      <c r="D13" s="11"/>
      <c r="E13" s="6">
        <v>121</v>
      </c>
      <c r="F13" s="27">
        <f t="shared" ref="F13:F15" si="1">D13*E13</f>
        <v>0</v>
      </c>
    </row>
    <row r="14" spans="2:10" ht="26.25" thickBot="1" x14ac:dyDescent="0.3">
      <c r="B14" s="3" t="s">
        <v>7</v>
      </c>
      <c r="C14" s="4">
        <v>31.65</v>
      </c>
      <c r="D14" s="11"/>
      <c r="E14" s="6">
        <v>8</v>
      </c>
      <c r="F14" s="27">
        <f t="shared" si="1"/>
        <v>0</v>
      </c>
    </row>
    <row r="15" spans="2:10" ht="39" thickBot="1" x14ac:dyDescent="0.3">
      <c r="B15" s="17" t="s">
        <v>8</v>
      </c>
      <c r="C15" s="4">
        <v>618.21</v>
      </c>
      <c r="D15" s="11"/>
      <c r="E15" s="6">
        <v>2</v>
      </c>
      <c r="F15" s="27">
        <f t="shared" si="1"/>
        <v>0</v>
      </c>
    </row>
    <row r="16" spans="2:10" ht="15.75" thickBot="1" x14ac:dyDescent="0.3">
      <c r="B16" s="63" t="s">
        <v>9</v>
      </c>
      <c r="C16" s="64"/>
      <c r="D16" s="64"/>
      <c r="E16" s="64"/>
      <c r="F16" s="29">
        <f>SUM(F12:F15)</f>
        <v>0</v>
      </c>
    </row>
    <row r="17" spans="2:9" ht="38.25" x14ac:dyDescent="0.25">
      <c r="B17" s="7" t="s">
        <v>0</v>
      </c>
      <c r="C17" s="65" t="s">
        <v>15</v>
      </c>
      <c r="D17" s="65" t="s">
        <v>19</v>
      </c>
      <c r="E17" s="65" t="s">
        <v>3</v>
      </c>
      <c r="F17" s="68" t="s">
        <v>16</v>
      </c>
    </row>
    <row r="18" spans="2:9" ht="26.25" thickBot="1" x14ac:dyDescent="0.3">
      <c r="B18" s="8" t="s">
        <v>1</v>
      </c>
      <c r="C18" s="66"/>
      <c r="D18" s="67"/>
      <c r="E18" s="67"/>
      <c r="F18" s="69"/>
      <c r="I18" s="15"/>
    </row>
    <row r="19" spans="2:9" ht="26.25" thickBot="1" x14ac:dyDescent="0.3">
      <c r="B19" s="3" t="s">
        <v>5</v>
      </c>
      <c r="C19" s="4">
        <v>18.39</v>
      </c>
      <c r="D19" s="10"/>
      <c r="E19" s="5">
        <v>950</v>
      </c>
      <c r="F19" s="27">
        <f>D19*E19</f>
        <v>0</v>
      </c>
      <c r="I19" s="15"/>
    </row>
    <row r="20" spans="2:9" ht="26.25" thickBot="1" x14ac:dyDescent="0.3">
      <c r="B20" s="3" t="s">
        <v>6</v>
      </c>
      <c r="C20" s="4">
        <v>30.29</v>
      </c>
      <c r="D20" s="10"/>
      <c r="E20" s="6">
        <v>121</v>
      </c>
      <c r="F20" s="27">
        <f t="shared" ref="F20:F22" si="2">D20*E20</f>
        <v>0</v>
      </c>
    </row>
    <row r="21" spans="2:9" ht="26.25" thickBot="1" x14ac:dyDescent="0.3">
      <c r="B21" s="3" t="s">
        <v>7</v>
      </c>
      <c r="C21" s="4">
        <v>32.44</v>
      </c>
      <c r="D21" s="10"/>
      <c r="E21" s="6">
        <v>8</v>
      </c>
      <c r="F21" s="27">
        <f t="shared" si="2"/>
        <v>0</v>
      </c>
    </row>
    <row r="22" spans="2:9" ht="39" thickBot="1" x14ac:dyDescent="0.3">
      <c r="B22" s="17" t="s">
        <v>8</v>
      </c>
      <c r="C22" s="4">
        <v>633.66999999999996</v>
      </c>
      <c r="D22" s="10"/>
      <c r="E22" s="6">
        <v>2</v>
      </c>
      <c r="F22" s="27">
        <f t="shared" si="2"/>
        <v>0</v>
      </c>
    </row>
    <row r="23" spans="2:9" ht="15.75" thickBot="1" x14ac:dyDescent="0.3">
      <c r="B23" s="63" t="s">
        <v>9</v>
      </c>
      <c r="C23" s="64"/>
      <c r="D23" s="64"/>
      <c r="E23" s="70"/>
      <c r="F23" s="28">
        <f>SUM(F19:F22)</f>
        <v>0</v>
      </c>
    </row>
    <row r="24" spans="2:9" ht="31.5" customHeight="1" thickBot="1" x14ac:dyDescent="0.3">
      <c r="B24" s="59" t="s">
        <v>17</v>
      </c>
      <c r="C24" s="60"/>
      <c r="D24" s="60"/>
      <c r="E24" s="61"/>
      <c r="F24" s="30">
        <f>F9+F16+F23</f>
        <v>0</v>
      </c>
    </row>
    <row r="25" spans="2:9" x14ac:dyDescent="0.25">
      <c r="B25" s="62" t="s">
        <v>11</v>
      </c>
      <c r="C25" s="62"/>
      <c r="D25" s="62"/>
      <c r="E25" s="62"/>
      <c r="F25" s="62"/>
    </row>
    <row r="28" spans="2:9" x14ac:dyDescent="0.25">
      <c r="B28" s="16"/>
    </row>
  </sheetData>
  <sheetProtection password="C18C" sheet="1" objects="1" scenarios="1" selectLockedCells="1"/>
  <mergeCells count="17">
    <mergeCell ref="C10:C11"/>
    <mergeCell ref="D10:D11"/>
    <mergeCell ref="E10:E11"/>
    <mergeCell ref="F10:F11"/>
    <mergeCell ref="C3:C4"/>
    <mergeCell ref="D3:D4"/>
    <mergeCell ref="E3:E4"/>
    <mergeCell ref="F3:F4"/>
    <mergeCell ref="B9:E9"/>
    <mergeCell ref="B24:E24"/>
    <mergeCell ref="B25:F25"/>
    <mergeCell ref="B16:E16"/>
    <mergeCell ref="C17:C18"/>
    <mergeCell ref="D17:D18"/>
    <mergeCell ref="E17:E18"/>
    <mergeCell ref="F17:F18"/>
    <mergeCell ref="B23:E23"/>
  </mergeCells>
  <conditionalFormatting sqref="D5">
    <cfRule type="cellIs" dxfId="31" priority="12" operator="lessThan">
      <formula>13.99</formula>
    </cfRule>
  </conditionalFormatting>
  <conditionalFormatting sqref="D6">
    <cfRule type="cellIs" dxfId="30" priority="11" operator="lessThan">
      <formula>23.04</formula>
    </cfRule>
  </conditionalFormatting>
  <conditionalFormatting sqref="D7">
    <cfRule type="cellIs" dxfId="29" priority="10" operator="lessThan">
      <formula>24.67</formula>
    </cfRule>
  </conditionalFormatting>
  <conditionalFormatting sqref="D8">
    <cfRule type="cellIs" dxfId="28" priority="9" operator="lessThan">
      <formula>481.95</formula>
    </cfRule>
  </conditionalFormatting>
  <conditionalFormatting sqref="D12">
    <cfRule type="cellIs" dxfId="27" priority="8" operator="lessThan">
      <formula>14.53</formula>
    </cfRule>
  </conditionalFormatting>
  <conditionalFormatting sqref="D13">
    <cfRule type="cellIs" dxfId="26" priority="7" operator="lessThan">
      <formula>23.94</formula>
    </cfRule>
  </conditionalFormatting>
  <conditionalFormatting sqref="D14">
    <cfRule type="cellIs" dxfId="25" priority="6" operator="lessThan">
      <formula>25.64</formula>
    </cfRule>
  </conditionalFormatting>
  <conditionalFormatting sqref="D15">
    <cfRule type="cellIs" dxfId="24" priority="5" operator="lessThan">
      <formula>500.75</formula>
    </cfRule>
  </conditionalFormatting>
  <conditionalFormatting sqref="D19">
    <cfRule type="cellIs" dxfId="23" priority="4" operator="lessThan">
      <formula>14.9</formula>
    </cfRule>
  </conditionalFormatting>
  <conditionalFormatting sqref="D20">
    <cfRule type="cellIs" dxfId="22" priority="3" operator="lessThan">
      <formula>24.53</formula>
    </cfRule>
  </conditionalFormatting>
  <conditionalFormatting sqref="D21">
    <cfRule type="cellIs" dxfId="21" priority="2" operator="lessThan">
      <formula>26.28</formula>
    </cfRule>
  </conditionalFormatting>
  <conditionalFormatting sqref="D22">
    <cfRule type="cellIs" dxfId="20" priority="1" operator="lessThan">
      <formula>513.27</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workbookViewId="0">
      <selection activeCell="D4" sqref="D4"/>
    </sheetView>
  </sheetViews>
  <sheetFormatPr defaultRowHeight="15" x14ac:dyDescent="0.25"/>
  <cols>
    <col min="1" max="1" width="9.140625" style="12"/>
    <col min="2" max="2" width="21.85546875" style="12" customWidth="1"/>
    <col min="3" max="3" width="11.140625" style="12" customWidth="1"/>
    <col min="4" max="4" width="13.28515625" style="12" customWidth="1"/>
    <col min="5" max="5" width="13.42578125" style="12" bestFit="1" customWidth="1"/>
    <col min="6" max="6" width="15.140625" style="12" bestFit="1" customWidth="1"/>
    <col min="7" max="16384" width="9.140625" style="12"/>
  </cols>
  <sheetData>
    <row r="2" spans="2:6" ht="15.75" thickBot="1" x14ac:dyDescent="0.3">
      <c r="B2" s="16" t="s">
        <v>20</v>
      </c>
    </row>
    <row r="3" spans="2:6" ht="64.5" thickBot="1" x14ac:dyDescent="0.3">
      <c r="B3" s="32" t="s">
        <v>21</v>
      </c>
      <c r="C3" s="38" t="s">
        <v>22</v>
      </c>
      <c r="D3" s="33" t="s">
        <v>30</v>
      </c>
      <c r="E3" s="38" t="s">
        <v>3</v>
      </c>
      <c r="F3" s="31" t="s">
        <v>23</v>
      </c>
    </row>
    <row r="4" spans="2:6" ht="39" thickBot="1" x14ac:dyDescent="0.3">
      <c r="B4" s="3" t="s">
        <v>24</v>
      </c>
      <c r="C4" s="4">
        <v>28.56</v>
      </c>
      <c r="D4" s="10"/>
      <c r="E4" s="5">
        <v>0</v>
      </c>
      <c r="F4" s="41">
        <f>D4*E4</f>
        <v>0</v>
      </c>
    </row>
    <row r="5" spans="2:6" ht="39" thickBot="1" x14ac:dyDescent="0.3">
      <c r="B5" s="3" t="s">
        <v>25</v>
      </c>
      <c r="C5" s="4">
        <v>30.94</v>
      </c>
      <c r="D5" s="10"/>
      <c r="E5" s="6">
        <v>3</v>
      </c>
      <c r="F5" s="41">
        <f t="shared" ref="F5:F8" si="0">D5*E5</f>
        <v>0</v>
      </c>
    </row>
    <row r="6" spans="2:6" ht="39" thickBot="1" x14ac:dyDescent="0.3">
      <c r="B6" s="3" t="s">
        <v>26</v>
      </c>
      <c r="C6" s="4">
        <v>44.03</v>
      </c>
      <c r="D6" s="10"/>
      <c r="E6" s="6">
        <v>0</v>
      </c>
      <c r="F6" s="41">
        <f t="shared" si="0"/>
        <v>0</v>
      </c>
    </row>
    <row r="7" spans="2:6" ht="39" thickBot="1" x14ac:dyDescent="0.3">
      <c r="B7" s="3" t="s">
        <v>27</v>
      </c>
      <c r="C7" s="4">
        <v>32.130000000000003</v>
      </c>
      <c r="D7" s="10"/>
      <c r="E7" s="6">
        <v>0</v>
      </c>
      <c r="F7" s="41">
        <f t="shared" si="0"/>
        <v>0</v>
      </c>
    </row>
    <row r="8" spans="2:6" ht="39" thickBot="1" x14ac:dyDescent="0.3">
      <c r="B8" s="17" t="s">
        <v>28</v>
      </c>
      <c r="C8" s="4">
        <v>36.89</v>
      </c>
      <c r="D8" s="10"/>
      <c r="E8" s="6">
        <v>1</v>
      </c>
      <c r="F8" s="41">
        <f t="shared" si="0"/>
        <v>0</v>
      </c>
    </row>
    <row r="9" spans="2:6" x14ac:dyDescent="0.25">
      <c r="B9" s="84"/>
      <c r="C9" s="85"/>
      <c r="D9" s="85"/>
      <c r="E9" s="86"/>
      <c r="F9" s="78">
        <f>SUM(F4:F8)</f>
        <v>0</v>
      </c>
    </row>
    <row r="10" spans="2:6" ht="15.75" thickBot="1" x14ac:dyDescent="0.3">
      <c r="B10" s="75" t="s">
        <v>29</v>
      </c>
      <c r="C10" s="76"/>
      <c r="D10" s="76"/>
      <c r="E10" s="77"/>
      <c r="F10" s="79"/>
    </row>
    <row r="11" spans="2:6" ht="64.5" thickBot="1" x14ac:dyDescent="0.3">
      <c r="B11" s="34" t="s">
        <v>31</v>
      </c>
      <c r="C11" s="39" t="s">
        <v>22</v>
      </c>
      <c r="D11" s="36" t="s">
        <v>30</v>
      </c>
      <c r="E11" s="37" t="s">
        <v>3</v>
      </c>
      <c r="F11" s="35" t="s">
        <v>23</v>
      </c>
    </row>
    <row r="12" spans="2:6" ht="39" thickBot="1" x14ac:dyDescent="0.3">
      <c r="B12" s="3" t="s">
        <v>24</v>
      </c>
      <c r="C12" s="4">
        <v>29.67</v>
      </c>
      <c r="D12" s="10"/>
      <c r="E12" s="6">
        <v>10</v>
      </c>
      <c r="F12" s="42">
        <f>D12*E12</f>
        <v>0</v>
      </c>
    </row>
    <row r="13" spans="2:6" ht="39" thickBot="1" x14ac:dyDescent="0.3">
      <c r="B13" s="3" t="s">
        <v>25</v>
      </c>
      <c r="C13" s="4">
        <v>32.15</v>
      </c>
      <c r="D13" s="10"/>
      <c r="E13" s="6">
        <v>155</v>
      </c>
      <c r="F13" s="42">
        <f t="shared" ref="F13:F16" si="1">D13*E13</f>
        <v>0</v>
      </c>
    </row>
    <row r="14" spans="2:6" ht="39" thickBot="1" x14ac:dyDescent="0.3">
      <c r="B14" s="3" t="s">
        <v>26</v>
      </c>
      <c r="C14" s="4">
        <v>45.75</v>
      </c>
      <c r="D14" s="10"/>
      <c r="E14" s="6">
        <v>3</v>
      </c>
      <c r="F14" s="42">
        <f t="shared" si="1"/>
        <v>0</v>
      </c>
    </row>
    <row r="15" spans="2:6" ht="39" thickBot="1" x14ac:dyDescent="0.3">
      <c r="B15" s="3" t="s">
        <v>27</v>
      </c>
      <c r="C15" s="4">
        <v>33.380000000000003</v>
      </c>
      <c r="D15" s="10"/>
      <c r="E15" s="6">
        <v>4</v>
      </c>
      <c r="F15" s="42">
        <f t="shared" si="1"/>
        <v>0</v>
      </c>
    </row>
    <row r="16" spans="2:6" ht="39" thickBot="1" x14ac:dyDescent="0.3">
      <c r="B16" s="17" t="s">
        <v>28</v>
      </c>
      <c r="C16" s="4">
        <v>38.33</v>
      </c>
      <c r="D16" s="10"/>
      <c r="E16" s="6">
        <v>29</v>
      </c>
      <c r="F16" s="42">
        <f t="shared" si="1"/>
        <v>0</v>
      </c>
    </row>
    <row r="17" spans="2:9" x14ac:dyDescent="0.25">
      <c r="B17" s="84"/>
      <c r="C17" s="85"/>
      <c r="D17" s="85"/>
      <c r="E17" s="86"/>
      <c r="F17" s="87">
        <f>SUM(F12:F16)</f>
        <v>0</v>
      </c>
    </row>
    <row r="18" spans="2:9" ht="15.75" thickBot="1" x14ac:dyDescent="0.3">
      <c r="B18" s="75" t="s">
        <v>29</v>
      </c>
      <c r="C18" s="76"/>
      <c r="D18" s="76"/>
      <c r="E18" s="77"/>
      <c r="F18" s="88"/>
    </row>
    <row r="19" spans="2:9" ht="64.5" thickBot="1" x14ac:dyDescent="0.3">
      <c r="B19" s="34" t="s">
        <v>32</v>
      </c>
      <c r="C19" s="39" t="s">
        <v>22</v>
      </c>
      <c r="D19" s="36" t="s">
        <v>30</v>
      </c>
      <c r="E19" s="37" t="s">
        <v>3</v>
      </c>
      <c r="F19" s="35" t="s">
        <v>23</v>
      </c>
    </row>
    <row r="20" spans="2:9" ht="39" thickBot="1" x14ac:dyDescent="0.3">
      <c r="B20" s="3" t="s">
        <v>24</v>
      </c>
      <c r="C20" s="4">
        <v>30.41</v>
      </c>
      <c r="D20" s="10"/>
      <c r="E20" s="6">
        <v>0</v>
      </c>
      <c r="F20" s="42">
        <f>D20*E20</f>
        <v>0</v>
      </c>
      <c r="I20" s="15"/>
    </row>
    <row r="21" spans="2:9" ht="39" thickBot="1" x14ac:dyDescent="0.3">
      <c r="B21" s="3" t="s">
        <v>25</v>
      </c>
      <c r="C21" s="4">
        <v>32.950000000000003</v>
      </c>
      <c r="D21" s="10"/>
      <c r="E21" s="6">
        <v>55</v>
      </c>
      <c r="F21" s="42">
        <f t="shared" ref="F21:F24" si="2">D21*E21</f>
        <v>0</v>
      </c>
      <c r="I21" s="15"/>
    </row>
    <row r="22" spans="2:9" ht="39" thickBot="1" x14ac:dyDescent="0.3">
      <c r="B22" s="3" t="s">
        <v>26</v>
      </c>
      <c r="C22" s="4">
        <v>46.89</v>
      </c>
      <c r="D22" s="10"/>
      <c r="E22" s="6">
        <v>0</v>
      </c>
      <c r="F22" s="42">
        <f t="shared" si="2"/>
        <v>0</v>
      </c>
    </row>
    <row r="23" spans="2:9" ht="39" thickBot="1" x14ac:dyDescent="0.3">
      <c r="B23" s="3" t="s">
        <v>27</v>
      </c>
      <c r="C23" s="4">
        <v>34.21</v>
      </c>
      <c r="D23" s="10"/>
      <c r="E23" s="6">
        <v>7</v>
      </c>
      <c r="F23" s="42">
        <f t="shared" si="2"/>
        <v>0</v>
      </c>
    </row>
    <row r="24" spans="2:9" ht="39" thickBot="1" x14ac:dyDescent="0.3">
      <c r="B24" s="17" t="s">
        <v>28</v>
      </c>
      <c r="C24" s="4">
        <v>39.29</v>
      </c>
      <c r="D24" s="10"/>
      <c r="E24" s="6">
        <v>22</v>
      </c>
      <c r="F24" s="42">
        <f t="shared" si="2"/>
        <v>0</v>
      </c>
    </row>
    <row r="25" spans="2:9" x14ac:dyDescent="0.25">
      <c r="B25" s="84"/>
      <c r="C25" s="85"/>
      <c r="D25" s="85"/>
      <c r="E25" s="86"/>
      <c r="F25" s="78">
        <f>SUM(F20:F24)</f>
        <v>0</v>
      </c>
    </row>
    <row r="26" spans="2:9" ht="15.75" thickBot="1" x14ac:dyDescent="0.3">
      <c r="B26" s="75" t="s">
        <v>29</v>
      </c>
      <c r="C26" s="76"/>
      <c r="D26" s="76"/>
      <c r="E26" s="77"/>
      <c r="F26" s="79"/>
    </row>
    <row r="27" spans="2:9" ht="64.5" thickBot="1" x14ac:dyDescent="0.3">
      <c r="B27" s="34" t="s">
        <v>33</v>
      </c>
      <c r="C27" s="39" t="s">
        <v>41</v>
      </c>
      <c r="D27" s="35" t="s">
        <v>3</v>
      </c>
      <c r="E27" s="35" t="s">
        <v>23</v>
      </c>
    </row>
    <row r="28" spans="2:9" ht="90" thickBot="1" x14ac:dyDescent="0.3">
      <c r="B28" s="40" t="s">
        <v>35</v>
      </c>
      <c r="C28" s="52"/>
      <c r="D28" s="6">
        <v>1</v>
      </c>
      <c r="E28" s="43">
        <f>C28*D28</f>
        <v>0</v>
      </c>
    </row>
    <row r="29" spans="2:9" ht="179.25" thickBot="1" x14ac:dyDescent="0.3">
      <c r="B29" s="40" t="s">
        <v>36</v>
      </c>
      <c r="C29" s="52"/>
      <c r="D29" s="6">
        <v>2</v>
      </c>
      <c r="E29" s="44">
        <f t="shared" ref="E29:E32" si="3">C29*D29</f>
        <v>0</v>
      </c>
    </row>
    <row r="30" spans="2:9" ht="153.75" thickBot="1" x14ac:dyDescent="0.3">
      <c r="B30" s="40" t="s">
        <v>37</v>
      </c>
      <c r="C30" s="52"/>
      <c r="D30" s="6">
        <v>40</v>
      </c>
      <c r="E30" s="43">
        <f t="shared" si="3"/>
        <v>0</v>
      </c>
    </row>
    <row r="31" spans="2:9" ht="64.5" thickBot="1" x14ac:dyDescent="0.3">
      <c r="B31" s="40" t="s">
        <v>38</v>
      </c>
      <c r="C31" s="52"/>
      <c r="D31" s="6">
        <v>38</v>
      </c>
      <c r="E31" s="44">
        <f t="shared" si="3"/>
        <v>0</v>
      </c>
    </row>
    <row r="32" spans="2:9" ht="141" thickBot="1" x14ac:dyDescent="0.3">
      <c r="B32" s="40" t="s">
        <v>39</v>
      </c>
      <c r="C32" s="52"/>
      <c r="D32" s="6">
        <v>12</v>
      </c>
      <c r="E32" s="43">
        <f t="shared" si="3"/>
        <v>0</v>
      </c>
    </row>
    <row r="33" spans="2:6" ht="15.75" thickBot="1" x14ac:dyDescent="0.3">
      <c r="B33" s="80" t="s">
        <v>29</v>
      </c>
      <c r="C33" s="81"/>
      <c r="D33" s="82"/>
      <c r="E33" s="28">
        <f>SUM(E28:E32)</f>
        <v>0</v>
      </c>
    </row>
    <row r="34" spans="2:6" ht="31.5" customHeight="1" thickBot="1" x14ac:dyDescent="0.3">
      <c r="B34" s="59" t="s">
        <v>40</v>
      </c>
      <c r="C34" s="60"/>
      <c r="D34" s="61"/>
      <c r="E34" s="45">
        <f>F9+F17+F25+E33</f>
        <v>0</v>
      </c>
    </row>
    <row r="35" spans="2:6" x14ac:dyDescent="0.25">
      <c r="B35" s="83" t="s">
        <v>11</v>
      </c>
      <c r="C35" s="83"/>
      <c r="D35" s="83"/>
      <c r="E35" s="83"/>
      <c r="F35" s="83"/>
    </row>
  </sheetData>
  <sheetProtection password="C18C" sheet="1" objects="1" scenarios="1" selectLockedCells="1"/>
  <mergeCells count="12">
    <mergeCell ref="B10:E10"/>
    <mergeCell ref="F9:F10"/>
    <mergeCell ref="B17:E17"/>
    <mergeCell ref="B18:E18"/>
    <mergeCell ref="B25:E25"/>
    <mergeCell ref="F17:F18"/>
    <mergeCell ref="B9:E9"/>
    <mergeCell ref="B26:E26"/>
    <mergeCell ref="F25:F26"/>
    <mergeCell ref="B33:D33"/>
    <mergeCell ref="B34:D34"/>
    <mergeCell ref="B35:F35"/>
  </mergeCells>
  <conditionalFormatting sqref="D4">
    <cfRule type="cellIs" dxfId="19" priority="10" operator="lessThan">
      <formula>23.13</formula>
    </cfRule>
  </conditionalFormatting>
  <conditionalFormatting sqref="D5">
    <cfRule type="cellIs" dxfId="18" priority="9" operator="lessThan">
      <formula>25.06</formula>
    </cfRule>
  </conditionalFormatting>
  <conditionalFormatting sqref="D6">
    <cfRule type="cellIs" dxfId="17" priority="8" operator="lessThan">
      <formula>35.66</formula>
    </cfRule>
  </conditionalFormatting>
  <conditionalFormatting sqref="D7">
    <cfRule type="cellIs" dxfId="16" priority="7" operator="lessThan">
      <formula>26.03</formula>
    </cfRule>
  </conditionalFormatting>
  <conditionalFormatting sqref="D8">
    <cfRule type="cellIs" dxfId="15" priority="6" operator="lessThan">
      <formula>29.88</formula>
    </cfRule>
  </conditionalFormatting>
  <conditionalFormatting sqref="D20">
    <cfRule type="cellIs" dxfId="14" priority="5" operator="lessThan">
      <formula>24.63</formula>
    </cfRule>
  </conditionalFormatting>
  <conditionalFormatting sqref="D21">
    <cfRule type="cellIs" dxfId="13" priority="4" operator="lessThan">
      <formula>26.69</formula>
    </cfRule>
  </conditionalFormatting>
  <conditionalFormatting sqref="D22">
    <cfRule type="cellIs" dxfId="12" priority="3" operator="lessThan">
      <formula>37.98</formula>
    </cfRule>
  </conditionalFormatting>
  <conditionalFormatting sqref="D23">
    <cfRule type="cellIs" dxfId="11" priority="2" operator="lessThan">
      <formula>27.71</formula>
    </cfRule>
  </conditionalFormatting>
  <conditionalFormatting sqref="D24">
    <cfRule type="cellIs" dxfId="10" priority="1" operator="lessThan">
      <formula>31.82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workbookViewId="0">
      <selection activeCell="D4" sqref="D4"/>
    </sheetView>
  </sheetViews>
  <sheetFormatPr defaultRowHeight="15" x14ac:dyDescent="0.25"/>
  <cols>
    <col min="1" max="1" width="9.140625" style="12"/>
    <col min="2" max="2" width="30.7109375" style="12" customWidth="1"/>
    <col min="3" max="3" width="11.140625" style="12" customWidth="1"/>
    <col min="4" max="4" width="13.28515625" style="12" customWidth="1"/>
    <col min="5" max="5" width="13.42578125" style="12" bestFit="1" customWidth="1"/>
    <col min="6" max="6" width="15.140625" style="12" bestFit="1" customWidth="1"/>
    <col min="7" max="16384" width="9.140625" style="12"/>
  </cols>
  <sheetData>
    <row r="2" spans="2:8" ht="15.75" thickBot="1" x14ac:dyDescent="0.3">
      <c r="B2" s="16" t="s">
        <v>42</v>
      </c>
    </row>
    <row r="3" spans="2:8" ht="51.75" thickBot="1" x14ac:dyDescent="0.3">
      <c r="B3" s="38" t="s">
        <v>43</v>
      </c>
      <c r="C3" s="2" t="s">
        <v>22</v>
      </c>
      <c r="D3" s="38" t="s">
        <v>30</v>
      </c>
      <c r="E3" s="2" t="s">
        <v>3</v>
      </c>
      <c r="F3" s="38" t="s">
        <v>23</v>
      </c>
    </row>
    <row r="4" spans="2:8" ht="90" thickBot="1" x14ac:dyDescent="0.3">
      <c r="B4" s="46" t="s">
        <v>44</v>
      </c>
      <c r="C4" s="47">
        <v>5.0199999999999996</v>
      </c>
      <c r="D4" s="10"/>
      <c r="E4" s="5">
        <v>165</v>
      </c>
      <c r="F4" s="27">
        <f>D4*E4</f>
        <v>0</v>
      </c>
    </row>
    <row r="5" spans="2:8" ht="90" thickBot="1" x14ac:dyDescent="0.3">
      <c r="B5" s="46" t="s">
        <v>45</v>
      </c>
      <c r="C5" s="4">
        <v>5.0199999999999996</v>
      </c>
      <c r="D5" s="10"/>
      <c r="E5" s="6">
        <v>1079</v>
      </c>
      <c r="F5" s="27">
        <f t="shared" ref="F5:F14" si="0">D5*E5</f>
        <v>0</v>
      </c>
    </row>
    <row r="6" spans="2:8" ht="90" thickBot="1" x14ac:dyDescent="0.3">
      <c r="B6" s="46" t="s">
        <v>46</v>
      </c>
      <c r="C6" s="4">
        <v>5.0199999999999996</v>
      </c>
      <c r="D6" s="10"/>
      <c r="E6" s="6">
        <v>300</v>
      </c>
      <c r="F6" s="27">
        <f t="shared" si="0"/>
        <v>0</v>
      </c>
    </row>
    <row r="7" spans="2:8" ht="90" thickBot="1" x14ac:dyDescent="0.3">
      <c r="B7" s="46" t="s">
        <v>47</v>
      </c>
      <c r="C7" s="4">
        <v>10.029999999999999</v>
      </c>
      <c r="D7" s="10"/>
      <c r="E7" s="6">
        <v>30</v>
      </c>
      <c r="F7" s="27">
        <f t="shared" si="0"/>
        <v>0</v>
      </c>
    </row>
    <row r="8" spans="2:8" ht="90" thickBot="1" x14ac:dyDescent="0.3">
      <c r="B8" s="46" t="s">
        <v>48</v>
      </c>
      <c r="C8" s="4">
        <v>10.029999999999999</v>
      </c>
      <c r="D8" s="10"/>
      <c r="E8" s="6">
        <v>86</v>
      </c>
      <c r="F8" s="27">
        <f t="shared" si="0"/>
        <v>0</v>
      </c>
    </row>
    <row r="9" spans="2:8" ht="64.5" thickBot="1" x14ac:dyDescent="0.3">
      <c r="B9" s="46" t="s">
        <v>49</v>
      </c>
      <c r="C9" s="4">
        <v>16.989999999999998</v>
      </c>
      <c r="D9" s="10"/>
      <c r="E9" s="6">
        <v>198</v>
      </c>
      <c r="F9" s="27">
        <f t="shared" si="0"/>
        <v>0</v>
      </c>
    </row>
    <row r="10" spans="2:8" ht="217.5" thickBot="1" x14ac:dyDescent="0.3">
      <c r="B10" s="46" t="s">
        <v>50</v>
      </c>
      <c r="C10" s="4">
        <v>111.62</v>
      </c>
      <c r="D10" s="10"/>
      <c r="E10" s="6">
        <v>60</v>
      </c>
      <c r="F10" s="27">
        <f t="shared" si="0"/>
        <v>0</v>
      </c>
    </row>
    <row r="11" spans="2:8" ht="217.5" thickBot="1" x14ac:dyDescent="0.3">
      <c r="B11" s="46" t="s">
        <v>51</v>
      </c>
      <c r="C11" s="4">
        <v>111.62</v>
      </c>
      <c r="D11" s="10"/>
      <c r="E11" s="6">
        <v>28</v>
      </c>
      <c r="F11" s="27">
        <f t="shared" si="0"/>
        <v>0</v>
      </c>
    </row>
    <row r="12" spans="2:8" ht="90" thickBot="1" x14ac:dyDescent="0.3">
      <c r="B12" s="46" t="s">
        <v>52</v>
      </c>
      <c r="C12" s="4">
        <v>252.39</v>
      </c>
      <c r="D12" s="10"/>
      <c r="E12" s="6">
        <v>5</v>
      </c>
      <c r="F12" s="27">
        <f t="shared" si="0"/>
        <v>0</v>
      </c>
      <c r="H12" s="15"/>
    </row>
    <row r="13" spans="2:8" ht="102.75" thickBot="1" x14ac:dyDescent="0.3">
      <c r="B13" s="46" t="s">
        <v>53</v>
      </c>
      <c r="C13" s="4">
        <v>315.49</v>
      </c>
      <c r="D13" s="10"/>
      <c r="E13" s="6">
        <v>2</v>
      </c>
      <c r="F13" s="27">
        <f t="shared" si="0"/>
        <v>0</v>
      </c>
      <c r="H13" s="15"/>
    </row>
    <row r="14" spans="2:8" ht="90" thickBot="1" x14ac:dyDescent="0.3">
      <c r="B14" s="46" t="s">
        <v>54</v>
      </c>
      <c r="C14" s="4">
        <v>252.39</v>
      </c>
      <c r="D14" s="10"/>
      <c r="E14" s="6">
        <v>1</v>
      </c>
      <c r="F14" s="27">
        <f t="shared" si="0"/>
        <v>0</v>
      </c>
    </row>
    <row r="15" spans="2:8" ht="15.75" thickBot="1" x14ac:dyDescent="0.3">
      <c r="B15" s="80" t="s">
        <v>55</v>
      </c>
      <c r="C15" s="81"/>
      <c r="D15" s="81"/>
      <c r="E15" s="81"/>
      <c r="F15" s="50">
        <f>SUM(F4:F14)</f>
        <v>0</v>
      </c>
    </row>
    <row r="16" spans="2:8" ht="15.75" thickBot="1" x14ac:dyDescent="0.3">
      <c r="B16" s="62" t="s">
        <v>11</v>
      </c>
      <c r="C16" s="62"/>
      <c r="D16" s="62"/>
      <c r="E16" s="62"/>
      <c r="F16" s="62"/>
    </row>
    <row r="17" spans="2:5" ht="26.25" thickBot="1" x14ac:dyDescent="0.3">
      <c r="B17" s="2" t="s">
        <v>56</v>
      </c>
      <c r="C17" s="2" t="s">
        <v>41</v>
      </c>
      <c r="D17" s="2" t="s">
        <v>3</v>
      </c>
      <c r="E17" s="1" t="s">
        <v>23</v>
      </c>
    </row>
    <row r="18" spans="2:5" ht="90" thickBot="1" x14ac:dyDescent="0.3">
      <c r="B18" s="48" t="s">
        <v>44</v>
      </c>
      <c r="C18" s="53"/>
      <c r="D18" s="5">
        <v>165</v>
      </c>
      <c r="E18" s="27">
        <f>C18*D18</f>
        <v>0</v>
      </c>
    </row>
    <row r="19" spans="2:5" ht="90" thickBot="1" x14ac:dyDescent="0.3">
      <c r="B19" s="46" t="s">
        <v>45</v>
      </c>
      <c r="C19" s="54"/>
      <c r="D19" s="6">
        <v>1079</v>
      </c>
      <c r="E19" s="27">
        <f t="shared" ref="E19:E28" si="1">C19*D19</f>
        <v>0</v>
      </c>
    </row>
    <row r="20" spans="2:5" ht="90" thickBot="1" x14ac:dyDescent="0.3">
      <c r="B20" s="46" t="s">
        <v>46</v>
      </c>
      <c r="C20" s="54"/>
      <c r="D20" s="6">
        <v>300</v>
      </c>
      <c r="E20" s="27">
        <f t="shared" si="1"/>
        <v>0</v>
      </c>
    </row>
    <row r="21" spans="2:5" ht="90" thickBot="1" x14ac:dyDescent="0.3">
      <c r="B21" s="46" t="s">
        <v>47</v>
      </c>
      <c r="C21" s="54"/>
      <c r="D21" s="6">
        <v>30</v>
      </c>
      <c r="E21" s="27">
        <f t="shared" si="1"/>
        <v>0</v>
      </c>
    </row>
    <row r="22" spans="2:5" ht="90" thickBot="1" x14ac:dyDescent="0.3">
      <c r="B22" s="46" t="s">
        <v>48</v>
      </c>
      <c r="C22" s="54"/>
      <c r="D22" s="6">
        <v>86</v>
      </c>
      <c r="E22" s="27">
        <f t="shared" si="1"/>
        <v>0</v>
      </c>
    </row>
    <row r="23" spans="2:5" ht="64.5" thickBot="1" x14ac:dyDescent="0.3">
      <c r="B23" s="46" t="s">
        <v>49</v>
      </c>
      <c r="C23" s="54"/>
      <c r="D23" s="6">
        <v>198</v>
      </c>
      <c r="E23" s="27">
        <f t="shared" si="1"/>
        <v>0</v>
      </c>
    </row>
    <row r="24" spans="2:5" ht="217.5" thickBot="1" x14ac:dyDescent="0.3">
      <c r="B24" s="46" t="s">
        <v>50</v>
      </c>
      <c r="C24" s="54"/>
      <c r="D24" s="6">
        <v>60</v>
      </c>
      <c r="E24" s="27">
        <f t="shared" si="1"/>
        <v>0</v>
      </c>
    </row>
    <row r="25" spans="2:5" ht="217.5" thickBot="1" x14ac:dyDescent="0.3">
      <c r="B25" s="46" t="s">
        <v>51</v>
      </c>
      <c r="C25" s="54"/>
      <c r="D25" s="6">
        <v>28</v>
      </c>
      <c r="E25" s="27">
        <f t="shared" si="1"/>
        <v>0</v>
      </c>
    </row>
    <row r="26" spans="2:5" ht="90" thickBot="1" x14ac:dyDescent="0.3">
      <c r="B26" s="46" t="s">
        <v>52</v>
      </c>
      <c r="C26" s="54"/>
      <c r="D26" s="6">
        <v>5</v>
      </c>
      <c r="E26" s="27">
        <f t="shared" si="1"/>
        <v>0</v>
      </c>
    </row>
    <row r="27" spans="2:5" ht="102.75" thickBot="1" x14ac:dyDescent="0.3">
      <c r="B27" s="46" t="s">
        <v>53</v>
      </c>
      <c r="C27" s="54"/>
      <c r="D27" s="6">
        <v>2</v>
      </c>
      <c r="E27" s="27">
        <f t="shared" si="1"/>
        <v>0</v>
      </c>
    </row>
    <row r="28" spans="2:5" ht="90" thickBot="1" x14ac:dyDescent="0.3">
      <c r="B28" s="46" t="s">
        <v>54</v>
      </c>
      <c r="C28" s="55"/>
      <c r="D28" s="6">
        <v>1</v>
      </c>
      <c r="E28" s="27">
        <f t="shared" si="1"/>
        <v>0</v>
      </c>
    </row>
    <row r="29" spans="2:5" ht="15.75" thickBot="1" x14ac:dyDescent="0.3">
      <c r="B29" s="89" t="s">
        <v>55</v>
      </c>
      <c r="C29" s="90"/>
      <c r="D29" s="91"/>
      <c r="E29" s="51">
        <f>SUM(E18:E28)</f>
        <v>0</v>
      </c>
    </row>
    <row r="30" spans="2:5" ht="45.75" customHeight="1" thickBot="1" x14ac:dyDescent="0.3">
      <c r="B30" s="59" t="s">
        <v>57</v>
      </c>
      <c r="C30" s="60"/>
      <c r="D30" s="61"/>
      <c r="E30" s="45">
        <f>F15+E29</f>
        <v>0</v>
      </c>
    </row>
  </sheetData>
  <sheetProtection password="C18C" sheet="1" objects="1" scenarios="1" selectLockedCells="1"/>
  <mergeCells count="4">
    <mergeCell ref="B15:E15"/>
    <mergeCell ref="B16:F16"/>
    <mergeCell ref="B29:D29"/>
    <mergeCell ref="B30:D30"/>
  </mergeCells>
  <conditionalFormatting sqref="D4">
    <cfRule type="cellIs" dxfId="9" priority="11" operator="lessThan">
      <formula>4.07</formula>
    </cfRule>
  </conditionalFormatting>
  <conditionalFormatting sqref="D5:D6">
    <cfRule type="cellIs" dxfId="8" priority="10" operator="lessThan">
      <formula>4.07</formula>
    </cfRule>
  </conditionalFormatting>
  <conditionalFormatting sqref="D7">
    <cfRule type="cellIs" dxfId="7" priority="8" operator="lessThan">
      <formula>8.12</formula>
    </cfRule>
  </conditionalFormatting>
  <conditionalFormatting sqref="D8">
    <cfRule type="cellIs" dxfId="6" priority="7" operator="lessThan">
      <formula>8.12</formula>
    </cfRule>
  </conditionalFormatting>
  <conditionalFormatting sqref="D9">
    <cfRule type="cellIs" dxfId="5" priority="6" operator="lessThan">
      <formula>13.76</formula>
    </cfRule>
  </conditionalFormatting>
  <conditionalFormatting sqref="D10">
    <cfRule type="cellIs" dxfId="4" priority="5" operator="lessThan">
      <formula>90.41</formula>
    </cfRule>
  </conditionalFormatting>
  <conditionalFormatting sqref="D11">
    <cfRule type="cellIs" dxfId="3" priority="4" operator="lessThan">
      <formula>90.41</formula>
    </cfRule>
  </conditionalFormatting>
  <conditionalFormatting sqref="D12">
    <cfRule type="cellIs" dxfId="2" priority="3" operator="lessThan">
      <formula>204.44</formula>
    </cfRule>
  </conditionalFormatting>
  <conditionalFormatting sqref="D13">
    <cfRule type="cellIs" dxfId="1" priority="2" operator="lessThan">
      <formula>255.55</formula>
    </cfRule>
  </conditionalFormatting>
  <conditionalFormatting sqref="D14">
    <cfRule type="cellIs" dxfId="0" priority="1" operator="lessThan">
      <formula>204.44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3"/>
  <sheetViews>
    <sheetView tabSelected="1" workbookViewId="0">
      <selection activeCell="C3" sqref="C3:D3"/>
    </sheetView>
  </sheetViews>
  <sheetFormatPr defaultRowHeight="15" x14ac:dyDescent="0.25"/>
  <cols>
    <col min="1" max="1" width="9.140625" style="12"/>
    <col min="2" max="2" width="30.7109375" style="12" customWidth="1"/>
    <col min="3" max="3" width="17.28515625" style="12" customWidth="1"/>
    <col min="4" max="4" width="21.28515625" style="12" customWidth="1"/>
    <col min="5" max="5" width="13.42578125" style="12" bestFit="1" customWidth="1"/>
    <col min="6" max="6" width="15.140625" style="12" bestFit="1" customWidth="1"/>
    <col min="7" max="16384" width="9.140625" style="12"/>
  </cols>
  <sheetData>
    <row r="2" spans="2:4" ht="15.75" thickBot="1" x14ac:dyDescent="0.3">
      <c r="B2" s="16" t="s">
        <v>80</v>
      </c>
    </row>
    <row r="3" spans="2:4" ht="26.25" thickBot="1" x14ac:dyDescent="0.3">
      <c r="B3" s="56" t="s">
        <v>79</v>
      </c>
      <c r="C3" s="92"/>
      <c r="D3" s="93"/>
    </row>
    <row r="4" spans="2:4" ht="39" thickBot="1" x14ac:dyDescent="0.3">
      <c r="B4" s="57" t="s">
        <v>58</v>
      </c>
      <c r="C4" s="38" t="s">
        <v>34</v>
      </c>
      <c r="D4" s="9" t="s">
        <v>59</v>
      </c>
    </row>
    <row r="5" spans="2:4" ht="102.75" thickBot="1" x14ac:dyDescent="0.3">
      <c r="B5" s="46" t="s">
        <v>60</v>
      </c>
      <c r="C5" s="49">
        <v>184.06</v>
      </c>
      <c r="D5" s="58">
        <f>C5-($C$3*C5)</f>
        <v>184.06</v>
      </c>
    </row>
    <row r="6" spans="2:4" ht="90" thickBot="1" x14ac:dyDescent="0.3">
      <c r="B6" s="46" t="s">
        <v>61</v>
      </c>
      <c r="C6" s="49">
        <v>185.05</v>
      </c>
      <c r="D6" s="58">
        <f t="shared" ref="D6:D23" si="0">C6-($C$3*C6)</f>
        <v>185.05</v>
      </c>
    </row>
    <row r="7" spans="2:4" ht="102.75" thickBot="1" x14ac:dyDescent="0.3">
      <c r="B7" s="46" t="s">
        <v>62</v>
      </c>
      <c r="C7" s="49">
        <v>316.52</v>
      </c>
      <c r="D7" s="58">
        <f t="shared" si="0"/>
        <v>316.52</v>
      </c>
    </row>
    <row r="8" spans="2:4" ht="102.75" thickBot="1" x14ac:dyDescent="0.3">
      <c r="B8" s="46" t="s">
        <v>63</v>
      </c>
      <c r="C8" s="49">
        <v>275.45</v>
      </c>
      <c r="D8" s="58">
        <f t="shared" si="0"/>
        <v>275.45</v>
      </c>
    </row>
    <row r="9" spans="2:4" ht="77.25" thickBot="1" x14ac:dyDescent="0.3">
      <c r="B9" s="46" t="s">
        <v>64</v>
      </c>
      <c r="C9" s="49">
        <v>333.2</v>
      </c>
      <c r="D9" s="58">
        <f t="shared" si="0"/>
        <v>333.2</v>
      </c>
    </row>
    <row r="10" spans="2:4" ht="90" thickBot="1" x14ac:dyDescent="0.3">
      <c r="B10" s="46" t="s">
        <v>65</v>
      </c>
      <c r="C10" s="49">
        <v>4165</v>
      </c>
      <c r="D10" s="58">
        <f t="shared" si="0"/>
        <v>4165</v>
      </c>
    </row>
    <row r="11" spans="2:4" ht="77.25" thickBot="1" x14ac:dyDescent="0.3">
      <c r="B11" s="46" t="s">
        <v>66</v>
      </c>
      <c r="C11" s="49">
        <v>357</v>
      </c>
      <c r="D11" s="58">
        <f t="shared" si="0"/>
        <v>357</v>
      </c>
    </row>
    <row r="12" spans="2:4" ht="90" thickBot="1" x14ac:dyDescent="0.3">
      <c r="B12" s="46" t="s">
        <v>67</v>
      </c>
      <c r="C12" s="49">
        <v>67.95</v>
      </c>
      <c r="D12" s="58">
        <f t="shared" si="0"/>
        <v>67.95</v>
      </c>
    </row>
    <row r="13" spans="2:4" ht="64.5" thickBot="1" x14ac:dyDescent="0.3">
      <c r="B13" s="46" t="s">
        <v>68</v>
      </c>
      <c r="C13" s="49">
        <v>364.14</v>
      </c>
      <c r="D13" s="58">
        <f t="shared" si="0"/>
        <v>364.14</v>
      </c>
    </row>
    <row r="14" spans="2:4" ht="166.5" thickBot="1" x14ac:dyDescent="0.3">
      <c r="B14" s="46" t="s">
        <v>69</v>
      </c>
      <c r="C14" s="49">
        <v>287.98</v>
      </c>
      <c r="D14" s="58">
        <f t="shared" si="0"/>
        <v>287.98</v>
      </c>
    </row>
    <row r="15" spans="2:4" ht="77.25" thickBot="1" x14ac:dyDescent="0.3">
      <c r="B15" s="46" t="s">
        <v>70</v>
      </c>
      <c r="C15" s="49">
        <v>254.66</v>
      </c>
      <c r="D15" s="58">
        <f t="shared" si="0"/>
        <v>254.66</v>
      </c>
    </row>
    <row r="16" spans="2:4" ht="26.25" thickBot="1" x14ac:dyDescent="0.3">
      <c r="B16" s="46" t="s">
        <v>71</v>
      </c>
      <c r="C16" s="49">
        <v>43.51</v>
      </c>
      <c r="D16" s="58">
        <f t="shared" si="0"/>
        <v>43.51</v>
      </c>
    </row>
    <row r="17" spans="2:4" ht="26.25" thickBot="1" x14ac:dyDescent="0.3">
      <c r="B17" s="46" t="s">
        <v>72</v>
      </c>
      <c r="C17" s="49">
        <v>41.25</v>
      </c>
      <c r="D17" s="58">
        <f t="shared" si="0"/>
        <v>41.25</v>
      </c>
    </row>
    <row r="18" spans="2:4" ht="26.25" thickBot="1" x14ac:dyDescent="0.3">
      <c r="B18" s="46" t="s">
        <v>73</v>
      </c>
      <c r="C18" s="49">
        <v>65.06</v>
      </c>
      <c r="D18" s="58">
        <f t="shared" si="0"/>
        <v>65.06</v>
      </c>
    </row>
    <row r="19" spans="2:4" ht="26.25" thickBot="1" x14ac:dyDescent="0.3">
      <c r="B19" s="46" t="s">
        <v>74</v>
      </c>
      <c r="C19" s="49">
        <v>129.71</v>
      </c>
      <c r="D19" s="58">
        <f t="shared" si="0"/>
        <v>129.71</v>
      </c>
    </row>
    <row r="20" spans="2:4" ht="51.75" thickBot="1" x14ac:dyDescent="0.3">
      <c r="B20" s="46" t="s">
        <v>75</v>
      </c>
      <c r="C20" s="49">
        <v>482.66</v>
      </c>
      <c r="D20" s="58">
        <f t="shared" si="0"/>
        <v>482.66</v>
      </c>
    </row>
    <row r="21" spans="2:4" ht="39" thickBot="1" x14ac:dyDescent="0.3">
      <c r="B21" s="46" t="s">
        <v>76</v>
      </c>
      <c r="C21" s="49">
        <v>384.37</v>
      </c>
      <c r="D21" s="58">
        <f t="shared" si="0"/>
        <v>384.37</v>
      </c>
    </row>
    <row r="22" spans="2:4" ht="26.25" thickBot="1" x14ac:dyDescent="0.3">
      <c r="B22" s="46" t="s">
        <v>77</v>
      </c>
      <c r="C22" s="49">
        <v>4.17</v>
      </c>
      <c r="D22" s="58">
        <f t="shared" si="0"/>
        <v>4.17</v>
      </c>
    </row>
    <row r="23" spans="2:4" ht="26.25" thickBot="1" x14ac:dyDescent="0.3">
      <c r="B23" s="46" t="s">
        <v>78</v>
      </c>
      <c r="C23" s="49">
        <v>5</v>
      </c>
      <c r="D23" s="58">
        <f t="shared" si="0"/>
        <v>5</v>
      </c>
    </row>
  </sheetData>
  <sheetProtection password="C18C" sheet="1" objects="1" scenarios="1" selectLockedCells="1"/>
  <mergeCells count="1">
    <mergeCell ref="C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4</vt:i4>
      </vt:variant>
    </vt:vector>
  </HeadingPairs>
  <TitlesOfParts>
    <vt:vector size="4" baseType="lpstr">
      <vt:lpstr>Reducció p.u.revisions periòdiq</vt:lpstr>
      <vt:lpstr>Reducció p.u.mant.correct.prev</vt:lpstr>
      <vt:lpstr>Reducció p.u.adequació normativ</vt:lpstr>
      <vt:lpstr>p.u.mant.correct.no previst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Carrera Font, Joan</dc:creator>
  <cp:lastModifiedBy>Carrera Font, Joan</cp:lastModifiedBy>
  <dcterms:created xsi:type="dcterms:W3CDTF">2023-06-19T08:14:27Z</dcterms:created>
  <dcterms:modified xsi:type="dcterms:W3CDTF">2023-10-02T11:57:56Z</dcterms:modified>
</cp:coreProperties>
</file>