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ifshr\cifs\EDP-SSJBC\Serveis Suport\Unitat Contractació\AREA CONTRACTACIO\00 Registre d'expedients\2021\20210815 CB AM TIRES REACTIVES CSC M 21_21\5. CB\"/>
    </mc:Choice>
  </mc:AlternateContent>
  <bookViews>
    <workbookView xWindow="0" yWindow="0" windowWidth="24000" windowHeight="9735"/>
  </bookViews>
  <sheets>
    <sheet name="CSC M 21_21" sheetId="1" r:id="rId1"/>
  </sheets>
  <definedNames>
    <definedName name="_xlnm._FilterDatabase" localSheetId="0" hidden="1">'CSC M 21_21'!$A$2:$AR$76</definedName>
    <definedName name="_xlnm.Print_Area" localSheetId="0">'CSC M 21_21'!$B$2:$AL$76</definedName>
    <definedName name="_xlnm.Print_Titles" localSheetId="0">'CSC M 21_21'!$2:$2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1" i="1" l="1"/>
  <c r="AG59" i="1"/>
  <c r="AG58" i="1"/>
  <c r="AG57" i="1"/>
  <c r="AG68" i="1"/>
  <c r="AG66" i="1"/>
  <c r="AG65" i="1"/>
  <c r="AG64" i="1"/>
  <c r="AC67" i="1"/>
  <c r="AL67" i="1"/>
  <c r="AC60" i="1"/>
  <c r="AL60" i="1"/>
  <c r="AC56" i="1"/>
  <c r="AL56" i="1"/>
  <c r="AG30" i="1"/>
  <c r="AG29" i="1"/>
  <c r="AG28" i="1"/>
  <c r="AG27" i="1"/>
  <c r="AG25" i="1"/>
  <c r="AG24" i="1"/>
  <c r="AG23" i="1"/>
  <c r="AG22" i="1"/>
  <c r="AG20" i="1"/>
  <c r="AG11" i="1"/>
  <c r="AG10" i="1"/>
  <c r="AG9" i="1"/>
  <c r="AG8" i="1"/>
  <c r="AG7" i="1"/>
  <c r="AG6" i="1"/>
  <c r="AG3" i="1"/>
  <c r="AG75" i="1"/>
  <c r="AG74" i="1"/>
  <c r="AG72" i="1"/>
  <c r="AG70" i="1"/>
  <c r="AG69" i="1"/>
  <c r="AG54" i="1"/>
  <c r="AG51" i="1"/>
  <c r="AG49" i="1"/>
  <c r="AG48" i="1"/>
  <c r="AG45" i="1"/>
  <c r="AG44" i="1"/>
  <c r="AG43" i="1"/>
  <c r="AG36" i="1"/>
  <c r="AG33" i="1"/>
  <c r="AG32" i="1"/>
  <c r="AG19" i="1"/>
  <c r="AG18" i="1"/>
  <c r="AG16" i="1"/>
  <c r="AG14" i="1"/>
  <c r="AG13" i="1"/>
  <c r="AG12" i="1"/>
  <c r="AL64" i="1" l="1"/>
  <c r="AL65" i="1"/>
  <c r="AL66" i="1"/>
  <c r="AL68" i="1"/>
  <c r="AL69" i="1"/>
  <c r="AL70" i="1"/>
  <c r="AL71" i="1"/>
  <c r="AL72" i="1"/>
  <c r="AL73" i="1"/>
  <c r="AL74" i="1"/>
  <c r="AL75" i="1"/>
  <c r="AL76" i="1"/>
  <c r="AL63" i="1"/>
  <c r="AL58" i="1"/>
  <c r="AL59" i="1"/>
  <c r="AL61" i="1"/>
  <c r="AL57" i="1"/>
  <c r="AL5" i="1"/>
  <c r="AL6" i="1"/>
  <c r="AL7" i="1"/>
  <c r="AL8" i="1"/>
  <c r="AL9" i="1"/>
  <c r="AL10" i="1"/>
  <c r="AL11" i="1"/>
  <c r="AL12" i="1"/>
  <c r="AL13" i="1"/>
  <c r="AL14" i="1"/>
  <c r="AL16" i="1"/>
  <c r="AL17" i="1"/>
  <c r="AL18" i="1"/>
  <c r="AL19" i="1"/>
  <c r="AL20" i="1"/>
  <c r="AL22" i="1"/>
  <c r="AL23" i="1"/>
  <c r="AL24" i="1"/>
  <c r="AL25" i="1"/>
  <c r="AL26" i="1"/>
  <c r="AL27" i="1"/>
  <c r="AL28" i="1"/>
  <c r="AL29" i="1"/>
  <c r="AL30" i="1"/>
  <c r="AL32" i="1"/>
  <c r="AL33" i="1"/>
  <c r="AL35" i="1"/>
  <c r="AL36" i="1"/>
  <c r="AL37" i="1"/>
  <c r="AL38" i="1"/>
  <c r="AL39" i="1"/>
  <c r="AL41" i="1"/>
  <c r="AL42" i="1"/>
  <c r="AL43" i="1"/>
  <c r="AL44" i="1"/>
  <c r="AL45" i="1"/>
  <c r="AL47" i="1"/>
  <c r="AL48" i="1"/>
  <c r="AL49" i="1"/>
  <c r="AL50" i="1"/>
  <c r="AL51" i="1"/>
  <c r="AL52" i="1"/>
  <c r="AL53" i="1"/>
  <c r="AL54" i="1"/>
  <c r="AL3" i="1"/>
</calcChain>
</file>

<file path=xl/sharedStrings.xml><?xml version="1.0" encoding="utf-8"?>
<sst xmlns="http://schemas.openxmlformats.org/spreadsheetml/2006/main" count="597" uniqueCount="190">
  <si>
    <t>LOT</t>
  </si>
  <si>
    <t>CODI CSC</t>
  </si>
  <si>
    <t>DESCRIPCIO PRODUCTE</t>
  </si>
  <si>
    <t>PREU MAXIM LICITACIÓ</t>
  </si>
  <si>
    <t>NOM EMPRESA</t>
  </si>
  <si>
    <t>MARCA</t>
  </si>
  <si>
    <t>REFERENCIA</t>
  </si>
  <si>
    <t>UNITATS ENVAS</t>
  </si>
  <si>
    <t>Presentació mínima - EAN</t>
  </si>
  <si>
    <t>Presentació mínima - Unitat</t>
  </si>
  <si>
    <t>Presentació mínima - Amplada</t>
  </si>
  <si>
    <t>Presentació mínima - Alt</t>
  </si>
  <si>
    <t>Presentació mínima - Profund</t>
  </si>
  <si>
    <t>Presentació mínima - Pes</t>
  </si>
  <si>
    <t>Embalatge - EAN</t>
  </si>
  <si>
    <t>Embalatge - Unitat</t>
  </si>
  <si>
    <t>Embalatge - Amplada</t>
  </si>
  <si>
    <t>Embalatge - Alt</t>
  </si>
  <si>
    <t>Embalatge - Profund</t>
  </si>
  <si>
    <t>Embalatge - Pes</t>
  </si>
  <si>
    <t>Palets - EAN</t>
  </si>
  <si>
    <t>Palets - Unitat</t>
  </si>
  <si>
    <t>Palets - Amplada</t>
  </si>
  <si>
    <t>Palets - Alt</t>
  </si>
  <si>
    <t>Palets - Profund</t>
  </si>
  <si>
    <t>Palets - Pes</t>
  </si>
  <si>
    <t>PREU UNITARI SENSE IVA</t>
  </si>
  <si>
    <t>Diferencia preu ofertat - preu licitació</t>
  </si>
  <si>
    <t>BAIXA TEMERARIA</t>
  </si>
  <si>
    <t>IVA APLICAT</t>
  </si>
  <si>
    <t>PREU UNITARI AMB IVA</t>
  </si>
  <si>
    <t>PUNT. OFERTA ECONOMICA (max. 25 punts)</t>
  </si>
  <si>
    <t>COMANDA MINIMA</t>
  </si>
  <si>
    <t>PUNT. COMANDA MINIMA (max 2,5 punts)</t>
  </si>
  <si>
    <t>TERMINI 
LLIURAMENT</t>
  </si>
  <si>
    <t>PUNT. TERMINI LLIURAMENT (max 2,5 punts)</t>
  </si>
  <si>
    <t>TOTAL PUNTS C</t>
  </si>
  <si>
    <t>HOMOLOGAT</t>
  </si>
  <si>
    <t>Tira reactiva ús hospitalari per a determinació de glucosa en sang arterial, capil·lar, neonatal i venosa</t>
  </si>
  <si>
    <t>Abbott Laboratories,S,A,</t>
  </si>
  <si>
    <t>Correcte</t>
  </si>
  <si>
    <t>NO</t>
  </si>
  <si>
    <t>24 hs</t>
  </si>
  <si>
    <t>SI</t>
  </si>
  <si>
    <t>Aleu Medical Sl</t>
  </si>
  <si>
    <t>VIVACHEK</t>
  </si>
  <si>
    <t>VGS02-038</t>
  </si>
  <si>
    <t>&lt;80% (0,08189 &lt; 0,09 )</t>
  </si>
  <si>
    <t>EXCLOS: No ha jusitficat la baixa temerària</t>
  </si>
  <si>
    <t>BIOGINE FARMA S,L,U,</t>
  </si>
  <si>
    <t>TIRA REACTIVA RIGHTEST GS700 50 UDS</t>
  </si>
  <si>
    <t>RT-TS-GS700</t>
  </si>
  <si>
    <t>99GS700B5S</t>
  </si>
  <si>
    <t>-</t>
  </si>
  <si>
    <t>48 hs</t>
  </si>
  <si>
    <t>DPP INTERNACIONAL, S,A,</t>
  </si>
  <si>
    <t>Tira reactiva URUGHT TD-4183</t>
  </si>
  <si>
    <t>No aplica</t>
  </si>
  <si>
    <t>EXCLUSIVAS DE PASCUAL Y FURIÓ, S,A,</t>
  </si>
  <si>
    <t>I-SENS</t>
  </si>
  <si>
    <t>CARESENS PRO</t>
  </si>
  <si>
    <t>HARMONIUM HEALTHCARE S,L</t>
  </si>
  <si>
    <t>HARMOCHEK -VIVACHEK -FAD</t>
  </si>
  <si>
    <t>HART002</t>
  </si>
  <si>
    <t>LABIANA PHARMACEUTICALS, S,L,</t>
  </si>
  <si>
    <t>ACON On Call Sure</t>
  </si>
  <si>
    <t>NOVA BIOMEDICAL IBERIA, S,L,</t>
  </si>
  <si>
    <t>NOVA BIOMEDICAL</t>
  </si>
  <si>
    <t>ROCHE DIABETES CARE SPAIN</t>
  </si>
  <si>
    <t>ACCU-CHEK INSTANT 50CT STRIP EURO 3</t>
  </si>
  <si>
    <t>Tira reactiva per mesurador avançat, per a determinació de glucosa en sang capil·lar amb aparell de lectura avançat, per a determinació de glucosa en sang capil·lar</t>
  </si>
  <si>
    <t>Abbott LABORATORIES,S,A,</t>
  </si>
  <si>
    <t>Ascensia Diabetes Care Spain, S,L,</t>
  </si>
  <si>
    <t>CONTOUR CARE</t>
  </si>
  <si>
    <t>HARMOCHEK -VIVACHEK INO</t>
  </si>
  <si>
    <t>HART001</t>
  </si>
  <si>
    <t>&lt;80% (0,079 &lt; 0,11 )</t>
  </si>
  <si>
    <t>EXCLOS: Han presentat el mateix producte en dos lots diferents a diferent preu, quan havia de ser al mateix preu segons el punt 6,1 del PPT</t>
  </si>
  <si>
    <t>LIFESCAN SPAIN, S,L,</t>
  </si>
  <si>
    <t>Tiras reactivas OneTouch Verio</t>
  </si>
  <si>
    <t>MENARINI DIAGNÓSTICOS, S,A,</t>
  </si>
  <si>
    <t>GLUCOMEN AREO SENSOR 50</t>
  </si>
  <si>
    <t>&lt;80% (0,1034 &lt; 0,11 )</t>
  </si>
  <si>
    <t>ACCU-CHEK GUIDE TEST STRIP 50CT EU 6</t>
  </si>
  <si>
    <t>YPSOMED DIABETES SLU</t>
  </si>
  <si>
    <t>TIRAS REACTIVAS AVEO</t>
  </si>
  <si>
    <t>Tira reactiva per mesurador bàsic, per a determinació de glucosa en sang capil·lar</t>
  </si>
  <si>
    <t>ABBOTT LABORATORIES,S,A,</t>
  </si>
  <si>
    <t>VGS01-018</t>
  </si>
  <si>
    <t>&lt;80% (0,07588 &lt; 0,08 )</t>
  </si>
  <si>
    <t>TIRA REACTIVA RIGHTEST MAX 50 UDS,</t>
  </si>
  <si>
    <t>RT-TS-GS770</t>
  </si>
  <si>
    <t>99GS770B5S</t>
  </si>
  <si>
    <t>Tira Reactiva URIGHT TD-4183</t>
  </si>
  <si>
    <t>&lt;80% (0,077 &lt; 0,08 )</t>
  </si>
  <si>
    <t>ACON On Call Extra</t>
  </si>
  <si>
    <t>Tira reactiva per mesurador ergonòmic adequat per a invidents, per a determinació de glucosa en sang capil·lar</t>
  </si>
  <si>
    <t>Tira Reactiva URIGHT TD-4280T</t>
  </si>
  <si>
    <t>Exclos</t>
  </si>
  <si>
    <t>EXCLOS: La seva oferta ha superat el preu màxim de licitació</t>
  </si>
  <si>
    <t>Tira reactiva per a determinació de glucosa en sang apta per a pacients dialitzats</t>
  </si>
  <si>
    <t>Tira reactiva per a la determinació de cossos cetònics en sang capil·lar</t>
  </si>
  <si>
    <t>KETOSENS</t>
  </si>
  <si>
    <t>GLUCOMEN AREO B-KET S 10</t>
  </si>
  <si>
    <t>Tira reactiva determinació Glicemia compatible amb bomba insulina Medtronic,</t>
  </si>
  <si>
    <t>CONTOUR NEXT</t>
  </si>
  <si>
    <t>Tira reactiva determinació Glicemia compatible amb bomba insulina Roche,</t>
  </si>
  <si>
    <t>ACCU-CHEK AVIVA STRIPS SPAIN 50 BRK</t>
  </si>
  <si>
    <t>Tires determinació Hemoglobina Glucosilada</t>
  </si>
  <si>
    <t>Abbott Rapid Diagnostics Healthcare, S,L,</t>
  </si>
  <si>
    <t>Afinion HbA1c</t>
  </si>
  <si>
    <t>ROCHE DIAGNOSTICS SLU</t>
  </si>
  <si>
    <t>cobas b 101 HbA1c Test 10PC (dia claim)</t>
  </si>
  <si>
    <t>SIEMENS HEALTHCARE SLU</t>
  </si>
  <si>
    <t>DCA HBA1C DIAGNOSTIC CLAIM KIT</t>
  </si>
  <si>
    <t>Tira reactiva informatitzada ús hospitalari per a determinació de glucosa en sang arterial, capil·lar, neonatal i venosa</t>
  </si>
  <si>
    <t>&lt;80% (0,091 &lt; 0,12 )</t>
  </si>
  <si>
    <t>ACCU-CHEK INFORM II 50 CT UK F2</t>
  </si>
  <si>
    <t>Tira reactiva per a control de coagulació amb aparell lectura Control de Coagulació</t>
  </si>
  <si>
    <t>LABORATORIOS RHOGEN S,L,</t>
  </si>
  <si>
    <t>AVALUN</t>
  </si>
  <si>
    <t>CoaguChek XS 2x24 tests</t>
  </si>
  <si>
    <t>WERFEN ESPAÑA SAU</t>
  </si>
  <si>
    <t>ILine Microsystems</t>
  </si>
  <si>
    <t>335CHB0025AA</t>
  </si>
  <si>
    <t>Microcubetes determinació Hemoglobina</t>
  </si>
  <si>
    <t>MICOBIOMED</t>
  </si>
  <si>
    <t>VERI-Q Hb mate</t>
  </si>
  <si>
    <t>IZASA HOSPITAL, S,L,U,</t>
  </si>
  <si>
    <t>HEMOCUE</t>
  </si>
  <si>
    <t>Radiometer Ibérica, S,L,</t>
  </si>
  <si>
    <t>Tira reactiva orina 11 parametros</t>
  </si>
  <si>
    <t>DESERT</t>
  </si>
  <si>
    <t>Tira reactiva Orina 10 paràmetres (Glucosa, Bilirrubina, Cossos Cetónicos, Densitat, Sang, Ph, Proteïnes, urobilinógeno, Nitrits, Leucòcits)</t>
  </si>
  <si>
    <t>LAMBRA, S,L,</t>
  </si>
  <si>
    <t>TIRA ORINA 10 P,</t>
  </si>
  <si>
    <t>LU031-101</t>
  </si>
  <si>
    <t>MONLAB SL</t>
  </si>
  <si>
    <t>SPINREACT</t>
  </si>
  <si>
    <t>PALEX MEDICAL, S,A,</t>
  </si>
  <si>
    <t>CYBOW</t>
  </si>
  <si>
    <t>TECIL, S,A,</t>
  </si>
  <si>
    <t>Tira reactiva orina 10 parametros</t>
  </si>
  <si>
    <t>H10/500</t>
  </si>
  <si>
    <t>Tira reactiva Orina 3 paràmetres (Glucosa, Proteïnes, Ph)</t>
  </si>
  <si>
    <t>Tira reactiva Orina 2 paràmetres (Glucosa, Cossos Cetònics)</t>
  </si>
  <si>
    <t>Tira reactiva Orina 2 parametros</t>
  </si>
  <si>
    <t>H2/500</t>
  </si>
  <si>
    <t>Kit de diagnòstic de Estreptococ-A</t>
  </si>
  <si>
    <t>Clearview® Strep A 2 Dipstick</t>
  </si>
  <si>
    <t>IST-501</t>
  </si>
  <si>
    <t>CASETE DE PRUEBA RAPIDA PARA ESTREPTOCOS A (HISOPADO DE GARGANTA)</t>
  </si>
  <si>
    <t>GCSTR-502a</t>
  </si>
  <si>
    <t>MONLABTEST</t>
  </si>
  <si>
    <t>DIM-100001</t>
  </si>
  <si>
    <t>STREP A RAPID TEST CASSETTE - CONTROL LINE IN RED (20 ud,)</t>
  </si>
  <si>
    <t>IST-502</t>
  </si>
  <si>
    <t>Test ràpid VIH i buffer (Reactiu),</t>
  </si>
  <si>
    <t>DETERMINE HIV EARLY DETECT</t>
  </si>
  <si>
    <t>7D2846</t>
  </si>
  <si>
    <t>BIOSYNEX</t>
  </si>
  <si>
    <t>Test Rápido de detección HIV 1+2</t>
  </si>
  <si>
    <t>C10-20</t>
  </si>
  <si>
    <t>Test d'embaràs</t>
  </si>
  <si>
    <t>PLACA DE EMBARAZO LAMBRA (hCG CARD )</t>
  </si>
  <si>
    <t>L6001CL</t>
  </si>
  <si>
    <t>MO-806001</t>
  </si>
  <si>
    <t>Kit de diagnòstic trencament prematur de membranes</t>
  </si>
  <si>
    <t>LABORATORIOS RUBIO SA</t>
  </si>
  <si>
    <t>ALERE ACTIM PROM</t>
  </si>
  <si>
    <t>30831ETAL</t>
  </si>
  <si>
    <t>MARCADOR ROTURA PREMATURA MEMBRANA AMNIOTICA</t>
  </si>
  <si>
    <t>IGFBPD-1</t>
  </si>
  <si>
    <t>&lt;80% (6 &lt; 8,27 )</t>
  </si>
  <si>
    <t>AKRALAB, SL</t>
  </si>
  <si>
    <t>ACRO BIOTECH</t>
  </si>
  <si>
    <t>U031-11</t>
  </si>
  <si>
    <t>HANGZHOU ALLTEST BIOTECH</t>
  </si>
  <si>
    <t>U031-10</t>
  </si>
  <si>
    <t>IST502</t>
  </si>
  <si>
    <t>EXCLOS per no presentar la documentació acreditativa sol·licitada</t>
  </si>
  <si>
    <t>NO ES PODEN FORMALITZAR ELS CONTRACTES PERQUE LIFESCAN HA INTERPOSAT RECURS</t>
  </si>
  <si>
    <t>CODI HSJR</t>
  </si>
  <si>
    <t>CONSUMSHSJR</t>
  </si>
  <si>
    <t>102899 103205 103000</t>
  </si>
  <si>
    <t>NOU</t>
  </si>
  <si>
    <t>PUNTUACIÓ ACORD MARC</t>
  </si>
  <si>
    <t>Número de mostres a presentar</t>
  </si>
  <si>
    <r>
      <rPr>
        <b/>
        <sz val="10"/>
        <color rgb="FF000000"/>
        <rFont val="Arial"/>
        <family val="2"/>
        <charset val="1"/>
      </rPr>
      <t xml:space="preserve">Nova oferta econòmica (CONTRACTACIÓ BASADA)                                 </t>
    </r>
    <r>
      <rPr>
        <b/>
        <i/>
        <sz val="10"/>
        <color rgb="FF000000"/>
        <rFont val="Arial"/>
        <family val="2"/>
        <charset val="1"/>
      </rPr>
      <t>* L’oferta econòmica final presentada per cada licitador en la licitació del contracte basat haurà de ser igual o inferior a l’oferta presentada per aquell mateix licitador en l’acord marc.</t>
    </r>
  </si>
  <si>
    <t>NO ES VOL MILLORAR L'OFERTA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</si>
</sst>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9.5"/>
      <color rgb="FF008000"/>
      <name val="Arial"/>
      <family val="2"/>
    </font>
    <font>
      <sz val="9.5"/>
      <color rgb="FFFFFF00"/>
      <name val="Arial"/>
      <family val="2"/>
    </font>
    <font>
      <sz val="9.5"/>
      <color rgb="FF0000FF"/>
      <name val="Arial"/>
      <family val="2"/>
    </font>
    <font>
      <sz val="9.5"/>
      <color rgb="FFC00000"/>
      <name val="Arial"/>
      <family val="2"/>
    </font>
    <font>
      <sz val="9.5"/>
      <name val="Arial"/>
      <family val="2"/>
    </font>
    <font>
      <sz val="9.5"/>
      <color rgb="FF00B050"/>
      <name val="Arial"/>
      <family val="2"/>
    </font>
    <font>
      <sz val="9.5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27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0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textRotation="90" wrapText="1"/>
    </xf>
    <xf numFmtId="164" fontId="18" fillId="0" borderId="10" xfId="0" applyNumberFormat="1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" fontId="19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164" fontId="21" fillId="33" borderId="10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vertical="center" wrapText="1"/>
    </xf>
    <xf numFmtId="164" fontId="19" fillId="0" borderId="19" xfId="0" applyNumberFormat="1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9" fillId="0" borderId="19" xfId="0" applyNumberFormat="1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164" fontId="19" fillId="0" borderId="23" xfId="0" applyNumberFormat="1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1" fontId="19" fillId="0" borderId="23" xfId="0" applyNumberFormat="1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vertical="center"/>
    </xf>
    <xf numFmtId="164" fontId="21" fillId="33" borderId="19" xfId="0" applyNumberFormat="1" applyFont="1" applyFill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vertical="center" wrapText="1"/>
    </xf>
    <xf numFmtId="164" fontId="19" fillId="0" borderId="27" xfId="0" applyNumberFormat="1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1" fontId="19" fillId="0" borderId="27" xfId="0" applyNumberFormat="1" applyFont="1" applyBorder="1" applyAlignment="1">
      <alignment vertical="center" wrapText="1"/>
    </xf>
    <xf numFmtId="164" fontId="21" fillId="33" borderId="27" xfId="0" applyNumberFormat="1" applyFont="1" applyFill="1" applyBorder="1" applyAlignment="1">
      <alignment vertical="center" wrapText="1"/>
    </xf>
    <xf numFmtId="164" fontId="21" fillId="33" borderId="23" xfId="0" applyNumberFormat="1" applyFont="1" applyFill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vertical="center" wrapText="1"/>
    </xf>
    <xf numFmtId="164" fontId="23" fillId="0" borderId="27" xfId="0" applyNumberFormat="1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1" fontId="23" fillId="0" borderId="27" xfId="0" applyNumberFormat="1" applyFont="1" applyBorder="1" applyAlignment="1">
      <alignment vertical="center" wrapText="1"/>
    </xf>
    <xf numFmtId="164" fontId="23" fillId="33" borderId="27" xfId="0" applyNumberFormat="1" applyFont="1" applyFill="1" applyBorder="1" applyAlignment="1">
      <alignment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164" fontId="23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" fontId="23" fillId="0" borderId="10" xfId="0" applyNumberFormat="1" applyFont="1" applyBorder="1" applyAlignment="1">
      <alignment vertical="center" wrapText="1"/>
    </xf>
    <xf numFmtId="164" fontId="23" fillId="33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2" fontId="18" fillId="0" borderId="10" xfId="0" applyNumberFormat="1" applyFont="1" applyBorder="1" applyAlignment="1">
      <alignment horizontal="center" vertical="center" textRotation="90" wrapText="1"/>
    </xf>
    <xf numFmtId="2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vertical="center" wrapText="1"/>
    </xf>
    <xf numFmtId="0" fontId="19" fillId="0" borderId="27" xfId="0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horizontal="center" vertical="center" wrapText="1"/>
    </xf>
    <xf numFmtId="2" fontId="19" fillId="0" borderId="28" xfId="0" applyNumberFormat="1" applyFont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center" vertical="center" wrapText="1"/>
    </xf>
    <xf numFmtId="2" fontId="19" fillId="0" borderId="31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0" fontId="23" fillId="0" borderId="13" xfId="0" applyFont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164" fontId="23" fillId="0" borderId="23" xfId="0" applyNumberFormat="1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1" fontId="23" fillId="0" borderId="23" xfId="0" applyNumberFormat="1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vertical="center" wrapText="1"/>
    </xf>
    <xf numFmtId="164" fontId="23" fillId="0" borderId="19" xfId="0" applyNumberFormat="1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1" fontId="23" fillId="0" borderId="19" xfId="0" applyNumberFormat="1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2" fontId="19" fillId="0" borderId="40" xfId="0" applyNumberFormat="1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  <xf numFmtId="2" fontId="19" fillId="0" borderId="40" xfId="0" applyNumberFormat="1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vertical="center" wrapText="1"/>
    </xf>
    <xf numFmtId="0" fontId="24" fillId="34" borderId="24" xfId="0" applyFont="1" applyFill="1" applyBorder="1" applyAlignment="1">
      <alignment vertical="center"/>
    </xf>
    <xf numFmtId="2" fontId="19" fillId="0" borderId="29" xfId="0" applyNumberFormat="1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164" fontId="25" fillId="0" borderId="23" xfId="0" applyNumberFormat="1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0" fontId="24" fillId="0" borderId="40" xfId="0" applyFont="1" applyBorder="1" applyAlignment="1">
      <alignment vertical="center" wrapText="1"/>
    </xf>
    <xf numFmtId="164" fontId="20" fillId="0" borderId="10" xfId="0" applyNumberFormat="1" applyFont="1" applyBorder="1" applyAlignment="1">
      <alignment vertical="center" wrapText="1"/>
    </xf>
    <xf numFmtId="2" fontId="24" fillId="0" borderId="27" xfId="0" applyNumberFormat="1" applyFont="1" applyBorder="1" applyAlignment="1">
      <alignment vertical="center" wrapText="1"/>
    </xf>
    <xf numFmtId="2" fontId="19" fillId="0" borderId="31" xfId="0" applyNumberFormat="1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1" fontId="24" fillId="0" borderId="23" xfId="0" applyNumberFormat="1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164" fontId="23" fillId="33" borderId="23" xfId="0" applyNumberFormat="1" applyFont="1" applyFill="1" applyBorder="1" applyAlignment="1">
      <alignment vertical="center" wrapText="1"/>
    </xf>
    <xf numFmtId="4" fontId="19" fillId="0" borderId="11" xfId="0" applyNumberFormat="1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4" fillId="0" borderId="26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164" fontId="24" fillId="0" borderId="23" xfId="0" applyNumberFormat="1" applyFont="1" applyFill="1" applyBorder="1" applyAlignment="1">
      <alignment vertical="center" wrapText="1"/>
    </xf>
    <xf numFmtId="2" fontId="24" fillId="0" borderId="23" xfId="0" applyNumberFormat="1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vertical="center"/>
    </xf>
    <xf numFmtId="0" fontId="27" fillId="37" borderId="49" xfId="0" applyFont="1" applyFill="1" applyBorder="1" applyAlignment="1">
      <alignment horizontal="center" vertical="center" textRotation="90" wrapText="1"/>
    </xf>
    <xf numFmtId="0" fontId="23" fillId="0" borderId="0" xfId="0" applyFont="1" applyBorder="1" applyAlignment="1">
      <alignment horizontal="center" vertical="center" wrapText="1"/>
    </xf>
    <xf numFmtId="0" fontId="27" fillId="37" borderId="51" xfId="0" applyFont="1" applyFill="1" applyBorder="1" applyAlignment="1">
      <alignment horizontal="center" vertical="center" textRotation="90" wrapText="1"/>
    </xf>
    <xf numFmtId="0" fontId="27" fillId="0" borderId="0" xfId="0" applyFont="1" applyFill="1" applyBorder="1" applyAlignment="1">
      <alignment horizontal="center" vertical="center" wrapText="1"/>
    </xf>
    <xf numFmtId="0" fontId="19" fillId="38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0" fillId="35" borderId="11" xfId="0" applyFill="1" applyBorder="1" applyAlignment="1">
      <alignment wrapText="1"/>
    </xf>
    <xf numFmtId="0" fontId="19" fillId="38" borderId="53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19" fillId="38" borderId="56" xfId="0" applyFont="1" applyFill="1" applyBorder="1" applyAlignment="1">
      <alignment horizontal="center" vertical="center" wrapText="1"/>
    </xf>
    <xf numFmtId="0" fontId="19" fillId="38" borderId="58" xfId="0" applyFont="1" applyFill="1" applyBorder="1" applyAlignment="1">
      <alignment horizontal="center" vertical="center" wrapText="1"/>
    </xf>
    <xf numFmtId="0" fontId="19" fillId="0" borderId="52" xfId="0" applyFont="1" applyBorder="1" applyAlignment="1">
      <alignment vertical="center"/>
    </xf>
    <xf numFmtId="0" fontId="19" fillId="38" borderId="59" xfId="0" applyFont="1" applyFill="1" applyBorder="1" applyAlignment="1">
      <alignment horizontal="center" vertical="center" wrapText="1"/>
    </xf>
    <xf numFmtId="0" fontId="19" fillId="0" borderId="57" xfId="0" applyFont="1" applyBorder="1" applyAlignment="1">
      <alignment vertical="center"/>
    </xf>
    <xf numFmtId="0" fontId="19" fillId="38" borderId="60" xfId="0" applyFont="1" applyFill="1" applyBorder="1" applyAlignment="1">
      <alignment horizontal="center" vertical="center" wrapText="1"/>
    </xf>
    <xf numFmtId="0" fontId="19" fillId="38" borderId="61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vertical="center"/>
    </xf>
    <xf numFmtId="0" fontId="19" fillId="38" borderId="47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vertical="center"/>
    </xf>
    <xf numFmtId="0" fontId="24" fillId="0" borderId="2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19" fillId="38" borderId="17" xfId="0" applyFont="1" applyFill="1" applyBorder="1" applyAlignment="1">
      <alignment horizontal="center" vertical="center" wrapText="1"/>
    </xf>
    <xf numFmtId="0" fontId="0" fillId="35" borderId="17" xfId="0" applyFill="1" applyBorder="1" applyAlignment="1">
      <alignment wrapText="1"/>
    </xf>
    <xf numFmtId="0" fontId="19" fillId="38" borderId="62" xfId="0" applyFont="1" applyFill="1" applyBorder="1" applyAlignment="1">
      <alignment horizontal="center" vertical="center" wrapText="1"/>
    </xf>
    <xf numFmtId="0" fontId="19" fillId="0" borderId="64" xfId="0" applyFont="1" applyBorder="1" applyAlignment="1">
      <alignment vertical="center"/>
    </xf>
    <xf numFmtId="0" fontId="19" fillId="38" borderId="65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vertical="center"/>
    </xf>
    <xf numFmtId="0" fontId="0" fillId="35" borderId="55" xfId="0" applyFill="1" applyBorder="1" applyAlignment="1">
      <alignment wrapText="1"/>
    </xf>
    <xf numFmtId="0" fontId="19" fillId="38" borderId="21" xfId="0" applyFont="1" applyFill="1" applyBorder="1" applyAlignment="1">
      <alignment horizontal="center" vertical="center" wrapText="1"/>
    </xf>
    <xf numFmtId="0" fontId="24" fillId="38" borderId="2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vertical="center"/>
    </xf>
    <xf numFmtId="0" fontId="27" fillId="41" borderId="67" xfId="0" applyFont="1" applyFill="1" applyBorder="1" applyAlignment="1">
      <alignment horizontal="center" vertical="center" wrapText="1"/>
    </xf>
    <xf numFmtId="0" fontId="0" fillId="42" borderId="11" xfId="0" applyFill="1" applyBorder="1" applyAlignment="1">
      <alignment wrapText="1"/>
    </xf>
    <xf numFmtId="0" fontId="19" fillId="0" borderId="0" xfId="0" applyNumberFormat="1" applyFont="1" applyAlignment="1">
      <alignment vertical="center"/>
    </xf>
    <xf numFmtId="0" fontId="0" fillId="35" borderId="17" xfId="0" applyNumberFormat="1" applyFill="1" applyBorder="1" applyAlignment="1">
      <alignment wrapText="1"/>
    </xf>
    <xf numFmtId="0" fontId="19" fillId="0" borderId="11" xfId="0" applyNumberFormat="1" applyFont="1" applyBorder="1" applyAlignment="1">
      <alignment vertical="center"/>
    </xf>
    <xf numFmtId="0" fontId="19" fillId="0" borderId="17" xfId="0" applyNumberFormat="1" applyFont="1" applyBorder="1" applyAlignment="1">
      <alignment vertical="center"/>
    </xf>
    <xf numFmtId="0" fontId="0" fillId="35" borderId="11" xfId="0" applyNumberFormat="1" applyFill="1" applyBorder="1" applyAlignment="1">
      <alignment wrapText="1"/>
    </xf>
    <xf numFmtId="0" fontId="0" fillId="42" borderId="11" xfId="0" applyNumberFormat="1" applyFill="1" applyBorder="1" applyAlignment="1">
      <alignment wrapText="1"/>
    </xf>
    <xf numFmtId="0" fontId="19" fillId="0" borderId="52" xfId="0" applyNumberFormat="1" applyFont="1" applyBorder="1" applyAlignment="1">
      <alignment vertical="center"/>
    </xf>
    <xf numFmtId="0" fontId="19" fillId="0" borderId="54" xfId="0" applyNumberFormat="1" applyFont="1" applyBorder="1" applyAlignment="1">
      <alignment vertical="center"/>
    </xf>
    <xf numFmtId="0" fontId="0" fillId="42" borderId="52" xfId="0" applyNumberFormat="1" applyFill="1" applyBorder="1" applyAlignment="1">
      <alignment wrapText="1"/>
    </xf>
    <xf numFmtId="0" fontId="19" fillId="0" borderId="48" xfId="0" applyNumberFormat="1" applyFont="1" applyBorder="1" applyAlignment="1">
      <alignment vertical="center"/>
    </xf>
    <xf numFmtId="0" fontId="19" fillId="0" borderId="21" xfId="0" applyNumberFormat="1" applyFont="1" applyBorder="1" applyAlignment="1">
      <alignment vertical="center"/>
    </xf>
    <xf numFmtId="0" fontId="19" fillId="0" borderId="63" xfId="0" applyNumberFormat="1" applyFont="1" applyBorder="1" applyAlignment="1">
      <alignment vertical="center"/>
    </xf>
    <xf numFmtId="0" fontId="19" fillId="0" borderId="25" xfId="0" applyNumberFormat="1" applyFont="1" applyBorder="1" applyAlignment="1">
      <alignment vertical="center"/>
    </xf>
    <xf numFmtId="0" fontId="0" fillId="35" borderId="54" xfId="0" applyNumberFormat="1" applyFill="1" applyBorder="1" applyAlignment="1">
      <alignment wrapText="1"/>
    </xf>
    <xf numFmtId="0" fontId="24" fillId="0" borderId="21" xfId="0" applyNumberFormat="1" applyFont="1" applyFill="1" applyBorder="1" applyAlignment="1">
      <alignment vertical="center"/>
    </xf>
    <xf numFmtId="0" fontId="18" fillId="40" borderId="67" xfId="0" applyNumberFormat="1" applyFont="1" applyFill="1" applyBorder="1" applyAlignment="1">
      <alignment horizontal="center" vertical="center" wrapText="1"/>
    </xf>
    <xf numFmtId="0" fontId="18" fillId="40" borderId="68" xfId="0" applyFont="1" applyFill="1" applyBorder="1" applyAlignment="1">
      <alignment horizontal="center" vertical="center" wrapText="1"/>
    </xf>
    <xf numFmtId="164" fontId="24" fillId="42" borderId="10" xfId="0" applyNumberFormat="1" applyFont="1" applyFill="1" applyBorder="1" applyAlignment="1">
      <alignment vertical="center" wrapText="1"/>
    </xf>
    <xf numFmtId="0" fontId="27" fillId="37" borderId="50" xfId="0" applyFont="1" applyFill="1" applyBorder="1" applyAlignment="1">
      <alignment horizontal="center" vertical="center" wrapText="1"/>
    </xf>
    <xf numFmtId="0" fontId="18" fillId="34" borderId="45" xfId="0" applyFont="1" applyFill="1" applyBorder="1" applyAlignment="1">
      <alignment horizontal="center" vertical="center" textRotation="90"/>
    </xf>
    <xf numFmtId="0" fontId="18" fillId="34" borderId="46" xfId="0" applyFont="1" applyFill="1" applyBorder="1" applyAlignment="1">
      <alignment horizontal="center" vertical="center" textRotation="90"/>
    </xf>
    <xf numFmtId="0" fontId="18" fillId="34" borderId="26" xfId="0" applyFont="1" applyFill="1" applyBorder="1" applyAlignment="1">
      <alignment horizontal="center" vertical="center" textRotation="90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2" fontId="23" fillId="0" borderId="12" xfId="0" applyNumberFormat="1" applyFont="1" applyBorder="1" applyAlignment="1">
      <alignment horizontal="center" vertical="center" wrapText="1"/>
    </xf>
    <xf numFmtId="2" fontId="23" fillId="0" borderId="35" xfId="0" applyNumberFormat="1" applyFont="1" applyBorder="1" applyAlignment="1">
      <alignment horizontal="center" vertical="center" wrapText="1"/>
    </xf>
    <xf numFmtId="2" fontId="23" fillId="0" borderId="13" xfId="0" applyNumberFormat="1" applyFont="1" applyBorder="1" applyAlignment="1">
      <alignment horizontal="center" vertical="center" wrapText="1"/>
    </xf>
    <xf numFmtId="2" fontId="23" fillId="0" borderId="20" xfId="0" applyNumberFormat="1" applyFont="1" applyBorder="1" applyAlignment="1">
      <alignment horizontal="center" vertical="center" wrapText="1"/>
    </xf>
    <xf numFmtId="2" fontId="23" fillId="0" borderId="36" xfId="0" applyNumberFormat="1" applyFont="1" applyBorder="1" applyAlignment="1">
      <alignment horizontal="center" vertical="center" wrapText="1"/>
    </xf>
    <xf numFmtId="2" fontId="23" fillId="0" borderId="22" xfId="0" applyNumberFormat="1" applyFont="1" applyBorder="1" applyAlignment="1">
      <alignment horizontal="center" vertical="center" wrapText="1"/>
    </xf>
    <xf numFmtId="2" fontId="23" fillId="0" borderId="37" xfId="0" applyNumberFormat="1" applyFont="1" applyBorder="1" applyAlignment="1">
      <alignment horizontal="center" vertical="center" wrapText="1"/>
    </xf>
    <xf numFmtId="2" fontId="23" fillId="0" borderId="38" xfId="0" applyNumberFormat="1" applyFont="1" applyBorder="1" applyAlignment="1">
      <alignment horizontal="center" vertical="center" wrapText="1"/>
    </xf>
    <xf numFmtId="2" fontId="23" fillId="0" borderId="39" xfId="0" applyNumberFormat="1" applyFont="1" applyBorder="1" applyAlignment="1">
      <alignment horizontal="center" vertical="center" wrapText="1"/>
    </xf>
    <xf numFmtId="2" fontId="23" fillId="0" borderId="32" xfId="0" applyNumberFormat="1" applyFont="1" applyBorder="1" applyAlignment="1">
      <alignment horizontal="center" vertical="center" wrapText="1"/>
    </xf>
    <xf numFmtId="2" fontId="23" fillId="0" borderId="33" xfId="0" applyNumberFormat="1" applyFont="1" applyBorder="1" applyAlignment="1">
      <alignment horizontal="center" vertical="center" wrapText="1"/>
    </xf>
    <xf numFmtId="2" fontId="23" fillId="0" borderId="34" xfId="0" applyNumberFormat="1" applyFont="1" applyBorder="1" applyAlignment="1">
      <alignment horizontal="center" vertical="center" wrapText="1"/>
    </xf>
    <xf numFmtId="2" fontId="23" fillId="0" borderId="41" xfId="0" applyNumberFormat="1" applyFont="1" applyBorder="1" applyAlignment="1">
      <alignment horizontal="center" vertical="center" wrapText="1"/>
    </xf>
    <xf numFmtId="2" fontId="23" fillId="0" borderId="42" xfId="0" applyNumberFormat="1" applyFont="1" applyBorder="1" applyAlignment="1">
      <alignment horizontal="center" vertical="center" wrapText="1"/>
    </xf>
    <xf numFmtId="2" fontId="23" fillId="0" borderId="43" xfId="0" applyNumberFormat="1" applyFont="1" applyBorder="1" applyAlignment="1">
      <alignment horizontal="center" vertical="center" wrapText="1"/>
    </xf>
    <xf numFmtId="2" fontId="23" fillId="0" borderId="15" xfId="0" applyNumberFormat="1" applyFont="1" applyBorder="1" applyAlignment="1">
      <alignment horizontal="center" vertical="center" wrapText="1"/>
    </xf>
    <xf numFmtId="2" fontId="23" fillId="0" borderId="24" xfId="0" applyNumberFormat="1" applyFont="1" applyBorder="1" applyAlignment="1">
      <alignment horizontal="center" vertical="center" wrapText="1"/>
    </xf>
    <xf numFmtId="2" fontId="23" fillId="0" borderId="26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39" borderId="21" xfId="0" applyFont="1" applyFill="1" applyBorder="1" applyAlignment="1" applyProtection="1">
      <alignment horizontal="center" vertical="center" wrapText="1"/>
      <protection locked="0"/>
    </xf>
    <xf numFmtId="0" fontId="19" fillId="36" borderId="17" xfId="0" applyFont="1" applyFill="1" applyBorder="1" applyAlignment="1" applyProtection="1">
      <alignment horizontal="center" vertical="center" wrapText="1"/>
      <protection locked="0"/>
    </xf>
    <xf numFmtId="0" fontId="19" fillId="36" borderId="11" xfId="0" applyFont="1" applyFill="1" applyBorder="1" applyAlignment="1" applyProtection="1">
      <alignment horizontal="center" vertical="center" wrapText="1"/>
      <protection locked="0"/>
    </xf>
    <xf numFmtId="0" fontId="19" fillId="36" borderId="52" xfId="0" applyFont="1" applyFill="1" applyBorder="1" applyAlignment="1" applyProtection="1">
      <alignment horizontal="center" vertical="center" wrapText="1"/>
      <protection locked="0"/>
    </xf>
    <xf numFmtId="0" fontId="19" fillId="36" borderId="54" xfId="0" applyFont="1" applyFill="1" applyBorder="1" applyAlignment="1" applyProtection="1">
      <alignment horizontal="center" vertical="center" wrapText="1"/>
      <protection locked="0"/>
    </xf>
    <xf numFmtId="0" fontId="19" fillId="36" borderId="48" xfId="0" applyFont="1" applyFill="1" applyBorder="1" applyAlignment="1" applyProtection="1">
      <alignment horizontal="center" vertical="center" wrapText="1"/>
      <protection locked="0"/>
    </xf>
    <xf numFmtId="0" fontId="19" fillId="36" borderId="21" xfId="0" applyFont="1" applyFill="1" applyBorder="1" applyAlignment="1" applyProtection="1">
      <alignment horizontal="center" vertical="center" wrapText="1"/>
      <protection locked="0"/>
    </xf>
    <xf numFmtId="0" fontId="19" fillId="36" borderId="63" xfId="0" applyFont="1" applyFill="1" applyBorder="1" applyAlignment="1" applyProtection="1">
      <alignment horizontal="center" vertical="center" wrapText="1"/>
      <protection locked="0"/>
    </xf>
    <xf numFmtId="0" fontId="19" fillId="36" borderId="25" xfId="0" applyFont="1" applyFill="1" applyBorder="1" applyAlignment="1" applyProtection="1">
      <alignment horizontal="center" vertical="center" wrapText="1"/>
      <protection locked="0"/>
    </xf>
    <xf numFmtId="0" fontId="24" fillId="36" borderId="2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R76"/>
  <sheetViews>
    <sheetView showGridLines="0" tabSelected="1" topLeftCell="B1" zoomScale="80" zoomScaleNormal="80" workbookViewId="0">
      <selection activeCell="AB5" sqref="AB5"/>
    </sheetView>
  </sheetViews>
  <sheetFormatPr baseColWidth="10" defaultColWidth="11.5703125" defaultRowHeight="12.75" x14ac:dyDescent="0.25"/>
  <cols>
    <col min="1" max="1" width="0" style="6" hidden="1" customWidth="1"/>
    <col min="2" max="2" width="4.28515625" style="16" bestFit="1" customWidth="1"/>
    <col min="3" max="3" width="9" style="16" bestFit="1" customWidth="1"/>
    <col min="4" max="4" width="43" style="6" customWidth="1"/>
    <col min="5" max="5" width="12" style="17" customWidth="1"/>
    <col min="6" max="6" width="20.28515625" style="6" customWidth="1"/>
    <col min="7" max="7" width="21.28515625" style="6" customWidth="1"/>
    <col min="8" max="8" width="15" style="6" customWidth="1"/>
    <col min="9" max="9" width="5.5703125" style="6" customWidth="1"/>
    <col min="10" max="10" width="16" style="18" hidden="1" customWidth="1"/>
    <col min="11" max="11" width="6.5703125" style="6" hidden="1" customWidth="1"/>
    <col min="12" max="12" width="7" style="6" hidden="1" customWidth="1"/>
    <col min="13" max="13" width="7.28515625" style="6" hidden="1" customWidth="1"/>
    <col min="14" max="14" width="6.7109375" style="6" hidden="1" customWidth="1"/>
    <col min="15" max="15" width="6.85546875" style="6" hidden="1" customWidth="1"/>
    <col min="16" max="16" width="16" style="18" hidden="1" customWidth="1"/>
    <col min="17" max="21" width="6.5703125" style="6" hidden="1" customWidth="1"/>
    <col min="22" max="22" width="15.140625" style="18" hidden="1" customWidth="1"/>
    <col min="23" max="23" width="8.7109375" style="6" hidden="1" customWidth="1"/>
    <col min="24" max="26" width="4" style="6" hidden="1" customWidth="1"/>
    <col min="27" max="27" width="8.85546875" style="6" hidden="1" customWidth="1"/>
    <col min="28" max="28" width="11.85546875" style="17" customWidth="1"/>
    <col min="29" max="29" width="12.7109375" style="6" hidden="1" customWidth="1"/>
    <col min="30" max="30" width="13" style="6" hidden="1" customWidth="1"/>
    <col min="31" max="31" width="5.28515625" style="6" customWidth="1"/>
    <col min="32" max="32" width="12.28515625" style="17" customWidth="1"/>
    <col min="33" max="33" width="9.7109375" style="80" hidden="1" customWidth="1"/>
    <col min="34" max="34" width="8.28515625" style="16" hidden="1" customWidth="1"/>
    <col min="35" max="35" width="8.28515625" style="80" hidden="1" customWidth="1"/>
    <col min="36" max="36" width="8.42578125" style="6" hidden="1" customWidth="1"/>
    <col min="37" max="37" width="8.7109375" style="80" hidden="1" customWidth="1"/>
    <col min="38" max="38" width="9.7109375" style="80" customWidth="1"/>
    <col min="39" max="39" width="4.7109375" style="16" customWidth="1"/>
    <col min="40" max="40" width="15.140625" style="16" customWidth="1"/>
    <col min="41" max="41" width="29" style="209" customWidth="1"/>
    <col min="42" max="42" width="16.85546875" style="209" customWidth="1"/>
    <col min="43" max="43" width="11.5703125" style="155"/>
    <col min="44" max="44" width="19.5703125" style="6" customWidth="1"/>
    <col min="45" max="16384" width="11.5703125" style="6"/>
  </cols>
  <sheetData>
    <row r="1" spans="1:44" ht="51.75" customHeight="1" thickBot="1" x14ac:dyDescent="0.3">
      <c r="AL1" s="173" t="s">
        <v>186</v>
      </c>
      <c r="AM1" s="173"/>
      <c r="AN1" s="125"/>
      <c r="AO1" s="198"/>
      <c r="AP1" s="198"/>
    </row>
    <row r="2" spans="1:44" ht="135" customHeight="1" thickBot="1" x14ac:dyDescent="0.3">
      <c r="B2" s="3" t="s">
        <v>0</v>
      </c>
      <c r="C2" s="2" t="s">
        <v>1</v>
      </c>
      <c r="D2" s="1" t="s">
        <v>2</v>
      </c>
      <c r="E2" s="4" t="s">
        <v>3</v>
      </c>
      <c r="F2" s="1" t="s">
        <v>4</v>
      </c>
      <c r="G2" s="1" t="s">
        <v>5</v>
      </c>
      <c r="H2" s="1" t="s">
        <v>6</v>
      </c>
      <c r="I2" s="3" t="s">
        <v>7</v>
      </c>
      <c r="J2" s="5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5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5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4" t="s">
        <v>26</v>
      </c>
      <c r="AC2" s="1" t="s">
        <v>27</v>
      </c>
      <c r="AD2" s="1" t="s">
        <v>28</v>
      </c>
      <c r="AE2" s="3" t="s">
        <v>29</v>
      </c>
      <c r="AF2" s="4" t="s">
        <v>30</v>
      </c>
      <c r="AG2" s="63" t="s">
        <v>31</v>
      </c>
      <c r="AH2" s="3" t="s">
        <v>32</v>
      </c>
      <c r="AI2" s="63" t="s">
        <v>33</v>
      </c>
      <c r="AJ2" s="63" t="s">
        <v>34</v>
      </c>
      <c r="AK2" s="63" t="s">
        <v>35</v>
      </c>
      <c r="AL2" s="122" t="s">
        <v>36</v>
      </c>
      <c r="AM2" s="124" t="s">
        <v>37</v>
      </c>
      <c r="AN2" s="153" t="s">
        <v>187</v>
      </c>
      <c r="AO2" s="199" t="s">
        <v>188</v>
      </c>
      <c r="AP2" s="199" t="s">
        <v>189</v>
      </c>
      <c r="AQ2" s="170" t="s">
        <v>183</v>
      </c>
      <c r="AR2" s="171" t="s">
        <v>182</v>
      </c>
    </row>
    <row r="3" spans="1:44" ht="38.25" x14ac:dyDescent="0.25">
      <c r="B3" s="7">
        <v>1</v>
      </c>
      <c r="C3" s="8">
        <v>101</v>
      </c>
      <c r="D3" s="9" t="s">
        <v>38</v>
      </c>
      <c r="E3" s="10">
        <v>0.14399999999999999</v>
      </c>
      <c r="F3" s="11" t="s">
        <v>39</v>
      </c>
      <c r="G3" s="11" t="s">
        <v>39</v>
      </c>
      <c r="H3" s="11">
        <v>271313</v>
      </c>
      <c r="I3" s="11">
        <v>100</v>
      </c>
      <c r="J3" s="12">
        <v>5021791713134</v>
      </c>
      <c r="K3" s="11">
        <v>100</v>
      </c>
      <c r="L3" s="11">
        <v>6</v>
      </c>
      <c r="M3" s="11">
        <v>11</v>
      </c>
      <c r="N3" s="11">
        <v>3</v>
      </c>
      <c r="O3" s="11">
        <v>55</v>
      </c>
      <c r="P3" s="12">
        <v>5021791713134</v>
      </c>
      <c r="Q3" s="11">
        <v>100</v>
      </c>
      <c r="R3" s="11">
        <v>6</v>
      </c>
      <c r="S3" s="11">
        <v>11</v>
      </c>
      <c r="T3" s="11">
        <v>3</v>
      </c>
      <c r="U3" s="11">
        <v>55</v>
      </c>
      <c r="V3" s="12"/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0">
        <v>9.1999999999999998E-2</v>
      </c>
      <c r="AC3" s="13">
        <v>5.1999999999999998E-2</v>
      </c>
      <c r="AD3" s="13" t="s">
        <v>40</v>
      </c>
      <c r="AE3" s="11">
        <v>10</v>
      </c>
      <c r="AF3" s="10">
        <v>0.1012</v>
      </c>
      <c r="AG3" s="64">
        <f>(1-(((AB3-AB5)/E3)))*25</f>
        <v>24.479166666666664</v>
      </c>
      <c r="AH3" s="65" t="s">
        <v>41</v>
      </c>
      <c r="AI3" s="66">
        <v>2.5</v>
      </c>
      <c r="AJ3" s="65" t="s">
        <v>42</v>
      </c>
      <c r="AK3" s="66">
        <v>2.5</v>
      </c>
      <c r="AL3" s="66">
        <f>AG3+AI3+AK3</f>
        <v>29.479166666666664</v>
      </c>
      <c r="AM3" s="7" t="s">
        <v>43</v>
      </c>
      <c r="AN3" s="143">
        <v>5</v>
      </c>
      <c r="AO3" s="200"/>
      <c r="AP3" s="200"/>
      <c r="AQ3" s="156"/>
      <c r="AR3" s="144"/>
    </row>
    <row r="4" spans="1:44" s="62" customFormat="1" ht="39" hidden="1" thickBot="1" x14ac:dyDescent="0.3">
      <c r="B4" s="55">
        <v>1</v>
      </c>
      <c r="C4" s="56">
        <v>101</v>
      </c>
      <c r="D4" s="81" t="s">
        <v>38</v>
      </c>
      <c r="E4" s="57">
        <v>0.14399999999999999</v>
      </c>
      <c r="F4" s="58" t="s">
        <v>44</v>
      </c>
      <c r="G4" s="58" t="s">
        <v>45</v>
      </c>
      <c r="H4" s="58" t="s">
        <v>46</v>
      </c>
      <c r="I4" s="58">
        <v>50</v>
      </c>
      <c r="J4" s="59">
        <v>858745005381</v>
      </c>
      <c r="K4" s="58">
        <v>50</v>
      </c>
      <c r="L4" s="58">
        <v>4</v>
      </c>
      <c r="M4" s="58">
        <v>4</v>
      </c>
      <c r="N4" s="58">
        <v>6</v>
      </c>
      <c r="O4" s="58">
        <v>37</v>
      </c>
      <c r="P4" s="59">
        <v>8436592550555</v>
      </c>
      <c r="Q4" s="58">
        <v>10000</v>
      </c>
      <c r="R4" s="58">
        <v>22</v>
      </c>
      <c r="S4" s="58">
        <v>42</v>
      </c>
      <c r="T4" s="58">
        <v>28</v>
      </c>
      <c r="U4" s="58">
        <v>7500</v>
      </c>
      <c r="V4" s="59"/>
      <c r="W4" s="58">
        <v>360000</v>
      </c>
      <c r="X4" s="58">
        <v>120</v>
      </c>
      <c r="Y4" s="58">
        <v>80</v>
      </c>
      <c r="Z4" s="58">
        <v>127</v>
      </c>
      <c r="AA4" s="58">
        <v>270000</v>
      </c>
      <c r="AB4" s="57">
        <v>8.1890000000000004E-2</v>
      </c>
      <c r="AC4" s="58">
        <v>6.2109999999999999E-2</v>
      </c>
      <c r="AD4" s="110" t="s">
        <v>47</v>
      </c>
      <c r="AE4" s="58">
        <v>10</v>
      </c>
      <c r="AF4" s="57">
        <v>9.0079000000000006E-2</v>
      </c>
      <c r="AG4" s="180" t="s">
        <v>48</v>
      </c>
      <c r="AH4" s="181"/>
      <c r="AI4" s="181"/>
      <c r="AJ4" s="181"/>
      <c r="AK4" s="181"/>
      <c r="AL4" s="182"/>
      <c r="AM4" s="61" t="s">
        <v>41</v>
      </c>
      <c r="AN4" s="123"/>
      <c r="AO4" s="123"/>
      <c r="AP4" s="123"/>
    </row>
    <row r="5" spans="1:44" ht="38.25" x14ac:dyDescent="0.25">
      <c r="B5" s="7">
        <v>1</v>
      </c>
      <c r="C5" s="8">
        <v>101</v>
      </c>
      <c r="D5" s="9" t="s">
        <v>38</v>
      </c>
      <c r="E5" s="10">
        <v>0.14399999999999999</v>
      </c>
      <c r="F5" s="11" t="s">
        <v>49</v>
      </c>
      <c r="G5" s="11" t="s">
        <v>50</v>
      </c>
      <c r="H5" s="11" t="s">
        <v>51</v>
      </c>
      <c r="I5" s="11">
        <v>50</v>
      </c>
      <c r="J5" s="12">
        <v>4710627338825</v>
      </c>
      <c r="K5" s="11">
        <v>1</v>
      </c>
      <c r="L5" s="11">
        <v>6</v>
      </c>
      <c r="M5" s="11">
        <v>8</v>
      </c>
      <c r="N5" s="11">
        <v>4</v>
      </c>
      <c r="O5" s="11">
        <v>50</v>
      </c>
      <c r="P5" s="12" t="s">
        <v>52</v>
      </c>
      <c r="Q5" s="11">
        <v>240</v>
      </c>
      <c r="R5" s="11">
        <v>46</v>
      </c>
      <c r="S5" s="11">
        <v>55</v>
      </c>
      <c r="T5" s="11">
        <v>31</v>
      </c>
      <c r="U5" s="11">
        <v>17500</v>
      </c>
      <c r="V5" s="12" t="s">
        <v>53</v>
      </c>
      <c r="W5" s="11">
        <v>12</v>
      </c>
      <c r="X5" s="11">
        <v>120</v>
      </c>
      <c r="Y5" s="11">
        <v>140</v>
      </c>
      <c r="Z5" s="11">
        <v>120</v>
      </c>
      <c r="AA5" s="11">
        <v>240000</v>
      </c>
      <c r="AB5" s="10">
        <v>8.8999999999999996E-2</v>
      </c>
      <c r="AC5" s="13">
        <v>5.5E-2</v>
      </c>
      <c r="AD5" s="13" t="s">
        <v>40</v>
      </c>
      <c r="AE5" s="11">
        <v>10</v>
      </c>
      <c r="AF5" s="10">
        <v>9.7900000000000001E-2</v>
      </c>
      <c r="AG5" s="64">
        <v>25</v>
      </c>
      <c r="AH5" s="65" t="s">
        <v>41</v>
      </c>
      <c r="AI5" s="66">
        <v>2.5</v>
      </c>
      <c r="AJ5" s="65" t="s">
        <v>54</v>
      </c>
      <c r="AK5" s="66">
        <v>1</v>
      </c>
      <c r="AL5" s="66">
        <f t="shared" ref="AL5:AL69" si="0">AG5+AI5+AK5</f>
        <v>28.5</v>
      </c>
      <c r="AM5" s="7" t="s">
        <v>43</v>
      </c>
      <c r="AN5" s="126">
        <v>5</v>
      </c>
      <c r="AO5" s="201"/>
      <c r="AP5" s="201"/>
      <c r="AQ5" s="157"/>
      <c r="AR5" s="127"/>
    </row>
    <row r="6" spans="1:44" ht="38.25" x14ac:dyDescent="0.25">
      <c r="B6" s="7">
        <v>1</v>
      </c>
      <c r="C6" s="8">
        <v>101</v>
      </c>
      <c r="D6" s="9" t="s">
        <v>38</v>
      </c>
      <c r="E6" s="10">
        <v>0.14399999999999999</v>
      </c>
      <c r="F6" s="11" t="s">
        <v>55</v>
      </c>
      <c r="G6" s="11" t="s">
        <v>56</v>
      </c>
      <c r="H6" s="11">
        <v>210002</v>
      </c>
      <c r="I6" s="11">
        <v>50</v>
      </c>
      <c r="J6" s="12">
        <v>8414156100026</v>
      </c>
      <c r="K6" s="11">
        <v>50</v>
      </c>
      <c r="L6" s="11">
        <v>4</v>
      </c>
      <c r="M6" s="11">
        <v>6</v>
      </c>
      <c r="N6" s="11">
        <v>4</v>
      </c>
      <c r="O6" s="11">
        <v>27</v>
      </c>
      <c r="P6" s="12">
        <v>18414156100023</v>
      </c>
      <c r="Q6" s="11">
        <v>1000</v>
      </c>
      <c r="R6" s="11">
        <v>18</v>
      </c>
      <c r="S6" s="11">
        <v>21</v>
      </c>
      <c r="T6" s="11">
        <v>7</v>
      </c>
      <c r="U6" s="11">
        <v>800</v>
      </c>
      <c r="V6" s="12" t="s">
        <v>57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0">
        <v>0.1195</v>
      </c>
      <c r="AC6" s="13">
        <v>2.4500000000000001E-2</v>
      </c>
      <c r="AD6" s="13" t="s">
        <v>40</v>
      </c>
      <c r="AE6" s="11">
        <v>10</v>
      </c>
      <c r="AF6" s="10">
        <v>0.13145000000000001</v>
      </c>
      <c r="AG6" s="64">
        <f>(1-(((AB6-AB5)/E5)))*25</f>
        <v>19.704861111111111</v>
      </c>
      <c r="AH6" s="65" t="s">
        <v>41</v>
      </c>
      <c r="AI6" s="66">
        <v>2.5</v>
      </c>
      <c r="AJ6" s="65" t="s">
        <v>42</v>
      </c>
      <c r="AK6" s="66">
        <v>2.5</v>
      </c>
      <c r="AL6" s="66">
        <f t="shared" si="0"/>
        <v>24.704861111111111</v>
      </c>
      <c r="AM6" s="7" t="s">
        <v>43</v>
      </c>
      <c r="AN6" s="137">
        <v>5</v>
      </c>
      <c r="AO6" s="200"/>
      <c r="AP6" s="200"/>
      <c r="AQ6" s="158"/>
      <c r="AR6" s="138"/>
    </row>
    <row r="7" spans="1:44" ht="38.25" x14ac:dyDescent="0.25">
      <c r="B7" s="7">
        <v>1</v>
      </c>
      <c r="C7" s="8">
        <v>101</v>
      </c>
      <c r="D7" s="9" t="s">
        <v>38</v>
      </c>
      <c r="E7" s="10">
        <v>0.14399999999999999</v>
      </c>
      <c r="F7" s="11" t="s">
        <v>58</v>
      </c>
      <c r="G7" s="11" t="s">
        <v>59</v>
      </c>
      <c r="H7" s="11" t="s">
        <v>60</v>
      </c>
      <c r="I7" s="11">
        <v>50</v>
      </c>
      <c r="J7" s="12">
        <v>8470001860897</v>
      </c>
      <c r="K7" s="11">
        <v>1</v>
      </c>
      <c r="L7" s="11">
        <v>7</v>
      </c>
      <c r="M7" s="11">
        <v>5</v>
      </c>
      <c r="N7" s="11">
        <v>4</v>
      </c>
      <c r="O7" s="11">
        <v>0</v>
      </c>
      <c r="P7" s="12">
        <v>8470001860897</v>
      </c>
      <c r="Q7" s="11">
        <v>1</v>
      </c>
      <c r="R7" s="11">
        <v>7</v>
      </c>
      <c r="S7" s="11">
        <v>5</v>
      </c>
      <c r="T7" s="11">
        <v>4</v>
      </c>
      <c r="U7" s="11">
        <v>0</v>
      </c>
      <c r="V7" s="12"/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0">
        <v>0.11899999999999999</v>
      </c>
      <c r="AC7" s="13">
        <v>2.5000000000000001E-2</v>
      </c>
      <c r="AD7" s="13" t="s">
        <v>40</v>
      </c>
      <c r="AE7" s="11">
        <v>10</v>
      </c>
      <c r="AF7" s="10">
        <v>0.13089999999999999</v>
      </c>
      <c r="AG7" s="64">
        <f>(1-(((AB7-AB5)/E5)))*25</f>
        <v>19.791666666666664</v>
      </c>
      <c r="AH7" s="65" t="s">
        <v>41</v>
      </c>
      <c r="AI7" s="66">
        <v>2.5</v>
      </c>
      <c r="AJ7" s="65" t="s">
        <v>42</v>
      </c>
      <c r="AK7" s="66">
        <v>2.5</v>
      </c>
      <c r="AL7" s="66">
        <f t="shared" si="0"/>
        <v>24.791666666666664</v>
      </c>
      <c r="AM7" s="7" t="s">
        <v>43</v>
      </c>
      <c r="AN7" s="131">
        <v>5</v>
      </c>
      <c r="AO7" s="201"/>
      <c r="AP7" s="201"/>
      <c r="AQ7" s="157"/>
      <c r="AR7" s="127"/>
    </row>
    <row r="8" spans="1:44" ht="38.25" x14ac:dyDescent="0.25">
      <c r="B8" s="7">
        <v>1</v>
      </c>
      <c r="C8" s="8">
        <v>101</v>
      </c>
      <c r="D8" s="9" t="s">
        <v>38</v>
      </c>
      <c r="E8" s="10">
        <v>0.14399999999999999</v>
      </c>
      <c r="F8" s="11" t="s">
        <v>61</v>
      </c>
      <c r="G8" s="11" t="s">
        <v>62</v>
      </c>
      <c r="H8" s="11" t="s">
        <v>63</v>
      </c>
      <c r="I8" s="11">
        <v>50</v>
      </c>
      <c r="J8" s="12">
        <v>84370202980142</v>
      </c>
      <c r="K8" s="11">
        <v>50</v>
      </c>
      <c r="L8" s="11">
        <v>4</v>
      </c>
      <c r="M8" s="11">
        <v>6</v>
      </c>
      <c r="N8" s="11">
        <v>4</v>
      </c>
      <c r="O8" s="11">
        <v>0</v>
      </c>
      <c r="P8" s="12">
        <v>84370202980142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2"/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0">
        <v>9.0999999999999998E-2</v>
      </c>
      <c r="AC8" s="13">
        <v>5.2999999999999999E-2</v>
      </c>
      <c r="AD8" s="13" t="s">
        <v>40</v>
      </c>
      <c r="AE8" s="11">
        <v>10</v>
      </c>
      <c r="AF8" s="10">
        <v>0.10009999999999999</v>
      </c>
      <c r="AG8" s="64">
        <f>(1-(((AB8-AB5)/E5)))*25</f>
        <v>24.652777777777775</v>
      </c>
      <c r="AH8" s="65" t="s">
        <v>41</v>
      </c>
      <c r="AI8" s="66">
        <v>2.5</v>
      </c>
      <c r="AJ8" s="65" t="s">
        <v>42</v>
      </c>
      <c r="AK8" s="66">
        <v>2.5</v>
      </c>
      <c r="AL8" s="66">
        <f t="shared" si="0"/>
        <v>29.652777777777775</v>
      </c>
      <c r="AM8" s="7" t="s">
        <v>43</v>
      </c>
      <c r="AN8" s="131">
        <v>5</v>
      </c>
      <c r="AO8" s="201"/>
      <c r="AP8" s="201"/>
      <c r="AQ8" s="159"/>
      <c r="AR8" s="128"/>
    </row>
    <row r="9" spans="1:44" ht="38.25" x14ac:dyDescent="0.25">
      <c r="B9" s="7">
        <v>1</v>
      </c>
      <c r="C9" s="8">
        <v>101</v>
      </c>
      <c r="D9" s="9" t="s">
        <v>38</v>
      </c>
      <c r="E9" s="10">
        <v>0.14399999999999999</v>
      </c>
      <c r="F9" s="11" t="s">
        <v>64</v>
      </c>
      <c r="G9" s="11" t="s">
        <v>65</v>
      </c>
      <c r="H9" s="11">
        <v>843031</v>
      </c>
      <c r="I9" s="11">
        <v>50</v>
      </c>
      <c r="J9" s="12">
        <v>8437017076315</v>
      </c>
      <c r="K9" s="11">
        <v>1</v>
      </c>
      <c r="L9" s="11">
        <v>4</v>
      </c>
      <c r="M9" s="11">
        <v>7</v>
      </c>
      <c r="N9" s="11">
        <v>4</v>
      </c>
      <c r="O9" s="11">
        <v>10</v>
      </c>
      <c r="P9" s="12">
        <v>8437017076315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2"/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4">
        <v>0.14399999999999999</v>
      </c>
      <c r="AC9" s="15">
        <v>0</v>
      </c>
      <c r="AD9" s="13" t="s">
        <v>40</v>
      </c>
      <c r="AE9" s="11">
        <v>10</v>
      </c>
      <c r="AF9" s="10">
        <v>0.15840000000000001</v>
      </c>
      <c r="AG9" s="64">
        <f>(1-(((AB9-AB5)/E9)))*25</f>
        <v>15.451388888888889</v>
      </c>
      <c r="AH9" s="65" t="s">
        <v>41</v>
      </c>
      <c r="AI9" s="66">
        <v>2.5</v>
      </c>
      <c r="AJ9" s="65" t="s">
        <v>54</v>
      </c>
      <c r="AK9" s="66">
        <v>1</v>
      </c>
      <c r="AL9" s="66">
        <f t="shared" si="0"/>
        <v>18.951388888888889</v>
      </c>
      <c r="AM9" s="7" t="s">
        <v>43</v>
      </c>
      <c r="AN9" s="131">
        <v>5</v>
      </c>
      <c r="AO9" s="201"/>
      <c r="AP9" s="201"/>
      <c r="AQ9" s="160">
        <v>108000</v>
      </c>
      <c r="AR9" s="154">
        <v>103171</v>
      </c>
    </row>
    <row r="10" spans="1:44" ht="38.25" x14ac:dyDescent="0.25">
      <c r="B10" s="7">
        <v>1</v>
      </c>
      <c r="C10" s="8">
        <v>101</v>
      </c>
      <c r="D10" s="9" t="s">
        <v>38</v>
      </c>
      <c r="E10" s="10">
        <v>0.14399999999999999</v>
      </c>
      <c r="F10" s="11" t="s">
        <v>66</v>
      </c>
      <c r="G10" s="11" t="s">
        <v>67</v>
      </c>
      <c r="H10" s="11">
        <v>53881</v>
      </c>
      <c r="I10" s="11">
        <v>1800</v>
      </c>
      <c r="J10" s="12">
        <v>10385480538814</v>
      </c>
      <c r="K10" s="11">
        <v>1</v>
      </c>
      <c r="L10" s="11">
        <v>25</v>
      </c>
      <c r="M10" s="11">
        <v>14</v>
      </c>
      <c r="N10" s="11">
        <v>14</v>
      </c>
      <c r="O10" s="11">
        <v>1100</v>
      </c>
      <c r="P10" s="12">
        <v>10385480538814</v>
      </c>
      <c r="Q10" s="11">
        <v>1</v>
      </c>
      <c r="R10" s="11">
        <v>25</v>
      </c>
      <c r="S10" s="11">
        <v>14</v>
      </c>
      <c r="T10" s="11">
        <v>14</v>
      </c>
      <c r="U10" s="11">
        <v>1100</v>
      </c>
      <c r="V10" s="12"/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0">
        <v>0.13500000000000001</v>
      </c>
      <c r="AC10" s="13">
        <v>8.9999999999999993E-3</v>
      </c>
      <c r="AD10" s="13" t="s">
        <v>40</v>
      </c>
      <c r="AE10" s="11">
        <v>21</v>
      </c>
      <c r="AF10" s="10">
        <v>0.16335</v>
      </c>
      <c r="AG10" s="64">
        <f>(1-(((AB10-AB5)/E5)))*25</f>
        <v>17.013888888888886</v>
      </c>
      <c r="AH10" s="65" t="s">
        <v>41</v>
      </c>
      <c r="AI10" s="66">
        <v>2.5</v>
      </c>
      <c r="AJ10" s="65" t="s">
        <v>42</v>
      </c>
      <c r="AK10" s="66">
        <v>2.5</v>
      </c>
      <c r="AL10" s="66">
        <f t="shared" si="0"/>
        <v>22.013888888888886</v>
      </c>
      <c r="AM10" s="7" t="s">
        <v>43</v>
      </c>
      <c r="AN10" s="131">
        <v>5</v>
      </c>
      <c r="AO10" s="201"/>
      <c r="AP10" s="201"/>
      <c r="AQ10" s="157"/>
      <c r="AR10" s="127"/>
    </row>
    <row r="11" spans="1:44" s="33" customFormat="1" ht="39" thickBot="1" x14ac:dyDescent="0.3">
      <c r="B11" s="26">
        <v>1</v>
      </c>
      <c r="C11" s="27">
        <v>101</v>
      </c>
      <c r="D11" s="28" t="s">
        <v>38</v>
      </c>
      <c r="E11" s="29">
        <v>0.14399999999999999</v>
      </c>
      <c r="F11" s="30" t="s">
        <v>68</v>
      </c>
      <c r="G11" s="30" t="s">
        <v>69</v>
      </c>
      <c r="H11" s="30">
        <v>7819382037</v>
      </c>
      <c r="I11" s="30">
        <v>50</v>
      </c>
      <c r="J11" s="31">
        <v>4015630067503</v>
      </c>
      <c r="K11" s="30">
        <v>1</v>
      </c>
      <c r="L11" s="30">
        <v>4</v>
      </c>
      <c r="M11" s="30">
        <v>7</v>
      </c>
      <c r="N11" s="30">
        <v>4</v>
      </c>
      <c r="O11" s="30">
        <v>39</v>
      </c>
      <c r="P11" s="31">
        <v>4015630067503</v>
      </c>
      <c r="Q11" s="30">
        <v>1</v>
      </c>
      <c r="R11" s="30">
        <v>4</v>
      </c>
      <c r="S11" s="30">
        <v>7</v>
      </c>
      <c r="T11" s="30">
        <v>4</v>
      </c>
      <c r="U11" s="30">
        <v>39</v>
      </c>
      <c r="V11" s="31">
        <v>4015630067503</v>
      </c>
      <c r="W11" s="30">
        <v>1</v>
      </c>
      <c r="X11" s="30">
        <v>4</v>
      </c>
      <c r="Y11" s="30">
        <v>7</v>
      </c>
      <c r="Z11" s="30">
        <v>4</v>
      </c>
      <c r="AA11" s="30">
        <v>39</v>
      </c>
      <c r="AB11" s="29">
        <v>0.107</v>
      </c>
      <c r="AC11" s="32">
        <v>3.6999999999999998E-2</v>
      </c>
      <c r="AD11" s="32" t="s">
        <v>40</v>
      </c>
      <c r="AE11" s="30">
        <v>10</v>
      </c>
      <c r="AF11" s="29">
        <v>0.1177</v>
      </c>
      <c r="AG11" s="67">
        <f>(1-(((AB11-AB5)/E5)))*25</f>
        <v>21.875</v>
      </c>
      <c r="AH11" s="68" t="s">
        <v>41</v>
      </c>
      <c r="AI11" s="69">
        <v>2.5</v>
      </c>
      <c r="AJ11" s="68" t="s">
        <v>42</v>
      </c>
      <c r="AK11" s="69">
        <v>2.5</v>
      </c>
      <c r="AL11" s="69">
        <f t="shared" si="0"/>
        <v>26.875</v>
      </c>
      <c r="AM11" s="26" t="s">
        <v>43</v>
      </c>
      <c r="AN11" s="132">
        <v>5</v>
      </c>
      <c r="AO11" s="202"/>
      <c r="AP11" s="202"/>
      <c r="AQ11" s="161"/>
      <c r="AR11" s="133"/>
    </row>
    <row r="12" spans="1:44" ht="51" x14ac:dyDescent="0.25">
      <c r="A12" s="174" t="s">
        <v>181</v>
      </c>
      <c r="B12" s="19">
        <v>2</v>
      </c>
      <c r="C12" s="20">
        <v>201</v>
      </c>
      <c r="D12" s="21" t="s">
        <v>70</v>
      </c>
      <c r="E12" s="22">
        <v>0.1943</v>
      </c>
      <c r="F12" s="23" t="s">
        <v>39</v>
      </c>
      <c r="G12" s="23" t="s">
        <v>71</v>
      </c>
      <c r="H12" s="23">
        <v>298759</v>
      </c>
      <c r="I12" s="23">
        <v>50</v>
      </c>
      <c r="J12" s="24">
        <v>5021791987597</v>
      </c>
      <c r="K12" s="23">
        <v>50</v>
      </c>
      <c r="L12" s="23">
        <v>6</v>
      </c>
      <c r="M12" s="23">
        <v>11</v>
      </c>
      <c r="N12" s="23">
        <v>2</v>
      </c>
      <c r="O12" s="23">
        <v>30</v>
      </c>
      <c r="P12" s="24">
        <v>5021791987597</v>
      </c>
      <c r="Q12" s="23">
        <v>50</v>
      </c>
      <c r="R12" s="23">
        <v>6</v>
      </c>
      <c r="S12" s="23">
        <v>11</v>
      </c>
      <c r="T12" s="23">
        <v>2</v>
      </c>
      <c r="U12" s="23">
        <v>30</v>
      </c>
      <c r="V12" s="24"/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2">
        <v>0.13400000000000001</v>
      </c>
      <c r="AC12" s="25">
        <v>6.0299999999999999E-2</v>
      </c>
      <c r="AD12" s="25" t="s">
        <v>40</v>
      </c>
      <c r="AE12" s="23">
        <v>10</v>
      </c>
      <c r="AF12" s="22">
        <v>0.1474</v>
      </c>
      <c r="AG12" s="64">
        <f>(1-(((AB12-AB17)/E12)))*25</f>
        <v>21.062789500771999</v>
      </c>
      <c r="AH12" s="71" t="s">
        <v>41</v>
      </c>
      <c r="AI12" s="72">
        <v>2.5</v>
      </c>
      <c r="AJ12" s="71" t="s">
        <v>42</v>
      </c>
      <c r="AK12" s="72">
        <v>2.5</v>
      </c>
      <c r="AL12" s="72">
        <f t="shared" si="0"/>
        <v>26.062789500771999</v>
      </c>
      <c r="AM12" s="19" t="s">
        <v>43</v>
      </c>
      <c r="AN12" s="129">
        <v>5</v>
      </c>
      <c r="AO12" s="203"/>
      <c r="AP12" s="203"/>
      <c r="AQ12" s="162"/>
      <c r="AR12" s="130"/>
    </row>
    <row r="13" spans="1:44" ht="51" x14ac:dyDescent="0.25">
      <c r="A13" s="175"/>
      <c r="B13" s="7">
        <v>2</v>
      </c>
      <c r="C13" s="8">
        <v>201</v>
      </c>
      <c r="D13" s="9" t="s">
        <v>70</v>
      </c>
      <c r="E13" s="10">
        <v>0.1943</v>
      </c>
      <c r="F13" s="11" t="s">
        <v>72</v>
      </c>
      <c r="G13" s="11" t="s">
        <v>73</v>
      </c>
      <c r="H13" s="11">
        <v>90002455</v>
      </c>
      <c r="I13" s="11">
        <v>1</v>
      </c>
      <c r="J13" s="12">
        <v>5016003680908</v>
      </c>
      <c r="K13" s="11">
        <v>1</v>
      </c>
      <c r="L13" s="11">
        <v>4</v>
      </c>
      <c r="M13" s="11">
        <v>5</v>
      </c>
      <c r="N13" s="11">
        <v>4</v>
      </c>
      <c r="O13" s="11">
        <v>28</v>
      </c>
      <c r="P13" s="12">
        <v>5016003680908</v>
      </c>
      <c r="Q13" s="11">
        <v>24</v>
      </c>
      <c r="R13" s="11">
        <v>19</v>
      </c>
      <c r="S13" s="11">
        <v>12</v>
      </c>
      <c r="T13" s="11">
        <v>14</v>
      </c>
      <c r="U13" s="11">
        <v>681</v>
      </c>
      <c r="V13" s="12">
        <v>5016003680908</v>
      </c>
      <c r="W13" s="11">
        <v>6144</v>
      </c>
      <c r="X13" s="11">
        <v>120</v>
      </c>
      <c r="Y13" s="11">
        <v>116</v>
      </c>
      <c r="Z13" s="11">
        <v>80</v>
      </c>
      <c r="AA13" s="11">
        <v>223041</v>
      </c>
      <c r="AB13" s="172">
        <v>0.1188</v>
      </c>
      <c r="AC13" s="13">
        <v>2.9999999999999997E-4</v>
      </c>
      <c r="AD13" s="13" t="s">
        <v>40</v>
      </c>
      <c r="AE13" s="11">
        <v>10</v>
      </c>
      <c r="AF13" s="10">
        <v>0.21340000000000001</v>
      </c>
      <c r="AG13" s="64">
        <f>(1-(((AB13-AB17)/E12)))*25</f>
        <v>23.018528049408133</v>
      </c>
      <c r="AH13" s="65" t="s">
        <v>41</v>
      </c>
      <c r="AI13" s="66">
        <v>2.5</v>
      </c>
      <c r="AJ13" s="65" t="s">
        <v>42</v>
      </c>
      <c r="AK13" s="66">
        <v>2.5</v>
      </c>
      <c r="AL13" s="66">
        <f t="shared" si="0"/>
        <v>28.018528049408133</v>
      </c>
      <c r="AM13" s="7" t="s">
        <v>43</v>
      </c>
      <c r="AN13" s="136">
        <v>5</v>
      </c>
      <c r="AO13" s="202"/>
      <c r="AP13" s="202"/>
    </row>
    <row r="14" spans="1:44" ht="51" x14ac:dyDescent="0.25">
      <c r="A14" s="175"/>
      <c r="B14" s="7">
        <v>2</v>
      </c>
      <c r="C14" s="8">
        <v>201</v>
      </c>
      <c r="D14" s="9" t="s">
        <v>70</v>
      </c>
      <c r="E14" s="10">
        <v>0.1943</v>
      </c>
      <c r="F14" s="11" t="s">
        <v>58</v>
      </c>
      <c r="G14" s="11" t="s">
        <v>59</v>
      </c>
      <c r="H14" s="11" t="s">
        <v>60</v>
      </c>
      <c r="I14" s="11">
        <v>50</v>
      </c>
      <c r="J14" s="12">
        <v>8470001860897</v>
      </c>
      <c r="K14" s="11">
        <v>1</v>
      </c>
      <c r="L14" s="11">
        <v>7</v>
      </c>
      <c r="M14" s="11">
        <v>5</v>
      </c>
      <c r="N14" s="11">
        <v>4</v>
      </c>
      <c r="O14" s="11">
        <v>0</v>
      </c>
      <c r="P14" s="12">
        <v>8470001860897</v>
      </c>
      <c r="Q14" s="11">
        <v>1</v>
      </c>
      <c r="R14" s="11">
        <v>7</v>
      </c>
      <c r="S14" s="11">
        <v>5</v>
      </c>
      <c r="T14" s="11">
        <v>4</v>
      </c>
      <c r="U14" s="11">
        <v>0</v>
      </c>
      <c r="V14" s="12"/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0">
        <v>0.11899999999999999</v>
      </c>
      <c r="AC14" s="13">
        <v>7.5300000000000006E-2</v>
      </c>
      <c r="AD14" s="13" t="s">
        <v>40</v>
      </c>
      <c r="AE14" s="11">
        <v>10</v>
      </c>
      <c r="AF14" s="10">
        <v>0.13089999999999999</v>
      </c>
      <c r="AG14" s="64">
        <f>(1-(((AB14-AB17)/E13)))*25</f>
        <v>22.992794647452396</v>
      </c>
      <c r="AH14" s="65" t="s">
        <v>41</v>
      </c>
      <c r="AI14" s="66">
        <v>2.5</v>
      </c>
      <c r="AJ14" s="65" t="s">
        <v>42</v>
      </c>
      <c r="AK14" s="66">
        <v>2.5</v>
      </c>
      <c r="AL14" s="66">
        <f t="shared" si="0"/>
        <v>27.992794647452396</v>
      </c>
      <c r="AM14" s="7" t="s">
        <v>43</v>
      </c>
      <c r="AN14" s="126">
        <v>5</v>
      </c>
      <c r="AO14" s="201"/>
      <c r="AP14" s="201"/>
      <c r="AQ14" s="157"/>
      <c r="AR14" s="127"/>
    </row>
    <row r="15" spans="1:44" s="62" customFormat="1" ht="51" hidden="1" x14ac:dyDescent="0.25">
      <c r="A15" s="175"/>
      <c r="B15" s="55">
        <v>2</v>
      </c>
      <c r="C15" s="56">
        <v>201</v>
      </c>
      <c r="D15" s="81" t="s">
        <v>70</v>
      </c>
      <c r="E15" s="57">
        <v>0.1943</v>
      </c>
      <c r="F15" s="58" t="s">
        <v>61</v>
      </c>
      <c r="G15" s="58" t="s">
        <v>74</v>
      </c>
      <c r="H15" s="58" t="s">
        <v>75</v>
      </c>
      <c r="I15" s="58">
        <v>50</v>
      </c>
      <c r="J15" s="59">
        <v>8437020290081</v>
      </c>
      <c r="K15" s="58">
        <v>0</v>
      </c>
      <c r="L15" s="58">
        <v>4</v>
      </c>
      <c r="M15" s="58">
        <v>6</v>
      </c>
      <c r="N15" s="58">
        <v>6</v>
      </c>
      <c r="O15" s="58">
        <v>0</v>
      </c>
      <c r="P15" s="59">
        <v>8437020290081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9"/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7">
        <v>7.9000000000000001E-2</v>
      </c>
      <c r="AC15" s="58">
        <v>0.1153</v>
      </c>
      <c r="AD15" s="58" t="s">
        <v>76</v>
      </c>
      <c r="AE15" s="58">
        <v>10</v>
      </c>
      <c r="AF15" s="57">
        <v>8.6900000000000005E-2</v>
      </c>
      <c r="AG15" s="180" t="s">
        <v>77</v>
      </c>
      <c r="AH15" s="181"/>
      <c r="AI15" s="181"/>
      <c r="AJ15" s="181"/>
      <c r="AK15" s="181"/>
      <c r="AL15" s="182"/>
      <c r="AM15" s="61" t="s">
        <v>41</v>
      </c>
      <c r="AN15" s="123"/>
      <c r="AO15" s="123"/>
      <c r="AP15" s="123"/>
      <c r="AQ15" s="6"/>
      <c r="AR15" s="6"/>
    </row>
    <row r="16" spans="1:44" ht="51" x14ac:dyDescent="0.25">
      <c r="A16" s="175"/>
      <c r="B16" s="7">
        <v>2</v>
      </c>
      <c r="C16" s="8">
        <v>201</v>
      </c>
      <c r="D16" s="9" t="s">
        <v>70</v>
      </c>
      <c r="E16" s="10">
        <v>0.1943</v>
      </c>
      <c r="F16" s="11" t="s">
        <v>78</v>
      </c>
      <c r="G16" s="11" t="s">
        <v>79</v>
      </c>
      <c r="H16" s="11">
        <v>2291205</v>
      </c>
      <c r="I16" s="11">
        <v>50</v>
      </c>
      <c r="J16" s="12">
        <v>7613427023748</v>
      </c>
      <c r="K16" s="11">
        <v>50</v>
      </c>
      <c r="L16" s="11">
        <v>6</v>
      </c>
      <c r="M16" s="11">
        <v>5</v>
      </c>
      <c r="N16" s="11">
        <v>3</v>
      </c>
      <c r="O16" s="11">
        <v>20</v>
      </c>
      <c r="P16" s="12">
        <v>7613427023748</v>
      </c>
      <c r="Q16" s="11">
        <v>12000</v>
      </c>
      <c r="R16" s="11">
        <v>26</v>
      </c>
      <c r="S16" s="11">
        <v>50</v>
      </c>
      <c r="T16" s="11">
        <v>21</v>
      </c>
      <c r="U16" s="11">
        <v>4800</v>
      </c>
      <c r="V16" s="12">
        <v>7613427023748</v>
      </c>
      <c r="W16" s="11">
        <v>252000</v>
      </c>
      <c r="X16" s="11">
        <v>120</v>
      </c>
      <c r="Y16" s="11">
        <v>95</v>
      </c>
      <c r="Z16" s="11">
        <v>80</v>
      </c>
      <c r="AA16" s="11">
        <v>125810</v>
      </c>
      <c r="AB16" s="10">
        <v>0.12</v>
      </c>
      <c r="AC16" s="13">
        <v>7.4300000000000005E-2</v>
      </c>
      <c r="AD16" s="13" t="s">
        <v>40</v>
      </c>
      <c r="AE16" s="11">
        <v>10</v>
      </c>
      <c r="AF16" s="10">
        <v>0.13200000000000001</v>
      </c>
      <c r="AG16" s="64">
        <f>(1-(((AB16-AB17)/E15)))*25</f>
        <v>22.8641276376737</v>
      </c>
      <c r="AH16" s="65" t="s">
        <v>41</v>
      </c>
      <c r="AI16" s="66">
        <v>2.5</v>
      </c>
      <c r="AJ16" s="65" t="s">
        <v>54</v>
      </c>
      <c r="AK16" s="66">
        <v>1</v>
      </c>
      <c r="AL16" s="66">
        <f t="shared" si="0"/>
        <v>26.3641276376737</v>
      </c>
      <c r="AM16" s="7" t="s">
        <v>43</v>
      </c>
      <c r="AN16" s="126">
        <v>5</v>
      </c>
      <c r="AO16" s="201"/>
      <c r="AP16" s="201"/>
      <c r="AQ16" s="157"/>
      <c r="AR16" s="127"/>
    </row>
    <row r="17" spans="1:44" ht="51" x14ac:dyDescent="0.25">
      <c r="A17" s="175"/>
      <c r="B17" s="7">
        <v>2</v>
      </c>
      <c r="C17" s="8">
        <v>201</v>
      </c>
      <c r="D17" s="9" t="s">
        <v>70</v>
      </c>
      <c r="E17" s="10">
        <v>0.1943</v>
      </c>
      <c r="F17" s="11" t="s">
        <v>80</v>
      </c>
      <c r="G17" s="11" t="s">
        <v>81</v>
      </c>
      <c r="H17" s="11">
        <v>47947</v>
      </c>
      <c r="I17" s="11">
        <v>50</v>
      </c>
      <c r="J17" s="12">
        <v>8012992479476</v>
      </c>
      <c r="K17" s="11">
        <v>1</v>
      </c>
      <c r="L17" s="11">
        <v>5</v>
      </c>
      <c r="M17" s="11">
        <v>6</v>
      </c>
      <c r="N17" s="11">
        <v>7</v>
      </c>
      <c r="O17" s="11">
        <v>36</v>
      </c>
      <c r="P17" s="12" t="s">
        <v>53</v>
      </c>
      <c r="Q17" s="11">
        <v>192</v>
      </c>
      <c r="R17" s="11">
        <v>38</v>
      </c>
      <c r="S17" s="11">
        <v>48</v>
      </c>
      <c r="T17" s="11">
        <v>23</v>
      </c>
      <c r="U17" s="11">
        <v>7600</v>
      </c>
      <c r="V17" s="12">
        <v>18012992479473</v>
      </c>
      <c r="W17" s="11">
        <v>4416</v>
      </c>
      <c r="X17" s="11">
        <v>80</v>
      </c>
      <c r="Y17" s="11">
        <v>120</v>
      </c>
      <c r="Z17" s="11">
        <v>150</v>
      </c>
      <c r="AA17" s="11">
        <v>190000</v>
      </c>
      <c r="AB17" s="10">
        <v>0.10340000000000001</v>
      </c>
      <c r="AC17" s="13">
        <v>9.0899999999999995E-2</v>
      </c>
      <c r="AD17" s="110" t="s">
        <v>82</v>
      </c>
      <c r="AE17" s="11">
        <v>10</v>
      </c>
      <c r="AF17" s="10">
        <v>0.11373999999999999</v>
      </c>
      <c r="AG17" s="64">
        <v>25</v>
      </c>
      <c r="AH17" s="65" t="s">
        <v>41</v>
      </c>
      <c r="AI17" s="66">
        <v>2.5</v>
      </c>
      <c r="AJ17" s="65" t="s">
        <v>42</v>
      </c>
      <c r="AK17" s="66">
        <v>2.5</v>
      </c>
      <c r="AL17" s="66">
        <f t="shared" si="0"/>
        <v>30</v>
      </c>
      <c r="AM17" s="7" t="s">
        <v>43</v>
      </c>
      <c r="AN17" s="137">
        <v>5</v>
      </c>
      <c r="AO17" s="200"/>
      <c r="AP17" s="200"/>
      <c r="AQ17" s="158"/>
      <c r="AR17" s="138"/>
    </row>
    <row r="18" spans="1:44" ht="51" x14ac:dyDescent="0.25">
      <c r="A18" s="175"/>
      <c r="B18" s="7">
        <v>2</v>
      </c>
      <c r="C18" s="8">
        <v>201</v>
      </c>
      <c r="D18" s="9" t="s">
        <v>70</v>
      </c>
      <c r="E18" s="10">
        <v>0.1943</v>
      </c>
      <c r="F18" s="11" t="s">
        <v>68</v>
      </c>
      <c r="G18" s="11" t="s">
        <v>83</v>
      </c>
      <c r="H18" s="11">
        <v>7453736133</v>
      </c>
      <c r="I18" s="11">
        <v>50</v>
      </c>
      <c r="J18" s="12">
        <v>4015630068012</v>
      </c>
      <c r="K18" s="11">
        <v>1</v>
      </c>
      <c r="L18" s="11">
        <v>4</v>
      </c>
      <c r="M18" s="11">
        <v>6</v>
      </c>
      <c r="N18" s="11">
        <v>4</v>
      </c>
      <c r="O18" s="11">
        <v>30</v>
      </c>
      <c r="P18" s="12">
        <v>4015630068012</v>
      </c>
      <c r="Q18" s="11">
        <v>1</v>
      </c>
      <c r="R18" s="11">
        <v>4</v>
      </c>
      <c r="S18" s="11">
        <v>6</v>
      </c>
      <c r="T18" s="11">
        <v>4</v>
      </c>
      <c r="U18" s="11">
        <v>30</v>
      </c>
      <c r="V18" s="12">
        <v>4015630068012</v>
      </c>
      <c r="W18" s="11">
        <v>1</v>
      </c>
      <c r="X18" s="11">
        <v>4</v>
      </c>
      <c r="Y18" s="11">
        <v>6</v>
      </c>
      <c r="Z18" s="11">
        <v>4</v>
      </c>
      <c r="AA18" s="11">
        <v>30</v>
      </c>
      <c r="AB18" s="14">
        <v>0.19</v>
      </c>
      <c r="AC18" s="13">
        <v>4.3E-3</v>
      </c>
      <c r="AD18" s="13" t="s">
        <v>40</v>
      </c>
      <c r="AE18" s="11">
        <v>10</v>
      </c>
      <c r="AF18" s="10">
        <v>0.20899999999999999</v>
      </c>
      <c r="AG18" s="64">
        <f>(1-(((AB18-AB17)/E17)))*25</f>
        <v>13.857436953165209</v>
      </c>
      <c r="AH18" s="65" t="s">
        <v>41</v>
      </c>
      <c r="AI18" s="66">
        <v>2.5</v>
      </c>
      <c r="AJ18" s="65" t="s">
        <v>42</v>
      </c>
      <c r="AK18" s="66">
        <v>2.5</v>
      </c>
      <c r="AL18" s="66">
        <f t="shared" si="0"/>
        <v>18.857436953165209</v>
      </c>
      <c r="AM18" s="7" t="s">
        <v>43</v>
      </c>
      <c r="AN18" s="131">
        <v>5</v>
      </c>
      <c r="AO18" s="201"/>
      <c r="AP18" s="201"/>
      <c r="AQ18" s="163">
        <v>2400</v>
      </c>
      <c r="AR18" s="133" t="s">
        <v>185</v>
      </c>
    </row>
    <row r="19" spans="1:44" s="33" customFormat="1" ht="51.75" thickBot="1" x14ac:dyDescent="0.3">
      <c r="A19" s="175"/>
      <c r="B19" s="26">
        <v>2</v>
      </c>
      <c r="C19" s="27">
        <v>201</v>
      </c>
      <c r="D19" s="28" t="s">
        <v>70</v>
      </c>
      <c r="E19" s="29">
        <v>0.1943</v>
      </c>
      <c r="F19" s="30" t="s">
        <v>84</v>
      </c>
      <c r="G19" s="30" t="s">
        <v>85</v>
      </c>
      <c r="H19" s="30">
        <v>7017358</v>
      </c>
      <c r="I19" s="30">
        <v>50</v>
      </c>
      <c r="J19" s="31">
        <v>7613117027322</v>
      </c>
      <c r="K19" s="30">
        <v>50</v>
      </c>
      <c r="L19" s="30">
        <v>5</v>
      </c>
      <c r="M19" s="30">
        <v>6</v>
      </c>
      <c r="N19" s="30">
        <v>4</v>
      </c>
      <c r="O19" s="30">
        <v>48</v>
      </c>
      <c r="P19" s="31">
        <v>7613117027328</v>
      </c>
      <c r="Q19" s="30">
        <v>50</v>
      </c>
      <c r="R19" s="30">
        <v>42</v>
      </c>
      <c r="S19" s="30">
        <v>7</v>
      </c>
      <c r="T19" s="30">
        <v>26</v>
      </c>
      <c r="U19" s="30">
        <v>2700</v>
      </c>
      <c r="V19" s="31">
        <v>7613117027329</v>
      </c>
      <c r="W19" s="30">
        <v>4000</v>
      </c>
      <c r="X19" s="30">
        <v>110</v>
      </c>
      <c r="Y19" s="30">
        <v>183</v>
      </c>
      <c r="Z19" s="30">
        <v>43</v>
      </c>
      <c r="AA19" s="30">
        <v>226000</v>
      </c>
      <c r="AB19" s="29">
        <v>0.158</v>
      </c>
      <c r="AC19" s="32">
        <v>3.6299999999999999E-2</v>
      </c>
      <c r="AD19" s="32" t="s">
        <v>40</v>
      </c>
      <c r="AE19" s="30">
        <v>10</v>
      </c>
      <c r="AF19" s="29">
        <v>0.17380000000000001</v>
      </c>
      <c r="AG19" s="67">
        <f>(1-(((AB19-AB17)/E18)))*25</f>
        <v>17.974781266083379</v>
      </c>
      <c r="AH19" s="68" t="s">
        <v>41</v>
      </c>
      <c r="AI19" s="69">
        <v>2.5</v>
      </c>
      <c r="AJ19" s="68" t="s">
        <v>42</v>
      </c>
      <c r="AK19" s="69">
        <v>2.5</v>
      </c>
      <c r="AL19" s="69">
        <f t="shared" si="0"/>
        <v>22.974781266083379</v>
      </c>
      <c r="AM19" s="26" t="s">
        <v>43</v>
      </c>
      <c r="AN19" s="136">
        <v>5</v>
      </c>
      <c r="AO19" s="202"/>
      <c r="AP19" s="202"/>
      <c r="AQ19" s="161"/>
      <c r="AR19" s="133"/>
    </row>
    <row r="20" spans="1:44" ht="26.25" thickBot="1" x14ac:dyDescent="0.3">
      <c r="A20" s="175"/>
      <c r="B20" s="19">
        <v>3</v>
      </c>
      <c r="C20" s="20">
        <v>301</v>
      </c>
      <c r="D20" s="21" t="s">
        <v>86</v>
      </c>
      <c r="E20" s="22">
        <v>0.12</v>
      </c>
      <c r="F20" s="23" t="s">
        <v>39</v>
      </c>
      <c r="G20" s="23" t="s">
        <v>87</v>
      </c>
      <c r="H20" s="23">
        <v>270816</v>
      </c>
      <c r="I20" s="23">
        <v>50</v>
      </c>
      <c r="J20" s="24">
        <v>5021791708161</v>
      </c>
      <c r="K20" s="23">
        <v>50</v>
      </c>
      <c r="L20" s="23">
        <v>6</v>
      </c>
      <c r="M20" s="23">
        <v>7</v>
      </c>
      <c r="N20" s="23">
        <v>4</v>
      </c>
      <c r="O20" s="23">
        <v>35</v>
      </c>
      <c r="P20" s="24">
        <v>5021791708161</v>
      </c>
      <c r="Q20" s="23">
        <v>50</v>
      </c>
      <c r="R20" s="23">
        <v>6</v>
      </c>
      <c r="S20" s="23">
        <v>7</v>
      </c>
      <c r="T20" s="23">
        <v>2</v>
      </c>
      <c r="U20" s="23">
        <v>35</v>
      </c>
      <c r="V20" s="24"/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2">
        <v>0.1084</v>
      </c>
      <c r="AC20" s="25">
        <v>1.1599999999999999E-2</v>
      </c>
      <c r="AD20" s="25" t="s">
        <v>40</v>
      </c>
      <c r="AE20" s="23">
        <v>10</v>
      </c>
      <c r="AF20" s="22">
        <v>0.11924</v>
      </c>
      <c r="AG20" s="64">
        <f>(1-(((AB20-AB26)/E20)))*25</f>
        <v>18.458333333333332</v>
      </c>
      <c r="AH20" s="71" t="s">
        <v>41</v>
      </c>
      <c r="AI20" s="72">
        <v>2.5</v>
      </c>
      <c r="AJ20" s="71" t="s">
        <v>42</v>
      </c>
      <c r="AK20" s="72">
        <v>2.5</v>
      </c>
      <c r="AL20" s="72">
        <f t="shared" si="0"/>
        <v>23.458333333333332</v>
      </c>
      <c r="AM20" s="19" t="s">
        <v>43</v>
      </c>
      <c r="AN20" s="139">
        <v>5</v>
      </c>
      <c r="AO20" s="204"/>
      <c r="AP20" s="204"/>
      <c r="AQ20" s="164"/>
      <c r="AR20" s="140"/>
    </row>
    <row r="21" spans="1:44" s="62" customFormat="1" ht="38.25" hidden="1" x14ac:dyDescent="0.25">
      <c r="A21" s="175"/>
      <c r="B21" s="55">
        <v>3</v>
      </c>
      <c r="C21" s="56">
        <v>301</v>
      </c>
      <c r="D21" s="81" t="s">
        <v>86</v>
      </c>
      <c r="E21" s="57">
        <v>0.12</v>
      </c>
      <c r="F21" s="58" t="s">
        <v>44</v>
      </c>
      <c r="G21" s="58" t="s">
        <v>45</v>
      </c>
      <c r="H21" s="58" t="s">
        <v>88</v>
      </c>
      <c r="I21" s="58">
        <v>50</v>
      </c>
      <c r="J21" s="59">
        <v>858745005138</v>
      </c>
      <c r="K21" s="58">
        <v>50</v>
      </c>
      <c r="L21" s="58">
        <v>4</v>
      </c>
      <c r="M21" s="58">
        <v>4</v>
      </c>
      <c r="N21" s="58">
        <v>6</v>
      </c>
      <c r="O21" s="58">
        <v>37</v>
      </c>
      <c r="P21" s="59">
        <v>8436592550579</v>
      </c>
      <c r="Q21" s="58">
        <v>10000</v>
      </c>
      <c r="R21" s="58">
        <v>22</v>
      </c>
      <c r="S21" s="58">
        <v>42</v>
      </c>
      <c r="T21" s="58">
        <v>28</v>
      </c>
      <c r="U21" s="58">
        <v>7500</v>
      </c>
      <c r="V21" s="59"/>
      <c r="W21" s="58">
        <v>360000</v>
      </c>
      <c r="X21" s="58">
        <v>120</v>
      </c>
      <c r="Y21" s="58">
        <v>80</v>
      </c>
      <c r="Z21" s="58">
        <v>127</v>
      </c>
      <c r="AA21" s="58">
        <v>270000</v>
      </c>
      <c r="AB21" s="57">
        <v>7.5880000000000003E-2</v>
      </c>
      <c r="AC21" s="58">
        <v>4.4119999999999999E-2</v>
      </c>
      <c r="AD21" s="110" t="s">
        <v>89</v>
      </c>
      <c r="AE21" s="58">
        <v>10</v>
      </c>
      <c r="AF21" s="57">
        <v>8.3468000000000001E-2</v>
      </c>
      <c r="AG21" s="180" t="s">
        <v>48</v>
      </c>
      <c r="AH21" s="181"/>
      <c r="AI21" s="181"/>
      <c r="AJ21" s="181"/>
      <c r="AK21" s="181"/>
      <c r="AL21" s="182"/>
      <c r="AM21" s="61" t="s">
        <v>41</v>
      </c>
      <c r="AN21" s="123"/>
      <c r="AO21" s="123"/>
      <c r="AP21" s="123"/>
    </row>
    <row r="22" spans="1:44" ht="25.5" x14ac:dyDescent="0.25">
      <c r="A22" s="175"/>
      <c r="B22" s="7">
        <v>3</v>
      </c>
      <c r="C22" s="8">
        <v>301</v>
      </c>
      <c r="D22" s="9" t="s">
        <v>86</v>
      </c>
      <c r="E22" s="10">
        <v>0.12</v>
      </c>
      <c r="F22" s="11" t="s">
        <v>72</v>
      </c>
      <c r="G22" s="11" t="s">
        <v>73</v>
      </c>
      <c r="H22" s="11">
        <v>84511161</v>
      </c>
      <c r="I22" s="11">
        <v>1</v>
      </c>
      <c r="J22" s="12">
        <v>5016003191305</v>
      </c>
      <c r="K22" s="11">
        <v>1</v>
      </c>
      <c r="L22" s="11">
        <v>4</v>
      </c>
      <c r="M22" s="11">
        <v>5</v>
      </c>
      <c r="N22" s="11">
        <v>4</v>
      </c>
      <c r="O22" s="11">
        <v>31</v>
      </c>
      <c r="P22" s="12">
        <v>5016003191305</v>
      </c>
      <c r="Q22" s="11">
        <v>24</v>
      </c>
      <c r="R22" s="11">
        <v>18</v>
      </c>
      <c r="S22" s="11">
        <v>13</v>
      </c>
      <c r="T22" s="11">
        <v>12</v>
      </c>
      <c r="U22" s="11">
        <v>757</v>
      </c>
      <c r="V22" s="12">
        <v>5016003191305</v>
      </c>
      <c r="W22" s="11">
        <v>6048</v>
      </c>
      <c r="X22" s="11">
        <v>120</v>
      </c>
      <c r="Y22" s="11">
        <v>116</v>
      </c>
      <c r="Z22" s="11">
        <v>80</v>
      </c>
      <c r="AA22" s="11">
        <v>215764</v>
      </c>
      <c r="AB22" s="10">
        <v>0.1188</v>
      </c>
      <c r="AC22" s="13">
        <v>1.2E-2</v>
      </c>
      <c r="AD22" s="13" t="s">
        <v>40</v>
      </c>
      <c r="AE22" s="11">
        <v>10</v>
      </c>
      <c r="AF22" s="10">
        <v>0.1188</v>
      </c>
      <c r="AG22" s="64">
        <f>(1-(((AB22-AB26)/E20)))*25</f>
        <v>16.291666666666664</v>
      </c>
      <c r="AH22" s="65" t="s">
        <v>41</v>
      </c>
      <c r="AI22" s="66">
        <v>2.5</v>
      </c>
      <c r="AJ22" s="65" t="s">
        <v>42</v>
      </c>
      <c r="AK22" s="66">
        <v>2.5</v>
      </c>
      <c r="AL22" s="66">
        <f t="shared" si="0"/>
        <v>21.291666666666664</v>
      </c>
      <c r="AM22" s="7" t="s">
        <v>43</v>
      </c>
      <c r="AN22" s="126">
        <v>5</v>
      </c>
      <c r="AO22" s="201"/>
      <c r="AP22" s="201"/>
      <c r="AQ22" s="157"/>
      <c r="AR22" s="127"/>
    </row>
    <row r="23" spans="1:44" ht="38.25" x14ac:dyDescent="0.25">
      <c r="A23" s="175"/>
      <c r="B23" s="7">
        <v>3</v>
      </c>
      <c r="C23" s="8">
        <v>301</v>
      </c>
      <c r="D23" s="9" t="s">
        <v>86</v>
      </c>
      <c r="E23" s="10">
        <v>0.12</v>
      </c>
      <c r="F23" s="11" t="s">
        <v>49</v>
      </c>
      <c r="G23" s="11" t="s">
        <v>90</v>
      </c>
      <c r="H23" s="11" t="s">
        <v>91</v>
      </c>
      <c r="I23" s="11">
        <v>50</v>
      </c>
      <c r="J23" s="12">
        <v>4710949330934</v>
      </c>
      <c r="K23" s="11">
        <v>1</v>
      </c>
      <c r="L23" s="11">
        <v>6</v>
      </c>
      <c r="M23" s="11">
        <v>8</v>
      </c>
      <c r="N23" s="11">
        <v>4</v>
      </c>
      <c r="O23" s="11">
        <v>50</v>
      </c>
      <c r="P23" s="12" t="s">
        <v>92</v>
      </c>
      <c r="Q23" s="11">
        <v>240</v>
      </c>
      <c r="R23" s="11">
        <v>46</v>
      </c>
      <c r="S23" s="11">
        <v>55</v>
      </c>
      <c r="T23" s="11">
        <v>31</v>
      </c>
      <c r="U23" s="11">
        <v>17500</v>
      </c>
      <c r="V23" s="12" t="s">
        <v>53</v>
      </c>
      <c r="W23" s="11">
        <v>12</v>
      </c>
      <c r="X23" s="11">
        <v>120</v>
      </c>
      <c r="Y23" s="11">
        <v>140</v>
      </c>
      <c r="Z23" s="11">
        <v>120</v>
      </c>
      <c r="AA23" s="11">
        <v>240000</v>
      </c>
      <c r="AB23" s="10">
        <v>8.5000000000000006E-2</v>
      </c>
      <c r="AC23" s="13">
        <v>3.5000000000000003E-2</v>
      </c>
      <c r="AD23" s="13" t="s">
        <v>40</v>
      </c>
      <c r="AE23" s="11">
        <v>10</v>
      </c>
      <c r="AF23" s="10">
        <v>9.35E-2</v>
      </c>
      <c r="AG23" s="64">
        <f>(1-(((AB23-AB26)/E23)))*25</f>
        <v>23.333333333333332</v>
      </c>
      <c r="AH23" s="65" t="s">
        <v>41</v>
      </c>
      <c r="AI23" s="66">
        <v>2.5</v>
      </c>
      <c r="AJ23" s="65" t="s">
        <v>54</v>
      </c>
      <c r="AK23" s="66">
        <v>1</v>
      </c>
      <c r="AL23" s="66">
        <f t="shared" si="0"/>
        <v>26.833333333333332</v>
      </c>
      <c r="AM23" s="7" t="s">
        <v>43</v>
      </c>
      <c r="AN23" s="131">
        <v>5</v>
      </c>
      <c r="AO23" s="201"/>
      <c r="AP23" s="201"/>
      <c r="AQ23" s="157"/>
      <c r="AR23" s="127"/>
    </row>
    <row r="24" spans="1:44" ht="38.25" x14ac:dyDescent="0.25">
      <c r="A24" s="175"/>
      <c r="B24" s="7">
        <v>3</v>
      </c>
      <c r="C24" s="8">
        <v>301</v>
      </c>
      <c r="D24" s="9" t="s">
        <v>86</v>
      </c>
      <c r="E24" s="10">
        <v>0.12</v>
      </c>
      <c r="F24" s="11" t="s">
        <v>55</v>
      </c>
      <c r="G24" s="11" t="s">
        <v>93</v>
      </c>
      <c r="H24" s="11">
        <v>210002</v>
      </c>
      <c r="I24" s="11">
        <v>50</v>
      </c>
      <c r="J24" s="12">
        <v>8414156100026</v>
      </c>
      <c r="K24" s="11">
        <v>50</v>
      </c>
      <c r="L24" s="11">
        <v>4</v>
      </c>
      <c r="M24" s="11">
        <v>6</v>
      </c>
      <c r="N24" s="11">
        <v>4</v>
      </c>
      <c r="O24" s="11">
        <v>27</v>
      </c>
      <c r="P24" s="12">
        <v>18414156100023</v>
      </c>
      <c r="Q24" s="11">
        <v>1000</v>
      </c>
      <c r="R24" s="11">
        <v>18</v>
      </c>
      <c r="S24" s="11">
        <v>21</v>
      </c>
      <c r="T24" s="11">
        <v>7</v>
      </c>
      <c r="U24" s="11">
        <v>800</v>
      </c>
      <c r="V24" s="12" t="s">
        <v>57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0">
        <v>0.1195</v>
      </c>
      <c r="AC24" s="13">
        <v>5.0000000000000001E-4</v>
      </c>
      <c r="AD24" s="13" t="s">
        <v>40</v>
      </c>
      <c r="AE24" s="11">
        <v>10</v>
      </c>
      <c r="AF24" s="10">
        <v>0.13145000000000001</v>
      </c>
      <c r="AG24" s="64">
        <f>(1-(((AB24-AB26)/E24)))*25</f>
        <v>16.145833333333336</v>
      </c>
      <c r="AH24" s="65" t="s">
        <v>41</v>
      </c>
      <c r="AI24" s="66">
        <v>2.5</v>
      </c>
      <c r="AJ24" s="65" t="s">
        <v>42</v>
      </c>
      <c r="AK24" s="66">
        <v>2.5</v>
      </c>
      <c r="AL24" s="66">
        <f t="shared" si="0"/>
        <v>21.145833333333336</v>
      </c>
      <c r="AM24" s="7" t="s">
        <v>43</v>
      </c>
      <c r="AN24" s="131">
        <v>5</v>
      </c>
      <c r="AO24" s="201"/>
      <c r="AP24" s="201"/>
      <c r="AQ24" s="157"/>
      <c r="AR24" s="127"/>
    </row>
    <row r="25" spans="1:44" ht="38.25" x14ac:dyDescent="0.25">
      <c r="A25" s="175"/>
      <c r="B25" s="7">
        <v>3</v>
      </c>
      <c r="C25" s="8">
        <v>301</v>
      </c>
      <c r="D25" s="9" t="s">
        <v>86</v>
      </c>
      <c r="E25" s="10">
        <v>0.12</v>
      </c>
      <c r="F25" s="11" t="s">
        <v>58</v>
      </c>
      <c r="G25" s="11" t="s">
        <v>59</v>
      </c>
      <c r="H25" s="11" t="s">
        <v>60</v>
      </c>
      <c r="I25" s="11">
        <v>50</v>
      </c>
      <c r="J25" s="12">
        <v>8470001860897</v>
      </c>
      <c r="K25" s="11">
        <v>1</v>
      </c>
      <c r="L25" s="11">
        <v>7</v>
      </c>
      <c r="M25" s="11">
        <v>5</v>
      </c>
      <c r="N25" s="11">
        <v>4</v>
      </c>
      <c r="O25" s="11">
        <v>0</v>
      </c>
      <c r="P25" s="12">
        <v>8470001860897</v>
      </c>
      <c r="Q25" s="11">
        <v>1</v>
      </c>
      <c r="R25" s="11">
        <v>7</v>
      </c>
      <c r="S25" s="11">
        <v>5</v>
      </c>
      <c r="T25" s="11">
        <v>4</v>
      </c>
      <c r="U25" s="11">
        <v>0</v>
      </c>
      <c r="V25" s="12"/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0">
        <v>0.11899999999999999</v>
      </c>
      <c r="AC25" s="13">
        <v>1E-3</v>
      </c>
      <c r="AD25" s="13" t="s">
        <v>40</v>
      </c>
      <c r="AE25" s="11">
        <v>10</v>
      </c>
      <c r="AF25" s="10">
        <v>0.13089999999999999</v>
      </c>
      <c r="AG25" s="64">
        <f>(1-(((AB25-AB26)/E25)))*25</f>
        <v>16.25</v>
      </c>
      <c r="AH25" s="65" t="s">
        <v>41</v>
      </c>
      <c r="AI25" s="66">
        <v>2.5</v>
      </c>
      <c r="AJ25" s="65" t="s">
        <v>42</v>
      </c>
      <c r="AK25" s="66">
        <v>2.5</v>
      </c>
      <c r="AL25" s="66">
        <f t="shared" si="0"/>
        <v>21.25</v>
      </c>
      <c r="AM25" s="7" t="s">
        <v>43</v>
      </c>
      <c r="AN25" s="131">
        <v>5</v>
      </c>
      <c r="AO25" s="201"/>
      <c r="AP25" s="201"/>
      <c r="AQ25" s="157"/>
      <c r="AR25" s="127"/>
    </row>
    <row r="26" spans="1:44" ht="25.5" x14ac:dyDescent="0.25">
      <c r="A26" s="175"/>
      <c r="B26" s="7">
        <v>3</v>
      </c>
      <c r="C26" s="8">
        <v>301</v>
      </c>
      <c r="D26" s="9" t="s">
        <v>86</v>
      </c>
      <c r="E26" s="10">
        <v>0.12</v>
      </c>
      <c r="F26" s="11" t="s">
        <v>61</v>
      </c>
      <c r="G26" s="11" t="s">
        <v>74</v>
      </c>
      <c r="H26" s="11" t="s">
        <v>75</v>
      </c>
      <c r="I26" s="11">
        <v>50</v>
      </c>
      <c r="J26" s="12">
        <v>8437020290081</v>
      </c>
      <c r="K26" s="11">
        <v>0</v>
      </c>
      <c r="L26" s="11">
        <v>4</v>
      </c>
      <c r="M26" s="11">
        <v>6</v>
      </c>
      <c r="N26" s="11">
        <v>6</v>
      </c>
      <c r="O26" s="11">
        <v>0</v>
      </c>
      <c r="P26" s="12">
        <v>8473020290081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2"/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0">
        <v>7.6999999999999999E-2</v>
      </c>
      <c r="AC26" s="13">
        <v>4.2999999999999997E-2</v>
      </c>
      <c r="AD26" s="110" t="s">
        <v>94</v>
      </c>
      <c r="AE26" s="11">
        <v>10</v>
      </c>
      <c r="AF26" s="10">
        <v>8.4699999999999998E-2</v>
      </c>
      <c r="AG26" s="64">
        <v>25</v>
      </c>
      <c r="AH26" s="65" t="s">
        <v>41</v>
      </c>
      <c r="AI26" s="66">
        <v>2.5</v>
      </c>
      <c r="AJ26" s="65" t="s">
        <v>42</v>
      </c>
      <c r="AK26" s="66">
        <v>2.5</v>
      </c>
      <c r="AL26" s="66">
        <f t="shared" si="0"/>
        <v>30</v>
      </c>
      <c r="AM26" s="7" t="s">
        <v>43</v>
      </c>
      <c r="AN26" s="131">
        <v>5</v>
      </c>
      <c r="AO26" s="201"/>
      <c r="AP26" s="201"/>
      <c r="AQ26" s="157"/>
      <c r="AR26" s="127"/>
    </row>
    <row r="27" spans="1:44" ht="38.25" x14ac:dyDescent="0.25">
      <c r="A27" s="175"/>
      <c r="B27" s="7">
        <v>3</v>
      </c>
      <c r="C27" s="8">
        <v>301</v>
      </c>
      <c r="D27" s="9" t="s">
        <v>86</v>
      </c>
      <c r="E27" s="10">
        <v>0.12</v>
      </c>
      <c r="F27" s="11" t="s">
        <v>64</v>
      </c>
      <c r="G27" s="11" t="s">
        <v>95</v>
      </c>
      <c r="H27" s="11">
        <v>843011</v>
      </c>
      <c r="I27" s="11">
        <v>50</v>
      </c>
      <c r="J27" s="12">
        <v>8437017076117</v>
      </c>
      <c r="K27" s="11">
        <v>1</v>
      </c>
      <c r="L27" s="11">
        <v>4</v>
      </c>
      <c r="M27" s="11">
        <v>7</v>
      </c>
      <c r="N27" s="11">
        <v>4</v>
      </c>
      <c r="O27" s="11">
        <v>10</v>
      </c>
      <c r="P27" s="12">
        <v>8437017076117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2"/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4">
        <v>0.12</v>
      </c>
      <c r="AC27" s="15">
        <v>0</v>
      </c>
      <c r="AD27" s="13" t="s">
        <v>40</v>
      </c>
      <c r="AE27" s="11">
        <v>10</v>
      </c>
      <c r="AF27" s="10">
        <v>0.13200000000000001</v>
      </c>
      <c r="AG27" s="64">
        <f>(1-(((AB27-AB26)/E27)))*25</f>
        <v>16.041666666666664</v>
      </c>
      <c r="AH27" s="65" t="s">
        <v>41</v>
      </c>
      <c r="AI27" s="66">
        <v>2.5</v>
      </c>
      <c r="AJ27" s="65" t="s">
        <v>54</v>
      </c>
      <c r="AK27" s="66">
        <v>1</v>
      </c>
      <c r="AL27" s="66">
        <f t="shared" si="0"/>
        <v>19.541666666666664</v>
      </c>
      <c r="AM27" s="7" t="s">
        <v>43</v>
      </c>
      <c r="AN27" s="131">
        <v>5</v>
      </c>
      <c r="AO27" s="201"/>
      <c r="AP27" s="201"/>
      <c r="AQ27" s="157">
        <v>840000</v>
      </c>
      <c r="AR27" s="115" t="s">
        <v>184</v>
      </c>
    </row>
    <row r="28" spans="1:44" ht="25.5" x14ac:dyDescent="0.25">
      <c r="A28" s="175"/>
      <c r="B28" s="7">
        <v>3</v>
      </c>
      <c r="C28" s="8">
        <v>301</v>
      </c>
      <c r="D28" s="9" t="s">
        <v>86</v>
      </c>
      <c r="E28" s="10">
        <v>0.12</v>
      </c>
      <c r="F28" s="11" t="s">
        <v>78</v>
      </c>
      <c r="G28" s="11" t="s">
        <v>79</v>
      </c>
      <c r="H28" s="11">
        <v>2291205</v>
      </c>
      <c r="I28" s="11">
        <v>50</v>
      </c>
      <c r="J28" s="12">
        <v>7613427023748</v>
      </c>
      <c r="K28" s="11">
        <v>50</v>
      </c>
      <c r="L28" s="11">
        <v>6</v>
      </c>
      <c r="M28" s="11">
        <v>5</v>
      </c>
      <c r="N28" s="11">
        <v>3</v>
      </c>
      <c r="O28" s="11">
        <v>20</v>
      </c>
      <c r="P28" s="12">
        <v>7613427023748</v>
      </c>
      <c r="Q28" s="11">
        <v>12000</v>
      </c>
      <c r="R28" s="11">
        <v>26</v>
      </c>
      <c r="S28" s="11">
        <v>50</v>
      </c>
      <c r="T28" s="11">
        <v>21</v>
      </c>
      <c r="U28" s="11">
        <v>4800</v>
      </c>
      <c r="V28" s="12">
        <v>7613427023748</v>
      </c>
      <c r="W28" s="11">
        <v>252000</v>
      </c>
      <c r="X28" s="11">
        <v>120</v>
      </c>
      <c r="Y28" s="11">
        <v>95</v>
      </c>
      <c r="Z28" s="11">
        <v>80</v>
      </c>
      <c r="AA28" s="11">
        <v>125810</v>
      </c>
      <c r="AB28" s="14">
        <v>0.12</v>
      </c>
      <c r="AC28" s="15">
        <v>0</v>
      </c>
      <c r="AD28" s="13" t="s">
        <v>40</v>
      </c>
      <c r="AE28" s="11">
        <v>10</v>
      </c>
      <c r="AF28" s="10">
        <v>0.13200000000000001</v>
      </c>
      <c r="AG28" s="64">
        <f>(1-(((AB28-AB26)/E28)))*25</f>
        <v>16.041666666666664</v>
      </c>
      <c r="AH28" s="65" t="s">
        <v>41</v>
      </c>
      <c r="AI28" s="66">
        <v>2.5</v>
      </c>
      <c r="AJ28" s="65" t="s">
        <v>54</v>
      </c>
      <c r="AK28" s="66">
        <v>1</v>
      </c>
      <c r="AL28" s="66">
        <f t="shared" si="0"/>
        <v>19.541666666666664</v>
      </c>
      <c r="AM28" s="7" t="s">
        <v>43</v>
      </c>
      <c r="AN28" s="131">
        <v>5</v>
      </c>
      <c r="AO28" s="201"/>
      <c r="AP28" s="201"/>
      <c r="AQ28" s="157"/>
      <c r="AR28" s="127"/>
    </row>
    <row r="29" spans="1:44" ht="25.5" x14ac:dyDescent="0.25">
      <c r="A29" s="175"/>
      <c r="B29" s="7">
        <v>3</v>
      </c>
      <c r="C29" s="8">
        <v>301</v>
      </c>
      <c r="D29" s="9" t="s">
        <v>86</v>
      </c>
      <c r="E29" s="10">
        <v>0.12</v>
      </c>
      <c r="F29" s="11" t="s">
        <v>80</v>
      </c>
      <c r="G29" s="11" t="s">
        <v>81</v>
      </c>
      <c r="H29" s="11">
        <v>47947</v>
      </c>
      <c r="I29" s="11">
        <v>50</v>
      </c>
      <c r="J29" s="12">
        <v>8012992479476</v>
      </c>
      <c r="K29" s="11">
        <v>1</v>
      </c>
      <c r="L29" s="11">
        <v>5</v>
      </c>
      <c r="M29" s="11">
        <v>6</v>
      </c>
      <c r="N29" s="11">
        <v>7</v>
      </c>
      <c r="O29" s="11">
        <v>36</v>
      </c>
      <c r="P29" s="12" t="s">
        <v>53</v>
      </c>
      <c r="Q29" s="11">
        <v>192</v>
      </c>
      <c r="R29" s="11">
        <v>38</v>
      </c>
      <c r="S29" s="11">
        <v>48</v>
      </c>
      <c r="T29" s="11">
        <v>23</v>
      </c>
      <c r="U29" s="11">
        <v>7600</v>
      </c>
      <c r="V29" s="12">
        <v>18012992479473</v>
      </c>
      <c r="W29" s="11">
        <v>4416</v>
      </c>
      <c r="X29" s="11">
        <v>80</v>
      </c>
      <c r="Y29" s="11">
        <v>120</v>
      </c>
      <c r="Z29" s="11">
        <v>150</v>
      </c>
      <c r="AA29" s="11">
        <v>190000</v>
      </c>
      <c r="AB29" s="10">
        <v>0.10340000000000001</v>
      </c>
      <c r="AC29" s="13">
        <v>1.66E-2</v>
      </c>
      <c r="AD29" s="13" t="s">
        <v>40</v>
      </c>
      <c r="AE29" s="11">
        <v>10</v>
      </c>
      <c r="AF29" s="10">
        <v>0.11373999999999999</v>
      </c>
      <c r="AG29" s="64">
        <f>(1-(((AB29-AB26)/E29)))*25</f>
        <v>19.499999999999996</v>
      </c>
      <c r="AH29" s="65" t="s">
        <v>41</v>
      </c>
      <c r="AI29" s="66">
        <v>2.5</v>
      </c>
      <c r="AJ29" s="65" t="s">
        <v>42</v>
      </c>
      <c r="AK29" s="66">
        <v>2.5</v>
      </c>
      <c r="AL29" s="66">
        <f t="shared" si="0"/>
        <v>24.499999999999996</v>
      </c>
      <c r="AM29" s="7" t="s">
        <v>43</v>
      </c>
      <c r="AN29" s="131">
        <v>5</v>
      </c>
      <c r="AO29" s="201"/>
      <c r="AP29" s="201"/>
      <c r="AQ29" s="157"/>
      <c r="AR29" s="127"/>
    </row>
    <row r="30" spans="1:44" s="33" customFormat="1" ht="26.25" thickBot="1" x14ac:dyDescent="0.3">
      <c r="A30" s="176"/>
      <c r="B30" s="26">
        <v>3</v>
      </c>
      <c r="C30" s="27">
        <v>301</v>
      </c>
      <c r="D30" s="28" t="s">
        <v>86</v>
      </c>
      <c r="E30" s="29">
        <v>0.12</v>
      </c>
      <c r="F30" s="30" t="s">
        <v>68</v>
      </c>
      <c r="G30" s="30" t="s">
        <v>69</v>
      </c>
      <c r="H30" s="30">
        <v>7819382037</v>
      </c>
      <c r="I30" s="30">
        <v>50</v>
      </c>
      <c r="J30" s="31">
        <v>4015630067503</v>
      </c>
      <c r="K30" s="30">
        <v>50</v>
      </c>
      <c r="L30" s="30">
        <v>4</v>
      </c>
      <c r="M30" s="30">
        <v>7</v>
      </c>
      <c r="N30" s="30">
        <v>4</v>
      </c>
      <c r="O30" s="30">
        <v>39</v>
      </c>
      <c r="P30" s="31">
        <v>4015630067503</v>
      </c>
      <c r="Q30" s="30">
        <v>50</v>
      </c>
      <c r="R30" s="30">
        <v>4</v>
      </c>
      <c r="S30" s="30">
        <v>7</v>
      </c>
      <c r="T30" s="30">
        <v>4</v>
      </c>
      <c r="U30" s="30">
        <v>39</v>
      </c>
      <c r="V30" s="31">
        <v>4015630067503</v>
      </c>
      <c r="W30" s="30">
        <v>50</v>
      </c>
      <c r="X30" s="30">
        <v>4</v>
      </c>
      <c r="Y30" s="30">
        <v>7</v>
      </c>
      <c r="Z30" s="30">
        <v>4</v>
      </c>
      <c r="AA30" s="30">
        <v>39</v>
      </c>
      <c r="AB30" s="29">
        <v>0.107</v>
      </c>
      <c r="AC30" s="32">
        <v>1.2999999999999999E-2</v>
      </c>
      <c r="AD30" s="32" t="s">
        <v>40</v>
      </c>
      <c r="AE30" s="30">
        <v>10</v>
      </c>
      <c r="AF30" s="29">
        <v>0.1177</v>
      </c>
      <c r="AG30" s="67">
        <f>(1-(((AB30-AB26)/E30)))*25</f>
        <v>18.75</v>
      </c>
      <c r="AH30" s="68" t="s">
        <v>41</v>
      </c>
      <c r="AI30" s="69">
        <v>2.5</v>
      </c>
      <c r="AJ30" s="68" t="s">
        <v>42</v>
      </c>
      <c r="AK30" s="69">
        <v>2.5</v>
      </c>
      <c r="AL30" s="69">
        <f t="shared" si="0"/>
        <v>23.75</v>
      </c>
      <c r="AM30" s="26" t="s">
        <v>43</v>
      </c>
      <c r="AN30" s="134">
        <v>5</v>
      </c>
      <c r="AO30" s="205"/>
      <c r="AP30" s="205"/>
      <c r="AQ30" s="165"/>
      <c r="AR30" s="116"/>
    </row>
    <row r="31" spans="1:44" s="54" customFormat="1" ht="39" hidden="1" thickBot="1" x14ac:dyDescent="0.3">
      <c r="B31" s="46">
        <v>4</v>
      </c>
      <c r="C31" s="47">
        <v>401</v>
      </c>
      <c r="D31" s="48" t="s">
        <v>96</v>
      </c>
      <c r="E31" s="49">
        <v>0.21990000000000001</v>
      </c>
      <c r="F31" s="50" t="s">
        <v>55</v>
      </c>
      <c r="G31" s="50" t="s">
        <v>97</v>
      </c>
      <c r="H31" s="50">
        <v>210033</v>
      </c>
      <c r="I31" s="50">
        <v>50</v>
      </c>
      <c r="J31" s="51">
        <v>8414156100330</v>
      </c>
      <c r="K31" s="50">
        <v>50</v>
      </c>
      <c r="L31" s="50">
        <v>6</v>
      </c>
      <c r="M31" s="50">
        <v>15</v>
      </c>
      <c r="N31" s="50">
        <v>2</v>
      </c>
      <c r="O31" s="50">
        <v>48</v>
      </c>
      <c r="P31" s="51">
        <v>8414156100330</v>
      </c>
      <c r="Q31" s="50">
        <v>750</v>
      </c>
      <c r="R31" s="50">
        <v>17</v>
      </c>
      <c r="S31" s="50">
        <v>34</v>
      </c>
      <c r="T31" s="50">
        <v>9</v>
      </c>
      <c r="U31" s="50">
        <v>800</v>
      </c>
      <c r="V31" s="51" t="s">
        <v>57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2">
        <v>0.36</v>
      </c>
      <c r="AC31" s="50">
        <v>-0.1401</v>
      </c>
      <c r="AD31" s="50" t="s">
        <v>98</v>
      </c>
      <c r="AE31" s="50">
        <v>10</v>
      </c>
      <c r="AF31" s="49">
        <v>0.39600000000000002</v>
      </c>
      <c r="AG31" s="189" t="s">
        <v>99</v>
      </c>
      <c r="AH31" s="190"/>
      <c r="AI31" s="190"/>
      <c r="AJ31" s="190"/>
      <c r="AK31" s="190"/>
      <c r="AL31" s="191"/>
      <c r="AM31" s="53" t="s">
        <v>41</v>
      </c>
      <c r="AN31" s="123"/>
      <c r="AO31" s="123"/>
      <c r="AP31" s="123"/>
      <c r="AQ31" s="142"/>
      <c r="AR31" s="142"/>
    </row>
    <row r="32" spans="1:44" ht="25.5" x14ac:dyDescent="0.25">
      <c r="B32" s="19">
        <v>5</v>
      </c>
      <c r="C32" s="20">
        <v>501</v>
      </c>
      <c r="D32" s="21" t="s">
        <v>100</v>
      </c>
      <c r="E32" s="22">
        <v>0.1084</v>
      </c>
      <c r="F32" s="23" t="s">
        <v>39</v>
      </c>
      <c r="G32" s="23" t="s">
        <v>87</v>
      </c>
      <c r="H32" s="23">
        <v>270816</v>
      </c>
      <c r="I32" s="23">
        <v>50</v>
      </c>
      <c r="J32" s="24">
        <v>5021791708161</v>
      </c>
      <c r="K32" s="23">
        <v>50</v>
      </c>
      <c r="L32" s="23">
        <v>6</v>
      </c>
      <c r="M32" s="23">
        <v>7</v>
      </c>
      <c r="N32" s="23">
        <v>4</v>
      </c>
      <c r="O32" s="23">
        <v>35</v>
      </c>
      <c r="P32" s="24">
        <v>5021791708161</v>
      </c>
      <c r="Q32" s="23">
        <v>50</v>
      </c>
      <c r="R32" s="23">
        <v>6</v>
      </c>
      <c r="S32" s="23">
        <v>7</v>
      </c>
      <c r="T32" s="23">
        <v>4</v>
      </c>
      <c r="U32" s="23">
        <v>35</v>
      </c>
      <c r="V32" s="24"/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2">
        <v>0.1084</v>
      </c>
      <c r="AC32" s="35">
        <v>0</v>
      </c>
      <c r="AD32" s="25" t="s">
        <v>40</v>
      </c>
      <c r="AE32" s="23">
        <v>10</v>
      </c>
      <c r="AF32" s="22">
        <v>0.11924</v>
      </c>
      <c r="AG32" s="64">
        <f>(1-(((AB32-AB35)/E32)))*25</f>
        <v>23.846863468634687</v>
      </c>
      <c r="AH32" s="71" t="s">
        <v>41</v>
      </c>
      <c r="AI32" s="72">
        <v>2.5</v>
      </c>
      <c r="AJ32" s="71" t="s">
        <v>42</v>
      </c>
      <c r="AK32" s="72">
        <v>2.5</v>
      </c>
      <c r="AL32" s="72">
        <f t="shared" si="0"/>
        <v>28.846863468634687</v>
      </c>
      <c r="AM32" s="19" t="s">
        <v>43</v>
      </c>
      <c r="AN32" s="145"/>
      <c r="AO32" s="206"/>
      <c r="AP32" s="206"/>
      <c r="AQ32" s="166"/>
      <c r="AR32" s="146"/>
    </row>
    <row r="33" spans="2:44" ht="25.5" x14ac:dyDescent="0.25">
      <c r="B33" s="7">
        <v>5</v>
      </c>
      <c r="C33" s="8">
        <v>501</v>
      </c>
      <c r="D33" s="9" t="s">
        <v>100</v>
      </c>
      <c r="E33" s="10">
        <v>0.1084</v>
      </c>
      <c r="F33" s="11" t="s">
        <v>72</v>
      </c>
      <c r="G33" s="11" t="s">
        <v>73</v>
      </c>
      <c r="H33" s="11">
        <v>84511161</v>
      </c>
      <c r="I33" s="11">
        <v>1</v>
      </c>
      <c r="J33" s="12">
        <v>5016003191305</v>
      </c>
      <c r="K33" s="11">
        <v>1</v>
      </c>
      <c r="L33" s="11">
        <v>4</v>
      </c>
      <c r="M33" s="11">
        <v>5</v>
      </c>
      <c r="N33" s="11">
        <v>4</v>
      </c>
      <c r="O33" s="11">
        <v>31</v>
      </c>
      <c r="P33" s="12">
        <v>5016003191305</v>
      </c>
      <c r="Q33" s="11">
        <v>24</v>
      </c>
      <c r="R33" s="11">
        <v>18</v>
      </c>
      <c r="S33" s="11">
        <v>13</v>
      </c>
      <c r="T33" s="11">
        <v>12</v>
      </c>
      <c r="U33" s="11">
        <v>757</v>
      </c>
      <c r="V33" s="12">
        <v>5016003191305</v>
      </c>
      <c r="W33" s="11">
        <v>6048</v>
      </c>
      <c r="X33" s="11">
        <v>120</v>
      </c>
      <c r="Y33" s="11">
        <v>116</v>
      </c>
      <c r="Z33" s="11">
        <v>80</v>
      </c>
      <c r="AA33" s="11">
        <v>215764</v>
      </c>
      <c r="AB33" s="10">
        <v>0.1188</v>
      </c>
      <c r="AC33" s="13">
        <v>4.0000000000000002E-4</v>
      </c>
      <c r="AD33" s="13" t="s">
        <v>40</v>
      </c>
      <c r="AE33" s="11">
        <v>10</v>
      </c>
      <c r="AF33" s="10">
        <v>0.1188</v>
      </c>
      <c r="AG33" s="64">
        <f>(1-(((AB33-AB36)/E33)))*25</f>
        <v>22.278597785977858</v>
      </c>
      <c r="AH33" s="97" t="s">
        <v>41</v>
      </c>
      <c r="AI33" s="98">
        <v>2.5</v>
      </c>
      <c r="AJ33" s="97" t="s">
        <v>42</v>
      </c>
      <c r="AK33" s="98">
        <v>2.5</v>
      </c>
      <c r="AL33" s="98">
        <f t="shared" si="0"/>
        <v>27.278597785977858</v>
      </c>
      <c r="AM33" s="7" t="s">
        <v>43</v>
      </c>
      <c r="AN33" s="126"/>
      <c r="AO33" s="201"/>
      <c r="AP33" s="201"/>
      <c r="AQ33" s="157"/>
      <c r="AR33" s="127"/>
    </row>
    <row r="34" spans="2:44" s="62" customFormat="1" ht="38.25" hidden="1" x14ac:dyDescent="0.25">
      <c r="B34" s="55">
        <v>5</v>
      </c>
      <c r="C34" s="56">
        <v>501</v>
      </c>
      <c r="D34" s="111" t="s">
        <v>100</v>
      </c>
      <c r="E34" s="57">
        <v>0.1084</v>
      </c>
      <c r="F34" s="58" t="s">
        <v>55</v>
      </c>
      <c r="G34" s="58" t="s">
        <v>93</v>
      </c>
      <c r="H34" s="58">
        <v>210002</v>
      </c>
      <c r="I34" s="58">
        <v>50</v>
      </c>
      <c r="J34" s="59">
        <v>8414156100026</v>
      </c>
      <c r="K34" s="58">
        <v>50</v>
      </c>
      <c r="L34" s="58">
        <v>4</v>
      </c>
      <c r="M34" s="58">
        <v>6</v>
      </c>
      <c r="N34" s="58">
        <v>4</v>
      </c>
      <c r="O34" s="58">
        <v>27</v>
      </c>
      <c r="P34" s="59">
        <v>18414156100023</v>
      </c>
      <c r="Q34" s="58">
        <v>1000</v>
      </c>
      <c r="R34" s="58">
        <v>18</v>
      </c>
      <c r="S34" s="58">
        <v>21</v>
      </c>
      <c r="T34" s="58">
        <v>7</v>
      </c>
      <c r="U34" s="58">
        <v>800</v>
      </c>
      <c r="V34" s="59" t="s">
        <v>57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60">
        <v>0.1195</v>
      </c>
      <c r="AC34" s="58">
        <v>-1.11E-2</v>
      </c>
      <c r="AD34" s="58" t="s">
        <v>98</v>
      </c>
      <c r="AE34" s="58">
        <v>10</v>
      </c>
      <c r="AF34" s="57">
        <v>0.13145000000000001</v>
      </c>
      <c r="AG34" s="192" t="s">
        <v>99</v>
      </c>
      <c r="AH34" s="193"/>
      <c r="AI34" s="193"/>
      <c r="AJ34" s="193"/>
      <c r="AK34" s="193"/>
      <c r="AL34" s="194"/>
      <c r="AM34" s="61" t="s">
        <v>41</v>
      </c>
      <c r="AN34" s="123"/>
      <c r="AO34" s="123"/>
      <c r="AP34" s="123"/>
    </row>
    <row r="35" spans="2:44" ht="25.5" x14ac:dyDescent="0.25">
      <c r="B35" s="7">
        <v>5</v>
      </c>
      <c r="C35" s="8">
        <v>501</v>
      </c>
      <c r="D35" s="21" t="s">
        <v>100</v>
      </c>
      <c r="E35" s="10">
        <v>0.1084</v>
      </c>
      <c r="F35" s="11" t="s">
        <v>80</v>
      </c>
      <c r="G35" s="11" t="s">
        <v>81</v>
      </c>
      <c r="H35" s="11">
        <v>47947</v>
      </c>
      <c r="I35" s="11">
        <v>50</v>
      </c>
      <c r="J35" s="12">
        <v>8012992479476</v>
      </c>
      <c r="K35" s="11">
        <v>1</v>
      </c>
      <c r="L35" s="11">
        <v>5</v>
      </c>
      <c r="M35" s="11">
        <v>6</v>
      </c>
      <c r="N35" s="11">
        <v>7</v>
      </c>
      <c r="O35" s="11">
        <v>36</v>
      </c>
      <c r="P35" s="12" t="s">
        <v>53</v>
      </c>
      <c r="Q35" s="11">
        <v>192</v>
      </c>
      <c r="R35" s="11">
        <v>38</v>
      </c>
      <c r="S35" s="11">
        <v>48</v>
      </c>
      <c r="T35" s="11">
        <v>23</v>
      </c>
      <c r="U35" s="11">
        <v>7600</v>
      </c>
      <c r="V35" s="12">
        <v>18012992479473</v>
      </c>
      <c r="W35" s="11">
        <v>4416</v>
      </c>
      <c r="X35" s="11">
        <v>80</v>
      </c>
      <c r="Y35" s="11">
        <v>120</v>
      </c>
      <c r="Z35" s="11">
        <v>150</v>
      </c>
      <c r="AA35" s="11">
        <v>190000</v>
      </c>
      <c r="AB35" s="10">
        <v>0.10340000000000001</v>
      </c>
      <c r="AC35" s="13">
        <v>5.0000000000000001E-3</v>
      </c>
      <c r="AD35" s="13" t="s">
        <v>40</v>
      </c>
      <c r="AE35" s="11">
        <v>10</v>
      </c>
      <c r="AF35" s="10">
        <v>0.11373999999999999</v>
      </c>
      <c r="AG35" s="70">
        <v>25</v>
      </c>
      <c r="AH35" s="71" t="s">
        <v>41</v>
      </c>
      <c r="AI35" s="72">
        <v>2.5</v>
      </c>
      <c r="AJ35" s="71" t="s">
        <v>42</v>
      </c>
      <c r="AK35" s="72">
        <v>2.5</v>
      </c>
      <c r="AL35" s="72">
        <f t="shared" si="0"/>
        <v>30</v>
      </c>
      <c r="AM35" s="7" t="s">
        <v>43</v>
      </c>
      <c r="AN35" s="126"/>
      <c r="AO35" s="201"/>
      <c r="AP35" s="201"/>
      <c r="AQ35" s="157"/>
      <c r="AR35" s="127"/>
    </row>
    <row r="36" spans="2:44" s="33" customFormat="1" ht="26.25" thickBot="1" x14ac:dyDescent="0.3">
      <c r="B36" s="26">
        <v>5</v>
      </c>
      <c r="C36" s="27">
        <v>501</v>
      </c>
      <c r="D36" s="28" t="s">
        <v>100</v>
      </c>
      <c r="E36" s="29">
        <v>0.1084</v>
      </c>
      <c r="F36" s="30" t="s">
        <v>68</v>
      </c>
      <c r="G36" s="30" t="s">
        <v>69</v>
      </c>
      <c r="H36" s="30">
        <v>7819382037</v>
      </c>
      <c r="I36" s="30">
        <v>50</v>
      </c>
      <c r="J36" s="31">
        <v>4015630067503</v>
      </c>
      <c r="K36" s="30">
        <v>50</v>
      </c>
      <c r="L36" s="30">
        <v>4</v>
      </c>
      <c r="M36" s="30">
        <v>7</v>
      </c>
      <c r="N36" s="30">
        <v>4</v>
      </c>
      <c r="O36" s="30">
        <v>39</v>
      </c>
      <c r="P36" s="31">
        <v>4015630067503</v>
      </c>
      <c r="Q36" s="30">
        <v>50</v>
      </c>
      <c r="R36" s="30">
        <v>4</v>
      </c>
      <c r="S36" s="30">
        <v>7</v>
      </c>
      <c r="T36" s="30">
        <v>4</v>
      </c>
      <c r="U36" s="30">
        <v>39</v>
      </c>
      <c r="V36" s="31">
        <v>4015630067503</v>
      </c>
      <c r="W36" s="30">
        <v>50</v>
      </c>
      <c r="X36" s="30">
        <v>4</v>
      </c>
      <c r="Y36" s="30">
        <v>7</v>
      </c>
      <c r="Z36" s="30">
        <v>4</v>
      </c>
      <c r="AA36" s="30">
        <v>39</v>
      </c>
      <c r="AB36" s="29">
        <v>0.107</v>
      </c>
      <c r="AC36" s="32">
        <v>1.4E-3</v>
      </c>
      <c r="AD36" s="32" t="s">
        <v>40</v>
      </c>
      <c r="AE36" s="30">
        <v>10</v>
      </c>
      <c r="AF36" s="29">
        <v>0.1177</v>
      </c>
      <c r="AG36" s="67">
        <f>(1-(((AB36-AB35)/E36)))*25</f>
        <v>24.169741697416978</v>
      </c>
      <c r="AH36" s="68" t="s">
        <v>41</v>
      </c>
      <c r="AI36" s="69">
        <v>2.5</v>
      </c>
      <c r="AJ36" s="68" t="s">
        <v>42</v>
      </c>
      <c r="AK36" s="69">
        <v>2.5</v>
      </c>
      <c r="AL36" s="69">
        <f t="shared" si="0"/>
        <v>29.169741697416978</v>
      </c>
      <c r="AM36" s="26" t="s">
        <v>43</v>
      </c>
      <c r="AN36" s="147"/>
      <c r="AO36" s="207"/>
      <c r="AP36" s="207"/>
      <c r="AQ36" s="167"/>
      <c r="AR36" s="148"/>
    </row>
    <row r="37" spans="2:44" ht="38.25" x14ac:dyDescent="0.25">
      <c r="B37" s="19">
        <v>6</v>
      </c>
      <c r="C37" s="20">
        <v>601</v>
      </c>
      <c r="D37" s="21" t="s">
        <v>101</v>
      </c>
      <c r="E37" s="22">
        <v>0.6</v>
      </c>
      <c r="F37" s="23" t="s">
        <v>58</v>
      </c>
      <c r="G37" s="23" t="s">
        <v>59</v>
      </c>
      <c r="H37" s="23" t="s">
        <v>102</v>
      </c>
      <c r="I37" s="23">
        <v>10</v>
      </c>
      <c r="J37" s="24">
        <v>8470001860903</v>
      </c>
      <c r="K37" s="23">
        <v>1</v>
      </c>
      <c r="L37" s="23">
        <v>12</v>
      </c>
      <c r="M37" s="23">
        <v>6</v>
      </c>
      <c r="N37" s="23">
        <v>2</v>
      </c>
      <c r="O37" s="23">
        <v>0</v>
      </c>
      <c r="P37" s="24">
        <v>8470001860903</v>
      </c>
      <c r="Q37" s="23">
        <v>1</v>
      </c>
      <c r="R37" s="23">
        <v>12</v>
      </c>
      <c r="S37" s="23">
        <v>6</v>
      </c>
      <c r="T37" s="23">
        <v>2</v>
      </c>
      <c r="U37" s="23">
        <v>0</v>
      </c>
      <c r="V37" s="24"/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34">
        <v>0.6</v>
      </c>
      <c r="AC37" s="35">
        <v>0</v>
      </c>
      <c r="AD37" s="25" t="s">
        <v>40</v>
      </c>
      <c r="AE37" s="23">
        <v>10</v>
      </c>
      <c r="AF37" s="22">
        <v>0.66</v>
      </c>
      <c r="AG37" s="70">
        <v>25</v>
      </c>
      <c r="AH37" s="71" t="s">
        <v>41</v>
      </c>
      <c r="AI37" s="72">
        <v>2.5</v>
      </c>
      <c r="AJ37" s="71" t="s">
        <v>42</v>
      </c>
      <c r="AK37" s="72">
        <v>2.5</v>
      </c>
      <c r="AL37" s="72">
        <f t="shared" si="0"/>
        <v>30</v>
      </c>
      <c r="AM37" s="19" t="s">
        <v>43</v>
      </c>
      <c r="AN37" s="129">
        <v>5</v>
      </c>
      <c r="AO37" s="203"/>
      <c r="AP37" s="203"/>
      <c r="AQ37" s="168">
        <v>7500</v>
      </c>
      <c r="AR37" s="149">
        <v>101028</v>
      </c>
    </row>
    <row r="38" spans="2:44" s="33" customFormat="1" ht="26.25" thickBot="1" x14ac:dyDescent="0.3">
      <c r="B38" s="26">
        <v>6</v>
      </c>
      <c r="C38" s="27">
        <v>601</v>
      </c>
      <c r="D38" s="28" t="s">
        <v>101</v>
      </c>
      <c r="E38" s="29">
        <v>0.6</v>
      </c>
      <c r="F38" s="30" t="s">
        <v>80</v>
      </c>
      <c r="G38" s="30" t="s">
        <v>103</v>
      </c>
      <c r="H38" s="30">
        <v>47951</v>
      </c>
      <c r="I38" s="30">
        <v>10</v>
      </c>
      <c r="J38" s="31">
        <v>8012992479513</v>
      </c>
      <c r="K38" s="30">
        <v>1</v>
      </c>
      <c r="L38" s="30">
        <v>8</v>
      </c>
      <c r="M38" s="30">
        <v>16</v>
      </c>
      <c r="N38" s="30">
        <v>3</v>
      </c>
      <c r="O38" s="30">
        <v>28</v>
      </c>
      <c r="P38" s="31" t="s">
        <v>53</v>
      </c>
      <c r="Q38" s="30">
        <v>100</v>
      </c>
      <c r="R38" s="30">
        <v>34</v>
      </c>
      <c r="S38" s="30">
        <v>40</v>
      </c>
      <c r="T38" s="30">
        <v>3</v>
      </c>
      <c r="U38" s="30">
        <v>3400</v>
      </c>
      <c r="V38" s="31">
        <v>18012992479510</v>
      </c>
      <c r="W38" s="30">
        <v>2400</v>
      </c>
      <c r="X38" s="30">
        <v>80</v>
      </c>
      <c r="Y38" s="30">
        <v>120</v>
      </c>
      <c r="Z38" s="30">
        <v>160</v>
      </c>
      <c r="AA38" s="30">
        <v>95000</v>
      </c>
      <c r="AB38" s="43">
        <v>0.6</v>
      </c>
      <c r="AC38" s="44">
        <v>0</v>
      </c>
      <c r="AD38" s="32" t="s">
        <v>40</v>
      </c>
      <c r="AE38" s="30">
        <v>10</v>
      </c>
      <c r="AF38" s="29">
        <v>0.66</v>
      </c>
      <c r="AG38" s="67">
        <v>25</v>
      </c>
      <c r="AH38" s="68" t="s">
        <v>41</v>
      </c>
      <c r="AI38" s="69">
        <v>2.5</v>
      </c>
      <c r="AJ38" s="68" t="s">
        <v>42</v>
      </c>
      <c r="AK38" s="69">
        <v>2.5</v>
      </c>
      <c r="AL38" s="69">
        <f t="shared" si="0"/>
        <v>30</v>
      </c>
      <c r="AM38" s="26" t="s">
        <v>43</v>
      </c>
      <c r="AN38" s="134">
        <v>5</v>
      </c>
      <c r="AO38" s="205"/>
      <c r="AP38" s="205"/>
      <c r="AQ38" s="165"/>
      <c r="AR38" s="135"/>
    </row>
    <row r="39" spans="2:44" ht="25.5" x14ac:dyDescent="0.25">
      <c r="B39" s="19">
        <v>7</v>
      </c>
      <c r="C39" s="20">
        <v>701</v>
      </c>
      <c r="D39" s="21" t="s">
        <v>104</v>
      </c>
      <c r="E39" s="22">
        <v>0.2838</v>
      </c>
      <c r="F39" s="23" t="s">
        <v>72</v>
      </c>
      <c r="G39" s="23" t="s">
        <v>105</v>
      </c>
      <c r="H39" s="23">
        <v>84191389</v>
      </c>
      <c r="I39" s="23">
        <v>1</v>
      </c>
      <c r="J39" s="24">
        <v>5016003728808</v>
      </c>
      <c r="K39" s="23">
        <v>1</v>
      </c>
      <c r="L39" s="23">
        <v>4</v>
      </c>
      <c r="M39" s="23">
        <v>5</v>
      </c>
      <c r="N39" s="23">
        <v>4</v>
      </c>
      <c r="O39" s="23">
        <v>35</v>
      </c>
      <c r="P39" s="24">
        <v>5016003728808</v>
      </c>
      <c r="Q39" s="23">
        <v>24</v>
      </c>
      <c r="R39" s="23">
        <v>19</v>
      </c>
      <c r="S39" s="23">
        <v>12</v>
      </c>
      <c r="T39" s="23">
        <v>14</v>
      </c>
      <c r="U39" s="23">
        <v>860</v>
      </c>
      <c r="V39" s="24">
        <v>5016003728808</v>
      </c>
      <c r="W39" s="23">
        <v>6144</v>
      </c>
      <c r="X39" s="23">
        <v>120</v>
      </c>
      <c r="Y39" s="23">
        <v>116</v>
      </c>
      <c r="Z39" s="23">
        <v>80</v>
      </c>
      <c r="AA39" s="23">
        <v>245160</v>
      </c>
      <c r="AB39" s="34">
        <v>0.25600000000000001</v>
      </c>
      <c r="AC39" s="25">
        <v>2.7799999999999998E-2</v>
      </c>
      <c r="AD39" s="25" t="s">
        <v>40</v>
      </c>
      <c r="AE39" s="23">
        <v>10</v>
      </c>
      <c r="AF39" s="22">
        <v>0.28160000000000002</v>
      </c>
      <c r="AG39" s="70">
        <v>25</v>
      </c>
      <c r="AH39" s="71" t="s">
        <v>41</v>
      </c>
      <c r="AI39" s="72">
        <v>2.5</v>
      </c>
      <c r="AJ39" s="71" t="s">
        <v>42</v>
      </c>
      <c r="AK39" s="72">
        <v>2.5</v>
      </c>
      <c r="AL39" s="72">
        <f t="shared" si="0"/>
        <v>30</v>
      </c>
      <c r="AM39" s="19" t="s">
        <v>43</v>
      </c>
      <c r="AN39" s="143"/>
      <c r="AO39" s="200"/>
      <c r="AP39" s="200"/>
      <c r="AQ39" s="158"/>
      <c r="AR39" s="138"/>
    </row>
    <row r="40" spans="2:44" s="54" customFormat="1" ht="26.25" hidden="1" thickBot="1" x14ac:dyDescent="0.3">
      <c r="B40" s="82">
        <v>7</v>
      </c>
      <c r="C40" s="83">
        <v>701</v>
      </c>
      <c r="D40" s="84" t="s">
        <v>104</v>
      </c>
      <c r="E40" s="85">
        <v>0.2838</v>
      </c>
      <c r="F40" s="86" t="s">
        <v>68</v>
      </c>
      <c r="G40" s="86" t="s">
        <v>83</v>
      </c>
      <c r="H40" s="86">
        <v>7453736133</v>
      </c>
      <c r="I40" s="86">
        <v>50</v>
      </c>
      <c r="J40" s="87">
        <v>4015630068012</v>
      </c>
      <c r="K40" s="86">
        <v>50</v>
      </c>
      <c r="L40" s="86">
        <v>4</v>
      </c>
      <c r="M40" s="86">
        <v>6</v>
      </c>
      <c r="N40" s="86">
        <v>4</v>
      </c>
      <c r="O40" s="86">
        <v>30</v>
      </c>
      <c r="P40" s="87">
        <v>4015630068012</v>
      </c>
      <c r="Q40" s="86">
        <v>50</v>
      </c>
      <c r="R40" s="86">
        <v>4</v>
      </c>
      <c r="S40" s="86">
        <v>6</v>
      </c>
      <c r="T40" s="86">
        <v>4</v>
      </c>
      <c r="U40" s="86">
        <v>30</v>
      </c>
      <c r="V40" s="87">
        <v>4015630068012</v>
      </c>
      <c r="W40" s="86">
        <v>50</v>
      </c>
      <c r="X40" s="86">
        <v>4</v>
      </c>
      <c r="Y40" s="86">
        <v>6</v>
      </c>
      <c r="Z40" s="86">
        <v>4</v>
      </c>
      <c r="AA40" s="86">
        <v>30</v>
      </c>
      <c r="AB40" s="85">
        <v>0.191</v>
      </c>
      <c r="AC40" s="86">
        <v>9.2799999999999994E-2</v>
      </c>
      <c r="AD40" s="86" t="s">
        <v>40</v>
      </c>
      <c r="AE40" s="86">
        <v>10</v>
      </c>
      <c r="AF40" s="85">
        <v>0.21010000000000001</v>
      </c>
      <c r="AG40" s="183" t="s">
        <v>77</v>
      </c>
      <c r="AH40" s="184"/>
      <c r="AI40" s="184"/>
      <c r="AJ40" s="184"/>
      <c r="AK40" s="184"/>
      <c r="AL40" s="185"/>
      <c r="AM40" s="88" t="s">
        <v>41</v>
      </c>
      <c r="AN40" s="123"/>
      <c r="AO40" s="123"/>
      <c r="AP40" s="123"/>
      <c r="AQ40" s="142"/>
      <c r="AR40" s="142"/>
    </row>
    <row r="41" spans="2:44" s="33" customFormat="1" ht="26.25" thickBot="1" x14ac:dyDescent="0.3">
      <c r="B41" s="36">
        <v>8</v>
      </c>
      <c r="C41" s="37">
        <v>801</v>
      </c>
      <c r="D41" s="38" t="s">
        <v>106</v>
      </c>
      <c r="E41" s="39">
        <v>0.52280000000000004</v>
      </c>
      <c r="F41" s="40" t="s">
        <v>68</v>
      </c>
      <c r="G41" s="40" t="s">
        <v>107</v>
      </c>
      <c r="H41" s="40">
        <v>6453970037</v>
      </c>
      <c r="I41" s="40">
        <v>50</v>
      </c>
      <c r="J41" s="41">
        <v>4015630981601</v>
      </c>
      <c r="K41" s="40">
        <v>50</v>
      </c>
      <c r="L41" s="40">
        <v>5</v>
      </c>
      <c r="M41" s="40">
        <v>7</v>
      </c>
      <c r="N41" s="40">
        <v>5</v>
      </c>
      <c r="O41" s="40">
        <v>39</v>
      </c>
      <c r="P41" s="41">
        <v>4015630981601</v>
      </c>
      <c r="Q41" s="40">
        <v>50</v>
      </c>
      <c r="R41" s="40">
        <v>5</v>
      </c>
      <c r="S41" s="40">
        <v>7</v>
      </c>
      <c r="T41" s="40">
        <v>5</v>
      </c>
      <c r="U41" s="40">
        <v>39</v>
      </c>
      <c r="V41" s="41">
        <v>4015630981601</v>
      </c>
      <c r="W41" s="40">
        <v>50</v>
      </c>
      <c r="X41" s="40">
        <v>5</v>
      </c>
      <c r="Y41" s="40">
        <v>7</v>
      </c>
      <c r="Z41" s="40">
        <v>5</v>
      </c>
      <c r="AA41" s="40">
        <v>39</v>
      </c>
      <c r="AB41" s="42">
        <v>0.219</v>
      </c>
      <c r="AC41" s="45">
        <v>0.30380000000000001</v>
      </c>
      <c r="AD41" s="45" t="s">
        <v>40</v>
      </c>
      <c r="AE41" s="40">
        <v>10</v>
      </c>
      <c r="AF41" s="39">
        <v>0.2409</v>
      </c>
      <c r="AG41" s="73">
        <v>25</v>
      </c>
      <c r="AH41" s="74" t="s">
        <v>41</v>
      </c>
      <c r="AI41" s="75">
        <v>2.5</v>
      </c>
      <c r="AJ41" s="74" t="s">
        <v>42</v>
      </c>
      <c r="AK41" s="75">
        <v>2.5</v>
      </c>
      <c r="AL41" s="75">
        <f t="shared" si="0"/>
        <v>30</v>
      </c>
      <c r="AM41" s="36" t="s">
        <v>43</v>
      </c>
      <c r="AN41" s="150"/>
      <c r="AO41" s="205"/>
      <c r="AP41" s="205"/>
      <c r="AQ41" s="165"/>
      <c r="AR41" s="116"/>
    </row>
    <row r="42" spans="2:44" ht="38.25" x14ac:dyDescent="0.25">
      <c r="B42" s="19">
        <v>9</v>
      </c>
      <c r="C42" s="20">
        <v>901</v>
      </c>
      <c r="D42" s="21" t="s">
        <v>108</v>
      </c>
      <c r="E42" s="22">
        <v>4.95</v>
      </c>
      <c r="F42" s="23" t="s">
        <v>109</v>
      </c>
      <c r="G42" s="23" t="s">
        <v>110</v>
      </c>
      <c r="H42" s="23">
        <v>1116795</v>
      </c>
      <c r="I42" s="23">
        <v>15</v>
      </c>
      <c r="J42" s="24">
        <v>7070060013930</v>
      </c>
      <c r="K42" s="23">
        <v>1</v>
      </c>
      <c r="L42" s="23">
        <v>9</v>
      </c>
      <c r="M42" s="23">
        <v>2</v>
      </c>
      <c r="N42" s="23">
        <v>7</v>
      </c>
      <c r="O42" s="23">
        <v>348</v>
      </c>
      <c r="P42" s="24">
        <v>7070060013930</v>
      </c>
      <c r="Q42" s="23">
        <v>1</v>
      </c>
      <c r="R42" s="23">
        <v>9</v>
      </c>
      <c r="S42" s="23">
        <v>2</v>
      </c>
      <c r="T42" s="23">
        <v>7</v>
      </c>
      <c r="U42" s="23">
        <v>348</v>
      </c>
      <c r="V42" s="24"/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2">
        <v>4.2</v>
      </c>
      <c r="AC42" s="25">
        <v>0.75</v>
      </c>
      <c r="AD42" s="25" t="s">
        <v>40</v>
      </c>
      <c r="AE42" s="23">
        <v>21</v>
      </c>
      <c r="AF42" s="22">
        <v>5.0819999999999999</v>
      </c>
      <c r="AG42" s="70">
        <v>25</v>
      </c>
      <c r="AH42" s="71" t="s">
        <v>41</v>
      </c>
      <c r="AI42" s="72">
        <v>2.5</v>
      </c>
      <c r="AJ42" s="71" t="s">
        <v>54</v>
      </c>
      <c r="AK42" s="72">
        <v>1</v>
      </c>
      <c r="AL42" s="72">
        <f t="shared" si="0"/>
        <v>28.5</v>
      </c>
      <c r="AM42" s="19" t="s">
        <v>43</v>
      </c>
      <c r="AN42" s="143">
        <v>5</v>
      </c>
      <c r="AO42" s="200"/>
      <c r="AP42" s="200"/>
      <c r="AQ42" s="156"/>
      <c r="AR42" s="144"/>
    </row>
    <row r="43" spans="2:44" ht="25.5" x14ac:dyDescent="0.25">
      <c r="B43" s="7">
        <v>9</v>
      </c>
      <c r="C43" s="8">
        <v>901</v>
      </c>
      <c r="D43" s="9" t="s">
        <v>108</v>
      </c>
      <c r="E43" s="10">
        <v>4.95</v>
      </c>
      <c r="F43" s="11" t="s">
        <v>66</v>
      </c>
      <c r="G43" s="11" t="s">
        <v>67</v>
      </c>
      <c r="H43" s="11">
        <v>54215</v>
      </c>
      <c r="I43" s="11">
        <v>20</v>
      </c>
      <c r="J43" s="12">
        <v>385480542159</v>
      </c>
      <c r="K43" s="11">
        <v>1</v>
      </c>
      <c r="L43" s="11">
        <v>22</v>
      </c>
      <c r="M43" s="11">
        <v>13</v>
      </c>
      <c r="N43" s="11">
        <v>16</v>
      </c>
      <c r="O43" s="11">
        <v>546</v>
      </c>
      <c r="P43" s="12">
        <v>385480542159</v>
      </c>
      <c r="Q43" s="11">
        <v>1</v>
      </c>
      <c r="R43" s="11">
        <v>22</v>
      </c>
      <c r="S43" s="11">
        <v>13</v>
      </c>
      <c r="T43" s="11">
        <v>16</v>
      </c>
      <c r="U43" s="11">
        <v>546</v>
      </c>
      <c r="V43" s="12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0">
        <v>4.8499999999999996</v>
      </c>
      <c r="AC43" s="13">
        <v>0.1</v>
      </c>
      <c r="AD43" s="13" t="s">
        <v>40</v>
      </c>
      <c r="AE43" s="11">
        <v>21</v>
      </c>
      <c r="AF43" s="10">
        <v>5.8685</v>
      </c>
      <c r="AG43" s="64">
        <f>(1-(((AB43-AB42)/E43)))*25</f>
        <v>21.71717171717172</v>
      </c>
      <c r="AH43" s="65" t="s">
        <v>41</v>
      </c>
      <c r="AI43" s="66">
        <v>2.5</v>
      </c>
      <c r="AJ43" s="65" t="s">
        <v>42</v>
      </c>
      <c r="AK43" s="66">
        <v>2.5</v>
      </c>
      <c r="AL43" s="66">
        <f t="shared" si="0"/>
        <v>26.71717171717172</v>
      </c>
      <c r="AM43" s="7" t="s">
        <v>43</v>
      </c>
      <c r="AN43" s="126">
        <v>5</v>
      </c>
      <c r="AO43" s="201"/>
      <c r="AP43" s="201"/>
      <c r="AQ43" s="157"/>
      <c r="AR43" s="127"/>
    </row>
    <row r="44" spans="2:44" ht="25.5" x14ac:dyDescent="0.25">
      <c r="B44" s="7">
        <v>9</v>
      </c>
      <c r="C44" s="8">
        <v>901</v>
      </c>
      <c r="D44" s="9" t="s">
        <v>108</v>
      </c>
      <c r="E44" s="10">
        <v>4.95</v>
      </c>
      <c r="F44" s="11" t="s">
        <v>111</v>
      </c>
      <c r="G44" s="11" t="s">
        <v>112</v>
      </c>
      <c r="H44" s="11">
        <v>8038694190</v>
      </c>
      <c r="I44" s="11">
        <v>10</v>
      </c>
      <c r="J44" s="12">
        <v>7613336119778</v>
      </c>
      <c r="K44" s="11">
        <v>10</v>
      </c>
      <c r="L44" s="11">
        <v>120</v>
      </c>
      <c r="M44" s="11">
        <v>125</v>
      </c>
      <c r="N44" s="11">
        <v>155</v>
      </c>
      <c r="O44" s="11">
        <v>286</v>
      </c>
      <c r="P44" s="12">
        <v>7613336119778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2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4">
        <v>4.95</v>
      </c>
      <c r="AC44" s="15">
        <v>0</v>
      </c>
      <c r="AD44" s="13" t="s">
        <v>40</v>
      </c>
      <c r="AE44" s="11">
        <v>21</v>
      </c>
      <c r="AF44" s="10">
        <v>5.9894999999999996</v>
      </c>
      <c r="AG44" s="64">
        <f>(1-(((AB44-AB42)/E44)))*25</f>
        <v>21.212121212121211</v>
      </c>
      <c r="AH44" s="65" t="s">
        <v>41</v>
      </c>
      <c r="AI44" s="66">
        <v>2.5</v>
      </c>
      <c r="AJ44" s="65" t="s">
        <v>42</v>
      </c>
      <c r="AK44" s="66">
        <v>2.5</v>
      </c>
      <c r="AL44" s="66">
        <f t="shared" si="0"/>
        <v>26.212121212121211</v>
      </c>
      <c r="AM44" s="7" t="s">
        <v>43</v>
      </c>
      <c r="AN44" s="126">
        <v>5</v>
      </c>
      <c r="AO44" s="201"/>
      <c r="AP44" s="201"/>
      <c r="AQ44" s="159">
        <v>2000</v>
      </c>
      <c r="AR44" s="128">
        <v>100450</v>
      </c>
    </row>
    <row r="45" spans="2:44" s="33" customFormat="1" ht="39" thickBot="1" x14ac:dyDescent="0.3">
      <c r="B45" s="26">
        <v>9</v>
      </c>
      <c r="C45" s="27">
        <v>901</v>
      </c>
      <c r="D45" s="28" t="s">
        <v>108</v>
      </c>
      <c r="E45" s="29">
        <v>4.95</v>
      </c>
      <c r="F45" s="30" t="s">
        <v>113</v>
      </c>
      <c r="G45" s="30" t="s">
        <v>114</v>
      </c>
      <c r="H45" s="30">
        <v>10698915</v>
      </c>
      <c r="I45" s="30">
        <v>10</v>
      </c>
      <c r="J45" s="31">
        <v>630414592633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1">
        <v>630414592633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1"/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29">
        <v>4.5999999999999996</v>
      </c>
      <c r="AC45" s="32">
        <v>0.35</v>
      </c>
      <c r="AD45" s="32" t="s">
        <v>40</v>
      </c>
      <c r="AE45" s="30">
        <v>21</v>
      </c>
      <c r="AF45" s="29">
        <v>5.5659999999999998</v>
      </c>
      <c r="AG45" s="64">
        <f>(1-(((AB45-AB42)/E45)))*25</f>
        <v>22.979797979797983</v>
      </c>
      <c r="AH45" s="68" t="s">
        <v>41</v>
      </c>
      <c r="AI45" s="69">
        <v>2.5</v>
      </c>
      <c r="AJ45" s="68" t="s">
        <v>42</v>
      </c>
      <c r="AK45" s="69">
        <v>2.5</v>
      </c>
      <c r="AL45" s="69">
        <f t="shared" si="0"/>
        <v>27.979797979797983</v>
      </c>
      <c r="AM45" s="26" t="s">
        <v>43</v>
      </c>
      <c r="AN45" s="150">
        <v>5</v>
      </c>
      <c r="AO45" s="205"/>
      <c r="AP45" s="205"/>
      <c r="AQ45" s="165"/>
      <c r="AR45" s="116"/>
    </row>
    <row r="46" spans="2:44" s="62" customFormat="1" ht="38.25" hidden="1" x14ac:dyDescent="0.25">
      <c r="B46" s="89">
        <v>10</v>
      </c>
      <c r="C46" s="90">
        <v>1001</v>
      </c>
      <c r="D46" s="91" t="s">
        <v>115</v>
      </c>
      <c r="E46" s="92">
        <v>0.2</v>
      </c>
      <c r="F46" s="93" t="s">
        <v>49</v>
      </c>
      <c r="G46" s="93" t="s">
        <v>90</v>
      </c>
      <c r="H46" s="93" t="s">
        <v>91</v>
      </c>
      <c r="I46" s="93">
        <v>50</v>
      </c>
      <c r="J46" s="94">
        <v>4710949330934</v>
      </c>
      <c r="K46" s="93">
        <v>1</v>
      </c>
      <c r="L46" s="93">
        <v>6</v>
      </c>
      <c r="M46" s="93">
        <v>8</v>
      </c>
      <c r="N46" s="93">
        <v>4</v>
      </c>
      <c r="O46" s="93">
        <v>50</v>
      </c>
      <c r="P46" s="94" t="s">
        <v>92</v>
      </c>
      <c r="Q46" s="93">
        <v>240</v>
      </c>
      <c r="R46" s="93">
        <v>46</v>
      </c>
      <c r="S46" s="93">
        <v>55</v>
      </c>
      <c r="T46" s="93">
        <v>31</v>
      </c>
      <c r="U46" s="93">
        <v>17500</v>
      </c>
      <c r="V46" s="94" t="s">
        <v>53</v>
      </c>
      <c r="W46" s="93">
        <v>12</v>
      </c>
      <c r="X46" s="93">
        <v>120</v>
      </c>
      <c r="Y46" s="93">
        <v>145</v>
      </c>
      <c r="Z46" s="93">
        <v>120</v>
      </c>
      <c r="AA46" s="93">
        <v>240000</v>
      </c>
      <c r="AB46" s="92">
        <v>9.0999999999999998E-2</v>
      </c>
      <c r="AC46" s="93">
        <v>0.109</v>
      </c>
      <c r="AD46" s="93" t="s">
        <v>116</v>
      </c>
      <c r="AE46" s="93">
        <v>10</v>
      </c>
      <c r="AF46" s="92">
        <v>0.10009999999999999</v>
      </c>
      <c r="AG46" s="186" t="s">
        <v>77</v>
      </c>
      <c r="AH46" s="187"/>
      <c r="AI46" s="187"/>
      <c r="AJ46" s="187"/>
      <c r="AK46" s="187"/>
      <c r="AL46" s="188"/>
      <c r="AM46" s="95" t="s">
        <v>41</v>
      </c>
      <c r="AN46" s="123"/>
      <c r="AO46" s="123"/>
      <c r="AP46" s="123"/>
    </row>
    <row r="47" spans="2:44" ht="38.25" x14ac:dyDescent="0.25">
      <c r="B47" s="7">
        <v>10</v>
      </c>
      <c r="C47" s="8">
        <v>1001</v>
      </c>
      <c r="D47" s="9" t="s">
        <v>115</v>
      </c>
      <c r="E47" s="10">
        <v>0.2</v>
      </c>
      <c r="F47" s="11" t="s">
        <v>64</v>
      </c>
      <c r="G47" s="11" t="s">
        <v>65</v>
      </c>
      <c r="H47" s="11">
        <v>843031</v>
      </c>
      <c r="I47" s="11">
        <v>50</v>
      </c>
      <c r="J47" s="12">
        <v>8437017076315</v>
      </c>
      <c r="K47" s="11">
        <v>1</v>
      </c>
      <c r="L47" s="11">
        <v>4</v>
      </c>
      <c r="M47" s="11">
        <v>7</v>
      </c>
      <c r="N47" s="11">
        <v>4</v>
      </c>
      <c r="O47" s="11">
        <v>10</v>
      </c>
      <c r="P47" s="12">
        <v>8437017076315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2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0">
        <v>0.14399999999999999</v>
      </c>
      <c r="AC47" s="13">
        <v>5.6000000000000001E-2</v>
      </c>
      <c r="AD47" s="13" t="s">
        <v>40</v>
      </c>
      <c r="AE47" s="11">
        <v>10</v>
      </c>
      <c r="AF47" s="10">
        <v>0.15840000000000001</v>
      </c>
      <c r="AG47" s="70">
        <v>25</v>
      </c>
      <c r="AH47" s="71" t="s">
        <v>41</v>
      </c>
      <c r="AI47" s="72">
        <v>2.5</v>
      </c>
      <c r="AJ47" s="71" t="s">
        <v>54</v>
      </c>
      <c r="AK47" s="72">
        <v>1</v>
      </c>
      <c r="AL47" s="72">
        <f t="shared" si="0"/>
        <v>28.5</v>
      </c>
      <c r="AM47" s="7" t="s">
        <v>43</v>
      </c>
      <c r="AN47" s="126">
        <v>5</v>
      </c>
      <c r="AO47" s="201"/>
      <c r="AP47" s="201"/>
      <c r="AQ47" s="159"/>
      <c r="AR47" s="128"/>
    </row>
    <row r="48" spans="2:44" s="33" customFormat="1" ht="39" thickBot="1" x14ac:dyDescent="0.3">
      <c r="B48" s="26">
        <v>10</v>
      </c>
      <c r="C48" s="27">
        <v>1001</v>
      </c>
      <c r="D48" s="28" t="s">
        <v>115</v>
      </c>
      <c r="E48" s="29">
        <v>0.2</v>
      </c>
      <c r="F48" s="30" t="s">
        <v>111</v>
      </c>
      <c r="G48" s="30" t="s">
        <v>117</v>
      </c>
      <c r="H48" s="30">
        <v>5942861018</v>
      </c>
      <c r="I48" s="30">
        <v>50</v>
      </c>
      <c r="J48" s="31">
        <v>4015630980482</v>
      </c>
      <c r="K48" s="30">
        <v>50</v>
      </c>
      <c r="L48" s="30">
        <v>45</v>
      </c>
      <c r="M48" s="30">
        <v>70</v>
      </c>
      <c r="N48" s="30">
        <v>50</v>
      </c>
      <c r="O48" s="30">
        <v>39</v>
      </c>
      <c r="P48" s="31">
        <v>4015630980482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1"/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43">
        <v>0.2</v>
      </c>
      <c r="AC48" s="44">
        <v>0</v>
      </c>
      <c r="AD48" s="32" t="s">
        <v>40</v>
      </c>
      <c r="AE48" s="30">
        <v>10</v>
      </c>
      <c r="AF48" s="29">
        <v>0.22</v>
      </c>
      <c r="AG48" s="67">
        <f>(1-(((AB48-AB47)/E47)))*25</f>
        <v>18</v>
      </c>
      <c r="AH48" s="68" t="s">
        <v>41</v>
      </c>
      <c r="AI48" s="69">
        <v>2.5</v>
      </c>
      <c r="AJ48" s="68" t="s">
        <v>42</v>
      </c>
      <c r="AK48" s="69">
        <v>2.5</v>
      </c>
      <c r="AL48" s="69">
        <f t="shared" si="0"/>
        <v>23</v>
      </c>
      <c r="AM48" s="26" t="s">
        <v>43</v>
      </c>
      <c r="AN48" s="150">
        <v>5</v>
      </c>
      <c r="AO48" s="205"/>
      <c r="AP48" s="205"/>
      <c r="AQ48" s="165">
        <v>145000</v>
      </c>
      <c r="AR48" s="116">
        <v>102571</v>
      </c>
    </row>
    <row r="49" spans="1:44" ht="25.5" x14ac:dyDescent="0.25">
      <c r="B49" s="19">
        <v>11</v>
      </c>
      <c r="C49" s="20">
        <v>1101</v>
      </c>
      <c r="D49" s="21" t="s">
        <v>118</v>
      </c>
      <c r="E49" s="22">
        <v>1.4750000000000001</v>
      </c>
      <c r="F49" s="23" t="s">
        <v>119</v>
      </c>
      <c r="G49" s="23" t="s">
        <v>120</v>
      </c>
      <c r="H49" s="23">
        <v>8012134</v>
      </c>
      <c r="I49" s="23">
        <v>12</v>
      </c>
      <c r="J49" s="24">
        <v>3760097080121</v>
      </c>
      <c r="K49" s="23">
        <v>12</v>
      </c>
      <c r="L49" s="23">
        <v>14</v>
      </c>
      <c r="M49" s="23">
        <v>7</v>
      </c>
      <c r="N49" s="23">
        <v>10</v>
      </c>
      <c r="O49" s="23">
        <v>70</v>
      </c>
      <c r="P49" s="24">
        <v>3760097080121</v>
      </c>
      <c r="Q49" s="23">
        <v>12</v>
      </c>
      <c r="R49" s="23">
        <v>14</v>
      </c>
      <c r="S49" s="23">
        <v>7</v>
      </c>
      <c r="T49" s="23">
        <v>10</v>
      </c>
      <c r="U49" s="23">
        <v>50</v>
      </c>
      <c r="V49" s="24"/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34">
        <v>1.45</v>
      </c>
      <c r="AC49" s="25">
        <v>2.5000000000000001E-2</v>
      </c>
      <c r="AD49" s="25" t="s">
        <v>40</v>
      </c>
      <c r="AE49" s="23">
        <v>21</v>
      </c>
      <c r="AF49" s="22">
        <v>1.7544999999999999</v>
      </c>
      <c r="AG49" s="99">
        <f>(1-(((AB49-AB50)/E49)))*25</f>
        <v>19.067796610169495</v>
      </c>
      <c r="AH49" s="71" t="s">
        <v>41</v>
      </c>
      <c r="AI49" s="72">
        <v>2.5</v>
      </c>
      <c r="AJ49" s="71" t="s">
        <v>42</v>
      </c>
      <c r="AK49" s="72">
        <v>2.5</v>
      </c>
      <c r="AL49" s="72">
        <f t="shared" si="0"/>
        <v>24.067796610169495</v>
      </c>
      <c r="AM49" s="19" t="s">
        <v>43</v>
      </c>
      <c r="AN49" s="143">
        <v>5</v>
      </c>
      <c r="AO49" s="200"/>
      <c r="AP49" s="200"/>
      <c r="AQ49" s="156">
        <v>30000</v>
      </c>
      <c r="AR49" s="144">
        <v>102820</v>
      </c>
    </row>
    <row r="50" spans="1:44" ht="25.5" x14ac:dyDescent="0.25">
      <c r="B50" s="7">
        <v>11</v>
      </c>
      <c r="C50" s="8">
        <v>1101</v>
      </c>
      <c r="D50" s="9" t="s">
        <v>118</v>
      </c>
      <c r="E50" s="10">
        <v>1.4750000000000001</v>
      </c>
      <c r="F50" s="11" t="s">
        <v>111</v>
      </c>
      <c r="G50" s="11" t="s">
        <v>121</v>
      </c>
      <c r="H50" s="11">
        <v>4625315070</v>
      </c>
      <c r="I50" s="11">
        <v>48</v>
      </c>
      <c r="J50" s="12">
        <v>4015630936878</v>
      </c>
      <c r="K50" s="11">
        <v>48</v>
      </c>
      <c r="L50" s="11">
        <v>45</v>
      </c>
      <c r="M50" s="11">
        <v>90</v>
      </c>
      <c r="N50" s="11">
        <v>80</v>
      </c>
      <c r="O50" s="11">
        <v>77</v>
      </c>
      <c r="P50" s="12">
        <v>4015630936878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2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0">
        <v>1.1000000000000001</v>
      </c>
      <c r="AC50" s="13">
        <v>0.375</v>
      </c>
      <c r="AD50" s="13" t="s">
        <v>40</v>
      </c>
      <c r="AE50" s="11">
        <v>10</v>
      </c>
      <c r="AF50" s="10">
        <v>1.21</v>
      </c>
      <c r="AG50" s="70">
        <v>25</v>
      </c>
      <c r="AH50" s="65" t="s">
        <v>41</v>
      </c>
      <c r="AI50" s="66">
        <v>2.5</v>
      </c>
      <c r="AJ50" s="65" t="s">
        <v>42</v>
      </c>
      <c r="AK50" s="66">
        <v>2.5</v>
      </c>
      <c r="AL50" s="66">
        <f t="shared" si="0"/>
        <v>30</v>
      </c>
      <c r="AM50" s="7" t="s">
        <v>43</v>
      </c>
      <c r="AN50" s="126">
        <v>5</v>
      </c>
      <c r="AO50" s="201"/>
      <c r="AP50" s="201"/>
      <c r="AQ50" s="157"/>
      <c r="AR50" s="127"/>
    </row>
    <row r="51" spans="1:44" s="33" customFormat="1" ht="26.25" thickBot="1" x14ac:dyDescent="0.3">
      <c r="B51" s="26">
        <v>11</v>
      </c>
      <c r="C51" s="27">
        <v>1101</v>
      </c>
      <c r="D51" s="28" t="s">
        <v>118</v>
      </c>
      <c r="E51" s="29">
        <v>1.4750000000000001</v>
      </c>
      <c r="F51" s="30" t="s">
        <v>122</v>
      </c>
      <c r="G51" s="30" t="s">
        <v>123</v>
      </c>
      <c r="H51" s="30" t="s">
        <v>124</v>
      </c>
      <c r="I51" s="30">
        <v>25</v>
      </c>
      <c r="J51" s="31">
        <v>8436540290335</v>
      </c>
      <c r="K51" s="30">
        <v>25</v>
      </c>
      <c r="L51" s="30">
        <v>6</v>
      </c>
      <c r="M51" s="30">
        <v>6</v>
      </c>
      <c r="N51" s="30">
        <v>6</v>
      </c>
      <c r="O51" s="30">
        <v>4</v>
      </c>
      <c r="P51" s="31">
        <v>8436540290335</v>
      </c>
      <c r="Q51" s="30">
        <v>25</v>
      </c>
      <c r="R51" s="30">
        <v>6</v>
      </c>
      <c r="S51" s="30">
        <v>6</v>
      </c>
      <c r="T51" s="30">
        <v>6</v>
      </c>
      <c r="U51" s="30">
        <v>4</v>
      </c>
      <c r="V51" s="31"/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29">
        <v>1.4</v>
      </c>
      <c r="AC51" s="32">
        <v>7.4999999999999997E-2</v>
      </c>
      <c r="AD51" s="32" t="s">
        <v>40</v>
      </c>
      <c r="AE51" s="30">
        <v>10</v>
      </c>
      <c r="AF51" s="29">
        <v>1.54</v>
      </c>
      <c r="AG51" s="67">
        <f>(1-(((AB51-AB50)/E51)))*25</f>
        <v>19.915254237288138</v>
      </c>
      <c r="AH51" s="68" t="s">
        <v>41</v>
      </c>
      <c r="AI51" s="69">
        <v>2.5</v>
      </c>
      <c r="AJ51" s="68" t="s">
        <v>54</v>
      </c>
      <c r="AK51" s="69">
        <v>1</v>
      </c>
      <c r="AL51" s="69">
        <f t="shared" si="0"/>
        <v>23.415254237288138</v>
      </c>
      <c r="AM51" s="26" t="s">
        <v>43</v>
      </c>
      <c r="AN51" s="150">
        <v>5</v>
      </c>
      <c r="AO51" s="205"/>
      <c r="AP51" s="205"/>
      <c r="AQ51" s="165"/>
      <c r="AR51" s="116"/>
    </row>
    <row r="52" spans="1:44" ht="38.25" x14ac:dyDescent="0.25">
      <c r="B52" s="19">
        <v>12</v>
      </c>
      <c r="C52" s="20">
        <v>1201</v>
      </c>
      <c r="D52" s="21" t="s">
        <v>125</v>
      </c>
      <c r="E52" s="22">
        <v>0.85</v>
      </c>
      <c r="F52" s="23" t="s">
        <v>58</v>
      </c>
      <c r="G52" s="23" t="s">
        <v>126</v>
      </c>
      <c r="H52" s="23" t="s">
        <v>127</v>
      </c>
      <c r="I52" s="23">
        <v>50</v>
      </c>
      <c r="J52" s="24">
        <v>8809335861087</v>
      </c>
      <c r="K52" s="23">
        <v>1</v>
      </c>
      <c r="L52" s="23">
        <v>6</v>
      </c>
      <c r="M52" s="23">
        <v>5</v>
      </c>
      <c r="N52" s="23">
        <v>4</v>
      </c>
      <c r="O52" s="23">
        <v>0</v>
      </c>
      <c r="P52" s="24">
        <v>8809335861087</v>
      </c>
      <c r="Q52" s="23">
        <v>1</v>
      </c>
      <c r="R52" s="23">
        <v>6</v>
      </c>
      <c r="S52" s="23">
        <v>5</v>
      </c>
      <c r="T52" s="23">
        <v>4</v>
      </c>
      <c r="U52" s="23">
        <v>0</v>
      </c>
      <c r="V52" s="24"/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2">
        <v>0.75</v>
      </c>
      <c r="AC52" s="25">
        <v>0.1</v>
      </c>
      <c r="AD52" s="25" t="s">
        <v>40</v>
      </c>
      <c r="AE52" s="23">
        <v>21</v>
      </c>
      <c r="AF52" s="22">
        <v>0.90749999999999997</v>
      </c>
      <c r="AG52" s="70">
        <v>25</v>
      </c>
      <c r="AH52" s="71" t="s">
        <v>41</v>
      </c>
      <c r="AI52" s="72">
        <v>2.5</v>
      </c>
      <c r="AJ52" s="71" t="s">
        <v>42</v>
      </c>
      <c r="AK52" s="72">
        <v>2.5</v>
      </c>
      <c r="AL52" s="72">
        <f t="shared" si="0"/>
        <v>30</v>
      </c>
      <c r="AM52" s="19" t="s">
        <v>43</v>
      </c>
      <c r="AN52" s="143"/>
      <c r="AO52" s="200"/>
      <c r="AP52" s="200"/>
      <c r="AQ52" s="158"/>
      <c r="AR52" s="138"/>
    </row>
    <row r="53" spans="1:44" ht="25.5" x14ac:dyDescent="0.25">
      <c r="B53" s="7">
        <v>12</v>
      </c>
      <c r="C53" s="8">
        <v>1201</v>
      </c>
      <c r="D53" s="9" t="s">
        <v>125</v>
      </c>
      <c r="E53" s="10">
        <v>0.85</v>
      </c>
      <c r="F53" s="11" t="s">
        <v>128</v>
      </c>
      <c r="G53" s="11" t="s">
        <v>129</v>
      </c>
      <c r="H53" s="11">
        <v>126111716</v>
      </c>
      <c r="I53" s="11">
        <v>200</v>
      </c>
      <c r="J53" s="12">
        <v>8430793096300</v>
      </c>
      <c r="K53" s="11">
        <v>50</v>
      </c>
      <c r="L53" s="11">
        <v>0</v>
      </c>
      <c r="M53" s="11">
        <v>0</v>
      </c>
      <c r="N53" s="11">
        <v>0</v>
      </c>
      <c r="O53" s="11">
        <v>0</v>
      </c>
      <c r="P53" s="12">
        <v>8426950446675</v>
      </c>
      <c r="Q53" s="11">
        <v>200</v>
      </c>
      <c r="R53" s="11">
        <v>6</v>
      </c>
      <c r="S53" s="11">
        <v>22</v>
      </c>
      <c r="T53" s="11">
        <v>9</v>
      </c>
      <c r="U53" s="11">
        <v>392</v>
      </c>
      <c r="V53" s="12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0">
        <v>0.75</v>
      </c>
      <c r="AC53" s="13">
        <v>0.1</v>
      </c>
      <c r="AD53" s="13" t="s">
        <v>40</v>
      </c>
      <c r="AE53" s="11">
        <v>21</v>
      </c>
      <c r="AF53" s="10">
        <v>0.90749999999999997</v>
      </c>
      <c r="AG53" s="64">
        <v>25</v>
      </c>
      <c r="AH53" s="65" t="s">
        <v>41</v>
      </c>
      <c r="AI53" s="66">
        <v>2.5</v>
      </c>
      <c r="AJ53" s="65" t="s">
        <v>42</v>
      </c>
      <c r="AK53" s="66">
        <v>2.5</v>
      </c>
      <c r="AL53" s="66">
        <f t="shared" si="0"/>
        <v>30</v>
      </c>
      <c r="AM53" s="7" t="s">
        <v>43</v>
      </c>
      <c r="AN53" s="126"/>
      <c r="AO53" s="201"/>
      <c r="AP53" s="201"/>
      <c r="AQ53" s="157"/>
      <c r="AR53" s="127"/>
    </row>
    <row r="54" spans="1:44" ht="25.5" x14ac:dyDescent="0.25">
      <c r="B54" s="7">
        <v>12</v>
      </c>
      <c r="C54" s="8">
        <v>1201</v>
      </c>
      <c r="D54" s="9" t="s">
        <v>125</v>
      </c>
      <c r="E54" s="10">
        <v>0.85</v>
      </c>
      <c r="F54" s="11" t="s">
        <v>66</v>
      </c>
      <c r="G54" s="11" t="s">
        <v>67</v>
      </c>
      <c r="H54" s="11">
        <v>58786</v>
      </c>
      <c r="I54" s="11">
        <v>50</v>
      </c>
      <c r="J54" s="12">
        <v>10385480587867</v>
      </c>
      <c r="K54" s="11">
        <v>1</v>
      </c>
      <c r="L54" s="11">
        <v>8</v>
      </c>
      <c r="M54" s="11">
        <v>4</v>
      </c>
      <c r="N54" s="11">
        <v>7</v>
      </c>
      <c r="O54" s="11">
        <v>56</v>
      </c>
      <c r="P54" s="12">
        <v>10385480587867</v>
      </c>
      <c r="Q54" s="11">
        <v>1</v>
      </c>
      <c r="R54" s="11">
        <v>8</v>
      </c>
      <c r="S54" s="11">
        <v>4</v>
      </c>
      <c r="T54" s="11">
        <v>7</v>
      </c>
      <c r="U54" s="11">
        <v>56</v>
      </c>
      <c r="V54" s="12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0">
        <v>0.8</v>
      </c>
      <c r="AC54" s="13">
        <v>0.05</v>
      </c>
      <c r="AD54" s="13" t="s">
        <v>40</v>
      </c>
      <c r="AE54" s="11">
        <v>21</v>
      </c>
      <c r="AF54" s="10">
        <v>0.96800010000000003</v>
      </c>
      <c r="AG54" s="96">
        <f>(1-(((AB54-AB53)/E54)))*25</f>
        <v>23.52941176470588</v>
      </c>
      <c r="AH54" s="65" t="s">
        <v>41</v>
      </c>
      <c r="AI54" s="66">
        <v>2.5</v>
      </c>
      <c r="AJ54" s="65" t="s">
        <v>42</v>
      </c>
      <c r="AK54" s="66">
        <v>2.5</v>
      </c>
      <c r="AL54" s="66">
        <f t="shared" si="0"/>
        <v>28.52941176470588</v>
      </c>
      <c r="AM54" s="7" t="s">
        <v>43</v>
      </c>
      <c r="AN54" s="126"/>
      <c r="AO54" s="201"/>
      <c r="AP54" s="201"/>
      <c r="AQ54" s="157"/>
      <c r="AR54" s="127"/>
    </row>
    <row r="55" spans="1:44" s="54" customFormat="1" ht="37.9" hidden="1" customHeight="1" thickBot="1" x14ac:dyDescent="0.3">
      <c r="B55" s="82">
        <v>12</v>
      </c>
      <c r="C55" s="83">
        <v>1201</v>
      </c>
      <c r="D55" s="84" t="s">
        <v>125</v>
      </c>
      <c r="E55" s="85">
        <v>0.85</v>
      </c>
      <c r="F55" s="86" t="s">
        <v>130</v>
      </c>
      <c r="G55" s="86" t="s">
        <v>130</v>
      </c>
      <c r="H55" s="86">
        <v>111716</v>
      </c>
      <c r="I55" s="86">
        <v>1</v>
      </c>
      <c r="J55" s="87">
        <v>7311091117168</v>
      </c>
      <c r="K55" s="86">
        <v>1</v>
      </c>
      <c r="L55" s="86">
        <v>107</v>
      </c>
      <c r="M55" s="86">
        <v>56</v>
      </c>
      <c r="N55" s="86">
        <v>22</v>
      </c>
      <c r="O55" s="86">
        <v>150</v>
      </c>
      <c r="P55" s="87">
        <v>7311091117168</v>
      </c>
      <c r="Q55" s="86">
        <v>1</v>
      </c>
      <c r="R55" s="86">
        <v>107</v>
      </c>
      <c r="S55" s="86">
        <v>56</v>
      </c>
      <c r="T55" s="86">
        <v>22</v>
      </c>
      <c r="U55" s="86">
        <v>150</v>
      </c>
      <c r="V55" s="87"/>
      <c r="W55" s="86">
        <v>0</v>
      </c>
      <c r="X55" s="86">
        <v>0</v>
      </c>
      <c r="Y55" s="86">
        <v>0</v>
      </c>
      <c r="Z55" s="86">
        <v>0</v>
      </c>
      <c r="AA55" s="86">
        <v>0</v>
      </c>
      <c r="AB55" s="114">
        <v>0.84</v>
      </c>
      <c r="AC55" s="86">
        <v>0.01</v>
      </c>
      <c r="AD55" s="86" t="s">
        <v>40</v>
      </c>
      <c r="AE55" s="86">
        <v>21</v>
      </c>
      <c r="AF55" s="85">
        <v>1.0164</v>
      </c>
      <c r="AG55" s="195" t="s">
        <v>180</v>
      </c>
      <c r="AH55" s="196"/>
      <c r="AI55" s="196"/>
      <c r="AJ55" s="196"/>
      <c r="AK55" s="196"/>
      <c r="AL55" s="197"/>
      <c r="AM55" s="88" t="s">
        <v>41</v>
      </c>
      <c r="AN55" s="123"/>
      <c r="AO55" s="123"/>
      <c r="AP55" s="123"/>
      <c r="AQ55" s="142"/>
      <c r="AR55" s="142"/>
    </row>
    <row r="56" spans="1:44" s="121" customFormat="1" ht="28.5" customHeight="1" thickBot="1" x14ac:dyDescent="0.3">
      <c r="A56" s="100"/>
      <c r="B56" s="117">
        <v>13</v>
      </c>
      <c r="C56" s="117">
        <v>1301</v>
      </c>
      <c r="D56" s="117" t="s">
        <v>131</v>
      </c>
      <c r="E56" s="117">
        <v>5.0999999999999997E-2</v>
      </c>
      <c r="F56" s="118" t="s">
        <v>174</v>
      </c>
      <c r="G56" s="118" t="s">
        <v>175</v>
      </c>
      <c r="H56" s="118" t="s">
        <v>176</v>
      </c>
      <c r="I56" s="118">
        <v>100</v>
      </c>
      <c r="J56" s="112">
        <v>8430484241101</v>
      </c>
      <c r="K56" s="102">
        <v>1</v>
      </c>
      <c r="L56" s="102">
        <v>5</v>
      </c>
      <c r="M56" s="102">
        <v>5</v>
      </c>
      <c r="N56" s="102">
        <v>13</v>
      </c>
      <c r="O56" s="102">
        <v>90</v>
      </c>
      <c r="P56" s="112">
        <v>8430484241101</v>
      </c>
      <c r="Q56" s="102">
        <v>216</v>
      </c>
      <c r="R56" s="102">
        <v>51</v>
      </c>
      <c r="S56" s="102">
        <v>43</v>
      </c>
      <c r="T56" s="102">
        <v>41</v>
      </c>
      <c r="U56" s="102">
        <v>20000</v>
      </c>
      <c r="V56" s="112"/>
      <c r="W56" s="102"/>
      <c r="X56" s="102"/>
      <c r="Y56" s="102"/>
      <c r="Z56" s="102"/>
      <c r="AA56" s="102">
        <v>0</v>
      </c>
      <c r="AB56" s="119">
        <v>5.0900000000000001E-2</v>
      </c>
      <c r="AC56" s="103">
        <f>E56-AB56</f>
        <v>9.9999999999995925E-5</v>
      </c>
      <c r="AD56" s="102" t="s">
        <v>40</v>
      </c>
      <c r="AE56" s="118">
        <v>21</v>
      </c>
      <c r="AF56" s="119">
        <v>6.1600000000000002E-2</v>
      </c>
      <c r="AG56" s="108">
        <v>25</v>
      </c>
      <c r="AH56" s="104" t="s">
        <v>41</v>
      </c>
      <c r="AI56" s="105">
        <v>2.5</v>
      </c>
      <c r="AJ56" s="104" t="s">
        <v>42</v>
      </c>
      <c r="AK56" s="105">
        <v>2.5</v>
      </c>
      <c r="AL56" s="120">
        <f t="shared" ref="AL56" si="1">AG56+AI56+AK56</f>
        <v>30</v>
      </c>
      <c r="AM56" s="141" t="s">
        <v>43</v>
      </c>
      <c r="AN56" s="151"/>
      <c r="AO56" s="208"/>
      <c r="AP56" s="208"/>
      <c r="AQ56" s="169"/>
      <c r="AR56" s="152"/>
    </row>
    <row r="57" spans="1:44" ht="38.25" x14ac:dyDescent="0.25">
      <c r="B57" s="19">
        <v>14</v>
      </c>
      <c r="C57" s="20">
        <v>1401</v>
      </c>
      <c r="D57" s="21" t="s">
        <v>133</v>
      </c>
      <c r="E57" s="22">
        <v>6.5000000000000002E-2</v>
      </c>
      <c r="F57" s="23" t="s">
        <v>134</v>
      </c>
      <c r="G57" s="23" t="s">
        <v>135</v>
      </c>
      <c r="H57" s="23" t="s">
        <v>136</v>
      </c>
      <c r="I57" s="23">
        <v>100</v>
      </c>
      <c r="J57" s="24">
        <v>8431152800040</v>
      </c>
      <c r="K57" s="23">
        <v>1</v>
      </c>
      <c r="L57" s="23">
        <v>1</v>
      </c>
      <c r="M57" s="23">
        <v>9</v>
      </c>
      <c r="N57" s="23">
        <v>1</v>
      </c>
      <c r="O57" s="23">
        <v>1</v>
      </c>
      <c r="P57" s="24">
        <v>8431152800040</v>
      </c>
      <c r="Q57" s="23">
        <v>100</v>
      </c>
      <c r="R57" s="23">
        <v>5</v>
      </c>
      <c r="S57" s="23">
        <v>13</v>
      </c>
      <c r="T57" s="23">
        <v>5</v>
      </c>
      <c r="U57" s="23">
        <v>84</v>
      </c>
      <c r="V57" s="24"/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34">
        <v>6.3049999999999995E-2</v>
      </c>
      <c r="AC57" s="25">
        <v>1.9499999999999999E-3</v>
      </c>
      <c r="AD57" s="25" t="s">
        <v>40</v>
      </c>
      <c r="AE57" s="23">
        <v>21</v>
      </c>
      <c r="AF57" s="22">
        <v>7.6290499999999997E-2</v>
      </c>
      <c r="AG57" s="96">
        <f>(1-(((AB57-AB60)/E57)))*25</f>
        <v>17.55769230769231</v>
      </c>
      <c r="AH57" s="71" t="s">
        <v>41</v>
      </c>
      <c r="AI57" s="72">
        <v>2.5</v>
      </c>
      <c r="AJ57" s="71" t="s">
        <v>42</v>
      </c>
      <c r="AK57" s="72">
        <v>2.5</v>
      </c>
      <c r="AL57" s="76">
        <f t="shared" si="0"/>
        <v>22.55769230769231</v>
      </c>
      <c r="AM57" s="19" t="s">
        <v>43</v>
      </c>
      <c r="AN57" s="143">
        <v>5</v>
      </c>
      <c r="AO57" s="200"/>
      <c r="AP57" s="200"/>
      <c r="AQ57" s="156">
        <v>72500</v>
      </c>
      <c r="AR57" s="144">
        <v>100595</v>
      </c>
    </row>
    <row r="58" spans="1:44" ht="38.25" x14ac:dyDescent="0.25">
      <c r="B58" s="7">
        <v>14</v>
      </c>
      <c r="C58" s="8">
        <v>1401</v>
      </c>
      <c r="D58" s="9" t="s">
        <v>133</v>
      </c>
      <c r="E58" s="10">
        <v>6.5000000000000002E-2</v>
      </c>
      <c r="F58" s="11" t="s">
        <v>137</v>
      </c>
      <c r="G58" s="11" t="s">
        <v>138</v>
      </c>
      <c r="H58" s="11">
        <v>52010</v>
      </c>
      <c r="I58" s="11">
        <v>100</v>
      </c>
      <c r="J58" s="12">
        <v>8431673037512</v>
      </c>
      <c r="K58" s="11">
        <v>1</v>
      </c>
      <c r="L58" s="11">
        <v>14</v>
      </c>
      <c r="M58" s="11">
        <v>5</v>
      </c>
      <c r="N58" s="11">
        <v>5</v>
      </c>
      <c r="O58" s="11">
        <v>200</v>
      </c>
      <c r="P58" s="12">
        <v>8431673037512</v>
      </c>
      <c r="Q58" s="11">
        <v>1</v>
      </c>
      <c r="R58" s="11">
        <v>14</v>
      </c>
      <c r="S58" s="11">
        <v>5</v>
      </c>
      <c r="T58" s="11">
        <v>5</v>
      </c>
      <c r="U58" s="11">
        <v>200</v>
      </c>
      <c r="V58" s="12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0">
        <v>0.05</v>
      </c>
      <c r="AC58" s="13">
        <v>1.4999999999999999E-2</v>
      </c>
      <c r="AD58" s="13" t="s">
        <v>40</v>
      </c>
      <c r="AE58" s="11">
        <v>21</v>
      </c>
      <c r="AF58" s="10">
        <v>6.0499999999999998E-2</v>
      </c>
      <c r="AG58" s="96">
        <f>(1-(((AB58-AB60)/E58)))*25</f>
        <v>22.576923076923077</v>
      </c>
      <c r="AH58" s="65" t="s">
        <v>43</v>
      </c>
      <c r="AI58" s="66">
        <v>0</v>
      </c>
      <c r="AJ58" s="65" t="s">
        <v>42</v>
      </c>
      <c r="AK58" s="66">
        <v>2.5</v>
      </c>
      <c r="AL58" s="77">
        <f t="shared" si="0"/>
        <v>25.076923076923077</v>
      </c>
      <c r="AM58" s="19" t="s">
        <v>43</v>
      </c>
      <c r="AN58" s="126">
        <v>5</v>
      </c>
      <c r="AO58" s="201"/>
      <c r="AP58" s="201"/>
      <c r="AQ58" s="157"/>
      <c r="AR58" s="127"/>
    </row>
    <row r="59" spans="1:44" ht="38.25" x14ac:dyDescent="0.25">
      <c r="B59" s="7">
        <v>14</v>
      </c>
      <c r="C59" s="8">
        <v>1401</v>
      </c>
      <c r="D59" s="9" t="s">
        <v>133</v>
      </c>
      <c r="E59" s="10">
        <v>6.5000000000000002E-2</v>
      </c>
      <c r="F59" s="11" t="s">
        <v>139</v>
      </c>
      <c r="G59" s="11" t="s">
        <v>140</v>
      </c>
      <c r="H59" s="11">
        <v>495609</v>
      </c>
      <c r="I59" s="11">
        <v>100</v>
      </c>
      <c r="J59" s="12">
        <v>8435070500655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2">
        <v>8435070500655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2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0">
        <v>5.3199999999999997E-2</v>
      </c>
      <c r="AC59" s="13">
        <v>1.18E-2</v>
      </c>
      <c r="AD59" s="13" t="s">
        <v>40</v>
      </c>
      <c r="AE59" s="11">
        <v>21</v>
      </c>
      <c r="AF59" s="10">
        <v>6.4371999999999999E-2</v>
      </c>
      <c r="AG59" s="96">
        <f>(1-(((AB59-AB60)/E59)))*25</f>
        <v>21.346153846153847</v>
      </c>
      <c r="AH59" s="65" t="s">
        <v>41</v>
      </c>
      <c r="AI59" s="66">
        <v>2.5</v>
      </c>
      <c r="AJ59" s="65" t="s">
        <v>42</v>
      </c>
      <c r="AK59" s="66">
        <v>2.5</v>
      </c>
      <c r="AL59" s="77">
        <f t="shared" si="0"/>
        <v>26.346153846153847</v>
      </c>
      <c r="AM59" s="19" t="s">
        <v>43</v>
      </c>
      <c r="AN59" s="126">
        <v>5</v>
      </c>
      <c r="AO59" s="201"/>
      <c r="AP59" s="201"/>
      <c r="AQ59" s="157"/>
      <c r="AR59" s="127"/>
    </row>
    <row r="60" spans="1:44" ht="38.25" x14ac:dyDescent="0.25">
      <c r="B60" s="7">
        <v>14</v>
      </c>
      <c r="C60" s="8">
        <v>1401</v>
      </c>
      <c r="D60" s="9" t="s">
        <v>133</v>
      </c>
      <c r="E60" s="10">
        <v>6.5000000000000002E-2</v>
      </c>
      <c r="F60" s="106" t="s">
        <v>174</v>
      </c>
      <c r="G60" s="11" t="s">
        <v>177</v>
      </c>
      <c r="H60" s="11" t="s">
        <v>178</v>
      </c>
      <c r="I60" s="11">
        <v>100</v>
      </c>
      <c r="J60" s="12">
        <v>8430484262786</v>
      </c>
      <c r="K60" s="11">
        <v>1</v>
      </c>
      <c r="L60" s="11">
        <v>5</v>
      </c>
      <c r="M60" s="11">
        <v>5</v>
      </c>
      <c r="N60" s="11">
        <v>13</v>
      </c>
      <c r="O60" s="11">
        <v>90</v>
      </c>
      <c r="P60" s="12">
        <v>8430484262786</v>
      </c>
      <c r="Q60" s="11">
        <v>216</v>
      </c>
      <c r="R60" s="11">
        <v>51</v>
      </c>
      <c r="S60" s="11">
        <v>43</v>
      </c>
      <c r="T60" s="11">
        <v>41</v>
      </c>
      <c r="U60" s="11">
        <v>20000</v>
      </c>
      <c r="V60" s="12"/>
      <c r="W60" s="11"/>
      <c r="X60" s="11"/>
      <c r="Y60" s="11"/>
      <c r="Z60" s="11"/>
      <c r="AA60" s="11">
        <v>0</v>
      </c>
      <c r="AB60" s="10">
        <v>4.3700000000000003E-2</v>
      </c>
      <c r="AC60" s="107">
        <f>E60-AB60</f>
        <v>2.1299999999999999E-2</v>
      </c>
      <c r="AD60" s="13" t="s">
        <v>40</v>
      </c>
      <c r="AE60" s="11">
        <v>21</v>
      </c>
      <c r="AF60" s="10">
        <v>5.2900000000000003E-2</v>
      </c>
      <c r="AG60" s="96">
        <v>25</v>
      </c>
      <c r="AH60" s="65" t="s">
        <v>41</v>
      </c>
      <c r="AI60" s="66">
        <v>2.5</v>
      </c>
      <c r="AJ60" s="65" t="s">
        <v>42</v>
      </c>
      <c r="AK60" s="66">
        <v>2.5</v>
      </c>
      <c r="AL60" s="77">
        <f t="shared" ref="AL60" si="2">AG60+AI60+AK60</f>
        <v>30</v>
      </c>
      <c r="AM60" s="19" t="s">
        <v>43</v>
      </c>
      <c r="AN60" s="126">
        <v>5</v>
      </c>
      <c r="AO60" s="201"/>
      <c r="AP60" s="201"/>
      <c r="AQ60" s="157"/>
      <c r="AR60" s="127"/>
    </row>
    <row r="61" spans="1:44" s="33" customFormat="1" ht="39" thickBot="1" x14ac:dyDescent="0.3">
      <c r="B61" s="26">
        <v>14</v>
      </c>
      <c r="C61" s="27">
        <v>1401</v>
      </c>
      <c r="D61" s="28" t="s">
        <v>133</v>
      </c>
      <c r="E61" s="29">
        <v>6.5000000000000002E-2</v>
      </c>
      <c r="F61" s="40" t="s">
        <v>141</v>
      </c>
      <c r="G61" s="30" t="s">
        <v>142</v>
      </c>
      <c r="H61" s="30" t="s">
        <v>143</v>
      </c>
      <c r="I61" s="30">
        <v>100</v>
      </c>
      <c r="J61" s="31">
        <v>2000000002507</v>
      </c>
      <c r="K61" s="30">
        <v>1</v>
      </c>
      <c r="L61" s="30">
        <v>5</v>
      </c>
      <c r="M61" s="30">
        <v>14</v>
      </c>
      <c r="N61" s="30">
        <v>5</v>
      </c>
      <c r="O61" s="30">
        <v>100</v>
      </c>
      <c r="P61" s="31">
        <v>2000000002507</v>
      </c>
      <c r="Q61" s="30">
        <v>1</v>
      </c>
      <c r="R61" s="30">
        <v>5</v>
      </c>
      <c r="S61" s="30">
        <v>14</v>
      </c>
      <c r="T61" s="30">
        <v>5</v>
      </c>
      <c r="U61" s="30">
        <v>100</v>
      </c>
      <c r="V61" s="31"/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29">
        <v>0.06</v>
      </c>
      <c r="AC61" s="32">
        <v>5.0000000000000001E-3</v>
      </c>
      <c r="AD61" s="32" t="s">
        <v>40</v>
      </c>
      <c r="AE61" s="30">
        <v>21</v>
      </c>
      <c r="AF61" s="29">
        <v>7.2599999999999998E-2</v>
      </c>
      <c r="AG61" s="96">
        <f>(1-(((AB61-AB60)/E61)))*25</f>
        <v>18.730769230769234</v>
      </c>
      <c r="AH61" s="65" t="s">
        <v>43</v>
      </c>
      <c r="AI61" s="69">
        <v>0</v>
      </c>
      <c r="AJ61" s="68" t="s">
        <v>42</v>
      </c>
      <c r="AK61" s="69">
        <v>2.5</v>
      </c>
      <c r="AL61" s="75">
        <f t="shared" si="0"/>
        <v>21.230769230769234</v>
      </c>
      <c r="AM61" s="26" t="s">
        <v>43</v>
      </c>
      <c r="AN61" s="150">
        <v>5</v>
      </c>
      <c r="AO61" s="205"/>
      <c r="AP61" s="205"/>
      <c r="AQ61" s="165"/>
      <c r="AR61" s="116"/>
    </row>
    <row r="62" spans="1:44" s="54" customFormat="1" ht="33" hidden="1" customHeight="1" thickBot="1" x14ac:dyDescent="0.3">
      <c r="B62" s="46">
        <v>15</v>
      </c>
      <c r="C62" s="47">
        <v>1501</v>
      </c>
      <c r="D62" s="48" t="s">
        <v>144</v>
      </c>
      <c r="E62" s="49">
        <v>0.15</v>
      </c>
      <c r="F62" s="177" t="s">
        <v>132</v>
      </c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9"/>
      <c r="AM62" s="53" t="s">
        <v>41</v>
      </c>
      <c r="AN62" s="123"/>
      <c r="AO62" s="123"/>
      <c r="AP62" s="123"/>
      <c r="AQ62" s="142"/>
      <c r="AR62" s="142"/>
    </row>
    <row r="63" spans="1:44" s="33" customFormat="1" ht="26.25" thickBot="1" x14ac:dyDescent="0.3">
      <c r="B63" s="36">
        <v>16</v>
      </c>
      <c r="C63" s="37">
        <v>1601</v>
      </c>
      <c r="D63" s="38" t="s">
        <v>145</v>
      </c>
      <c r="E63" s="39">
        <v>0.08</v>
      </c>
      <c r="F63" s="40" t="s">
        <v>141</v>
      </c>
      <c r="G63" s="40" t="s">
        <v>146</v>
      </c>
      <c r="H63" s="40" t="s">
        <v>147</v>
      </c>
      <c r="I63" s="40">
        <v>100</v>
      </c>
      <c r="J63" s="41">
        <v>8436538970928</v>
      </c>
      <c r="K63" s="40">
        <v>1</v>
      </c>
      <c r="L63" s="40">
        <v>4</v>
      </c>
      <c r="M63" s="40">
        <v>12</v>
      </c>
      <c r="N63" s="40">
        <v>4</v>
      </c>
      <c r="O63" s="40">
        <v>70</v>
      </c>
      <c r="P63" s="41">
        <v>8436538970928</v>
      </c>
      <c r="Q63" s="40">
        <v>1</v>
      </c>
      <c r="R63" s="40">
        <v>4</v>
      </c>
      <c r="S63" s="40">
        <v>12</v>
      </c>
      <c r="T63" s="40">
        <v>4</v>
      </c>
      <c r="U63" s="40">
        <v>70</v>
      </c>
      <c r="V63" s="41"/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2">
        <v>7.0000000000000007E-2</v>
      </c>
      <c r="AC63" s="45">
        <v>0.01</v>
      </c>
      <c r="AD63" s="45" t="s">
        <v>40</v>
      </c>
      <c r="AE63" s="40">
        <v>21</v>
      </c>
      <c r="AF63" s="39">
        <v>8.4699999999999998E-2</v>
      </c>
      <c r="AG63" s="73">
        <v>25</v>
      </c>
      <c r="AH63" s="74" t="s">
        <v>43</v>
      </c>
      <c r="AI63" s="75">
        <v>0</v>
      </c>
      <c r="AJ63" s="74" t="s">
        <v>42</v>
      </c>
      <c r="AK63" s="75">
        <v>2.5</v>
      </c>
      <c r="AL63" s="76">
        <f t="shared" si="0"/>
        <v>27.5</v>
      </c>
      <c r="AM63" s="36" t="s">
        <v>43</v>
      </c>
      <c r="AN63" s="150"/>
      <c r="AO63" s="205"/>
      <c r="AP63" s="205"/>
      <c r="AQ63" s="165"/>
      <c r="AR63" s="116"/>
    </row>
    <row r="64" spans="1:44" ht="38.25" x14ac:dyDescent="0.25">
      <c r="B64" s="19">
        <v>17</v>
      </c>
      <c r="C64" s="20">
        <v>1701</v>
      </c>
      <c r="D64" s="21" t="s">
        <v>148</v>
      </c>
      <c r="E64" s="22">
        <v>0.74519999999999997</v>
      </c>
      <c r="F64" s="23" t="s">
        <v>109</v>
      </c>
      <c r="G64" s="23" t="s">
        <v>149</v>
      </c>
      <c r="H64" s="23" t="s">
        <v>150</v>
      </c>
      <c r="I64" s="23">
        <v>25</v>
      </c>
      <c r="J64" s="24">
        <v>8430196070709</v>
      </c>
      <c r="K64" s="23">
        <v>1</v>
      </c>
      <c r="L64" s="23">
        <v>20</v>
      </c>
      <c r="M64" s="23">
        <v>12</v>
      </c>
      <c r="N64" s="23">
        <v>9</v>
      </c>
      <c r="O64" s="23">
        <v>200</v>
      </c>
      <c r="P64" s="24">
        <v>8430196070709</v>
      </c>
      <c r="Q64" s="23">
        <v>0</v>
      </c>
      <c r="R64" s="23">
        <v>20</v>
      </c>
      <c r="S64" s="23">
        <v>12</v>
      </c>
      <c r="T64" s="23">
        <v>9</v>
      </c>
      <c r="U64" s="23">
        <v>200</v>
      </c>
      <c r="V64" s="24"/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34">
        <v>0.74</v>
      </c>
      <c r="AC64" s="25">
        <v>5.1999999999999998E-3</v>
      </c>
      <c r="AD64" s="25" t="s">
        <v>40</v>
      </c>
      <c r="AE64" s="23">
        <v>21</v>
      </c>
      <c r="AF64" s="22">
        <v>0.89539999999999997</v>
      </c>
      <c r="AG64" s="96">
        <f>(1-(((AB64-AB67)/E64)))*25</f>
        <v>22.306092324208265</v>
      </c>
      <c r="AH64" s="71" t="s">
        <v>41</v>
      </c>
      <c r="AI64" s="72">
        <v>2.5</v>
      </c>
      <c r="AJ64" s="71" t="s">
        <v>54</v>
      </c>
      <c r="AK64" s="72">
        <v>1</v>
      </c>
      <c r="AL64" s="76">
        <f t="shared" si="0"/>
        <v>25.806092324208265</v>
      </c>
      <c r="AM64" s="19" t="s">
        <v>43</v>
      </c>
      <c r="AN64" s="143">
        <v>5</v>
      </c>
      <c r="AO64" s="200"/>
      <c r="AP64" s="200"/>
      <c r="AQ64" s="156">
        <v>3500</v>
      </c>
      <c r="AR64" s="144">
        <v>103414</v>
      </c>
    </row>
    <row r="65" spans="2:44" ht="63.75" x14ac:dyDescent="0.25">
      <c r="B65" s="7">
        <v>17</v>
      </c>
      <c r="C65" s="8">
        <v>1701</v>
      </c>
      <c r="D65" s="9" t="s">
        <v>148</v>
      </c>
      <c r="E65" s="10">
        <v>0.74519999999999997</v>
      </c>
      <c r="F65" s="11" t="s">
        <v>134</v>
      </c>
      <c r="G65" s="11" t="s">
        <v>151</v>
      </c>
      <c r="H65" s="11" t="s">
        <v>152</v>
      </c>
      <c r="I65" s="11">
        <v>20</v>
      </c>
      <c r="J65" s="12">
        <v>8431152800156</v>
      </c>
      <c r="K65" s="11">
        <v>1</v>
      </c>
      <c r="L65" s="11">
        <v>6</v>
      </c>
      <c r="M65" s="11">
        <v>12</v>
      </c>
      <c r="N65" s="11">
        <v>1</v>
      </c>
      <c r="O65" s="11">
        <v>7</v>
      </c>
      <c r="P65" s="12">
        <v>8431152800156</v>
      </c>
      <c r="Q65" s="11">
        <v>20</v>
      </c>
      <c r="R65" s="11">
        <v>14</v>
      </c>
      <c r="S65" s="11">
        <v>20</v>
      </c>
      <c r="T65" s="11">
        <v>7</v>
      </c>
      <c r="U65" s="11">
        <v>213</v>
      </c>
      <c r="V65" s="12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0">
        <v>0.72284000000000004</v>
      </c>
      <c r="AC65" s="13">
        <v>2.2360000000000001E-2</v>
      </c>
      <c r="AD65" s="13" t="s">
        <v>40</v>
      </c>
      <c r="AE65" s="11">
        <v>21</v>
      </c>
      <c r="AF65" s="10">
        <v>0.87463639999999998</v>
      </c>
      <c r="AG65" s="96">
        <f>(1-(((AB65-AB67)/E65)))*25</f>
        <v>22.881776704240469</v>
      </c>
      <c r="AH65" s="65" t="s">
        <v>41</v>
      </c>
      <c r="AI65" s="66">
        <v>2.5</v>
      </c>
      <c r="AJ65" s="65" t="s">
        <v>42</v>
      </c>
      <c r="AK65" s="66">
        <v>2.5</v>
      </c>
      <c r="AL65" s="77">
        <f t="shared" si="0"/>
        <v>27.881776704240469</v>
      </c>
      <c r="AM65" s="19" t="s">
        <v>43</v>
      </c>
      <c r="AN65" s="126">
        <v>5</v>
      </c>
      <c r="AO65" s="201"/>
      <c r="AP65" s="201"/>
      <c r="AQ65" s="157"/>
      <c r="AR65" s="127"/>
    </row>
    <row r="66" spans="2:44" ht="30" customHeight="1" x14ac:dyDescent="0.25">
      <c r="B66" s="7">
        <v>17</v>
      </c>
      <c r="C66" s="8">
        <v>1701</v>
      </c>
      <c r="D66" s="9" t="s">
        <v>148</v>
      </c>
      <c r="E66" s="10">
        <v>0.74519999999999997</v>
      </c>
      <c r="F66" s="11" t="s">
        <v>137</v>
      </c>
      <c r="G66" s="11" t="s">
        <v>153</v>
      </c>
      <c r="H66" s="11" t="s">
        <v>154</v>
      </c>
      <c r="I66" s="11">
        <v>25</v>
      </c>
      <c r="J66" s="12">
        <v>8436539090045</v>
      </c>
      <c r="K66" s="11">
        <v>1</v>
      </c>
      <c r="L66" s="11">
        <v>16</v>
      </c>
      <c r="M66" s="11">
        <v>22</v>
      </c>
      <c r="N66" s="11">
        <v>10</v>
      </c>
      <c r="O66" s="11">
        <v>700</v>
      </c>
      <c r="P66" s="12">
        <v>8436539090045</v>
      </c>
      <c r="Q66" s="11">
        <v>1</v>
      </c>
      <c r="R66" s="11">
        <v>16</v>
      </c>
      <c r="S66" s="11">
        <v>22</v>
      </c>
      <c r="T66" s="11">
        <v>10</v>
      </c>
      <c r="U66" s="11">
        <v>700</v>
      </c>
      <c r="V66" s="12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0">
        <v>0.72</v>
      </c>
      <c r="AC66" s="13">
        <v>2.52E-2</v>
      </c>
      <c r="AD66" s="13" t="s">
        <v>40</v>
      </c>
      <c r="AE66" s="11">
        <v>21</v>
      </c>
      <c r="AF66" s="10">
        <v>0.87120010000000003</v>
      </c>
      <c r="AG66" s="96">
        <f>(1-(((AB66-AB67)/E66)))*25</f>
        <v>22.977053140096618</v>
      </c>
      <c r="AH66" s="65" t="s">
        <v>43</v>
      </c>
      <c r="AI66" s="66">
        <v>0</v>
      </c>
      <c r="AJ66" s="65" t="s">
        <v>42</v>
      </c>
      <c r="AK66" s="66">
        <v>2.5</v>
      </c>
      <c r="AL66" s="77">
        <f t="shared" si="0"/>
        <v>25.477053140096618</v>
      </c>
      <c r="AM66" s="19" t="s">
        <v>43</v>
      </c>
      <c r="AN66" s="126">
        <v>5</v>
      </c>
      <c r="AO66" s="201"/>
      <c r="AP66" s="201"/>
      <c r="AQ66" s="157"/>
      <c r="AR66" s="127"/>
    </row>
    <row r="67" spans="2:44" ht="25.5" x14ac:dyDescent="0.25">
      <c r="B67" s="7">
        <v>17</v>
      </c>
      <c r="C67" s="8">
        <v>1701</v>
      </c>
      <c r="D67" s="9" t="s">
        <v>148</v>
      </c>
      <c r="E67" s="10">
        <v>0.74519999999999997</v>
      </c>
      <c r="F67" s="106" t="s">
        <v>174</v>
      </c>
      <c r="G67" s="11" t="s">
        <v>177</v>
      </c>
      <c r="H67" s="11" t="s">
        <v>179</v>
      </c>
      <c r="I67" s="11">
        <v>20</v>
      </c>
      <c r="J67" s="12">
        <v>8430484241545</v>
      </c>
      <c r="K67" s="11">
        <v>1</v>
      </c>
      <c r="L67" s="11">
        <v>19</v>
      </c>
      <c r="M67" s="11">
        <v>13</v>
      </c>
      <c r="N67" s="11">
        <v>9</v>
      </c>
      <c r="O67" s="11">
        <v>1000</v>
      </c>
      <c r="P67" s="12">
        <v>8430484241545</v>
      </c>
      <c r="Q67" s="11">
        <v>40</v>
      </c>
      <c r="R67" s="11">
        <v>55</v>
      </c>
      <c r="S67" s="11">
        <v>39</v>
      </c>
      <c r="T67" s="11">
        <v>46</v>
      </c>
      <c r="U67" s="11">
        <v>62500</v>
      </c>
      <c r="V67" s="12"/>
      <c r="W67" s="11"/>
      <c r="X67" s="11"/>
      <c r="Y67" s="11"/>
      <c r="Z67" s="11"/>
      <c r="AA67" s="11">
        <v>0</v>
      </c>
      <c r="AB67" s="10">
        <v>0.65969999999999995</v>
      </c>
      <c r="AC67" s="107">
        <f>E67-AB67</f>
        <v>8.550000000000002E-2</v>
      </c>
      <c r="AD67" s="13" t="s">
        <v>40</v>
      </c>
      <c r="AE67" s="11">
        <v>21</v>
      </c>
      <c r="AF67" s="10">
        <v>0.79820000000000002</v>
      </c>
      <c r="AG67" s="96">
        <v>25</v>
      </c>
      <c r="AH67" s="65" t="s">
        <v>41</v>
      </c>
      <c r="AI67" s="66">
        <v>2.5</v>
      </c>
      <c r="AJ67" s="65" t="s">
        <v>42</v>
      </c>
      <c r="AK67" s="66">
        <v>2.5</v>
      </c>
      <c r="AL67" s="77">
        <f t="shared" ref="AL67" si="3">AG67+AI67+AK67</f>
        <v>30</v>
      </c>
      <c r="AM67" s="19" t="s">
        <v>43</v>
      </c>
      <c r="AN67" s="126">
        <v>5</v>
      </c>
      <c r="AO67" s="201"/>
      <c r="AP67" s="201"/>
      <c r="AQ67" s="157"/>
      <c r="AR67" s="127"/>
    </row>
    <row r="68" spans="2:44" s="33" customFormat="1" ht="51.75" thickBot="1" x14ac:dyDescent="0.3">
      <c r="B68" s="26">
        <v>17</v>
      </c>
      <c r="C68" s="27">
        <v>1701</v>
      </c>
      <c r="D68" s="28" t="s">
        <v>148</v>
      </c>
      <c r="E68" s="29">
        <v>0.74519999999999997</v>
      </c>
      <c r="F68" s="30" t="s">
        <v>141</v>
      </c>
      <c r="G68" s="30" t="s">
        <v>155</v>
      </c>
      <c r="H68" s="30" t="s">
        <v>156</v>
      </c>
      <c r="I68" s="30">
        <v>20</v>
      </c>
      <c r="J68" s="31">
        <v>8436538970591</v>
      </c>
      <c r="K68" s="30">
        <v>1</v>
      </c>
      <c r="L68" s="30">
        <v>13</v>
      </c>
      <c r="M68" s="30">
        <v>20</v>
      </c>
      <c r="N68" s="30">
        <v>9</v>
      </c>
      <c r="O68" s="30">
        <v>270</v>
      </c>
      <c r="P68" s="31">
        <v>8436538970591</v>
      </c>
      <c r="Q68" s="30">
        <v>1</v>
      </c>
      <c r="R68" s="30">
        <v>13</v>
      </c>
      <c r="S68" s="30">
        <v>20</v>
      </c>
      <c r="T68" s="30">
        <v>9</v>
      </c>
      <c r="U68" s="30">
        <v>270</v>
      </c>
      <c r="V68" s="31"/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29">
        <v>0.69</v>
      </c>
      <c r="AC68" s="32">
        <v>5.5199999999999999E-2</v>
      </c>
      <c r="AD68" s="32" t="s">
        <v>40</v>
      </c>
      <c r="AE68" s="30">
        <v>21</v>
      </c>
      <c r="AF68" s="29">
        <v>0.83489999999999998</v>
      </c>
      <c r="AG68" s="109">
        <f>(1-(((AB68-AB67)/E68)))*25</f>
        <v>23.983494363929147</v>
      </c>
      <c r="AH68" s="68" t="s">
        <v>43</v>
      </c>
      <c r="AI68" s="69">
        <v>0</v>
      </c>
      <c r="AJ68" s="68" t="s">
        <v>42</v>
      </c>
      <c r="AK68" s="69">
        <v>2.5</v>
      </c>
      <c r="AL68" s="79">
        <f t="shared" si="0"/>
        <v>26.483494363929147</v>
      </c>
      <c r="AM68" s="26" t="s">
        <v>43</v>
      </c>
      <c r="AN68" s="150">
        <v>5</v>
      </c>
      <c r="AO68" s="205"/>
      <c r="AP68" s="205"/>
      <c r="AQ68" s="165"/>
      <c r="AR68" s="116"/>
    </row>
    <row r="69" spans="2:44" ht="38.25" x14ac:dyDescent="0.25">
      <c r="B69" s="19">
        <v>18</v>
      </c>
      <c r="C69" s="20">
        <v>1801</v>
      </c>
      <c r="D69" s="21" t="s">
        <v>157</v>
      </c>
      <c r="E69" s="22">
        <v>5.5</v>
      </c>
      <c r="F69" s="23" t="s">
        <v>109</v>
      </c>
      <c r="G69" s="23" t="s">
        <v>158</v>
      </c>
      <c r="H69" s="23" t="s">
        <v>159</v>
      </c>
      <c r="I69" s="23">
        <v>20</v>
      </c>
      <c r="J69" s="24">
        <v>4571226473832</v>
      </c>
      <c r="K69" s="23">
        <v>1</v>
      </c>
      <c r="L69" s="23">
        <v>16</v>
      </c>
      <c r="M69" s="23">
        <v>10</v>
      </c>
      <c r="N69" s="23">
        <v>27</v>
      </c>
      <c r="O69" s="23">
        <v>66</v>
      </c>
      <c r="P69" s="24">
        <v>4571226473832</v>
      </c>
      <c r="Q69" s="23">
        <v>1</v>
      </c>
      <c r="R69" s="23">
        <v>16</v>
      </c>
      <c r="S69" s="23">
        <v>10</v>
      </c>
      <c r="T69" s="23">
        <v>27</v>
      </c>
      <c r="U69" s="23">
        <v>66</v>
      </c>
      <c r="V69" s="24"/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34">
        <v>5.3851000000000004</v>
      </c>
      <c r="AC69" s="25">
        <v>0.1149</v>
      </c>
      <c r="AD69" s="25" t="s">
        <v>40</v>
      </c>
      <c r="AE69" s="23">
        <v>21</v>
      </c>
      <c r="AF69" s="22">
        <v>6.5159710000000004</v>
      </c>
      <c r="AG69" s="101">
        <f>(1-(((AB69-AB71)/E69)))*25</f>
        <v>17.567727272727272</v>
      </c>
      <c r="AH69" s="71" t="s">
        <v>41</v>
      </c>
      <c r="AI69" s="72">
        <v>2.5</v>
      </c>
      <c r="AJ69" s="71" t="s">
        <v>54</v>
      </c>
      <c r="AK69" s="72">
        <v>1</v>
      </c>
      <c r="AL69" s="76">
        <f t="shared" si="0"/>
        <v>21.067727272727272</v>
      </c>
      <c r="AM69" s="19" t="s">
        <v>43</v>
      </c>
      <c r="AN69" s="143">
        <v>5</v>
      </c>
      <c r="AO69" s="200"/>
      <c r="AP69" s="200"/>
      <c r="AQ69" s="156">
        <v>100</v>
      </c>
      <c r="AR69" s="144">
        <v>102112</v>
      </c>
    </row>
    <row r="70" spans="2:44" ht="25.5" x14ac:dyDescent="0.25">
      <c r="B70" s="7">
        <v>18</v>
      </c>
      <c r="C70" s="8">
        <v>1801</v>
      </c>
      <c r="D70" s="9" t="s">
        <v>157</v>
      </c>
      <c r="E70" s="10">
        <v>5.5</v>
      </c>
      <c r="F70" s="11" t="s">
        <v>119</v>
      </c>
      <c r="G70" s="11" t="s">
        <v>160</v>
      </c>
      <c r="H70" s="11">
        <v>857318</v>
      </c>
      <c r="I70" s="11">
        <v>10</v>
      </c>
      <c r="J70" s="12">
        <v>35362678573182</v>
      </c>
      <c r="K70" s="11">
        <v>10</v>
      </c>
      <c r="L70" s="11">
        <v>24</v>
      </c>
      <c r="M70" s="11">
        <v>9</v>
      </c>
      <c r="N70" s="11">
        <v>13</v>
      </c>
      <c r="O70" s="11">
        <v>100</v>
      </c>
      <c r="P70" s="12">
        <v>35362678573182</v>
      </c>
      <c r="Q70" s="11">
        <v>10</v>
      </c>
      <c r="R70" s="11">
        <v>24</v>
      </c>
      <c r="S70" s="11">
        <v>9</v>
      </c>
      <c r="T70" s="11">
        <v>13</v>
      </c>
      <c r="U70" s="11">
        <v>100</v>
      </c>
      <c r="V70" s="12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0">
        <v>4.3</v>
      </c>
      <c r="AC70" s="13">
        <v>1.2</v>
      </c>
      <c r="AD70" s="13" t="s">
        <v>40</v>
      </c>
      <c r="AE70" s="11">
        <v>21</v>
      </c>
      <c r="AF70" s="10"/>
      <c r="AG70" s="96">
        <f>(1-(((AB70-AB71)/E70)))*25</f>
        <v>22.5</v>
      </c>
      <c r="AH70" s="65" t="s">
        <v>41</v>
      </c>
      <c r="AI70" s="66">
        <v>2.5</v>
      </c>
      <c r="AJ70" s="65" t="s">
        <v>42</v>
      </c>
      <c r="AK70" s="66">
        <v>2.5</v>
      </c>
      <c r="AL70" s="77">
        <f t="shared" ref="AL70:AL76" si="4">AG70+AI70+AK70</f>
        <v>27.5</v>
      </c>
      <c r="AM70" s="19" t="s">
        <v>43</v>
      </c>
      <c r="AN70" s="126">
        <v>5</v>
      </c>
      <c r="AO70" s="201"/>
      <c r="AP70" s="201"/>
      <c r="AQ70" s="157"/>
      <c r="AR70" s="127"/>
    </row>
    <row r="71" spans="2:44" s="33" customFormat="1" ht="26.25" thickBot="1" x14ac:dyDescent="0.3">
      <c r="B71" s="26">
        <v>18</v>
      </c>
      <c r="C71" s="27">
        <v>1801</v>
      </c>
      <c r="D71" s="28" t="s">
        <v>157</v>
      </c>
      <c r="E71" s="29">
        <v>5.5</v>
      </c>
      <c r="F71" s="30" t="s">
        <v>141</v>
      </c>
      <c r="G71" s="30" t="s">
        <v>161</v>
      </c>
      <c r="H71" s="30" t="s">
        <v>162</v>
      </c>
      <c r="I71" s="30">
        <v>25</v>
      </c>
      <c r="J71" s="31">
        <v>8436538970935</v>
      </c>
      <c r="K71" s="30">
        <v>1</v>
      </c>
      <c r="L71" s="30">
        <v>13</v>
      </c>
      <c r="M71" s="30">
        <v>20</v>
      </c>
      <c r="N71" s="30">
        <v>9</v>
      </c>
      <c r="O71" s="30">
        <v>280</v>
      </c>
      <c r="P71" s="31">
        <v>8436538970935</v>
      </c>
      <c r="Q71" s="30">
        <v>1</v>
      </c>
      <c r="R71" s="30">
        <v>13</v>
      </c>
      <c r="S71" s="30">
        <v>20</v>
      </c>
      <c r="T71" s="30">
        <v>9</v>
      </c>
      <c r="U71" s="30">
        <v>280</v>
      </c>
      <c r="V71" s="31"/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29">
        <v>3.75</v>
      </c>
      <c r="AC71" s="32">
        <v>1.75</v>
      </c>
      <c r="AD71" s="32" t="s">
        <v>40</v>
      </c>
      <c r="AE71" s="30">
        <v>21</v>
      </c>
      <c r="AF71" s="29">
        <v>4.5374999999999996</v>
      </c>
      <c r="AG71" s="67">
        <v>25</v>
      </c>
      <c r="AH71" s="68" t="s">
        <v>43</v>
      </c>
      <c r="AI71" s="69">
        <v>0</v>
      </c>
      <c r="AJ71" s="68" t="s">
        <v>42</v>
      </c>
      <c r="AK71" s="69">
        <v>2.5</v>
      </c>
      <c r="AL71" s="78">
        <f t="shared" si="4"/>
        <v>27.5</v>
      </c>
      <c r="AM71" s="26" t="s">
        <v>43</v>
      </c>
      <c r="AN71" s="150">
        <v>5</v>
      </c>
      <c r="AO71" s="205"/>
      <c r="AP71" s="205"/>
      <c r="AQ71" s="165"/>
      <c r="AR71" s="116"/>
    </row>
    <row r="72" spans="2:44" ht="38.25" x14ac:dyDescent="0.25">
      <c r="B72" s="19">
        <v>19</v>
      </c>
      <c r="C72" s="20">
        <v>1901</v>
      </c>
      <c r="D72" s="21" t="s">
        <v>163</v>
      </c>
      <c r="E72" s="22">
        <v>0.17599999999999999</v>
      </c>
      <c r="F72" s="23" t="s">
        <v>134</v>
      </c>
      <c r="G72" s="23" t="s">
        <v>164</v>
      </c>
      <c r="H72" s="23" t="s">
        <v>165</v>
      </c>
      <c r="I72" s="23">
        <v>25</v>
      </c>
      <c r="J72" s="24">
        <v>8431152800019</v>
      </c>
      <c r="K72" s="23">
        <v>1</v>
      </c>
      <c r="L72" s="23">
        <v>6</v>
      </c>
      <c r="M72" s="23">
        <v>11</v>
      </c>
      <c r="N72" s="23">
        <v>1</v>
      </c>
      <c r="O72" s="23">
        <v>6</v>
      </c>
      <c r="P72" s="24">
        <v>8431152800019</v>
      </c>
      <c r="Q72" s="23">
        <v>25</v>
      </c>
      <c r="R72" s="23">
        <v>14</v>
      </c>
      <c r="S72" s="23">
        <v>20</v>
      </c>
      <c r="T72" s="23">
        <v>7</v>
      </c>
      <c r="U72" s="23">
        <v>248</v>
      </c>
      <c r="V72" s="24"/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34">
        <v>0.17069999999999999</v>
      </c>
      <c r="AC72" s="25">
        <v>5.3E-3</v>
      </c>
      <c r="AD72" s="25" t="s">
        <v>40</v>
      </c>
      <c r="AE72" s="23">
        <v>21</v>
      </c>
      <c r="AF72" s="22">
        <v>0.20654700000000001</v>
      </c>
      <c r="AG72" s="96">
        <f>(1-(((AB72-AB73)/E72)))*25</f>
        <v>22.059659090909093</v>
      </c>
      <c r="AH72" s="71" t="s">
        <v>41</v>
      </c>
      <c r="AI72" s="72">
        <v>2.5</v>
      </c>
      <c r="AJ72" s="71" t="s">
        <v>42</v>
      </c>
      <c r="AK72" s="72">
        <v>2.5</v>
      </c>
      <c r="AL72" s="76">
        <f t="shared" si="4"/>
        <v>27.059659090909093</v>
      </c>
      <c r="AM72" s="19" t="s">
        <v>43</v>
      </c>
      <c r="AN72" s="143">
        <v>5</v>
      </c>
      <c r="AO72" s="200"/>
      <c r="AP72" s="200"/>
      <c r="AQ72" s="156">
        <v>3400</v>
      </c>
      <c r="AR72" s="144">
        <v>100551</v>
      </c>
    </row>
    <row r="73" spans="2:44" s="33" customFormat="1" ht="29.25" customHeight="1" thickBot="1" x14ac:dyDescent="0.3">
      <c r="B73" s="26">
        <v>19</v>
      </c>
      <c r="C73" s="27">
        <v>1901</v>
      </c>
      <c r="D73" s="28" t="s">
        <v>163</v>
      </c>
      <c r="E73" s="29">
        <v>0.17599999999999999</v>
      </c>
      <c r="F73" s="30" t="s">
        <v>137</v>
      </c>
      <c r="G73" s="30" t="s">
        <v>153</v>
      </c>
      <c r="H73" s="30" t="s">
        <v>166</v>
      </c>
      <c r="I73" s="30">
        <v>25</v>
      </c>
      <c r="J73" s="31">
        <v>8436539090557</v>
      </c>
      <c r="K73" s="30">
        <v>1</v>
      </c>
      <c r="L73" s="30">
        <v>7</v>
      </c>
      <c r="M73" s="30">
        <v>14</v>
      </c>
      <c r="N73" s="30">
        <v>8</v>
      </c>
      <c r="O73" s="30">
        <v>100</v>
      </c>
      <c r="P73" s="31">
        <v>8436539090557</v>
      </c>
      <c r="Q73" s="30">
        <v>1</v>
      </c>
      <c r="R73" s="30">
        <v>7</v>
      </c>
      <c r="S73" s="30">
        <v>14</v>
      </c>
      <c r="T73" s="30">
        <v>8</v>
      </c>
      <c r="U73" s="30">
        <v>100</v>
      </c>
      <c r="V73" s="31"/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29">
        <v>0.15</v>
      </c>
      <c r="AC73" s="32">
        <v>2.5999999999999999E-2</v>
      </c>
      <c r="AD73" s="32" t="s">
        <v>40</v>
      </c>
      <c r="AE73" s="30">
        <v>21</v>
      </c>
      <c r="AF73" s="29">
        <v>0.18149999999999999</v>
      </c>
      <c r="AG73" s="67">
        <v>25</v>
      </c>
      <c r="AH73" s="68" t="s">
        <v>43</v>
      </c>
      <c r="AI73" s="69">
        <v>0</v>
      </c>
      <c r="AJ73" s="68" t="s">
        <v>42</v>
      </c>
      <c r="AK73" s="69">
        <v>2.5</v>
      </c>
      <c r="AL73" s="78">
        <f t="shared" si="4"/>
        <v>27.5</v>
      </c>
      <c r="AM73" s="26" t="s">
        <v>43</v>
      </c>
      <c r="AN73" s="150">
        <v>5</v>
      </c>
      <c r="AO73" s="205"/>
      <c r="AP73" s="205"/>
      <c r="AQ73" s="165"/>
      <c r="AR73" s="116"/>
    </row>
    <row r="74" spans="2:44" ht="25.5" x14ac:dyDescent="0.25">
      <c r="B74" s="19">
        <v>20</v>
      </c>
      <c r="C74" s="20">
        <v>2001</v>
      </c>
      <c r="D74" s="21" t="s">
        <v>167</v>
      </c>
      <c r="E74" s="22">
        <v>14</v>
      </c>
      <c r="F74" s="23" t="s">
        <v>119</v>
      </c>
      <c r="G74" s="23" t="s">
        <v>160</v>
      </c>
      <c r="H74" s="23">
        <v>1090003</v>
      </c>
      <c r="I74" s="23">
        <v>10</v>
      </c>
      <c r="J74" s="24">
        <v>3700531705135</v>
      </c>
      <c r="K74" s="23">
        <v>10</v>
      </c>
      <c r="L74" s="23">
        <v>24</v>
      </c>
      <c r="M74" s="23">
        <v>9</v>
      </c>
      <c r="N74" s="23">
        <v>13</v>
      </c>
      <c r="O74" s="23">
        <v>100</v>
      </c>
      <c r="P74" s="24">
        <v>3700531705135</v>
      </c>
      <c r="Q74" s="23">
        <v>10</v>
      </c>
      <c r="R74" s="23">
        <v>24</v>
      </c>
      <c r="S74" s="23">
        <v>9</v>
      </c>
      <c r="T74" s="23">
        <v>13</v>
      </c>
      <c r="U74" s="23">
        <v>100</v>
      </c>
      <c r="V74" s="24"/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34">
        <v>13.5</v>
      </c>
      <c r="AC74" s="25">
        <v>0.5</v>
      </c>
      <c r="AD74" s="25" t="s">
        <v>40</v>
      </c>
      <c r="AE74" s="23">
        <v>21</v>
      </c>
      <c r="AF74" s="22">
        <v>16.335000000000001</v>
      </c>
      <c r="AG74" s="96">
        <f>(1-(((AB74-AB76)/E74)))*25</f>
        <v>11.607142857142858</v>
      </c>
      <c r="AH74" s="71" t="s">
        <v>41</v>
      </c>
      <c r="AI74" s="72">
        <v>2.5</v>
      </c>
      <c r="AJ74" s="71" t="s">
        <v>42</v>
      </c>
      <c r="AK74" s="72">
        <v>2.5</v>
      </c>
      <c r="AL74" s="76">
        <f t="shared" si="4"/>
        <v>16.607142857142858</v>
      </c>
      <c r="AM74" s="19" t="s">
        <v>43</v>
      </c>
      <c r="AN74" s="143">
        <v>5</v>
      </c>
      <c r="AO74" s="200"/>
      <c r="AP74" s="200"/>
      <c r="AQ74" s="156">
        <v>2400</v>
      </c>
      <c r="AR74" s="144">
        <v>102512</v>
      </c>
    </row>
    <row r="75" spans="2:44" ht="25.5" x14ac:dyDescent="0.25">
      <c r="B75" s="7">
        <v>20</v>
      </c>
      <c r="C75" s="8">
        <v>2001</v>
      </c>
      <c r="D75" s="9" t="s">
        <v>167</v>
      </c>
      <c r="E75" s="10">
        <v>14</v>
      </c>
      <c r="F75" s="11" t="s">
        <v>168</v>
      </c>
      <c r="G75" s="11" t="s">
        <v>169</v>
      </c>
      <c r="H75" s="11" t="s">
        <v>170</v>
      </c>
      <c r="I75" s="11">
        <v>10</v>
      </c>
      <c r="J75" s="12">
        <v>6430030990493</v>
      </c>
      <c r="K75" s="11">
        <v>10</v>
      </c>
      <c r="L75" s="11">
        <v>11</v>
      </c>
      <c r="M75" s="11">
        <v>23</v>
      </c>
      <c r="N75" s="11">
        <v>7</v>
      </c>
      <c r="O75" s="11">
        <v>180</v>
      </c>
      <c r="P75" s="12">
        <v>16430030990490</v>
      </c>
      <c r="Q75" s="11">
        <v>8</v>
      </c>
      <c r="R75" s="11">
        <v>36</v>
      </c>
      <c r="S75" s="11">
        <v>29</v>
      </c>
      <c r="T75" s="11">
        <v>45</v>
      </c>
      <c r="U75" s="11">
        <v>9660</v>
      </c>
      <c r="V75" s="12"/>
      <c r="W75" s="11">
        <v>256</v>
      </c>
      <c r="X75" s="11">
        <v>80</v>
      </c>
      <c r="Y75" s="11">
        <v>100</v>
      </c>
      <c r="Z75" s="11">
        <v>120</v>
      </c>
      <c r="AA75" s="11">
        <v>48000</v>
      </c>
      <c r="AB75" s="10">
        <v>11.5</v>
      </c>
      <c r="AC75" s="13">
        <v>2.5</v>
      </c>
      <c r="AD75" s="13" t="s">
        <v>40</v>
      </c>
      <c r="AE75" s="11">
        <v>21</v>
      </c>
      <c r="AF75" s="10">
        <v>13.914999999999999</v>
      </c>
      <c r="AG75" s="96">
        <f>(1-(((AB75-AB76)/E75)))*25</f>
        <v>15.178571428571431</v>
      </c>
      <c r="AH75" s="65" t="s">
        <v>41</v>
      </c>
      <c r="AI75" s="66">
        <v>2.5</v>
      </c>
      <c r="AJ75" s="65" t="s">
        <v>54</v>
      </c>
      <c r="AK75" s="66">
        <v>1</v>
      </c>
      <c r="AL75" s="77">
        <f t="shared" si="4"/>
        <v>18.678571428571431</v>
      </c>
      <c r="AM75" s="19" t="s">
        <v>43</v>
      </c>
      <c r="AN75" s="126">
        <v>5</v>
      </c>
      <c r="AO75" s="201"/>
      <c r="AP75" s="201"/>
      <c r="AQ75" s="157"/>
      <c r="AR75" s="127"/>
    </row>
    <row r="76" spans="2:44" s="33" customFormat="1" ht="51.75" thickBot="1" x14ac:dyDescent="0.3">
      <c r="B76" s="26">
        <v>20</v>
      </c>
      <c r="C76" s="27">
        <v>2001</v>
      </c>
      <c r="D76" s="28" t="s">
        <v>167</v>
      </c>
      <c r="E76" s="29">
        <v>14</v>
      </c>
      <c r="F76" s="30" t="s">
        <v>141</v>
      </c>
      <c r="G76" s="30" t="s">
        <v>171</v>
      </c>
      <c r="H76" s="30" t="s">
        <v>172</v>
      </c>
      <c r="I76" s="30">
        <v>1</v>
      </c>
      <c r="J76" s="31">
        <v>8436538970478</v>
      </c>
      <c r="K76" s="30">
        <v>1</v>
      </c>
      <c r="L76" s="30">
        <v>9</v>
      </c>
      <c r="M76" s="30">
        <v>23</v>
      </c>
      <c r="N76" s="30">
        <v>2</v>
      </c>
      <c r="O76" s="30">
        <v>40</v>
      </c>
      <c r="P76" s="31">
        <v>8436538970478</v>
      </c>
      <c r="Q76" s="30">
        <v>1</v>
      </c>
      <c r="R76" s="30">
        <v>9</v>
      </c>
      <c r="S76" s="30">
        <v>23</v>
      </c>
      <c r="T76" s="30">
        <v>2</v>
      </c>
      <c r="U76" s="30">
        <v>40</v>
      </c>
      <c r="V76" s="31"/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29">
        <v>6</v>
      </c>
      <c r="AC76" s="32">
        <v>8</v>
      </c>
      <c r="AD76" s="113" t="s">
        <v>173</v>
      </c>
      <c r="AE76" s="30">
        <v>21</v>
      </c>
      <c r="AF76" s="29">
        <v>7.26</v>
      </c>
      <c r="AG76" s="67">
        <v>25</v>
      </c>
      <c r="AH76" s="68" t="s">
        <v>43</v>
      </c>
      <c r="AI76" s="69">
        <v>0</v>
      </c>
      <c r="AJ76" s="68" t="s">
        <v>42</v>
      </c>
      <c r="AK76" s="69">
        <v>2.5</v>
      </c>
      <c r="AL76" s="79">
        <f t="shared" si="4"/>
        <v>27.5</v>
      </c>
      <c r="AM76" s="26" t="s">
        <v>43</v>
      </c>
      <c r="AN76" s="150">
        <v>5</v>
      </c>
      <c r="AO76" s="205"/>
      <c r="AP76" s="205"/>
      <c r="AQ76" s="165"/>
      <c r="AR76" s="116"/>
    </row>
  </sheetData>
  <sheetProtection sheet="1" objects="1" scenarios="1"/>
  <autoFilter ref="A2:AR76">
    <filterColumn colId="38">
      <filters>
        <filter val="SI"/>
      </filters>
    </filterColumn>
  </autoFilter>
  <mergeCells count="11">
    <mergeCell ref="AL1:AM1"/>
    <mergeCell ref="A12:A30"/>
    <mergeCell ref="F62:AL62"/>
    <mergeCell ref="AG15:AL15"/>
    <mergeCell ref="AG40:AL40"/>
    <mergeCell ref="AG4:AL4"/>
    <mergeCell ref="AG21:AL21"/>
    <mergeCell ref="AG46:AL46"/>
    <mergeCell ref="AG31:AL31"/>
    <mergeCell ref="AG34:AL34"/>
    <mergeCell ref="AG55:AL55"/>
  </mergeCells>
  <pageMargins left="0.23622047244094491" right="0.23622047244094491" top="0.74803149606299213" bottom="0.74803149606299213" header="0.31496062992125984" footer="0.31496062992125984"/>
  <pageSetup scale="34" fitToHeight="0" orientation="landscape" r:id="rId1"/>
  <headerFooter>
    <oddHeader>&amp;C
&amp;"Arial,Negrita"&amp;10ANNEX 
PROPOSTA ADJUDICACIÓ&amp;R&amp;"-,Negrita"&amp;10CSC M 21/21 
TIRES REACTIVES</oddHeader>
    <oddFooter>&amp;C
&amp;"Arial,Normal"&amp;10&amp;P de &amp;N&amp;R&amp;"Arial,Normal"&amp;8IMP-SC-051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6" ma:contentTypeDescription="Crea un document nou" ma:contentTypeScope="" ma:versionID="e483fdc4d9a6328334672eb07eb04543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eb41f2d44cc7ca957bb7728517372019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a03929-fffa-4420-b641-51a467d71321">464DZQEW6WJR-373865134-1068197</_dlc_DocId>
    <_dlc_DocIdUrl xmlns="3ea03929-fffa-4420-b641-51a467d71321">
      <Url>https://consorciorg.sharepoint.com/sites/ARXIU/_layouts/15/DocIdRedir.aspx?ID=464DZQEW6WJR-373865134-1068197</Url>
      <Description>464DZQEW6WJR-373865134-1068197</Description>
    </_dlc_DocIdUrl>
    <TaxCatchAll xmlns="3ea03929-fffa-4420-b641-51a467d71321" xsi:nil="true"/>
    <lcf76f155ced4ddcb4097134ff3c332f xmlns="9597665a-92a7-483f-88ba-7b1fdf7d8c0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63C6CB-95FF-4F6B-A9A3-D124D7796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03929-fffa-4420-b641-51a467d71321"/>
    <ds:schemaRef ds:uri="9597665a-92a7-483f-88ba-7b1fdf7d8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FD51E-8A49-4492-8762-DC439FDB9F3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597665a-92a7-483f-88ba-7b1fdf7d8c07"/>
    <ds:schemaRef ds:uri="3ea03929-fffa-4420-b641-51a467d71321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6047C-C6E6-4D05-B459-0F985A952F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125F56-3BE5-4EDD-BDC2-8C78FD1CA7A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CSC M 21_21</vt:lpstr>
      <vt:lpstr>'CSC M 21_21'!Área_de_impresión</vt:lpstr>
      <vt:lpstr>'CSC M 21_21'!Títulos_a_imprimir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Araceli Moratalla</dc:creator>
  <cp:keywords/>
  <dc:description/>
  <cp:lastModifiedBy>PONS SANS, JULIA</cp:lastModifiedBy>
  <cp:revision/>
  <cp:lastPrinted>2022-10-27T05:16:05Z</cp:lastPrinted>
  <dcterms:created xsi:type="dcterms:W3CDTF">2022-05-04T14:02:48Z</dcterms:created>
  <dcterms:modified xsi:type="dcterms:W3CDTF">2023-10-23T09:55:52Z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0x0101006913A349E47E004585B3911EDCDCC725</vt:lpwstr>
  </property>
  <property fmtid="{D5CDD505-2E9C-101B-9397-08002B2CF9AE}" pid="3" name="_dlc_DocIdItemGuid">
    <vt:lpwstr>d68b507e-964f-482d-b111-7268ebc75183</vt:lpwstr>
  </property>
  <property fmtid="{D5CDD505-2E9C-101B-9397-08002B2CF9AE}" pid="4" name="MediaServiceImageTags">
    <vt:lpwstr/>
  </property>
</Properties>
</file>