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dolorspuignero\Desktop\PLAQUES\"/>
    </mc:Choice>
  </mc:AlternateContent>
  <bookViews>
    <workbookView xWindow="6120" yWindow="3030" windowWidth="21600" windowHeight="11400"/>
  </bookViews>
  <sheets>
    <sheet name="Hoja1" sheetId="1" r:id="rId1"/>
  </sheets>
  <calcPr calcId="191029" fullPrecision="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K101" i="1" l="1"/>
  <c r="K116" i="1"/>
  <c r="M117" i="1"/>
  <c r="L119" i="1" s="1"/>
  <c r="K109" i="1"/>
  <c r="M112" i="1"/>
  <c r="M110" i="1"/>
  <c r="L114" i="1" s="1"/>
  <c r="K102" i="1"/>
  <c r="M105" i="1"/>
  <c r="M103" i="1"/>
  <c r="L107" i="1" s="1"/>
  <c r="K86" i="1"/>
  <c r="K92" i="1"/>
  <c r="M95" i="1"/>
  <c r="M93" i="1"/>
  <c r="L97" i="1" s="1"/>
  <c r="K87" i="1"/>
  <c r="M88" i="1"/>
  <c r="L90" i="1" s="1"/>
  <c r="K51" i="1"/>
  <c r="K69" i="1"/>
  <c r="M80" i="1"/>
  <c r="M78" i="1"/>
  <c r="M76" i="1"/>
  <c r="M74" i="1"/>
  <c r="L82" i="1" s="1"/>
  <c r="M72" i="1"/>
  <c r="M70" i="1"/>
  <c r="K64" i="1"/>
  <c r="M65" i="1"/>
  <c r="L67" i="1" s="1"/>
  <c r="K57" i="1"/>
  <c r="M60" i="1"/>
  <c r="M58" i="1"/>
  <c r="L62" i="1" s="1"/>
  <c r="K52" i="1"/>
  <c r="L55" i="1"/>
  <c r="M55" i="1" s="1"/>
  <c r="M52" i="1" s="1"/>
  <c r="M53" i="1"/>
  <c r="K4" i="1"/>
  <c r="K40" i="1"/>
  <c r="M45" i="1"/>
  <c r="M43" i="1"/>
  <c r="M41" i="1"/>
  <c r="L47" i="1" s="1"/>
  <c r="K35" i="1"/>
  <c r="M36" i="1"/>
  <c r="L38" i="1" s="1"/>
  <c r="K24" i="1"/>
  <c r="M31" i="1"/>
  <c r="M29" i="1"/>
  <c r="M27" i="1"/>
  <c r="M25" i="1"/>
  <c r="L33" i="1" s="1"/>
  <c r="K15" i="1"/>
  <c r="M20" i="1"/>
  <c r="M18" i="1"/>
  <c r="M16" i="1"/>
  <c r="L22" i="1" s="1"/>
  <c r="K10" i="1"/>
  <c r="M11" i="1"/>
  <c r="L13" i="1" s="1"/>
  <c r="K5" i="1"/>
  <c r="L8" i="1"/>
  <c r="M8" i="1" s="1"/>
  <c r="M5" i="1" s="1"/>
  <c r="M6" i="1"/>
  <c r="M47" i="1" l="1"/>
  <c r="M40" i="1" s="1"/>
  <c r="L40" i="1"/>
  <c r="L57" i="1"/>
  <c r="M62" i="1"/>
  <c r="M57" i="1" s="1"/>
  <c r="L15" i="1"/>
  <c r="M22" i="1"/>
  <c r="M15" i="1" s="1"/>
  <c r="L24" i="1"/>
  <c r="M33" i="1"/>
  <c r="M24" i="1" s="1"/>
  <c r="L87" i="1"/>
  <c r="M90" i="1"/>
  <c r="M87" i="1" s="1"/>
  <c r="L116" i="1"/>
  <c r="M119" i="1"/>
  <c r="M116" i="1" s="1"/>
  <c r="M114" i="1"/>
  <c r="M109" i="1" s="1"/>
  <c r="L109" i="1"/>
  <c r="M38" i="1"/>
  <c r="M35" i="1" s="1"/>
  <c r="L35" i="1"/>
  <c r="L10" i="1"/>
  <c r="M13" i="1"/>
  <c r="M10" i="1" s="1"/>
  <c r="L49" i="1" s="1"/>
  <c r="M67" i="1"/>
  <c r="M64" i="1" s="1"/>
  <c r="L84" i="1" s="1"/>
  <c r="L64" i="1"/>
  <c r="M82" i="1"/>
  <c r="M69" i="1" s="1"/>
  <c r="L69" i="1"/>
  <c r="L92" i="1"/>
  <c r="M97" i="1"/>
  <c r="M92" i="1" s="1"/>
  <c r="L102" i="1"/>
  <c r="M107" i="1"/>
  <c r="M102" i="1" s="1"/>
  <c r="L121" i="1" s="1"/>
  <c r="L5" i="1"/>
  <c r="L52" i="1"/>
  <c r="M84" i="1" l="1"/>
  <c r="M51" i="1" s="1"/>
  <c r="L51" i="1"/>
  <c r="L4" i="1"/>
  <c r="M49" i="1"/>
  <c r="M4" i="1" s="1"/>
  <c r="L99" i="1"/>
  <c r="M121" i="1"/>
  <c r="M101" i="1" s="1"/>
  <c r="L101" i="1"/>
  <c r="L86" i="1" l="1"/>
  <c r="M99" i="1"/>
  <c r="M86" i="1" s="1"/>
  <c r="L123" i="1" s="1"/>
  <c r="M123" i="1" s="1"/>
</calcChain>
</file>

<file path=xl/comments1.xml><?xml version="1.0" encoding="utf-8"?>
<comments xmlns="http://schemas.openxmlformats.org/spreadsheetml/2006/main">
  <authors>
    <author>usuari</author>
  </authors>
  <commentList>
    <comment ref="A3" authorId="0" shapeId="0">
      <text>
        <r>
          <rPr>
            <b/>
            <sz val="9"/>
            <color indexed="81"/>
            <rFont val="Tahoma"/>
            <family val="2"/>
          </rPr>
          <t>Codi únic que n'identifica el concepte. Veure colors en "Entorn de treball: Aparença"</t>
        </r>
      </text>
    </comment>
    <comment ref="B3" authorId="0" shapeId="0">
      <text>
        <r>
          <rPr>
            <b/>
            <sz val="9"/>
            <color indexed="81"/>
            <rFont val="Tahoma"/>
            <family val="2"/>
          </rPr>
          <t>Naturalesa del concepte (veure menú contextual)</t>
        </r>
      </text>
    </comment>
    <comment ref="C3" authorId="0" shapeId="0">
      <text>
        <r>
          <rPr>
            <b/>
            <sz val="9"/>
            <color indexed="81"/>
            <rFont val="Tahoma"/>
            <family val="2"/>
          </rPr>
          <t>Unitat de mesura a què fa referència el preu unitari. Les unitats de temps afecten els càlculs de durades i recursos</t>
        </r>
      </text>
    </comment>
    <comment ref="D3" authorId="0" shapeId="0">
      <text>
        <r>
          <rPr>
            <b/>
            <sz val="9"/>
            <color indexed="81"/>
            <rFont val="Tahoma"/>
            <family val="2"/>
          </rPr>
          <t>Text breu que facilita la visualització, la cerca i la impressió del concepte en lloc del text</t>
        </r>
      </text>
    </comment>
    <comment ref="E3" authorId="0" shapeId="0">
      <text>
        <r>
          <rPr>
            <b/>
            <sz val="9"/>
            <color indexed="81"/>
            <rFont val="Tahoma"/>
            <family val="2"/>
          </rPr>
          <t>Descripció curta de la línia d’amidament</t>
        </r>
      </text>
    </comment>
    <comment ref="F3" authorId="0" shapeId="0">
      <text>
        <r>
          <rPr>
            <b/>
            <sz val="9"/>
            <color indexed="81"/>
            <rFont val="Tahoma"/>
            <family val="2"/>
          </rPr>
          <t>Columna A: Número d’unitats iguals de la línia d’amidament</t>
        </r>
      </text>
    </comment>
    <comment ref="G3" authorId="0" shapeId="0">
      <text>
        <r>
          <rPr>
            <b/>
            <sz val="9"/>
            <color indexed="81"/>
            <rFont val="Tahoma"/>
            <family val="2"/>
          </rPr>
          <t>Columna B: Longitud de la línia d’amidament</t>
        </r>
      </text>
    </comment>
    <comment ref="H3" authorId="0" shapeId="0">
      <text>
        <r>
          <rPr>
            <b/>
            <sz val="9"/>
            <color indexed="81"/>
            <rFont val="Tahoma"/>
            <family val="2"/>
          </rPr>
          <t>Columna C: Amplada de la línia d’amidament</t>
        </r>
      </text>
    </comment>
    <comment ref="I3" authorId="0" shapeId="0">
      <text>
        <r>
          <rPr>
            <b/>
            <sz val="9"/>
            <color indexed="81"/>
            <rFont val="Tahoma"/>
            <family val="2"/>
          </rPr>
          <t>Columna D: Alçada de la línia d’amidament</t>
        </r>
      </text>
    </comment>
    <comment ref="J3" authorId="0" shapeId="0">
      <text>
        <r>
          <rPr>
            <b/>
            <sz val="9"/>
            <color indexed="81"/>
            <rFont val="Tahoma"/>
            <family val="2"/>
          </rPr>
          <t>Quantitat Verd: Referència a una altra partida Taronja: Fórmula d’amidament Blau: Expressió</t>
        </r>
      </text>
    </comment>
    <comment ref="K3" authorId="0" shapeId="0">
      <text>
        <r>
          <rPr>
            <b/>
            <sz val="9"/>
            <color indexed="81"/>
            <rFont val="Tahoma"/>
            <family val="2"/>
          </rPr>
          <t>Rendiment o quantitat pressupostada</t>
        </r>
      </text>
    </comment>
    <comment ref="L3" authorId="0" shapeId="0">
      <text>
        <r>
          <rPr>
            <b/>
            <sz val="9"/>
            <color indexed="81"/>
            <rFont val="Tahoma"/>
            <family val="2"/>
          </rPr>
          <t>Preu unitari al pressupost</t>
        </r>
      </text>
    </comment>
    <comment ref="M3" authorId="0" shapeId="0">
      <text>
        <r>
          <rPr>
            <b/>
            <sz val="9"/>
            <color indexed="81"/>
            <rFont val="Tahoma"/>
            <family val="2"/>
          </rPr>
          <t>Import del pressupost
Magenta: Hi ha ajustaments al producte de quantitat per preu unitari</t>
        </r>
      </text>
    </comment>
  </commentList>
</comments>
</file>

<file path=xl/sharedStrings.xml><?xml version="1.0" encoding="utf-8"?>
<sst xmlns="http://schemas.openxmlformats.org/spreadsheetml/2006/main" count="266" uniqueCount="173">
  <si>
    <t>IFV Escola Bressol Calldetenes</t>
  </si>
  <si>
    <t>Pressupost</t>
  </si>
  <si>
    <t>Código</t>
  </si>
  <si>
    <t>Nat</t>
  </si>
  <si>
    <t>Ud</t>
  </si>
  <si>
    <t>Resumen</t>
  </si>
  <si>
    <t>Comentario</t>
  </si>
  <si>
    <t>N</t>
  </si>
  <si>
    <t>Longitud</t>
  </si>
  <si>
    <t>Anchura</t>
  </si>
  <si>
    <t>Altura</t>
  </si>
  <si>
    <t>Cantidad</t>
  </si>
  <si>
    <t>CanPres</t>
  </si>
  <si>
    <t>Pres</t>
  </si>
  <si>
    <t>ImpPres</t>
  </si>
  <si>
    <t>AER.01</t>
  </si>
  <si>
    <t>Capítol</t>
  </si>
  <si>
    <t/>
  </si>
  <si>
    <t>MATERIAL FOTOVOLTAIC</t>
  </si>
  <si>
    <t>P</t>
  </si>
  <si>
    <t>MÒDULS FOTOVOLTAICS</t>
  </si>
  <si>
    <t>P026</t>
  </si>
  <si>
    <t>Partida</t>
  </si>
  <si>
    <t>u</t>
  </si>
  <si>
    <t>Mòduls fotovoltaics 450 Wp</t>
  </si>
  <si>
    <t>Subminstrament, instal·lació i muntatge de mòdul solar JA SOLAR de 450Wp o equivalent, de tecnologia monocristal·lina. Mòduls de primera marca i alta eficiència amb 12 anys de garantia de fabricant i garantia de 25 anys amb rendiment del 85,6%. Dimensions 2120x1052x35 mm. Inclou petit material i accessoris per la seva instal·lació.</t>
  </si>
  <si>
    <t>Total P</t>
  </si>
  <si>
    <t>I</t>
  </si>
  <si>
    <t>INVERSOR SOLAR</t>
  </si>
  <si>
    <t>I0H40T</t>
  </si>
  <si>
    <t>Inversor fotovoltaic 40kW</t>
  </si>
  <si>
    <t>Subministrament i instal·lació d'inversor de connexió a xarxa marca Huawei o equivalent, trifàsic, potència nominal d'entrada 40 kWp, potència nominal de sortida 30 kW, tensió nominal de sortida 400 V, freqüència 50 Hz, rang de tensions MPP a potència nominal entre 480 i 850 VDC, , tensió màxima d'entrada 1000 VDC, rendiment (CE) 98,6%, amb proteccions de sobretensió DC i d'inversió de polaritat integrades, grau de protecció IP-65, totalment instal·lat, connexionat i programat.</t>
  </si>
  <si>
    <t>Total I</t>
  </si>
  <si>
    <t>E</t>
  </si>
  <si>
    <t>ESTRUCTURA</t>
  </si>
  <si>
    <t>E001</t>
  </si>
  <si>
    <t>Estructura de suport de 10º d'inclinació</t>
  </si>
  <si>
    <t>Subministrament i instal·lació d'estructura formada per blocs de formigó prefabricats per a fixació dels mòduls fotovoltaics sobre coberta plana i sobre terreny, amb angle d'instal·lació de 10º, del fabricant Ennova Block o equivalent per a ample de panell de 105 cm. Fixació a la coberta existent sense perforació, sistema completament autoportant. Totalment instal·lat i provat.</t>
  </si>
  <si>
    <t>E003</t>
  </si>
  <si>
    <t>Estructura coplanar per a teulada tipus teula àrab</t>
  </si>
  <si>
    <t>Subministrament i muntatge de perfils d'alumini coplanars a la inclinació de la coberta i sistema de fixacions sobre coberta tipus teula àrab existent per a 64 mòduls fotovoltaics del fabricant FISCHER o equivalent. Dimensionat de l'estructura segons càlcul de sobrecàrregues i idoneïtat. Fixació a la coberta existent mitjançant perforació  sobre aquesta, garantint la estanqueïtat i impermeabilització de la coberta existent. S'indica a estudi adjunt mòduls amb tancament lateral enfront al vent o equivalent.</t>
  </si>
  <si>
    <t>E002</t>
  </si>
  <si>
    <t>Estructura i coberta per a protecció dels inversors</t>
  </si>
  <si>
    <t>Subministrament i instal·lació d'estructura metàlica amb coberta per a la protecció dels inversors respecte les condicions climàtiques adverses i els quadres de proteccions de CC i CA dels inversors. L'estructura garantirà la protecció respecte la pluja directe cap alsd equips i la resistencia de muntatge respecte les condicions de vent i neu. Totalment muntat i provat.</t>
  </si>
  <si>
    <t>Total E</t>
  </si>
  <si>
    <t>MAC</t>
  </si>
  <si>
    <t>MATERIAL ELÈCTRIC CONTINUA</t>
  </si>
  <si>
    <t>MACX019</t>
  </si>
  <si>
    <t>Cable unipolar de terra LHA RZ1-K(AS) 0,6/1 kV, de 6mm2.</t>
  </si>
  <si>
    <t>Subministrament, instal·lació i muntatge de cable unipolar de terra H1Z2Z2-K, sent la seva tensió assignada de 1,5 kV, no propagador de la flama amb conductor de coure classe 5 (-K) de 6 mm² de secció, amb aïllament de polietilè reticulat (R) i coberta de compost termoplàstic a força de poliolefina lliure de halògens amb baixa emissió de fums i gasos corrosius (Z2). Fins i tot p/p d'accessoris i elements de subjecció. Totalment muntat, connexionat i provat.</t>
  </si>
  <si>
    <t>MACX009</t>
  </si>
  <si>
    <t>Cable unipolar PV-ZZ, de 6mm2.</t>
  </si>
  <si>
    <t>Subministrament, muntatge i instal·lació de cable unipolar solar ZZ-F (AS) 1,8 kV DC 0,6/1 kV AC de tensió assignada 1,8 kV DCsecció 1x6 mm2, amb conductor de coure estanyat classe (-F), aïllament elastòmer termostable amb baixa emissió de fums i gasos corrosius (Z) i coberta de compost termopàstic a base de poliolefina amb baixa emissió de fums i gasos corrosius (Z1). Per a connexió dels strings del camp fotovoltaic fins a la caixa de proteccions de continua. Inclou petit material i accessoris per a la seva instal·lació. Totalment muntat, connexionat i provat.</t>
  </si>
  <si>
    <t>MACX013</t>
  </si>
  <si>
    <t>Connectors MC4, mascle i femella</t>
  </si>
  <si>
    <t>Subministrament, muntatge i instal·lació de kit de parella de connectors multicontact (secció 6mm2) format per 1 connector femella i 1 connector mascle de multicontact model MC4 tipus PV-KBT4/6I (femella) i PV-KST4/6I (mascle) per realitzar les sèries dels strings de la coberta i connexió dels mateixos amb l'inversor.</t>
  </si>
  <si>
    <t>MACX60x60</t>
  </si>
  <si>
    <t>m</t>
  </si>
  <si>
    <t>Canalització d'acer galvanitzat, de 60X60 mm..</t>
  </si>
  <si>
    <t>Subministrament, instal·lació i muntatge fix en superfície de canalització d'acer galvanitzat tipus Rejiband o equivalent, de 60x60 mm amb tapa. Inclou el material de fixació i accessoris necessaris per a la seva col·locació.</t>
  </si>
  <si>
    <t>Total MAC</t>
  </si>
  <si>
    <t>MACP</t>
  </si>
  <si>
    <t>PROTECCIONS ELÈCTRIQUES CONTINUA</t>
  </si>
  <si>
    <t>MACX010</t>
  </si>
  <si>
    <t>Caixa de proteccions per a 5 strings</t>
  </si>
  <si>
    <t>Subministrament i instal·lació del quadre protecció seria fotovoltaica sense monitorització , format per 10 fusibles seccionables de 10x38 mm de 16 A d'intensitat nominal i 1000 Vdc, 10 bases de fusibles unipolars per fusibles seccionables de 10x38 mm i 5 sobretensions transitòries tipus II. Totalment muntat, connexionat i provat.</t>
  </si>
  <si>
    <t>Total MACP</t>
  </si>
  <si>
    <t>MCT</t>
  </si>
  <si>
    <t>MATERIAL EXTRA CONTROL I TELECOS</t>
  </si>
  <si>
    <t>CUTP6</t>
  </si>
  <si>
    <t>Cable connexionat RS485</t>
  </si>
  <si>
    <t>Subministrament i instal·lació de cablejat RS485 per la connexió entre Inversor i Smart Meter, el primer ubicat a la coberta i el sgeon a la nova TMF-1.</t>
  </si>
  <si>
    <t>MCTX001</t>
  </si>
  <si>
    <t>Sistema de monitorització de l'inversor</t>
  </si>
  <si>
    <t>Sistema de monitorització HUAWEI o equivalent que permeti la lectura de dades de producció d'energia, consum instantani i importació/exportació a través d'una aplicació de mòbil o d'internet.</t>
  </si>
  <si>
    <t>CUTP5</t>
  </si>
  <si>
    <t>Cable connexionat internet</t>
  </si>
  <si>
    <t>Subministrament i instal·lació de cablejat Ethernet per la connexió entre Inversor i router, el primer ubicat a la coberta i el segon a la recepció de l'escola bressol.</t>
  </si>
  <si>
    <t>Total MCT</t>
  </si>
  <si>
    <t>Total AER.01</t>
  </si>
  <si>
    <t>AER.02</t>
  </si>
  <si>
    <t>MATERIAL ELÈCTRIC CA</t>
  </si>
  <si>
    <t>MEP</t>
  </si>
  <si>
    <t>Proteccions elèctriques</t>
  </si>
  <si>
    <t>MAC005</t>
  </si>
  <si>
    <t>Quadre de proteccions 30kW</t>
  </si>
  <si>
    <t>Subministrament, muntatge i instal·lació de quadre de protecció de corrent alterna. Caixa modular de doble aïllament amb grau de protecció IP32 per poder instal·lar tots els components. Amb un interruptor magnetotèrmic de 50 A, tetrapolar, amb 6 kA de poder de tall i un interruptor diferencial de 63 A i 300 mA, tetrapolar. Regleter de connexions. Muntat sobre carril DIN. Entrades i sortides de cablejat mitjançant racors per tub coarrugat</t>
  </si>
  <si>
    <t>Total MEP</t>
  </si>
  <si>
    <t>MEC</t>
  </si>
  <si>
    <t>Cablejat</t>
  </si>
  <si>
    <t>MEC015</t>
  </si>
  <si>
    <t>Cable exzhellent RZ1-K (AS), 0,6/1 kV,  1x16mm2</t>
  </si>
  <si>
    <t>Subministrament, muntatge i instal·lació de cable unifilar de secció 1x16mm2, amb conductor de coure de 0,6/1 kV de tensió assignada, amb designació RZ1-K (AS), amb coberta del cable de poliolefines amb baixa emissió de fums. Inclou el petit material i accessoria necessari per a la seva instal·lació. Per a cobrir el tram entre inversor fotovoltaic, quadre de proteccions i nova TMF-1 a instal·lar.</t>
  </si>
  <si>
    <t>MEC014</t>
  </si>
  <si>
    <t>Cable exzhellent RZ1-K (AS), 0,6/1 kV,  1x25mm2</t>
  </si>
  <si>
    <t>Subministrament, muntatge i instal·lació de cable unifilar de secció 1x25mm2, amb conductor de coure de 0,6/1 kV de tensió assignada, amb designació RZ1-K (AS), amb coberta del cable de poliolefines amb baixa emissió de fums. Inclou el petit material i accessoria necessari per a la seva instal·lació. Per a cobrir el tram entre inversor fotovoltaic, quadre de proteccions i nova TMF-1 a instal·lar.</t>
  </si>
  <si>
    <t>Total MEC</t>
  </si>
  <si>
    <t>MECT</t>
  </si>
  <si>
    <t>Canalitzacions i tubs</t>
  </si>
  <si>
    <t>MECT002</t>
  </si>
  <si>
    <t>Canal protectora de PVC, de 60x100 mm.</t>
  </si>
  <si>
    <t>Subministrament, instal·lació i muntatge de safata de PVC tipus UNEX o equivalent de 100x60 mm amb tapa per a la conducció del cablejat d'alterna des de l'inversor fins al quadre de proteccions.</t>
  </si>
  <si>
    <t>Total MECT</t>
  </si>
  <si>
    <t>MEBT</t>
  </si>
  <si>
    <t>Nou mòdul de protecicons TMF-1</t>
  </si>
  <si>
    <t>5.8.3.FP01</t>
  </si>
  <si>
    <t>Ut</t>
  </si>
  <si>
    <t>Caixa general de protecció,  de 32A</t>
  </si>
  <si>
    <t>Subministrament i instal·lació en l'interior de fornícula mural de caixa general de protecció, equipada amb borns de connexió, bases unipolars tancades previstes per a col·locar fusibles de intensitat màxima 32 A, per a protecció de la línia general d'alimentació, formada per una envoltant aïllant, precintable i autoventilada, segons UNE-EN 60439-1, grau d'inflamabilitat segons s'indica en UNE-EN 60439-3, amb graus de protecció IP 43 segons UNE 20324 i IK 08 segons UNE-eN 50102, que es tancarà amb porta de protecció metàl·lica amb grau de protecció IK 10 segons UNE-EN 50102, protegida de la corrosió i amb pany o cadenat. Normalitzada per l'empresa subministradora i preparada per connexió de servei subterrània. Fins i tot elements de fixació i connexió amb la conducció soterrada de connexió de terra. Totalment muntada, connexionada i provada.</t>
  </si>
  <si>
    <t>5.8.3.FP02</t>
  </si>
  <si>
    <t>CS-63 caixa de seccionament tipus CGP</t>
  </si>
  <si>
    <t>Subministrament i instal·lació de caixa seccionadora de polièster reforçat amb borns bimetàl·lics, per CGP de 32A amb sortida superior de la CGP i sortida de la línia de distribució per la part inferior segons normativa ENDESA i muntada superficialment a l'interior d'un armari, de la marca CAHORS equivalent. Fins i tot elements de fixació i connexió amb la conducció soterrada de connexió de terra. Totalment muntada, connexionada i provada.</t>
  </si>
  <si>
    <t>5.8.3.FP03</t>
  </si>
  <si>
    <t>Armari prefabricat de formigó per a CS + CGP</t>
  </si>
  <si>
    <t>Subministrament i instal·lació d'un armari prefabricat monobloc de formigó reforçat amb fibra de vidre, amb porta metàl·lica, segons UNE-EN 1169. Amb capacitat d'albergar una Caixa General de Protecció més una Caixa de Seccionament, de la marca CAHORS o equivalent. Inclou elements de fixació. Totalment muntada segons normativa i especificacions de la companyia subministradora.</t>
  </si>
  <si>
    <t>5.8.3.FP04</t>
  </si>
  <si>
    <t>Armari prefabricat de formigó per a TMF1 (25-63A)</t>
  </si>
  <si>
    <t>Subministrament i instal·lació d'un armari prefabricat monobloc de Formigó reforçat amb fibra de vidre, amb porta metàl·lica, segons UNE-EN 1169, amb Capacitat per albergar una TMF1 de 25A a 63A, de la marca CAHORS. Inclou elements de fixació. Totalment Muntada segons normativa i Especificacions de la companyia subministradora.</t>
  </si>
  <si>
    <t>5.8.3.FP05</t>
  </si>
  <si>
    <t>Mòdul comptador TMF1 (ICP 25-63A)</t>
  </si>
  <si>
    <t>Conjunt amb protecció i mesura del tipus TMF1 per a subministrament trifàsic individual, per a mesura indirecta, potència entre 17,32 i 43,65 kW, tensió de 400 V, amb Capacitat per albergar un TMF de 25A a 63A amb base de fusibles (incloent fusibles), segons normes ENDESA i Muntada superficialment a l'interior d'1 armari. S'inclou Interruptor Control Potència de 32 A dels homologats per la companyia subministradora ENDESA, amb protecci diferencial per a TMF1 de 25-63A. Totalment instal·lada i connexionada segons normativa i Especificacions de la companyia subministradora.</t>
  </si>
  <si>
    <t>5.8.3.FP06</t>
  </si>
  <si>
    <t>Dispositius Generals de Comandament y Protecció</t>
  </si>
  <si>
    <t>Subministrament i instal·lació del Quadre pels Dispositius Generals de Comandament i Protecció (DGCP) format per 1 armari amb porta (Sistema G) tancat amb clau ampliable Fins a un 30% més un cop finalitzada l'obra formada Interruptor General Automàtic tetrapolar ( 4P) de 32 A i poder de tall de 6 kA amb dispositus de sobretensió transitoris i permanents amb diferencial tipo toroidal i un interruptor diferencial de 40A i sensibilitat 300 mA. S'inclou Quadre de Sortides protegides amb fusibles per a cadascún dels edificis corresponents, blocs de Connexió, borns de Connexió, fusibles, etc. Construit segons el REBT i ITC aplicables. Mesurada la unitat instal·lada en parament vertical.Totalment instal·lat, Connectat i rotulat.</t>
  </si>
  <si>
    <t>Total MEBT</t>
  </si>
  <si>
    <t>Total AER.02</t>
  </si>
  <si>
    <t>AER.03</t>
  </si>
  <si>
    <t>TREBALLS EXTERNS</t>
  </si>
  <si>
    <t>VE</t>
  </si>
  <si>
    <t>Treballs externs varis</t>
  </si>
  <si>
    <t>TE006</t>
  </si>
  <si>
    <t>Treballs de paleteria a la coberta</t>
  </si>
  <si>
    <t>Treballs de paleteria varis per els accessos del cablejat de continúa des de la coberta fins a la ubicació de l'inversor, a l'interior de la nau a la zona on s'indica a la memòria del present projecte.</t>
  </si>
  <si>
    <t>Total VE</t>
  </si>
  <si>
    <t>PE</t>
  </si>
  <si>
    <t>Plataforma elevadora</t>
  </si>
  <si>
    <t>TE001</t>
  </si>
  <si>
    <t>U</t>
  </si>
  <si>
    <t>Lloguer diari de plataforma elevadora de tisores, motor dièsel, de 10 m d'altura màxima de treball.</t>
  </si>
  <si>
    <t>Lloguer diari de plataforma elevadora de tisores, motor dièsel, de 20 m d'altura màxima de treball.</t>
  </si>
  <si>
    <t>TE002</t>
  </si>
  <si>
    <t>Transport a obra i retirada de plataforma elevadora de tisores, motor dièsel, de 10 m d'altura màxima de treball.</t>
  </si>
  <si>
    <t>Transport a obra i retirada de plataforma elevadora de tisores, motor dièsel, de 20 m d'altura màxima de treball.</t>
  </si>
  <si>
    <t>Total PE</t>
  </si>
  <si>
    <t>Total AER.03</t>
  </si>
  <si>
    <t>AER.07</t>
  </si>
  <si>
    <t>ELEMENTS DE CONTROL I LEGALITZACIÓ</t>
  </si>
  <si>
    <t>AER.07.1</t>
  </si>
  <si>
    <t>Legalitzacions</t>
  </si>
  <si>
    <t>5.8.3.PF01</t>
  </si>
  <si>
    <t>Legalització instal·lació fotovoltaica</t>
  </si>
  <si>
    <t>Legalització de la instal·lació fotovoltaica descrita en el present projecte, incloent la preparació i visats de projectes en el Col·legi Professional corresponent i la presentació i seguiment fins a bon final dels expedients davant els Serveis Territorials d'lndústria i Entitats Col·laboradores. S'inclouen tots els tràmits administratius que s'hagi de realitzar amb qualsevol organisme oficial per portar a bon terme les instal·lacions d'aquest capítol, així com el contracte de manteniment preceptiu i obligatori que marqui el servei d'lndústria davant la presentació de l'expedient.
- Aquesta partida s'haurà de respectar amb l'import indicat, no podent estar repartida en el conjunt de les partides del ppt. ni veure's disminuïda  perla baixa que en el seu cas pugui afectar al pressupost.</t>
  </si>
  <si>
    <t>5.8.3.PF03</t>
  </si>
  <si>
    <t>Legalització instalació baixa tensió</t>
  </si>
  <si>
    <t>Legalització de la instal·lació de baixa tensió que inclou des de l'inversor instal·lat fins a l'edifici de transformació de la companyia distribuidora, incloent la preparació i visats de projectes en el Col·legi Professional corresponent i la presentació i seguiment fins a bon final dels expedients davant els Serveis Territorials d'lndústria i Entitats Col·laboradores. S'inclouen tots els tràmits administratius que s'hagi de realitzar amb qualsevol organisme oficial per portar a bon terme les instal·lacions d'aquest capítol, així com el contracte de manteniment preceptiu i obligatori que marqui el servei d'lndústria davant la presentació de l'expedient.
- Aquesta partida s'haurà de respectar amb l'import indicat, no podent estar repartida en el conjunt de les partides del ppt. ni veure's disminuïda  perla baixa que en el seu cas pugui afectar al pressupost.</t>
  </si>
  <si>
    <t>Total AER.07.1</t>
  </si>
  <si>
    <t>AER.07.2</t>
  </si>
  <si>
    <t>Controls de qualitat</t>
  </si>
  <si>
    <t>5.8.3.PF02</t>
  </si>
  <si>
    <t>Control de quelitat i proves instal·lació fotovoltaica</t>
  </si>
  <si>
    <t>Control de Qualitat i Proves segons especificacions del Protocol del Control de Qualitat de les instal·lacions fotovolàiques. 
Aquesta partida s'haurà de respectar amb l'import indicat, no podent estar repartida en el conjunt de les partides del ppt. ni veure's disminuïda perla baixa que en el seu cas pugui afectar al pressupost.</t>
  </si>
  <si>
    <t>5.8.3.PF04</t>
  </si>
  <si>
    <t>Control de qualitat i proves a la instal·lació de baixa tensió</t>
  </si>
  <si>
    <t>Control de Qualitat i Proves segons especificacions del Protocol del Control de Qualitat de les instal·lacions d'escomeses elèctriques.  
Aquesta partida s'haurà de respectar amb l'import indicat, no podent estar repartida en el conjunt de les partides del ppt. ni veure's disminuïda perla baixa que en el seu cas pugui afectar al pressupost.</t>
  </si>
  <si>
    <t>Total AER.07.2</t>
  </si>
  <si>
    <t>AER.07.3</t>
  </si>
  <si>
    <t>Seguretat i salut</t>
  </si>
  <si>
    <t>5.8.3.PF05</t>
  </si>
  <si>
    <t>Elements de seguretat i salut</t>
  </si>
  <si>
    <t>Elements de seguretat i salut en l'obra. compren les mesures de protecció individuals i col·lectives per al correcte desenvolupament dels treballs a realitzar.
Aquesta partida s'haurà de respectar amb l'import indicat, no podent estar repartida en el conjunt de les partides del ppt. ni veure's disminuïda perla baixa que en el seu cas pugui afectar al pressupost.</t>
  </si>
  <si>
    <t>Total AER.07.3</t>
  </si>
  <si>
    <t>Total AER.07</t>
  </si>
  <si>
    <t>Total 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</si>
</sst>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00"/>
    <numFmt numFmtId="166" formatCode="#.##0000"/>
  </numFmts>
  <fonts count="10" x14ac:knownFonts="1">
    <font>
      <sz val="11"/>
      <color theme="1"/>
      <name val="Calibri"/>
      <family val="2"/>
      <scheme val="minor"/>
    </font>
    <font>
      <b/>
      <sz val="10"/>
      <color theme="1"/>
      <name val="Calibri"/>
      <family val="2"/>
      <scheme val="minor"/>
    </font>
    <font>
      <b/>
      <sz val="14"/>
      <color theme="1"/>
      <name val="Calibri"/>
      <family val="2"/>
      <scheme val="minor"/>
    </font>
    <font>
      <b/>
      <sz val="9"/>
      <color indexed="81"/>
      <name val="Tahoma"/>
      <family val="2"/>
    </font>
    <font>
      <b/>
      <i/>
      <sz val="10"/>
      <color theme="1"/>
      <name val="Calibri"/>
      <family val="2"/>
      <scheme val="minor"/>
    </font>
    <font>
      <b/>
      <sz val="8"/>
      <color theme="1"/>
      <name val="Calibri"/>
      <family val="2"/>
      <scheme val="minor"/>
    </font>
    <font>
      <b/>
      <sz val="8"/>
      <color rgb="FFFF40FF"/>
      <name val="Calibri"/>
      <family val="2"/>
      <scheme val="minor"/>
    </font>
    <font>
      <sz val="8"/>
      <color theme="1"/>
      <name val="Calibri"/>
      <family val="2"/>
      <scheme val="minor"/>
    </font>
    <font>
      <sz val="8"/>
      <color rgb="FFFF40FF"/>
      <name val="Calibri"/>
      <family val="2"/>
      <scheme val="minor"/>
    </font>
    <font>
      <sz val="8"/>
      <color rgb="FFFF0000"/>
      <name val="Calibri"/>
      <family val="2"/>
      <scheme val="minor"/>
    </font>
  </fonts>
  <fills count="6">
    <fill>
      <patternFill patternType="none"/>
    </fill>
    <fill>
      <patternFill patternType="gray125"/>
    </fill>
    <fill>
      <patternFill patternType="solid">
        <fgColor rgb="FFB4CBE0"/>
        <bgColor indexed="64"/>
      </patternFill>
    </fill>
    <fill>
      <patternFill patternType="solid">
        <fgColor rgb="FFC2D5E7"/>
        <bgColor indexed="64"/>
      </patternFill>
    </fill>
    <fill>
      <patternFill patternType="solid">
        <fgColor rgb="FFF0F0F0"/>
        <bgColor indexed="64"/>
      </patternFill>
    </fill>
    <fill>
      <patternFill patternType="solid">
        <fgColor rgb="FFC0C0C0"/>
        <bgColor indexed="64"/>
      </patternFill>
    </fill>
  </fills>
  <borders count="1">
    <border>
      <left/>
      <right/>
      <top/>
      <bottom/>
      <diagonal/>
    </border>
  </borders>
  <cellStyleXfs count="1">
    <xf numFmtId="0" fontId="0" fillId="0" borderId="0"/>
  </cellStyleXfs>
  <cellXfs count="30">
    <xf numFmtId="0" fontId="0" fillId="0" borderId="0" xfId="0"/>
    <xf numFmtId="0" fontId="1" fillId="0" borderId="0" xfId="0" applyFont="1" applyAlignment="1">
      <alignment vertical="top"/>
    </xf>
    <xf numFmtId="0" fontId="0" fillId="0" borderId="0" xfId="0" applyAlignment="1">
      <alignment vertical="top"/>
    </xf>
    <xf numFmtId="0" fontId="2" fillId="0" borderId="0" xfId="0" applyFont="1" applyAlignment="1">
      <alignment vertical="top"/>
    </xf>
    <xf numFmtId="0" fontId="4" fillId="0" borderId="0" xfId="0" applyFont="1" applyAlignment="1">
      <alignment vertical="top"/>
    </xf>
    <xf numFmtId="49" fontId="5" fillId="2" borderId="0" xfId="0" applyNumberFormat="1" applyFont="1" applyFill="1" applyAlignment="1">
      <alignment vertical="top"/>
    </xf>
    <xf numFmtId="0" fontId="5" fillId="2" borderId="0" xfId="0" applyFont="1" applyFill="1" applyAlignment="1">
      <alignment vertical="top"/>
    </xf>
    <xf numFmtId="164" fontId="6" fillId="2" borderId="0" xfId="0" applyNumberFormat="1" applyFont="1" applyFill="1" applyAlignment="1">
      <alignment vertical="top"/>
    </xf>
    <xf numFmtId="165" fontId="6" fillId="2" borderId="0" xfId="0" applyNumberFormat="1" applyFont="1" applyFill="1" applyAlignment="1">
      <alignment vertical="top"/>
    </xf>
    <xf numFmtId="49" fontId="5" fillId="3" borderId="0" xfId="0" applyNumberFormat="1" applyFont="1" applyFill="1" applyAlignment="1">
      <alignment vertical="top"/>
    </xf>
    <xf numFmtId="0" fontId="5" fillId="3" borderId="0" xfId="0" applyFont="1" applyFill="1" applyAlignment="1">
      <alignment vertical="top"/>
    </xf>
    <xf numFmtId="166" fontId="6" fillId="3" borderId="0" xfId="0" applyNumberFormat="1" applyFont="1" applyFill="1" applyAlignment="1">
      <alignment vertical="top"/>
    </xf>
    <xf numFmtId="165" fontId="6" fillId="3" borderId="0" xfId="0" applyNumberFormat="1" applyFont="1" applyFill="1" applyAlignment="1">
      <alignment vertical="top"/>
    </xf>
    <xf numFmtId="49" fontId="7" fillId="4" borderId="0" xfId="0" applyNumberFormat="1" applyFont="1" applyFill="1" applyAlignment="1">
      <alignment vertical="top"/>
    </xf>
    <xf numFmtId="49" fontId="7" fillId="0" borderId="0" xfId="0" applyNumberFormat="1" applyFont="1" applyAlignment="1">
      <alignment vertical="top"/>
    </xf>
    <xf numFmtId="0" fontId="7" fillId="0" borderId="0" xfId="0" applyFont="1" applyAlignment="1">
      <alignment vertical="top"/>
    </xf>
    <xf numFmtId="166" fontId="7" fillId="0" borderId="0" xfId="0" applyNumberFormat="1" applyFont="1" applyAlignment="1">
      <alignment vertical="top"/>
    </xf>
    <xf numFmtId="165" fontId="7" fillId="0" borderId="0" xfId="0" applyNumberFormat="1" applyFont="1" applyAlignment="1">
      <alignment vertical="top"/>
    </xf>
    <xf numFmtId="165" fontId="8" fillId="0" borderId="0" xfId="0" applyNumberFormat="1" applyFont="1" applyAlignment="1">
      <alignment vertical="top"/>
    </xf>
    <xf numFmtId="49" fontId="5" fillId="0" borderId="0" xfId="0" applyNumberFormat="1" applyFont="1" applyAlignment="1">
      <alignment vertical="top"/>
    </xf>
    <xf numFmtId="165" fontId="6" fillId="0" borderId="0" xfId="0" applyNumberFormat="1" applyFont="1" applyAlignment="1">
      <alignment vertical="top"/>
    </xf>
    <xf numFmtId="0" fontId="7" fillId="5" borderId="0" xfId="0" applyFont="1" applyFill="1" applyAlignment="1">
      <alignment vertical="top"/>
    </xf>
    <xf numFmtId="164" fontId="7" fillId="0" borderId="0" xfId="0" applyNumberFormat="1" applyFont="1" applyAlignment="1">
      <alignment vertical="top"/>
    </xf>
    <xf numFmtId="165" fontId="9" fillId="0" borderId="0" xfId="0" applyNumberFormat="1" applyFont="1" applyAlignment="1">
      <alignment vertical="top"/>
    </xf>
    <xf numFmtId="49" fontId="7" fillId="0" borderId="0" xfId="0" applyNumberFormat="1" applyFont="1" applyAlignment="1">
      <alignment vertical="top" wrapText="1"/>
    </xf>
    <xf numFmtId="0" fontId="4" fillId="0" borderId="0" xfId="0" applyFont="1" applyAlignment="1">
      <alignment vertical="top" wrapText="1"/>
    </xf>
    <xf numFmtId="49" fontId="5" fillId="2" borderId="0" xfId="0" applyNumberFormat="1" applyFont="1" applyFill="1" applyAlignment="1">
      <alignment vertical="top" wrapText="1"/>
    </xf>
    <xf numFmtId="49" fontId="5" fillId="3" borderId="0" xfId="0" applyNumberFormat="1" applyFont="1" applyFill="1" applyAlignment="1">
      <alignment vertical="top" wrapText="1"/>
    </xf>
    <xf numFmtId="0" fontId="7" fillId="0" borderId="0" xfId="0" applyFont="1" applyAlignment="1">
      <alignment vertical="top" wrapText="1"/>
    </xf>
    <xf numFmtId="0" fontId="7" fillId="5" borderId="0" xfId="0" applyFont="1" applyFill="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M124"/>
  <sheetViews>
    <sheetView tabSelected="1" workbookViewId="0">
      <pane xSplit="4" ySplit="3" topLeftCell="E4" activePane="bottomRight" state="frozen"/>
      <selection pane="topRight" activeCell="E1" sqref="E1"/>
      <selection pane="bottomLeft" activeCell="A4" sqref="A4"/>
      <selection pane="bottomRight" activeCell="E4" sqref="E4"/>
    </sheetView>
  </sheetViews>
  <sheetFormatPr baseColWidth="10" defaultRowHeight="15" x14ac:dyDescent="0.25"/>
  <cols>
    <col min="1" max="1" width="9" bestFit="1" customWidth="1"/>
    <col min="2" max="2" width="6" bestFit="1" customWidth="1"/>
    <col min="3" max="3" width="3.7109375" bestFit="1" customWidth="1"/>
    <col min="4" max="4" width="32.85546875" customWidth="1"/>
    <col min="5" max="5" width="10.7109375" bestFit="1" customWidth="1"/>
    <col min="6" max="6" width="2.85546875" bestFit="1" customWidth="1"/>
    <col min="7" max="7" width="8.5703125" bestFit="1" customWidth="1"/>
    <col min="8" max="8" width="8.140625" bestFit="1" customWidth="1"/>
    <col min="9" max="9" width="6.5703125" bestFit="1" customWidth="1"/>
    <col min="10" max="10" width="10.5703125" bestFit="1" customWidth="1"/>
    <col min="11" max="11" width="7.85546875" bestFit="1" customWidth="1"/>
    <col min="12" max="13" width="10" bestFit="1" customWidth="1"/>
  </cols>
  <sheetData>
    <row r="1" spans="1:13" x14ac:dyDescent="0.25">
      <c r="A1" s="1" t="s">
        <v>0</v>
      </c>
      <c r="B1" s="2"/>
      <c r="C1" s="2"/>
      <c r="D1" s="2"/>
      <c r="E1" s="2"/>
      <c r="F1" s="2"/>
      <c r="G1" s="2"/>
      <c r="H1" s="2"/>
      <c r="I1" s="2"/>
      <c r="J1" s="2"/>
      <c r="K1" s="2"/>
      <c r="L1" s="2"/>
      <c r="M1" s="2"/>
    </row>
    <row r="2" spans="1:13" ht="18.75" x14ac:dyDescent="0.25">
      <c r="A2" s="3" t="s">
        <v>1</v>
      </c>
      <c r="B2" s="2"/>
      <c r="C2" s="2"/>
      <c r="D2" s="2"/>
      <c r="E2" s="2"/>
      <c r="F2" s="2"/>
      <c r="G2" s="2"/>
      <c r="H2" s="2"/>
      <c r="I2" s="2"/>
      <c r="J2" s="2"/>
      <c r="K2" s="2"/>
      <c r="L2" s="2"/>
      <c r="M2" s="2"/>
    </row>
    <row r="3" spans="1:13" x14ac:dyDescent="0.25">
      <c r="A3" s="4" t="s">
        <v>2</v>
      </c>
      <c r="B3" s="4" t="s">
        <v>3</v>
      </c>
      <c r="C3" s="4" t="s">
        <v>4</v>
      </c>
      <c r="D3" s="25" t="s">
        <v>5</v>
      </c>
      <c r="E3" s="4" t="s">
        <v>6</v>
      </c>
      <c r="F3" s="4" t="s">
        <v>7</v>
      </c>
      <c r="G3" s="4" t="s">
        <v>8</v>
      </c>
      <c r="H3" s="4" t="s">
        <v>9</v>
      </c>
      <c r="I3" s="4" t="s">
        <v>10</v>
      </c>
      <c r="J3" s="4" t="s">
        <v>11</v>
      </c>
      <c r="K3" s="4" t="s">
        <v>12</v>
      </c>
      <c r="L3" s="4" t="s">
        <v>13</v>
      </c>
      <c r="M3" s="4" t="s">
        <v>14</v>
      </c>
    </row>
    <row r="4" spans="1:13" x14ac:dyDescent="0.25">
      <c r="A4" s="5" t="s">
        <v>15</v>
      </c>
      <c r="B4" s="5" t="s">
        <v>16</v>
      </c>
      <c r="C4" s="5" t="s">
        <v>17</v>
      </c>
      <c r="D4" s="26" t="s">
        <v>18</v>
      </c>
      <c r="E4" s="6"/>
      <c r="F4" s="6"/>
      <c r="G4" s="6"/>
      <c r="H4" s="6"/>
      <c r="I4" s="6"/>
      <c r="J4" s="6"/>
      <c r="K4" s="7">
        <f>K49</f>
        <v>1</v>
      </c>
      <c r="L4" s="8">
        <f>L49</f>
        <v>26587.96</v>
      </c>
      <c r="M4" s="8">
        <f>M49</f>
        <v>26587.96</v>
      </c>
    </row>
    <row r="5" spans="1:13" x14ac:dyDescent="0.25">
      <c r="A5" s="9" t="s">
        <v>19</v>
      </c>
      <c r="B5" s="9" t="s">
        <v>16</v>
      </c>
      <c r="C5" s="9" t="s">
        <v>17</v>
      </c>
      <c r="D5" s="27" t="s">
        <v>20</v>
      </c>
      <c r="E5" s="10"/>
      <c r="F5" s="10"/>
      <c r="G5" s="10"/>
      <c r="H5" s="10"/>
      <c r="I5" s="10"/>
      <c r="J5" s="10"/>
      <c r="K5" s="11">
        <f>K8</f>
        <v>1</v>
      </c>
      <c r="L5" s="12">
        <f>L8</f>
        <v>13806.83</v>
      </c>
      <c r="M5" s="12">
        <f>M8</f>
        <v>13806.83</v>
      </c>
    </row>
    <row r="6" spans="1:13" x14ac:dyDescent="0.25">
      <c r="A6" s="13" t="s">
        <v>21</v>
      </c>
      <c r="B6" s="14" t="s">
        <v>22</v>
      </c>
      <c r="C6" s="14" t="s">
        <v>23</v>
      </c>
      <c r="D6" s="24" t="s">
        <v>24</v>
      </c>
      <c r="E6" s="15"/>
      <c r="F6" s="15"/>
      <c r="G6" s="15"/>
      <c r="H6" s="15"/>
      <c r="I6" s="15"/>
      <c r="J6" s="15"/>
      <c r="K6" s="16">
        <v>79</v>
      </c>
      <c r="L6" s="17">
        <v>174.77</v>
      </c>
      <c r="M6" s="18">
        <f>ROUND(K6*L6,2)</f>
        <v>13806.83</v>
      </c>
    </row>
    <row r="7" spans="1:13" ht="90" x14ac:dyDescent="0.25">
      <c r="A7" s="15"/>
      <c r="B7" s="15"/>
      <c r="C7" s="15"/>
      <c r="D7" s="24" t="s">
        <v>25</v>
      </c>
      <c r="E7" s="15"/>
      <c r="F7" s="15"/>
      <c r="G7" s="15"/>
      <c r="H7" s="15"/>
      <c r="I7" s="15"/>
      <c r="J7" s="15"/>
      <c r="K7" s="15"/>
      <c r="L7" s="15"/>
      <c r="M7" s="15"/>
    </row>
    <row r="8" spans="1:13" x14ac:dyDescent="0.25">
      <c r="A8" s="15"/>
      <c r="B8" s="15"/>
      <c r="C8" s="15"/>
      <c r="D8" s="28"/>
      <c r="E8" s="15"/>
      <c r="F8" s="15"/>
      <c r="G8" s="15"/>
      <c r="H8" s="15"/>
      <c r="I8" s="15"/>
      <c r="J8" s="19" t="s">
        <v>26</v>
      </c>
      <c r="K8" s="16">
        <v>1</v>
      </c>
      <c r="L8" s="20">
        <f>M6</f>
        <v>13806.83</v>
      </c>
      <c r="M8" s="20">
        <f>ROUND(K8*L8,2)</f>
        <v>13806.83</v>
      </c>
    </row>
    <row r="9" spans="1:13" ht="0.95" customHeight="1" x14ac:dyDescent="0.25">
      <c r="A9" s="21"/>
      <c r="B9" s="21"/>
      <c r="C9" s="21"/>
      <c r="D9" s="29"/>
      <c r="E9" s="21"/>
      <c r="F9" s="21"/>
      <c r="G9" s="21"/>
      <c r="H9" s="21"/>
      <c r="I9" s="21"/>
      <c r="J9" s="21"/>
      <c r="K9" s="21"/>
      <c r="L9" s="21"/>
      <c r="M9" s="21"/>
    </row>
    <row r="10" spans="1:13" x14ac:dyDescent="0.25">
      <c r="A10" s="9" t="s">
        <v>27</v>
      </c>
      <c r="B10" s="9" t="s">
        <v>16</v>
      </c>
      <c r="C10" s="9" t="s">
        <v>17</v>
      </c>
      <c r="D10" s="27" t="s">
        <v>28</v>
      </c>
      <c r="E10" s="10"/>
      <c r="F10" s="10"/>
      <c r="G10" s="10"/>
      <c r="H10" s="10"/>
      <c r="I10" s="10"/>
      <c r="J10" s="10"/>
      <c r="K10" s="11">
        <f>K13</f>
        <v>1</v>
      </c>
      <c r="L10" s="12">
        <f>L13</f>
        <v>2317.12</v>
      </c>
      <c r="M10" s="12">
        <f>M13</f>
        <v>2317.12</v>
      </c>
    </row>
    <row r="11" spans="1:13" x14ac:dyDescent="0.25">
      <c r="A11" s="13" t="s">
        <v>29</v>
      </c>
      <c r="B11" s="14" t="s">
        <v>22</v>
      </c>
      <c r="C11" s="14" t="s">
        <v>23</v>
      </c>
      <c r="D11" s="24" t="s">
        <v>30</v>
      </c>
      <c r="E11" s="15"/>
      <c r="F11" s="15"/>
      <c r="G11" s="15"/>
      <c r="H11" s="15"/>
      <c r="I11" s="15"/>
      <c r="J11" s="15"/>
      <c r="K11" s="16">
        <v>1</v>
      </c>
      <c r="L11" s="17">
        <v>2317.12</v>
      </c>
      <c r="M11" s="18">
        <f>ROUND(K11*L11,2)</f>
        <v>2317.12</v>
      </c>
    </row>
    <row r="12" spans="1:13" ht="135" x14ac:dyDescent="0.25">
      <c r="A12" s="15"/>
      <c r="B12" s="15"/>
      <c r="C12" s="15"/>
      <c r="D12" s="24" t="s">
        <v>31</v>
      </c>
      <c r="E12" s="15"/>
      <c r="F12" s="15"/>
      <c r="G12" s="15"/>
      <c r="H12" s="15"/>
      <c r="I12" s="15"/>
      <c r="J12" s="15"/>
      <c r="K12" s="15"/>
      <c r="L12" s="15"/>
      <c r="M12" s="15"/>
    </row>
    <row r="13" spans="1:13" x14ac:dyDescent="0.25">
      <c r="A13" s="15"/>
      <c r="B13" s="15"/>
      <c r="C13" s="15"/>
      <c r="D13" s="28"/>
      <c r="E13" s="15"/>
      <c r="F13" s="15"/>
      <c r="G13" s="15"/>
      <c r="H13" s="15"/>
      <c r="I13" s="15"/>
      <c r="J13" s="19" t="s">
        <v>32</v>
      </c>
      <c r="K13" s="16">
        <v>1</v>
      </c>
      <c r="L13" s="20">
        <f>M11</f>
        <v>2317.12</v>
      </c>
      <c r="M13" s="20">
        <f>ROUND(K13*L13,2)</f>
        <v>2317.12</v>
      </c>
    </row>
    <row r="14" spans="1:13" ht="0.95" customHeight="1" x14ac:dyDescent="0.25">
      <c r="A14" s="21"/>
      <c r="B14" s="21"/>
      <c r="C14" s="21"/>
      <c r="D14" s="29"/>
      <c r="E14" s="21"/>
      <c r="F14" s="21"/>
      <c r="G14" s="21"/>
      <c r="H14" s="21"/>
      <c r="I14" s="21"/>
      <c r="J14" s="21"/>
      <c r="K14" s="21"/>
      <c r="L14" s="21"/>
      <c r="M14" s="21"/>
    </row>
    <row r="15" spans="1:13" x14ac:dyDescent="0.25">
      <c r="A15" s="9" t="s">
        <v>33</v>
      </c>
      <c r="B15" s="9" t="s">
        <v>16</v>
      </c>
      <c r="C15" s="9" t="s">
        <v>17</v>
      </c>
      <c r="D15" s="27" t="s">
        <v>34</v>
      </c>
      <c r="E15" s="10"/>
      <c r="F15" s="10"/>
      <c r="G15" s="10"/>
      <c r="H15" s="10"/>
      <c r="I15" s="10"/>
      <c r="J15" s="10"/>
      <c r="K15" s="11">
        <f>K22</f>
        <v>1</v>
      </c>
      <c r="L15" s="12">
        <f>L22</f>
        <v>6841.16</v>
      </c>
      <c r="M15" s="12">
        <f>M22</f>
        <v>6841.16</v>
      </c>
    </row>
    <row r="16" spans="1:13" x14ac:dyDescent="0.25">
      <c r="A16" s="13" t="s">
        <v>35</v>
      </c>
      <c r="B16" s="14" t="s">
        <v>22</v>
      </c>
      <c r="C16" s="14" t="s">
        <v>23</v>
      </c>
      <c r="D16" s="24" t="s">
        <v>36</v>
      </c>
      <c r="E16" s="15"/>
      <c r="F16" s="15"/>
      <c r="G16" s="15"/>
      <c r="H16" s="15"/>
      <c r="I16" s="15"/>
      <c r="J16" s="15"/>
      <c r="K16" s="16">
        <v>15</v>
      </c>
      <c r="L16" s="17">
        <v>29.84</v>
      </c>
      <c r="M16" s="18">
        <f>ROUND(K16*L16,2)</f>
        <v>447.6</v>
      </c>
    </row>
    <row r="17" spans="1:13" ht="101.25" x14ac:dyDescent="0.25">
      <c r="A17" s="15"/>
      <c r="B17" s="15"/>
      <c r="C17" s="15"/>
      <c r="D17" s="24" t="s">
        <v>37</v>
      </c>
      <c r="E17" s="15"/>
      <c r="F17" s="15"/>
      <c r="G17" s="15"/>
      <c r="H17" s="15"/>
      <c r="I17" s="15"/>
      <c r="J17" s="15"/>
      <c r="K17" s="15"/>
      <c r="L17" s="15"/>
      <c r="M17" s="15"/>
    </row>
    <row r="18" spans="1:13" ht="22.5" x14ac:dyDescent="0.25">
      <c r="A18" s="13" t="s">
        <v>38</v>
      </c>
      <c r="B18" s="14" t="s">
        <v>22</v>
      </c>
      <c r="C18" s="14" t="s">
        <v>23</v>
      </c>
      <c r="D18" s="24" t="s">
        <v>39</v>
      </c>
      <c r="E18" s="15"/>
      <c r="F18" s="15"/>
      <c r="G18" s="15"/>
      <c r="H18" s="15"/>
      <c r="I18" s="15"/>
      <c r="J18" s="15"/>
      <c r="K18" s="16">
        <v>64</v>
      </c>
      <c r="L18" s="17">
        <v>66.040000000000006</v>
      </c>
      <c r="M18" s="18">
        <f>ROUND(K18*L18,2)</f>
        <v>4226.5600000000004</v>
      </c>
    </row>
    <row r="19" spans="1:13" ht="146.25" x14ac:dyDescent="0.25">
      <c r="A19" s="15"/>
      <c r="B19" s="15"/>
      <c r="C19" s="15"/>
      <c r="D19" s="24" t="s">
        <v>40</v>
      </c>
      <c r="E19" s="15"/>
      <c r="F19" s="15"/>
      <c r="G19" s="15"/>
      <c r="H19" s="15"/>
      <c r="I19" s="15"/>
      <c r="J19" s="15"/>
      <c r="K19" s="15"/>
      <c r="L19" s="15"/>
      <c r="M19" s="15"/>
    </row>
    <row r="20" spans="1:13" ht="22.5" x14ac:dyDescent="0.25">
      <c r="A20" s="13" t="s">
        <v>41</v>
      </c>
      <c r="B20" s="14" t="s">
        <v>22</v>
      </c>
      <c r="C20" s="14" t="s">
        <v>23</v>
      </c>
      <c r="D20" s="24" t="s">
        <v>42</v>
      </c>
      <c r="E20" s="15"/>
      <c r="F20" s="15"/>
      <c r="G20" s="15"/>
      <c r="H20" s="15"/>
      <c r="I20" s="15"/>
      <c r="J20" s="15"/>
      <c r="K20" s="16">
        <v>1</v>
      </c>
      <c r="L20" s="17">
        <v>2167</v>
      </c>
      <c r="M20" s="18">
        <f>ROUND(K20*L20,2)</f>
        <v>2167</v>
      </c>
    </row>
    <row r="21" spans="1:13" ht="101.25" x14ac:dyDescent="0.25">
      <c r="A21" s="15"/>
      <c r="B21" s="15"/>
      <c r="C21" s="15"/>
      <c r="D21" s="24" t="s">
        <v>43</v>
      </c>
      <c r="E21" s="15"/>
      <c r="F21" s="15"/>
      <c r="G21" s="15"/>
      <c r="H21" s="15"/>
      <c r="I21" s="15"/>
      <c r="J21" s="15"/>
      <c r="K21" s="15"/>
      <c r="L21" s="15"/>
      <c r="M21" s="15"/>
    </row>
    <row r="22" spans="1:13" x14ac:dyDescent="0.25">
      <c r="A22" s="15"/>
      <c r="B22" s="15"/>
      <c r="C22" s="15"/>
      <c r="D22" s="28"/>
      <c r="E22" s="15"/>
      <c r="F22" s="15"/>
      <c r="G22" s="15"/>
      <c r="H22" s="15"/>
      <c r="I22" s="15"/>
      <c r="J22" s="19" t="s">
        <v>44</v>
      </c>
      <c r="K22" s="16">
        <v>1</v>
      </c>
      <c r="L22" s="20">
        <f>M16+M18+M20</f>
        <v>6841.16</v>
      </c>
      <c r="M22" s="20">
        <f>ROUND(K22*L22,2)</f>
        <v>6841.16</v>
      </c>
    </row>
    <row r="23" spans="1:13" ht="0.95" customHeight="1" x14ac:dyDescent="0.25">
      <c r="A23" s="21"/>
      <c r="B23" s="21"/>
      <c r="C23" s="21"/>
      <c r="D23" s="29"/>
      <c r="E23" s="21"/>
      <c r="F23" s="21"/>
      <c r="G23" s="21"/>
      <c r="H23" s="21"/>
      <c r="I23" s="21"/>
      <c r="J23" s="21"/>
      <c r="K23" s="21"/>
      <c r="L23" s="21"/>
      <c r="M23" s="21"/>
    </row>
    <row r="24" spans="1:13" x14ac:dyDescent="0.25">
      <c r="A24" s="9" t="s">
        <v>45</v>
      </c>
      <c r="B24" s="9" t="s">
        <v>16</v>
      </c>
      <c r="C24" s="9" t="s">
        <v>17</v>
      </c>
      <c r="D24" s="27" t="s">
        <v>46</v>
      </c>
      <c r="E24" s="10"/>
      <c r="F24" s="10"/>
      <c r="G24" s="10"/>
      <c r="H24" s="10"/>
      <c r="I24" s="10"/>
      <c r="J24" s="10"/>
      <c r="K24" s="11">
        <f>K33</f>
        <v>1</v>
      </c>
      <c r="L24" s="12">
        <f>L33</f>
        <v>2056.4299999999998</v>
      </c>
      <c r="M24" s="12">
        <f>M33</f>
        <v>2056.4299999999998</v>
      </c>
    </row>
    <row r="25" spans="1:13" ht="22.5" x14ac:dyDescent="0.25">
      <c r="A25" s="13" t="s">
        <v>47</v>
      </c>
      <c r="B25" s="14" t="s">
        <v>22</v>
      </c>
      <c r="C25" s="14" t="s">
        <v>23</v>
      </c>
      <c r="D25" s="24" t="s">
        <v>48</v>
      </c>
      <c r="E25" s="15"/>
      <c r="F25" s="15"/>
      <c r="G25" s="15"/>
      <c r="H25" s="15"/>
      <c r="I25" s="15"/>
      <c r="J25" s="15"/>
      <c r="K25" s="16">
        <v>264</v>
      </c>
      <c r="L25" s="17">
        <v>1.47</v>
      </c>
      <c r="M25" s="18">
        <f>ROUND(K25*L25,2)</f>
        <v>388.08</v>
      </c>
    </row>
    <row r="26" spans="1:13" ht="123.75" x14ac:dyDescent="0.25">
      <c r="A26" s="15"/>
      <c r="B26" s="15"/>
      <c r="C26" s="15"/>
      <c r="D26" s="24" t="s">
        <v>49</v>
      </c>
      <c r="E26" s="15"/>
      <c r="F26" s="15"/>
      <c r="G26" s="15"/>
      <c r="H26" s="15"/>
      <c r="I26" s="15"/>
      <c r="J26" s="15"/>
      <c r="K26" s="15"/>
      <c r="L26" s="15"/>
      <c r="M26" s="15"/>
    </row>
    <row r="27" spans="1:13" x14ac:dyDescent="0.25">
      <c r="A27" s="13" t="s">
        <v>50</v>
      </c>
      <c r="B27" s="14" t="s">
        <v>22</v>
      </c>
      <c r="C27" s="14" t="s">
        <v>23</v>
      </c>
      <c r="D27" s="24" t="s">
        <v>51</v>
      </c>
      <c r="E27" s="15"/>
      <c r="F27" s="15"/>
      <c r="G27" s="15"/>
      <c r="H27" s="15"/>
      <c r="I27" s="15"/>
      <c r="J27" s="15"/>
      <c r="K27" s="16">
        <v>569</v>
      </c>
      <c r="L27" s="17">
        <v>1.52</v>
      </c>
      <c r="M27" s="18">
        <f>ROUND(K27*L27,2)</f>
        <v>864.88</v>
      </c>
    </row>
    <row r="28" spans="1:13" ht="146.25" x14ac:dyDescent="0.25">
      <c r="A28" s="15"/>
      <c r="B28" s="15"/>
      <c r="C28" s="15"/>
      <c r="D28" s="24" t="s">
        <v>52</v>
      </c>
      <c r="E28" s="15"/>
      <c r="F28" s="15"/>
      <c r="G28" s="15"/>
      <c r="H28" s="15"/>
      <c r="I28" s="15"/>
      <c r="J28" s="15"/>
      <c r="K28" s="15"/>
      <c r="L28" s="15"/>
      <c r="M28" s="15"/>
    </row>
    <row r="29" spans="1:13" x14ac:dyDescent="0.25">
      <c r="A29" s="13" t="s">
        <v>53</v>
      </c>
      <c r="B29" s="14" t="s">
        <v>22</v>
      </c>
      <c r="C29" s="14" t="s">
        <v>23</v>
      </c>
      <c r="D29" s="24" t="s">
        <v>54</v>
      </c>
      <c r="E29" s="15"/>
      <c r="F29" s="15"/>
      <c r="G29" s="15"/>
      <c r="H29" s="15"/>
      <c r="I29" s="15"/>
      <c r="J29" s="15"/>
      <c r="K29" s="16">
        <v>25</v>
      </c>
      <c r="L29" s="17">
        <v>3.67</v>
      </c>
      <c r="M29" s="18">
        <f>ROUND(K29*L29,2)</f>
        <v>91.75</v>
      </c>
    </row>
    <row r="30" spans="1:13" ht="90" x14ac:dyDescent="0.25">
      <c r="A30" s="15"/>
      <c r="B30" s="15"/>
      <c r="C30" s="15"/>
      <c r="D30" s="24" t="s">
        <v>55</v>
      </c>
      <c r="E30" s="15"/>
      <c r="F30" s="15"/>
      <c r="G30" s="15"/>
      <c r="H30" s="15"/>
      <c r="I30" s="15"/>
      <c r="J30" s="15"/>
      <c r="K30" s="15"/>
      <c r="L30" s="15"/>
      <c r="M30" s="15"/>
    </row>
    <row r="31" spans="1:13" x14ac:dyDescent="0.25">
      <c r="A31" s="13" t="s">
        <v>56</v>
      </c>
      <c r="B31" s="14" t="s">
        <v>22</v>
      </c>
      <c r="C31" s="14" t="s">
        <v>57</v>
      </c>
      <c r="D31" s="24" t="s">
        <v>58</v>
      </c>
      <c r="E31" s="15"/>
      <c r="F31" s="15"/>
      <c r="G31" s="15"/>
      <c r="H31" s="15"/>
      <c r="I31" s="15"/>
      <c r="J31" s="15"/>
      <c r="K31" s="16">
        <v>108</v>
      </c>
      <c r="L31" s="17">
        <v>6.59</v>
      </c>
      <c r="M31" s="18">
        <f>ROUND(K31*L31,2)</f>
        <v>711.72</v>
      </c>
    </row>
    <row r="32" spans="1:13" ht="67.5" x14ac:dyDescent="0.25">
      <c r="A32" s="15"/>
      <c r="B32" s="15"/>
      <c r="C32" s="15"/>
      <c r="D32" s="24" t="s">
        <v>59</v>
      </c>
      <c r="E32" s="15"/>
      <c r="F32" s="15"/>
      <c r="G32" s="15"/>
      <c r="H32" s="15"/>
      <c r="I32" s="15"/>
      <c r="J32" s="15"/>
      <c r="K32" s="15"/>
      <c r="L32" s="15"/>
      <c r="M32" s="15"/>
    </row>
    <row r="33" spans="1:13" x14ac:dyDescent="0.25">
      <c r="A33" s="15"/>
      <c r="B33" s="15"/>
      <c r="C33" s="15"/>
      <c r="D33" s="28"/>
      <c r="E33" s="15"/>
      <c r="F33" s="15"/>
      <c r="G33" s="15"/>
      <c r="H33" s="15"/>
      <c r="I33" s="15"/>
      <c r="J33" s="19" t="s">
        <v>60</v>
      </c>
      <c r="K33" s="16">
        <v>1</v>
      </c>
      <c r="L33" s="20">
        <f>M25+M27+M29+M31</f>
        <v>2056.4299999999998</v>
      </c>
      <c r="M33" s="20">
        <f>ROUND(K33*L33,2)</f>
        <v>2056.4299999999998</v>
      </c>
    </row>
    <row r="34" spans="1:13" ht="0.95" customHeight="1" x14ac:dyDescent="0.25">
      <c r="A34" s="21"/>
      <c r="B34" s="21"/>
      <c r="C34" s="21"/>
      <c r="D34" s="29"/>
      <c r="E34" s="21"/>
      <c r="F34" s="21"/>
      <c r="G34" s="21"/>
      <c r="H34" s="21"/>
      <c r="I34" s="21"/>
      <c r="J34" s="21"/>
      <c r="K34" s="21"/>
      <c r="L34" s="21"/>
      <c r="M34" s="21"/>
    </row>
    <row r="35" spans="1:13" x14ac:dyDescent="0.25">
      <c r="A35" s="9" t="s">
        <v>61</v>
      </c>
      <c r="B35" s="9" t="s">
        <v>16</v>
      </c>
      <c r="C35" s="9" t="s">
        <v>17</v>
      </c>
      <c r="D35" s="27" t="s">
        <v>62</v>
      </c>
      <c r="E35" s="10"/>
      <c r="F35" s="10"/>
      <c r="G35" s="10"/>
      <c r="H35" s="10"/>
      <c r="I35" s="10"/>
      <c r="J35" s="10"/>
      <c r="K35" s="11">
        <f>K38</f>
        <v>1</v>
      </c>
      <c r="L35" s="12">
        <f>L38</f>
        <v>822.95</v>
      </c>
      <c r="M35" s="12">
        <f>M38</f>
        <v>822.95</v>
      </c>
    </row>
    <row r="36" spans="1:13" x14ac:dyDescent="0.25">
      <c r="A36" s="13" t="s">
        <v>63</v>
      </c>
      <c r="B36" s="14" t="s">
        <v>22</v>
      </c>
      <c r="C36" s="14" t="s">
        <v>23</v>
      </c>
      <c r="D36" s="24" t="s">
        <v>64</v>
      </c>
      <c r="E36" s="15"/>
      <c r="F36" s="15"/>
      <c r="G36" s="15"/>
      <c r="H36" s="15"/>
      <c r="I36" s="15"/>
      <c r="J36" s="15"/>
      <c r="K36" s="16">
        <v>1</v>
      </c>
      <c r="L36" s="17">
        <v>822.95</v>
      </c>
      <c r="M36" s="18">
        <f>ROUND(K36*L36,2)</f>
        <v>822.95</v>
      </c>
    </row>
    <row r="37" spans="1:13" ht="90" x14ac:dyDescent="0.25">
      <c r="A37" s="15"/>
      <c r="B37" s="15"/>
      <c r="C37" s="15"/>
      <c r="D37" s="24" t="s">
        <v>65</v>
      </c>
      <c r="E37" s="15"/>
      <c r="F37" s="15"/>
      <c r="G37" s="15"/>
      <c r="H37" s="15"/>
      <c r="I37" s="15"/>
      <c r="J37" s="15"/>
      <c r="K37" s="15"/>
      <c r="L37" s="15"/>
      <c r="M37" s="15"/>
    </row>
    <row r="38" spans="1:13" x14ac:dyDescent="0.25">
      <c r="A38" s="15"/>
      <c r="B38" s="15"/>
      <c r="C38" s="15"/>
      <c r="D38" s="28"/>
      <c r="E38" s="15"/>
      <c r="F38" s="15"/>
      <c r="G38" s="15"/>
      <c r="H38" s="15"/>
      <c r="I38" s="15"/>
      <c r="J38" s="19" t="s">
        <v>66</v>
      </c>
      <c r="K38" s="16">
        <v>1</v>
      </c>
      <c r="L38" s="20">
        <f>M36</f>
        <v>822.95</v>
      </c>
      <c r="M38" s="20">
        <f>ROUND(K38*L38,2)</f>
        <v>822.95</v>
      </c>
    </row>
    <row r="39" spans="1:13" ht="0.95" customHeight="1" x14ac:dyDescent="0.25">
      <c r="A39" s="21"/>
      <c r="B39" s="21"/>
      <c r="C39" s="21"/>
      <c r="D39" s="29"/>
      <c r="E39" s="21"/>
      <c r="F39" s="21"/>
      <c r="G39" s="21"/>
      <c r="H39" s="21"/>
      <c r="I39" s="21"/>
      <c r="J39" s="21"/>
      <c r="K39" s="21"/>
      <c r="L39" s="21"/>
      <c r="M39" s="21"/>
    </row>
    <row r="40" spans="1:13" x14ac:dyDescent="0.25">
      <c r="A40" s="9" t="s">
        <v>67</v>
      </c>
      <c r="B40" s="9" t="s">
        <v>16</v>
      </c>
      <c r="C40" s="9" t="s">
        <v>17</v>
      </c>
      <c r="D40" s="27" t="s">
        <v>68</v>
      </c>
      <c r="E40" s="10"/>
      <c r="F40" s="10"/>
      <c r="G40" s="10"/>
      <c r="H40" s="10"/>
      <c r="I40" s="10"/>
      <c r="J40" s="10"/>
      <c r="K40" s="11">
        <f>K47</f>
        <v>1</v>
      </c>
      <c r="L40" s="12">
        <f>L47</f>
        <v>743.47</v>
      </c>
      <c r="M40" s="12">
        <f>M47</f>
        <v>743.47</v>
      </c>
    </row>
    <row r="41" spans="1:13" x14ac:dyDescent="0.25">
      <c r="A41" s="13" t="s">
        <v>69</v>
      </c>
      <c r="B41" s="14" t="s">
        <v>22</v>
      </c>
      <c r="C41" s="14" t="s">
        <v>57</v>
      </c>
      <c r="D41" s="24" t="s">
        <v>70</v>
      </c>
      <c r="E41" s="15"/>
      <c r="F41" s="15"/>
      <c r="G41" s="15"/>
      <c r="H41" s="15"/>
      <c r="I41" s="15"/>
      <c r="J41" s="15"/>
      <c r="K41" s="16">
        <v>26</v>
      </c>
      <c r="L41" s="17">
        <v>3.77</v>
      </c>
      <c r="M41" s="18">
        <f>ROUND(K41*L41,2)</f>
        <v>98.02</v>
      </c>
    </row>
    <row r="42" spans="1:13" ht="45" x14ac:dyDescent="0.25">
      <c r="A42" s="15"/>
      <c r="B42" s="15"/>
      <c r="C42" s="15"/>
      <c r="D42" s="24" t="s">
        <v>71</v>
      </c>
      <c r="E42" s="15"/>
      <c r="F42" s="15"/>
      <c r="G42" s="15"/>
      <c r="H42" s="15"/>
      <c r="I42" s="15"/>
      <c r="J42" s="15"/>
      <c r="K42" s="15"/>
      <c r="L42" s="15"/>
      <c r="M42" s="15"/>
    </row>
    <row r="43" spans="1:13" x14ac:dyDescent="0.25">
      <c r="A43" s="13" t="s">
        <v>72</v>
      </c>
      <c r="B43" s="14" t="s">
        <v>22</v>
      </c>
      <c r="C43" s="14" t="s">
        <v>23</v>
      </c>
      <c r="D43" s="24" t="s">
        <v>73</v>
      </c>
      <c r="E43" s="15"/>
      <c r="F43" s="15"/>
      <c r="G43" s="15"/>
      <c r="H43" s="15"/>
      <c r="I43" s="15"/>
      <c r="J43" s="15"/>
      <c r="K43" s="16">
        <v>1</v>
      </c>
      <c r="L43" s="17">
        <v>340.08</v>
      </c>
      <c r="M43" s="18">
        <f>ROUND(K43*L43,2)</f>
        <v>340.08</v>
      </c>
    </row>
    <row r="44" spans="1:13" ht="56.25" x14ac:dyDescent="0.25">
      <c r="A44" s="15"/>
      <c r="B44" s="15"/>
      <c r="C44" s="15"/>
      <c r="D44" s="24" t="s">
        <v>74</v>
      </c>
      <c r="E44" s="15"/>
      <c r="F44" s="15"/>
      <c r="G44" s="15"/>
      <c r="H44" s="15"/>
      <c r="I44" s="15"/>
      <c r="J44" s="15"/>
      <c r="K44" s="15"/>
      <c r="L44" s="15"/>
      <c r="M44" s="15"/>
    </row>
    <row r="45" spans="1:13" x14ac:dyDescent="0.25">
      <c r="A45" s="13" t="s">
        <v>75</v>
      </c>
      <c r="B45" s="14" t="s">
        <v>22</v>
      </c>
      <c r="C45" s="14" t="s">
        <v>57</v>
      </c>
      <c r="D45" s="24" t="s">
        <v>76</v>
      </c>
      <c r="E45" s="15"/>
      <c r="F45" s="15"/>
      <c r="G45" s="15"/>
      <c r="H45" s="15"/>
      <c r="I45" s="15"/>
      <c r="J45" s="15"/>
      <c r="K45" s="16">
        <v>81</v>
      </c>
      <c r="L45" s="17">
        <v>3.77</v>
      </c>
      <c r="M45" s="18">
        <f>ROUND(K45*L45,2)</f>
        <v>305.37</v>
      </c>
    </row>
    <row r="46" spans="1:13" ht="45" x14ac:dyDescent="0.25">
      <c r="A46" s="15"/>
      <c r="B46" s="15"/>
      <c r="C46" s="15"/>
      <c r="D46" s="24" t="s">
        <v>77</v>
      </c>
      <c r="E46" s="15"/>
      <c r="F46" s="15"/>
      <c r="G46" s="15"/>
      <c r="H46" s="15"/>
      <c r="I46" s="15"/>
      <c r="J46" s="15"/>
      <c r="K46" s="15"/>
      <c r="L46" s="15"/>
      <c r="M46" s="15"/>
    </row>
    <row r="47" spans="1:13" x14ac:dyDescent="0.25">
      <c r="A47" s="15"/>
      <c r="B47" s="15"/>
      <c r="C47" s="15"/>
      <c r="D47" s="28"/>
      <c r="E47" s="15"/>
      <c r="F47" s="15"/>
      <c r="G47" s="15"/>
      <c r="H47" s="15"/>
      <c r="I47" s="15"/>
      <c r="J47" s="19" t="s">
        <v>78</v>
      </c>
      <c r="K47" s="16">
        <v>1</v>
      </c>
      <c r="L47" s="20">
        <f>M41+M43+M45</f>
        <v>743.47</v>
      </c>
      <c r="M47" s="20">
        <f>ROUND(K47*L47,2)</f>
        <v>743.47</v>
      </c>
    </row>
    <row r="48" spans="1:13" ht="0.95" customHeight="1" x14ac:dyDescent="0.25">
      <c r="A48" s="21"/>
      <c r="B48" s="21"/>
      <c r="C48" s="21"/>
      <c r="D48" s="29"/>
      <c r="E48" s="21"/>
      <c r="F48" s="21"/>
      <c r="G48" s="21"/>
      <c r="H48" s="21"/>
      <c r="I48" s="21"/>
      <c r="J48" s="21"/>
      <c r="K48" s="21"/>
      <c r="L48" s="21"/>
      <c r="M48" s="21"/>
    </row>
    <row r="49" spans="1:13" x14ac:dyDescent="0.25">
      <c r="A49" s="15"/>
      <c r="B49" s="15"/>
      <c r="C49" s="15"/>
      <c r="D49" s="28"/>
      <c r="E49" s="15"/>
      <c r="F49" s="15"/>
      <c r="G49" s="15"/>
      <c r="H49" s="15"/>
      <c r="I49" s="15"/>
      <c r="J49" s="19" t="s">
        <v>79</v>
      </c>
      <c r="K49" s="22">
        <v>1</v>
      </c>
      <c r="L49" s="20">
        <f>M5+M10+M15+M24+M35+M40</f>
        <v>26587.96</v>
      </c>
      <c r="M49" s="20">
        <f>ROUND(K49*L49,2)</f>
        <v>26587.96</v>
      </c>
    </row>
    <row r="50" spans="1:13" ht="0.95" customHeight="1" x14ac:dyDescent="0.25">
      <c r="A50" s="21"/>
      <c r="B50" s="21"/>
      <c r="C50" s="21"/>
      <c r="D50" s="29"/>
      <c r="E50" s="21"/>
      <c r="F50" s="21"/>
      <c r="G50" s="21"/>
      <c r="H50" s="21"/>
      <c r="I50" s="21"/>
      <c r="J50" s="21"/>
      <c r="K50" s="21"/>
      <c r="L50" s="21"/>
      <c r="M50" s="21"/>
    </row>
    <row r="51" spans="1:13" x14ac:dyDescent="0.25">
      <c r="A51" s="5" t="s">
        <v>80</v>
      </c>
      <c r="B51" s="5" t="s">
        <v>16</v>
      </c>
      <c r="C51" s="5" t="s">
        <v>17</v>
      </c>
      <c r="D51" s="26" t="s">
        <v>81</v>
      </c>
      <c r="E51" s="6"/>
      <c r="F51" s="6"/>
      <c r="G51" s="6"/>
      <c r="H51" s="6"/>
      <c r="I51" s="6"/>
      <c r="J51" s="6"/>
      <c r="K51" s="7">
        <f>K84</f>
        <v>1</v>
      </c>
      <c r="L51" s="8">
        <f>L84</f>
        <v>4249.76</v>
      </c>
      <c r="M51" s="8">
        <f>M84</f>
        <v>4249.76</v>
      </c>
    </row>
    <row r="52" spans="1:13" x14ac:dyDescent="0.25">
      <c r="A52" s="9" t="s">
        <v>82</v>
      </c>
      <c r="B52" s="9" t="s">
        <v>16</v>
      </c>
      <c r="C52" s="9" t="s">
        <v>17</v>
      </c>
      <c r="D52" s="27" t="s">
        <v>83</v>
      </c>
      <c r="E52" s="10"/>
      <c r="F52" s="10"/>
      <c r="G52" s="10"/>
      <c r="H52" s="10"/>
      <c r="I52" s="10"/>
      <c r="J52" s="10"/>
      <c r="K52" s="11">
        <f>K55</f>
        <v>1</v>
      </c>
      <c r="L52" s="12">
        <f>L55</f>
        <v>788.32</v>
      </c>
      <c r="M52" s="12">
        <f>M55</f>
        <v>788.32</v>
      </c>
    </row>
    <row r="53" spans="1:13" x14ac:dyDescent="0.25">
      <c r="A53" s="13" t="s">
        <v>84</v>
      </c>
      <c r="B53" s="14" t="s">
        <v>22</v>
      </c>
      <c r="C53" s="14" t="s">
        <v>23</v>
      </c>
      <c r="D53" s="24" t="s">
        <v>85</v>
      </c>
      <c r="E53" s="15"/>
      <c r="F53" s="15"/>
      <c r="G53" s="15"/>
      <c r="H53" s="15"/>
      <c r="I53" s="15"/>
      <c r="J53" s="15"/>
      <c r="K53" s="16">
        <v>1</v>
      </c>
      <c r="L53" s="17">
        <v>788.32</v>
      </c>
      <c r="M53" s="18">
        <f>ROUND(K53*L53,2)</f>
        <v>788.32</v>
      </c>
    </row>
    <row r="54" spans="1:13" ht="123.75" x14ac:dyDescent="0.25">
      <c r="A54" s="15"/>
      <c r="B54" s="15"/>
      <c r="C54" s="15"/>
      <c r="D54" s="24" t="s">
        <v>86</v>
      </c>
      <c r="E54" s="15"/>
      <c r="F54" s="15"/>
      <c r="G54" s="15"/>
      <c r="H54" s="15"/>
      <c r="I54" s="15"/>
      <c r="J54" s="15"/>
      <c r="K54" s="15"/>
      <c r="L54" s="15"/>
      <c r="M54" s="15"/>
    </row>
    <row r="55" spans="1:13" x14ac:dyDescent="0.25">
      <c r="A55" s="15"/>
      <c r="B55" s="15"/>
      <c r="C55" s="15"/>
      <c r="D55" s="28"/>
      <c r="E55" s="15"/>
      <c r="F55" s="15"/>
      <c r="G55" s="15"/>
      <c r="H55" s="15"/>
      <c r="I55" s="15"/>
      <c r="J55" s="19" t="s">
        <v>87</v>
      </c>
      <c r="K55" s="16">
        <v>1</v>
      </c>
      <c r="L55" s="20">
        <f>M53</f>
        <v>788.32</v>
      </c>
      <c r="M55" s="20">
        <f>ROUND(K55*L55,2)</f>
        <v>788.32</v>
      </c>
    </row>
    <row r="56" spans="1:13" ht="0.95" customHeight="1" x14ac:dyDescent="0.25">
      <c r="A56" s="21"/>
      <c r="B56" s="21"/>
      <c r="C56" s="21"/>
      <c r="D56" s="29"/>
      <c r="E56" s="21"/>
      <c r="F56" s="21"/>
      <c r="G56" s="21"/>
      <c r="H56" s="21"/>
      <c r="I56" s="21"/>
      <c r="J56" s="21"/>
      <c r="K56" s="21"/>
      <c r="L56" s="21"/>
      <c r="M56" s="21"/>
    </row>
    <row r="57" spans="1:13" x14ac:dyDescent="0.25">
      <c r="A57" s="9" t="s">
        <v>88</v>
      </c>
      <c r="B57" s="9" t="s">
        <v>16</v>
      </c>
      <c r="C57" s="9" t="s">
        <v>17</v>
      </c>
      <c r="D57" s="27" t="s">
        <v>89</v>
      </c>
      <c r="E57" s="10"/>
      <c r="F57" s="10"/>
      <c r="G57" s="10"/>
      <c r="H57" s="10"/>
      <c r="I57" s="10"/>
      <c r="J57" s="10"/>
      <c r="K57" s="11">
        <f>K62</f>
        <v>1</v>
      </c>
      <c r="L57" s="12">
        <f>L62</f>
        <v>582.91999999999996</v>
      </c>
      <c r="M57" s="12">
        <f>M62</f>
        <v>582.91999999999996</v>
      </c>
    </row>
    <row r="58" spans="1:13" ht="22.5" x14ac:dyDescent="0.25">
      <c r="A58" s="13" t="s">
        <v>90</v>
      </c>
      <c r="B58" s="14" t="s">
        <v>22</v>
      </c>
      <c r="C58" s="14" t="s">
        <v>23</v>
      </c>
      <c r="D58" s="24" t="s">
        <v>91</v>
      </c>
      <c r="E58" s="15"/>
      <c r="F58" s="15"/>
      <c r="G58" s="15"/>
      <c r="H58" s="15"/>
      <c r="I58" s="15"/>
      <c r="J58" s="15"/>
      <c r="K58" s="16">
        <v>19</v>
      </c>
      <c r="L58" s="17">
        <v>4.5999999999999996</v>
      </c>
      <c r="M58" s="18">
        <f>ROUND(K58*L58,2)</f>
        <v>87.4</v>
      </c>
    </row>
    <row r="59" spans="1:13" ht="112.5" x14ac:dyDescent="0.25">
      <c r="A59" s="15"/>
      <c r="B59" s="15"/>
      <c r="C59" s="15"/>
      <c r="D59" s="24" t="s">
        <v>92</v>
      </c>
      <c r="E59" s="15"/>
      <c r="F59" s="15"/>
      <c r="G59" s="15"/>
      <c r="H59" s="15"/>
      <c r="I59" s="15"/>
      <c r="J59" s="15"/>
      <c r="K59" s="15"/>
      <c r="L59" s="15"/>
      <c r="M59" s="15"/>
    </row>
    <row r="60" spans="1:13" ht="22.5" x14ac:dyDescent="0.25">
      <c r="A60" s="13" t="s">
        <v>93</v>
      </c>
      <c r="B60" s="14" t="s">
        <v>22</v>
      </c>
      <c r="C60" s="14" t="s">
        <v>23</v>
      </c>
      <c r="D60" s="24" t="s">
        <v>94</v>
      </c>
      <c r="E60" s="15"/>
      <c r="F60" s="15"/>
      <c r="G60" s="15"/>
      <c r="H60" s="15"/>
      <c r="I60" s="15"/>
      <c r="J60" s="15"/>
      <c r="K60" s="16">
        <v>76</v>
      </c>
      <c r="L60" s="17">
        <v>6.52</v>
      </c>
      <c r="M60" s="18">
        <f>ROUND(K60*L60,2)</f>
        <v>495.52</v>
      </c>
    </row>
    <row r="61" spans="1:13" ht="112.5" x14ac:dyDescent="0.25">
      <c r="A61" s="15"/>
      <c r="B61" s="15"/>
      <c r="C61" s="15"/>
      <c r="D61" s="24" t="s">
        <v>95</v>
      </c>
      <c r="E61" s="15"/>
      <c r="F61" s="15"/>
      <c r="G61" s="15"/>
      <c r="H61" s="15"/>
      <c r="I61" s="15"/>
      <c r="J61" s="15"/>
      <c r="K61" s="15"/>
      <c r="L61" s="15"/>
      <c r="M61" s="15"/>
    </row>
    <row r="62" spans="1:13" x14ac:dyDescent="0.25">
      <c r="A62" s="15"/>
      <c r="B62" s="15"/>
      <c r="C62" s="15"/>
      <c r="D62" s="28"/>
      <c r="E62" s="15"/>
      <c r="F62" s="15"/>
      <c r="G62" s="15"/>
      <c r="H62" s="15"/>
      <c r="I62" s="15"/>
      <c r="J62" s="19" t="s">
        <v>96</v>
      </c>
      <c r="K62" s="16">
        <v>1</v>
      </c>
      <c r="L62" s="20">
        <f>M58+M60</f>
        <v>582.91999999999996</v>
      </c>
      <c r="M62" s="20">
        <f>ROUND(K62*L62,2)</f>
        <v>582.91999999999996</v>
      </c>
    </row>
    <row r="63" spans="1:13" ht="0.95" customHeight="1" x14ac:dyDescent="0.25">
      <c r="A63" s="21"/>
      <c r="B63" s="21"/>
      <c r="C63" s="21"/>
      <c r="D63" s="29"/>
      <c r="E63" s="21"/>
      <c r="F63" s="21"/>
      <c r="G63" s="21"/>
      <c r="H63" s="21"/>
      <c r="I63" s="21"/>
      <c r="J63" s="21"/>
      <c r="K63" s="21"/>
      <c r="L63" s="21"/>
      <c r="M63" s="21"/>
    </row>
    <row r="64" spans="1:13" x14ac:dyDescent="0.25">
      <c r="A64" s="9" t="s">
        <v>97</v>
      </c>
      <c r="B64" s="9" t="s">
        <v>16</v>
      </c>
      <c r="C64" s="9" t="s">
        <v>17</v>
      </c>
      <c r="D64" s="27" t="s">
        <v>98</v>
      </c>
      <c r="E64" s="10"/>
      <c r="F64" s="10"/>
      <c r="G64" s="10"/>
      <c r="H64" s="10"/>
      <c r="I64" s="10"/>
      <c r="J64" s="10"/>
      <c r="K64" s="11">
        <f>K67</f>
        <v>1</v>
      </c>
      <c r="L64" s="12">
        <f>L67</f>
        <v>435.67</v>
      </c>
      <c r="M64" s="12">
        <f>M67</f>
        <v>435.67</v>
      </c>
    </row>
    <row r="65" spans="1:13" x14ac:dyDescent="0.25">
      <c r="A65" s="13" t="s">
        <v>99</v>
      </c>
      <c r="B65" s="14" t="s">
        <v>22</v>
      </c>
      <c r="C65" s="14" t="s">
        <v>57</v>
      </c>
      <c r="D65" s="24" t="s">
        <v>100</v>
      </c>
      <c r="E65" s="15"/>
      <c r="F65" s="15"/>
      <c r="G65" s="15"/>
      <c r="H65" s="15"/>
      <c r="I65" s="15"/>
      <c r="J65" s="15"/>
      <c r="K65" s="16">
        <v>19</v>
      </c>
      <c r="L65" s="17">
        <v>22.93</v>
      </c>
      <c r="M65" s="18">
        <f>ROUND(K65*L65,2)</f>
        <v>435.67</v>
      </c>
    </row>
    <row r="66" spans="1:13" ht="56.25" x14ac:dyDescent="0.25">
      <c r="A66" s="15"/>
      <c r="B66" s="15"/>
      <c r="C66" s="15"/>
      <c r="D66" s="24" t="s">
        <v>101</v>
      </c>
      <c r="E66" s="15"/>
      <c r="F66" s="15"/>
      <c r="G66" s="15"/>
      <c r="H66" s="15"/>
      <c r="I66" s="15"/>
      <c r="J66" s="15"/>
      <c r="K66" s="15"/>
      <c r="L66" s="15"/>
      <c r="M66" s="15"/>
    </row>
    <row r="67" spans="1:13" x14ac:dyDescent="0.25">
      <c r="A67" s="15"/>
      <c r="B67" s="15"/>
      <c r="C67" s="15"/>
      <c r="D67" s="28"/>
      <c r="E67" s="15"/>
      <c r="F67" s="15"/>
      <c r="G67" s="15"/>
      <c r="H67" s="15"/>
      <c r="I67" s="15"/>
      <c r="J67" s="19" t="s">
        <v>102</v>
      </c>
      <c r="K67" s="16">
        <v>1</v>
      </c>
      <c r="L67" s="20">
        <f>M65</f>
        <v>435.67</v>
      </c>
      <c r="M67" s="20">
        <f>ROUND(K67*L67,2)</f>
        <v>435.67</v>
      </c>
    </row>
    <row r="68" spans="1:13" ht="0.95" customHeight="1" x14ac:dyDescent="0.25">
      <c r="A68" s="21"/>
      <c r="B68" s="21"/>
      <c r="C68" s="21"/>
      <c r="D68" s="29"/>
      <c r="E68" s="21"/>
      <c r="F68" s="21"/>
      <c r="G68" s="21"/>
      <c r="H68" s="21"/>
      <c r="I68" s="21"/>
      <c r="J68" s="21"/>
      <c r="K68" s="21"/>
      <c r="L68" s="21"/>
      <c r="M68" s="21"/>
    </row>
    <row r="69" spans="1:13" x14ac:dyDescent="0.25">
      <c r="A69" s="9" t="s">
        <v>103</v>
      </c>
      <c r="B69" s="9" t="s">
        <v>16</v>
      </c>
      <c r="C69" s="9" t="s">
        <v>17</v>
      </c>
      <c r="D69" s="27" t="s">
        <v>104</v>
      </c>
      <c r="E69" s="10"/>
      <c r="F69" s="10"/>
      <c r="G69" s="10"/>
      <c r="H69" s="10"/>
      <c r="I69" s="10"/>
      <c r="J69" s="10"/>
      <c r="K69" s="11">
        <f>K82</f>
        <v>1</v>
      </c>
      <c r="L69" s="12">
        <f>L82</f>
        <v>2442.85</v>
      </c>
      <c r="M69" s="12">
        <f>M82</f>
        <v>2442.85</v>
      </c>
    </row>
    <row r="70" spans="1:13" x14ac:dyDescent="0.25">
      <c r="A70" s="13" t="s">
        <v>105</v>
      </c>
      <c r="B70" s="14" t="s">
        <v>22</v>
      </c>
      <c r="C70" s="14" t="s">
        <v>106</v>
      </c>
      <c r="D70" s="24" t="s">
        <v>107</v>
      </c>
      <c r="E70" s="15"/>
      <c r="F70" s="15"/>
      <c r="G70" s="15"/>
      <c r="H70" s="15"/>
      <c r="I70" s="15"/>
      <c r="J70" s="15"/>
      <c r="K70" s="16">
        <v>1</v>
      </c>
      <c r="L70" s="17">
        <v>350.51</v>
      </c>
      <c r="M70" s="18">
        <f>ROUND(K70*L70,2)</f>
        <v>350.51</v>
      </c>
    </row>
    <row r="71" spans="1:13" ht="225" x14ac:dyDescent="0.25">
      <c r="A71" s="15"/>
      <c r="B71" s="15"/>
      <c r="C71" s="15"/>
      <c r="D71" s="24" t="s">
        <v>108</v>
      </c>
      <c r="E71" s="15"/>
      <c r="F71" s="15"/>
      <c r="G71" s="15"/>
      <c r="H71" s="15"/>
      <c r="I71" s="15"/>
      <c r="J71" s="15"/>
      <c r="K71" s="15"/>
      <c r="L71" s="15"/>
      <c r="M71" s="15"/>
    </row>
    <row r="72" spans="1:13" x14ac:dyDescent="0.25">
      <c r="A72" s="13" t="s">
        <v>109</v>
      </c>
      <c r="B72" s="14" t="s">
        <v>22</v>
      </c>
      <c r="C72" s="14" t="s">
        <v>106</v>
      </c>
      <c r="D72" s="24" t="s">
        <v>110</v>
      </c>
      <c r="E72" s="15"/>
      <c r="F72" s="15"/>
      <c r="G72" s="15"/>
      <c r="H72" s="15"/>
      <c r="I72" s="15"/>
      <c r="J72" s="15"/>
      <c r="K72" s="16">
        <v>1</v>
      </c>
      <c r="L72" s="17">
        <v>334.09</v>
      </c>
      <c r="M72" s="18">
        <f>ROUND(K72*L72,2)</f>
        <v>334.09</v>
      </c>
    </row>
    <row r="73" spans="1:13" ht="123.75" x14ac:dyDescent="0.25">
      <c r="A73" s="15"/>
      <c r="B73" s="15"/>
      <c r="C73" s="15"/>
      <c r="D73" s="24" t="s">
        <v>111</v>
      </c>
      <c r="E73" s="15"/>
      <c r="F73" s="15"/>
      <c r="G73" s="15"/>
      <c r="H73" s="15"/>
      <c r="I73" s="15"/>
      <c r="J73" s="15"/>
      <c r="K73" s="15"/>
      <c r="L73" s="15"/>
      <c r="M73" s="15"/>
    </row>
    <row r="74" spans="1:13" x14ac:dyDescent="0.25">
      <c r="A74" s="13" t="s">
        <v>112</v>
      </c>
      <c r="B74" s="14" t="s">
        <v>22</v>
      </c>
      <c r="C74" s="14" t="s">
        <v>106</v>
      </c>
      <c r="D74" s="24" t="s">
        <v>113</v>
      </c>
      <c r="E74" s="15"/>
      <c r="F74" s="15"/>
      <c r="G74" s="15"/>
      <c r="H74" s="15"/>
      <c r="I74" s="15"/>
      <c r="J74" s="15"/>
      <c r="K74" s="16">
        <v>1</v>
      </c>
      <c r="L74" s="17">
        <v>389.13</v>
      </c>
      <c r="M74" s="18">
        <f>ROUND(K74*L74,2)</f>
        <v>389.13</v>
      </c>
    </row>
    <row r="75" spans="1:13" ht="112.5" x14ac:dyDescent="0.25">
      <c r="A75" s="15"/>
      <c r="B75" s="15"/>
      <c r="C75" s="15"/>
      <c r="D75" s="24" t="s">
        <v>114</v>
      </c>
      <c r="E75" s="15"/>
      <c r="F75" s="15"/>
      <c r="G75" s="15"/>
      <c r="H75" s="15"/>
      <c r="I75" s="15"/>
      <c r="J75" s="15"/>
      <c r="K75" s="15"/>
      <c r="L75" s="15"/>
      <c r="M75" s="15"/>
    </row>
    <row r="76" spans="1:13" ht="22.5" x14ac:dyDescent="0.25">
      <c r="A76" s="13" t="s">
        <v>115</v>
      </c>
      <c r="B76" s="14" t="s">
        <v>22</v>
      </c>
      <c r="C76" s="14" t="s">
        <v>106</v>
      </c>
      <c r="D76" s="24" t="s">
        <v>116</v>
      </c>
      <c r="E76" s="15"/>
      <c r="F76" s="15"/>
      <c r="G76" s="15"/>
      <c r="H76" s="15"/>
      <c r="I76" s="15"/>
      <c r="J76" s="15"/>
      <c r="K76" s="16">
        <v>1</v>
      </c>
      <c r="L76" s="17">
        <v>439.16</v>
      </c>
      <c r="M76" s="18">
        <f>ROUND(K76*L76,2)</f>
        <v>439.16</v>
      </c>
    </row>
    <row r="77" spans="1:13" ht="90" x14ac:dyDescent="0.25">
      <c r="A77" s="15"/>
      <c r="B77" s="15"/>
      <c r="C77" s="15"/>
      <c r="D77" s="24" t="s">
        <v>117</v>
      </c>
      <c r="E77" s="15"/>
      <c r="F77" s="15"/>
      <c r="G77" s="15"/>
      <c r="H77" s="15"/>
      <c r="I77" s="15"/>
      <c r="J77" s="15"/>
      <c r="K77" s="15"/>
      <c r="L77" s="15"/>
      <c r="M77" s="15"/>
    </row>
    <row r="78" spans="1:13" x14ac:dyDescent="0.25">
      <c r="A78" s="13" t="s">
        <v>118</v>
      </c>
      <c r="B78" s="14" t="s">
        <v>22</v>
      </c>
      <c r="C78" s="14" t="s">
        <v>106</v>
      </c>
      <c r="D78" s="24" t="s">
        <v>119</v>
      </c>
      <c r="E78" s="15"/>
      <c r="F78" s="15"/>
      <c r="G78" s="15"/>
      <c r="H78" s="15"/>
      <c r="I78" s="15"/>
      <c r="J78" s="15"/>
      <c r="K78" s="16">
        <v>1</v>
      </c>
      <c r="L78" s="17">
        <v>457.84</v>
      </c>
      <c r="M78" s="18">
        <f>ROUND(K78*L78,2)</f>
        <v>457.84</v>
      </c>
    </row>
    <row r="79" spans="1:13" ht="168.75" x14ac:dyDescent="0.25">
      <c r="A79" s="15"/>
      <c r="B79" s="15"/>
      <c r="C79" s="15"/>
      <c r="D79" s="24" t="s">
        <v>120</v>
      </c>
      <c r="E79" s="15"/>
      <c r="F79" s="15"/>
      <c r="G79" s="15"/>
      <c r="H79" s="15"/>
      <c r="I79" s="15"/>
      <c r="J79" s="15"/>
      <c r="K79" s="15"/>
      <c r="L79" s="15"/>
      <c r="M79" s="15"/>
    </row>
    <row r="80" spans="1:13" ht="22.5" x14ac:dyDescent="0.25">
      <c r="A80" s="13" t="s">
        <v>121</v>
      </c>
      <c r="B80" s="14" t="s">
        <v>22</v>
      </c>
      <c r="C80" s="14" t="s">
        <v>106</v>
      </c>
      <c r="D80" s="24" t="s">
        <v>122</v>
      </c>
      <c r="E80" s="15"/>
      <c r="F80" s="15"/>
      <c r="G80" s="15"/>
      <c r="H80" s="15"/>
      <c r="I80" s="15"/>
      <c r="J80" s="15"/>
      <c r="K80" s="16">
        <v>1</v>
      </c>
      <c r="L80" s="17">
        <v>472.12</v>
      </c>
      <c r="M80" s="18">
        <f>ROUND(K80*L80,2)</f>
        <v>472.12</v>
      </c>
    </row>
    <row r="81" spans="1:13" ht="202.5" x14ac:dyDescent="0.25">
      <c r="A81" s="15"/>
      <c r="B81" s="15"/>
      <c r="C81" s="15"/>
      <c r="D81" s="24" t="s">
        <v>123</v>
      </c>
      <c r="E81" s="15"/>
      <c r="F81" s="15"/>
      <c r="G81" s="15"/>
      <c r="H81" s="15"/>
      <c r="I81" s="15"/>
      <c r="J81" s="15"/>
      <c r="K81" s="15"/>
      <c r="L81" s="15"/>
      <c r="M81" s="15"/>
    </row>
    <row r="82" spans="1:13" x14ac:dyDescent="0.25">
      <c r="A82" s="15"/>
      <c r="B82" s="15"/>
      <c r="C82" s="15"/>
      <c r="D82" s="28"/>
      <c r="E82" s="15"/>
      <c r="F82" s="15"/>
      <c r="G82" s="15"/>
      <c r="H82" s="15"/>
      <c r="I82" s="15"/>
      <c r="J82" s="19" t="s">
        <v>124</v>
      </c>
      <c r="K82" s="16">
        <v>1</v>
      </c>
      <c r="L82" s="20">
        <f>M70+M72+M74+M76+M78+M80</f>
        <v>2442.85</v>
      </c>
      <c r="M82" s="20">
        <f>ROUND(K82*L82,2)</f>
        <v>2442.85</v>
      </c>
    </row>
    <row r="83" spans="1:13" ht="0.95" customHeight="1" x14ac:dyDescent="0.25">
      <c r="A83" s="21"/>
      <c r="B83" s="21"/>
      <c r="C83" s="21"/>
      <c r="D83" s="29"/>
      <c r="E83" s="21"/>
      <c r="F83" s="21"/>
      <c r="G83" s="21"/>
      <c r="H83" s="21"/>
      <c r="I83" s="21"/>
      <c r="J83" s="21"/>
      <c r="K83" s="21"/>
      <c r="L83" s="21"/>
      <c r="M83" s="21"/>
    </row>
    <row r="84" spans="1:13" x14ac:dyDescent="0.25">
      <c r="A84" s="15"/>
      <c r="B84" s="15"/>
      <c r="C84" s="15"/>
      <c r="D84" s="28"/>
      <c r="E84" s="15"/>
      <c r="F84" s="15"/>
      <c r="G84" s="15"/>
      <c r="H84" s="15"/>
      <c r="I84" s="15"/>
      <c r="J84" s="19" t="s">
        <v>125</v>
      </c>
      <c r="K84" s="22">
        <v>1</v>
      </c>
      <c r="L84" s="20">
        <f>M52+M57+M64+M69</f>
        <v>4249.76</v>
      </c>
      <c r="M84" s="20">
        <f>ROUND(K84*L84,2)</f>
        <v>4249.76</v>
      </c>
    </row>
    <row r="85" spans="1:13" ht="0.95" customHeight="1" x14ac:dyDescent="0.25">
      <c r="A85" s="21"/>
      <c r="B85" s="21"/>
      <c r="C85" s="21"/>
      <c r="D85" s="29"/>
      <c r="E85" s="21"/>
      <c r="F85" s="21"/>
      <c r="G85" s="21"/>
      <c r="H85" s="21"/>
      <c r="I85" s="21"/>
      <c r="J85" s="21"/>
      <c r="K85" s="21"/>
      <c r="L85" s="21"/>
      <c r="M85" s="21"/>
    </row>
    <row r="86" spans="1:13" x14ac:dyDescent="0.25">
      <c r="A86" s="5" t="s">
        <v>126</v>
      </c>
      <c r="B86" s="5" t="s">
        <v>16</v>
      </c>
      <c r="C86" s="5" t="s">
        <v>17</v>
      </c>
      <c r="D86" s="26" t="s">
        <v>127</v>
      </c>
      <c r="E86" s="6"/>
      <c r="F86" s="6"/>
      <c r="G86" s="6"/>
      <c r="H86" s="6"/>
      <c r="I86" s="6"/>
      <c r="J86" s="6"/>
      <c r="K86" s="7">
        <f>K99</f>
        <v>1</v>
      </c>
      <c r="L86" s="8">
        <f>L99</f>
        <v>897.37</v>
      </c>
      <c r="M86" s="8">
        <f>M99</f>
        <v>897.37</v>
      </c>
    </row>
    <row r="87" spans="1:13" x14ac:dyDescent="0.25">
      <c r="A87" s="9" t="s">
        <v>128</v>
      </c>
      <c r="B87" s="9" t="s">
        <v>16</v>
      </c>
      <c r="C87" s="9" t="s">
        <v>17</v>
      </c>
      <c r="D87" s="27" t="s">
        <v>129</v>
      </c>
      <c r="E87" s="10"/>
      <c r="F87" s="10"/>
      <c r="G87" s="10"/>
      <c r="H87" s="10"/>
      <c r="I87" s="10"/>
      <c r="J87" s="10"/>
      <c r="K87" s="11">
        <f>K90</f>
        <v>1</v>
      </c>
      <c r="L87" s="12">
        <f>L90</f>
        <v>250</v>
      </c>
      <c r="M87" s="12">
        <f>M90</f>
        <v>250</v>
      </c>
    </row>
    <row r="88" spans="1:13" x14ac:dyDescent="0.25">
      <c r="A88" s="13" t="s">
        <v>130</v>
      </c>
      <c r="B88" s="14" t="s">
        <v>22</v>
      </c>
      <c r="C88" s="14" t="s">
        <v>23</v>
      </c>
      <c r="D88" s="24" t="s">
        <v>131</v>
      </c>
      <c r="E88" s="15"/>
      <c r="F88" s="15"/>
      <c r="G88" s="15"/>
      <c r="H88" s="15"/>
      <c r="I88" s="15"/>
      <c r="J88" s="15"/>
      <c r="K88" s="16">
        <v>1</v>
      </c>
      <c r="L88" s="17">
        <v>250</v>
      </c>
      <c r="M88" s="18">
        <f>ROUND(K88*L88,2)</f>
        <v>250</v>
      </c>
    </row>
    <row r="89" spans="1:13" ht="56.25" x14ac:dyDescent="0.25">
      <c r="A89" s="15"/>
      <c r="B89" s="15"/>
      <c r="C89" s="15"/>
      <c r="D89" s="24" t="s">
        <v>132</v>
      </c>
      <c r="E89" s="15"/>
      <c r="F89" s="15"/>
      <c r="G89" s="15"/>
      <c r="H89" s="15"/>
      <c r="I89" s="15"/>
      <c r="J89" s="15"/>
      <c r="K89" s="15"/>
      <c r="L89" s="15"/>
      <c r="M89" s="15"/>
    </row>
    <row r="90" spans="1:13" x14ac:dyDescent="0.25">
      <c r="A90" s="15"/>
      <c r="B90" s="15"/>
      <c r="C90" s="15"/>
      <c r="D90" s="28"/>
      <c r="E90" s="15"/>
      <c r="F90" s="15"/>
      <c r="G90" s="15"/>
      <c r="H90" s="15"/>
      <c r="I90" s="15"/>
      <c r="J90" s="19" t="s">
        <v>133</v>
      </c>
      <c r="K90" s="16">
        <v>1</v>
      </c>
      <c r="L90" s="20">
        <f>M88</f>
        <v>250</v>
      </c>
      <c r="M90" s="20">
        <f>ROUND(K90*L90,2)</f>
        <v>250</v>
      </c>
    </row>
    <row r="91" spans="1:13" ht="0.95" customHeight="1" x14ac:dyDescent="0.25">
      <c r="A91" s="21"/>
      <c r="B91" s="21"/>
      <c r="C91" s="21"/>
      <c r="D91" s="29"/>
      <c r="E91" s="21"/>
      <c r="F91" s="21"/>
      <c r="G91" s="21"/>
      <c r="H91" s="21"/>
      <c r="I91" s="21"/>
      <c r="J91" s="21"/>
      <c r="K91" s="21"/>
      <c r="L91" s="21"/>
      <c r="M91" s="21"/>
    </row>
    <row r="92" spans="1:13" x14ac:dyDescent="0.25">
      <c r="A92" s="9" t="s">
        <v>134</v>
      </c>
      <c r="B92" s="9" t="s">
        <v>16</v>
      </c>
      <c r="C92" s="9" t="s">
        <v>17</v>
      </c>
      <c r="D92" s="27" t="s">
        <v>135</v>
      </c>
      <c r="E92" s="10"/>
      <c r="F92" s="10"/>
      <c r="G92" s="10"/>
      <c r="H92" s="10"/>
      <c r="I92" s="10"/>
      <c r="J92" s="10"/>
      <c r="K92" s="11">
        <f>K97</f>
        <v>1</v>
      </c>
      <c r="L92" s="12">
        <f>L97</f>
        <v>647.37</v>
      </c>
      <c r="M92" s="12">
        <f>M97</f>
        <v>647.37</v>
      </c>
    </row>
    <row r="93" spans="1:13" ht="33.75" x14ac:dyDescent="0.25">
      <c r="A93" s="13" t="s">
        <v>136</v>
      </c>
      <c r="B93" s="14" t="s">
        <v>22</v>
      </c>
      <c r="C93" s="14" t="s">
        <v>137</v>
      </c>
      <c r="D93" s="24" t="s">
        <v>138</v>
      </c>
      <c r="E93" s="15"/>
      <c r="F93" s="15"/>
      <c r="G93" s="15"/>
      <c r="H93" s="15"/>
      <c r="I93" s="15"/>
      <c r="J93" s="15"/>
      <c r="K93" s="16">
        <v>7</v>
      </c>
      <c r="L93" s="17">
        <v>77.58</v>
      </c>
      <c r="M93" s="18">
        <f>ROUND(K93*L93,2)</f>
        <v>543.05999999999995</v>
      </c>
    </row>
    <row r="94" spans="1:13" ht="33.75" x14ac:dyDescent="0.25">
      <c r="A94" s="15"/>
      <c r="B94" s="15"/>
      <c r="C94" s="15"/>
      <c r="D94" s="24" t="s">
        <v>139</v>
      </c>
      <c r="E94" s="15"/>
      <c r="F94" s="15"/>
      <c r="G94" s="15"/>
      <c r="H94" s="15"/>
      <c r="I94" s="15"/>
      <c r="J94" s="15"/>
      <c r="K94" s="15"/>
      <c r="L94" s="15"/>
      <c r="M94" s="15"/>
    </row>
    <row r="95" spans="1:13" ht="33.75" x14ac:dyDescent="0.25">
      <c r="A95" s="13" t="s">
        <v>140</v>
      </c>
      <c r="B95" s="14" t="s">
        <v>22</v>
      </c>
      <c r="C95" s="14" t="s">
        <v>137</v>
      </c>
      <c r="D95" s="24" t="s">
        <v>141</v>
      </c>
      <c r="E95" s="15"/>
      <c r="F95" s="15"/>
      <c r="G95" s="15"/>
      <c r="H95" s="15"/>
      <c r="I95" s="15"/>
      <c r="J95" s="15"/>
      <c r="K95" s="16">
        <v>1</v>
      </c>
      <c r="L95" s="17">
        <v>104.31</v>
      </c>
      <c r="M95" s="18">
        <f>ROUND(K95*L95,2)</f>
        <v>104.31</v>
      </c>
    </row>
    <row r="96" spans="1:13" ht="33.75" x14ac:dyDescent="0.25">
      <c r="A96" s="15"/>
      <c r="B96" s="15"/>
      <c r="C96" s="15"/>
      <c r="D96" s="24" t="s">
        <v>142</v>
      </c>
      <c r="E96" s="15"/>
      <c r="F96" s="15"/>
      <c r="G96" s="15"/>
      <c r="H96" s="15"/>
      <c r="I96" s="15"/>
      <c r="J96" s="15"/>
      <c r="K96" s="15"/>
      <c r="L96" s="15"/>
      <c r="M96" s="15"/>
    </row>
    <row r="97" spans="1:13" x14ac:dyDescent="0.25">
      <c r="A97" s="15"/>
      <c r="B97" s="15"/>
      <c r="C97" s="15"/>
      <c r="D97" s="28"/>
      <c r="E97" s="15"/>
      <c r="F97" s="15"/>
      <c r="G97" s="15"/>
      <c r="H97" s="15"/>
      <c r="I97" s="15"/>
      <c r="J97" s="19" t="s">
        <v>143</v>
      </c>
      <c r="K97" s="16">
        <v>1</v>
      </c>
      <c r="L97" s="20">
        <f>M93+M95</f>
        <v>647.37</v>
      </c>
      <c r="M97" s="20">
        <f>ROUND(K97*L97,2)</f>
        <v>647.37</v>
      </c>
    </row>
    <row r="98" spans="1:13" ht="0.95" customHeight="1" x14ac:dyDescent="0.25">
      <c r="A98" s="21"/>
      <c r="B98" s="21"/>
      <c r="C98" s="21"/>
      <c r="D98" s="29"/>
      <c r="E98" s="21"/>
      <c r="F98" s="21"/>
      <c r="G98" s="21"/>
      <c r="H98" s="21"/>
      <c r="I98" s="21"/>
      <c r="J98" s="21"/>
      <c r="K98" s="21"/>
      <c r="L98" s="21"/>
      <c r="M98" s="21"/>
    </row>
    <row r="99" spans="1:13" x14ac:dyDescent="0.25">
      <c r="A99" s="15"/>
      <c r="B99" s="15"/>
      <c r="C99" s="15"/>
      <c r="D99" s="28"/>
      <c r="E99" s="15"/>
      <c r="F99" s="15"/>
      <c r="G99" s="15"/>
      <c r="H99" s="15"/>
      <c r="I99" s="15"/>
      <c r="J99" s="19" t="s">
        <v>144</v>
      </c>
      <c r="K99" s="22">
        <v>1</v>
      </c>
      <c r="L99" s="20">
        <f>M87+M92</f>
        <v>897.37</v>
      </c>
      <c r="M99" s="20">
        <f>ROUND(K99*L99,2)</f>
        <v>897.37</v>
      </c>
    </row>
    <row r="100" spans="1:13" ht="0.95" customHeight="1" x14ac:dyDescent="0.25">
      <c r="A100" s="21"/>
      <c r="B100" s="21"/>
      <c r="C100" s="21"/>
      <c r="D100" s="29"/>
      <c r="E100" s="21"/>
      <c r="F100" s="21"/>
      <c r="G100" s="21"/>
      <c r="H100" s="21"/>
      <c r="I100" s="21"/>
      <c r="J100" s="21"/>
      <c r="K100" s="21"/>
      <c r="L100" s="21"/>
      <c r="M100" s="21"/>
    </row>
    <row r="101" spans="1:13" x14ac:dyDescent="0.25">
      <c r="A101" s="5" t="s">
        <v>145</v>
      </c>
      <c r="B101" s="5" t="s">
        <v>16</v>
      </c>
      <c r="C101" s="5" t="s">
        <v>17</v>
      </c>
      <c r="D101" s="26" t="s">
        <v>146</v>
      </c>
      <c r="E101" s="6"/>
      <c r="F101" s="6"/>
      <c r="G101" s="6"/>
      <c r="H101" s="6"/>
      <c r="I101" s="6"/>
      <c r="J101" s="6"/>
      <c r="K101" s="7">
        <f>K121</f>
        <v>1</v>
      </c>
      <c r="L101" s="8">
        <f>L121</f>
        <v>4250</v>
      </c>
      <c r="M101" s="8">
        <f>M121</f>
        <v>4250</v>
      </c>
    </row>
    <row r="102" spans="1:13" x14ac:dyDescent="0.25">
      <c r="A102" s="9" t="s">
        <v>147</v>
      </c>
      <c r="B102" s="9" t="s">
        <v>16</v>
      </c>
      <c r="C102" s="9" t="s">
        <v>17</v>
      </c>
      <c r="D102" s="27" t="s">
        <v>148</v>
      </c>
      <c r="E102" s="10"/>
      <c r="F102" s="10"/>
      <c r="G102" s="10"/>
      <c r="H102" s="10"/>
      <c r="I102" s="10"/>
      <c r="J102" s="10"/>
      <c r="K102" s="11">
        <f>K107</f>
        <v>1</v>
      </c>
      <c r="L102" s="12">
        <f>L107</f>
        <v>2400</v>
      </c>
      <c r="M102" s="12">
        <f>M107</f>
        <v>2400</v>
      </c>
    </row>
    <row r="103" spans="1:13" x14ac:dyDescent="0.25">
      <c r="A103" s="13" t="s">
        <v>149</v>
      </c>
      <c r="B103" s="14" t="s">
        <v>22</v>
      </c>
      <c r="C103" s="14" t="s">
        <v>17</v>
      </c>
      <c r="D103" s="24" t="s">
        <v>150</v>
      </c>
      <c r="E103" s="15"/>
      <c r="F103" s="15"/>
      <c r="G103" s="15"/>
      <c r="H103" s="15"/>
      <c r="I103" s="15"/>
      <c r="J103" s="15"/>
      <c r="K103" s="16">
        <v>1</v>
      </c>
      <c r="L103" s="23">
        <v>1200</v>
      </c>
      <c r="M103" s="18">
        <f>ROUND(K103*L103,2)</f>
        <v>1200</v>
      </c>
    </row>
    <row r="104" spans="1:13" ht="213.75" x14ac:dyDescent="0.25">
      <c r="A104" s="15"/>
      <c r="B104" s="15"/>
      <c r="C104" s="15"/>
      <c r="D104" s="24" t="s">
        <v>151</v>
      </c>
      <c r="E104" s="15"/>
      <c r="F104" s="15"/>
      <c r="G104" s="15"/>
      <c r="H104" s="15"/>
      <c r="I104" s="15"/>
      <c r="J104" s="15"/>
      <c r="K104" s="15"/>
      <c r="L104" s="15"/>
      <c r="M104" s="15"/>
    </row>
    <row r="105" spans="1:13" x14ac:dyDescent="0.25">
      <c r="A105" s="13" t="s">
        <v>152</v>
      </c>
      <c r="B105" s="14" t="s">
        <v>22</v>
      </c>
      <c r="C105" s="14" t="s">
        <v>17</v>
      </c>
      <c r="D105" s="24" t="s">
        <v>153</v>
      </c>
      <c r="E105" s="15"/>
      <c r="F105" s="15"/>
      <c r="G105" s="15"/>
      <c r="H105" s="15"/>
      <c r="I105" s="15"/>
      <c r="J105" s="15"/>
      <c r="K105" s="16">
        <v>1</v>
      </c>
      <c r="L105" s="23">
        <v>1200</v>
      </c>
      <c r="M105" s="18">
        <f>ROUND(K105*L105,2)</f>
        <v>1200</v>
      </c>
    </row>
    <row r="106" spans="1:13" ht="225" x14ac:dyDescent="0.25">
      <c r="A106" s="15"/>
      <c r="B106" s="15"/>
      <c r="C106" s="15"/>
      <c r="D106" s="24" t="s">
        <v>154</v>
      </c>
      <c r="E106" s="15"/>
      <c r="F106" s="15"/>
      <c r="G106" s="15"/>
      <c r="H106" s="15"/>
      <c r="I106" s="15"/>
      <c r="J106" s="15"/>
      <c r="K106" s="15"/>
      <c r="L106" s="15"/>
      <c r="M106" s="15"/>
    </row>
    <row r="107" spans="1:13" x14ac:dyDescent="0.25">
      <c r="A107" s="15"/>
      <c r="B107" s="15"/>
      <c r="C107" s="15"/>
      <c r="D107" s="28"/>
      <c r="E107" s="15"/>
      <c r="F107" s="15"/>
      <c r="G107" s="15"/>
      <c r="H107" s="15"/>
      <c r="I107" s="15"/>
      <c r="J107" s="19" t="s">
        <v>155</v>
      </c>
      <c r="K107" s="16">
        <v>1</v>
      </c>
      <c r="L107" s="20">
        <f>M103+M105</f>
        <v>2400</v>
      </c>
      <c r="M107" s="20">
        <f>ROUND(K107*L107,2)</f>
        <v>2400</v>
      </c>
    </row>
    <row r="108" spans="1:13" ht="0.95" customHeight="1" x14ac:dyDescent="0.25">
      <c r="A108" s="21"/>
      <c r="B108" s="21"/>
      <c r="C108" s="21"/>
      <c r="D108" s="29"/>
      <c r="E108" s="21"/>
      <c r="F108" s="21"/>
      <c r="G108" s="21"/>
      <c r="H108" s="21"/>
      <c r="I108" s="21"/>
      <c r="J108" s="21"/>
      <c r="K108" s="21"/>
      <c r="L108" s="21"/>
      <c r="M108" s="21"/>
    </row>
    <row r="109" spans="1:13" x14ac:dyDescent="0.25">
      <c r="A109" s="9" t="s">
        <v>156</v>
      </c>
      <c r="B109" s="9" t="s">
        <v>16</v>
      </c>
      <c r="C109" s="9" t="s">
        <v>17</v>
      </c>
      <c r="D109" s="27" t="s">
        <v>157</v>
      </c>
      <c r="E109" s="10"/>
      <c r="F109" s="10"/>
      <c r="G109" s="10"/>
      <c r="H109" s="10"/>
      <c r="I109" s="10"/>
      <c r="J109" s="10"/>
      <c r="K109" s="11">
        <f>K114</f>
        <v>1</v>
      </c>
      <c r="L109" s="12">
        <f>L114</f>
        <v>700</v>
      </c>
      <c r="M109" s="12">
        <f>M114</f>
        <v>700</v>
      </c>
    </row>
    <row r="110" spans="1:13" ht="22.5" x14ac:dyDescent="0.25">
      <c r="A110" s="13" t="s">
        <v>158</v>
      </c>
      <c r="B110" s="14" t="s">
        <v>22</v>
      </c>
      <c r="C110" s="14" t="s">
        <v>17</v>
      </c>
      <c r="D110" s="24" t="s">
        <v>159</v>
      </c>
      <c r="E110" s="15"/>
      <c r="F110" s="15"/>
      <c r="G110" s="15"/>
      <c r="H110" s="15"/>
      <c r="I110" s="15"/>
      <c r="J110" s="15"/>
      <c r="K110" s="16">
        <v>1</v>
      </c>
      <c r="L110" s="23">
        <v>400</v>
      </c>
      <c r="M110" s="18">
        <f>ROUND(K110*L110,2)</f>
        <v>400</v>
      </c>
    </row>
    <row r="111" spans="1:13" ht="90" x14ac:dyDescent="0.25">
      <c r="A111" s="15"/>
      <c r="B111" s="15"/>
      <c r="C111" s="15"/>
      <c r="D111" s="24" t="s">
        <v>160</v>
      </c>
      <c r="E111" s="15"/>
      <c r="F111" s="15"/>
      <c r="G111" s="15"/>
      <c r="H111" s="15"/>
      <c r="I111" s="15"/>
      <c r="J111" s="15"/>
      <c r="K111" s="15"/>
      <c r="L111" s="15"/>
      <c r="M111" s="15"/>
    </row>
    <row r="112" spans="1:13" ht="22.5" x14ac:dyDescent="0.25">
      <c r="A112" s="13" t="s">
        <v>161</v>
      </c>
      <c r="B112" s="14" t="s">
        <v>22</v>
      </c>
      <c r="C112" s="14" t="s">
        <v>17</v>
      </c>
      <c r="D112" s="24" t="s">
        <v>162</v>
      </c>
      <c r="E112" s="15"/>
      <c r="F112" s="15"/>
      <c r="G112" s="15"/>
      <c r="H112" s="15"/>
      <c r="I112" s="15"/>
      <c r="J112" s="15"/>
      <c r="K112" s="16">
        <v>1</v>
      </c>
      <c r="L112" s="23">
        <v>300</v>
      </c>
      <c r="M112" s="18">
        <f>ROUND(K112*L112,2)</f>
        <v>300</v>
      </c>
    </row>
    <row r="113" spans="1:13" ht="101.25" x14ac:dyDescent="0.25">
      <c r="A113" s="15"/>
      <c r="B113" s="15"/>
      <c r="C113" s="15"/>
      <c r="D113" s="24" t="s">
        <v>163</v>
      </c>
      <c r="E113" s="15"/>
      <c r="F113" s="15"/>
      <c r="G113" s="15"/>
      <c r="H113" s="15"/>
      <c r="I113" s="15"/>
      <c r="J113" s="15"/>
      <c r="K113" s="15"/>
      <c r="L113" s="15"/>
      <c r="M113" s="15"/>
    </row>
    <row r="114" spans="1:13" x14ac:dyDescent="0.25">
      <c r="A114" s="15"/>
      <c r="B114" s="15"/>
      <c r="C114" s="15"/>
      <c r="D114" s="28"/>
      <c r="E114" s="15"/>
      <c r="F114" s="15"/>
      <c r="G114" s="15"/>
      <c r="H114" s="15"/>
      <c r="I114" s="15"/>
      <c r="J114" s="19" t="s">
        <v>164</v>
      </c>
      <c r="K114" s="16">
        <v>1</v>
      </c>
      <c r="L114" s="20">
        <f>M110+M112</f>
        <v>700</v>
      </c>
      <c r="M114" s="20">
        <f>ROUND(K114*L114,2)</f>
        <v>700</v>
      </c>
    </row>
    <row r="115" spans="1:13" ht="0.95" customHeight="1" x14ac:dyDescent="0.25">
      <c r="A115" s="21"/>
      <c r="B115" s="21"/>
      <c r="C115" s="21"/>
      <c r="D115" s="29"/>
      <c r="E115" s="21"/>
      <c r="F115" s="21"/>
      <c r="G115" s="21"/>
      <c r="H115" s="21"/>
      <c r="I115" s="21"/>
      <c r="J115" s="21"/>
      <c r="K115" s="21"/>
      <c r="L115" s="21"/>
      <c r="M115" s="21"/>
    </row>
    <row r="116" spans="1:13" x14ac:dyDescent="0.25">
      <c r="A116" s="9" t="s">
        <v>165</v>
      </c>
      <c r="B116" s="9" t="s">
        <v>16</v>
      </c>
      <c r="C116" s="9" t="s">
        <v>17</v>
      </c>
      <c r="D116" s="27" t="s">
        <v>166</v>
      </c>
      <c r="E116" s="10"/>
      <c r="F116" s="10"/>
      <c r="G116" s="10"/>
      <c r="H116" s="10"/>
      <c r="I116" s="10"/>
      <c r="J116" s="10"/>
      <c r="K116" s="11">
        <f>K119</f>
        <v>1</v>
      </c>
      <c r="L116" s="12">
        <f>L119</f>
        <v>1150</v>
      </c>
      <c r="M116" s="12">
        <f>M119</f>
        <v>1150</v>
      </c>
    </row>
    <row r="117" spans="1:13" x14ac:dyDescent="0.25">
      <c r="A117" s="13" t="s">
        <v>167</v>
      </c>
      <c r="B117" s="14" t="s">
        <v>22</v>
      </c>
      <c r="C117" s="14" t="s">
        <v>17</v>
      </c>
      <c r="D117" s="24" t="s">
        <v>168</v>
      </c>
      <c r="E117" s="15"/>
      <c r="F117" s="15"/>
      <c r="G117" s="15"/>
      <c r="H117" s="15"/>
      <c r="I117" s="15"/>
      <c r="J117" s="15"/>
      <c r="K117" s="16">
        <v>1</v>
      </c>
      <c r="L117" s="23">
        <v>1150</v>
      </c>
      <c r="M117" s="18">
        <f>ROUND(K117*L117,2)</f>
        <v>1150</v>
      </c>
    </row>
    <row r="118" spans="1:13" ht="101.25" x14ac:dyDescent="0.25">
      <c r="A118" s="15"/>
      <c r="B118" s="15"/>
      <c r="C118" s="15"/>
      <c r="D118" s="24" t="s">
        <v>169</v>
      </c>
      <c r="E118" s="15"/>
      <c r="F118" s="15"/>
      <c r="G118" s="15"/>
      <c r="H118" s="15"/>
      <c r="I118" s="15"/>
      <c r="J118" s="15"/>
      <c r="K118" s="15"/>
      <c r="L118" s="15"/>
      <c r="M118" s="15"/>
    </row>
    <row r="119" spans="1:13" x14ac:dyDescent="0.25">
      <c r="A119" s="15"/>
      <c r="B119" s="15"/>
      <c r="C119" s="15"/>
      <c r="D119" s="28"/>
      <c r="E119" s="15"/>
      <c r="F119" s="15"/>
      <c r="G119" s="15"/>
      <c r="H119" s="15"/>
      <c r="I119" s="15"/>
      <c r="J119" s="19" t="s">
        <v>170</v>
      </c>
      <c r="K119" s="16">
        <v>1</v>
      </c>
      <c r="L119" s="20">
        <f>M117</f>
        <v>1150</v>
      </c>
      <c r="M119" s="20">
        <f>ROUND(K119*L119,2)</f>
        <v>1150</v>
      </c>
    </row>
    <row r="120" spans="1:13" ht="0.95" customHeight="1" x14ac:dyDescent="0.25">
      <c r="A120" s="21"/>
      <c r="B120" s="21"/>
      <c r="C120" s="21"/>
      <c r="D120" s="29"/>
      <c r="E120" s="21"/>
      <c r="F120" s="21"/>
      <c r="G120" s="21"/>
      <c r="H120" s="21"/>
      <c r="I120" s="21"/>
      <c r="J120" s="21"/>
      <c r="K120" s="21"/>
      <c r="L120" s="21"/>
      <c r="M120" s="21"/>
    </row>
    <row r="121" spans="1:13" x14ac:dyDescent="0.25">
      <c r="A121" s="15"/>
      <c r="B121" s="15"/>
      <c r="C121" s="15"/>
      <c r="D121" s="28"/>
      <c r="E121" s="15"/>
      <c r="F121" s="15"/>
      <c r="G121" s="15"/>
      <c r="H121" s="15"/>
      <c r="I121" s="15"/>
      <c r="J121" s="19" t="s">
        <v>171</v>
      </c>
      <c r="K121" s="22">
        <v>1</v>
      </c>
      <c r="L121" s="20">
        <f>M102+M109+M116</f>
        <v>4250</v>
      </c>
      <c r="M121" s="20">
        <f>ROUND(K121*L121,2)</f>
        <v>4250</v>
      </c>
    </row>
    <row r="122" spans="1:13" ht="0.95" customHeight="1" x14ac:dyDescent="0.25">
      <c r="A122" s="21"/>
      <c r="B122" s="21"/>
      <c r="C122" s="21"/>
      <c r="D122" s="29"/>
      <c r="E122" s="21"/>
      <c r="F122" s="21"/>
      <c r="G122" s="21"/>
      <c r="H122" s="21"/>
      <c r="I122" s="21"/>
      <c r="J122" s="21"/>
      <c r="K122" s="21"/>
      <c r="L122" s="21"/>
      <c r="M122" s="21"/>
    </row>
    <row r="123" spans="1:13" x14ac:dyDescent="0.25">
      <c r="A123" s="15"/>
      <c r="B123" s="15"/>
      <c r="C123" s="15"/>
      <c r="D123" s="28"/>
      <c r="E123" s="15"/>
      <c r="F123" s="15"/>
      <c r="G123" s="15"/>
      <c r="H123" s="15"/>
      <c r="I123" s="15"/>
      <c r="J123" s="19" t="s">
        <v>172</v>
      </c>
      <c r="K123" s="22">
        <v>1</v>
      </c>
      <c r="L123" s="20">
        <f>M4+M51+M86+M101</f>
        <v>35985.089999999997</v>
      </c>
      <c r="M123" s="20">
        <f>ROUND(K123*L123,2)</f>
        <v>35985.089999999997</v>
      </c>
    </row>
    <row r="124" spans="1:13" ht="0.95" customHeight="1" x14ac:dyDescent="0.25">
      <c r="A124" s="21"/>
      <c r="B124" s="21"/>
      <c r="C124" s="21"/>
      <c r="D124" s="29"/>
      <c r="E124" s="21"/>
      <c r="F124" s="21"/>
      <c r="G124" s="21"/>
      <c r="H124" s="21"/>
      <c r="I124" s="21"/>
      <c r="J124" s="21"/>
      <c r="K124" s="21"/>
      <c r="L124" s="21"/>
      <c r="M124" s="21"/>
    </row>
  </sheetData>
  <dataValidations count="1">
    <dataValidation type="list" allowBlank="1" showInputMessage="1" showErrorMessage="1" sqref="B4:B124">
      <formula1>"Capítol,Partida,Mà d’obra,Maquinària,Material,Altres,Tasca,"</formula1>
    </dataValidation>
  </dataValidation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dc:creator>
  <cp:lastModifiedBy>Dolors Puigneró</cp:lastModifiedBy>
  <cp:lastPrinted>2023-10-02T07:36:08Z</cp:lastPrinted>
  <dcterms:created xsi:type="dcterms:W3CDTF">2023-10-02T07:35:52Z</dcterms:created>
  <dcterms:modified xsi:type="dcterms:W3CDTF">2023-10-02T09:20:31Z</dcterms:modified>
</cp:coreProperties>
</file>