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U:\CarpExp_Contractació\2023\Dir. SSGG\6. OBE 23 116 - Servei Neteja\Expedient contractació\"/>
    </mc:Choice>
  </mc:AlternateContent>
  <xr:revisionPtr revIDLastSave="0" documentId="13_ncr:1_{C5C1C42D-1F62-49B3-8A08-63366AA6E117}" xr6:coauthVersionLast="36" xr6:coauthVersionMax="36" xr10:uidLastSave="{00000000-0000-0000-0000-000000000000}"/>
  <bookViews>
    <workbookView xWindow="120" yWindow="105" windowWidth="10080" windowHeight="2040" xr2:uid="{00000000-000D-0000-FFFF-FFFF00000000}"/>
  </bookViews>
  <sheets>
    <sheet name="desglos hores treball_RRHH" sheetId="26" r:id="rId1"/>
    <sheet name="Full1" sheetId="28" r:id="rId2"/>
  </sheets>
  <definedNames>
    <definedName name="_xlnm._FilterDatabase" localSheetId="0" hidden="1">'desglos hores treball_RRHH'!$A$14:$R$58</definedName>
  </definedNames>
  <calcPr calcId="191029"/>
</workbook>
</file>

<file path=xl/calcChain.xml><?xml version="1.0" encoding="utf-8"?>
<calcChain xmlns="http://schemas.openxmlformats.org/spreadsheetml/2006/main">
  <c r="I32" i="26" l="1"/>
  <c r="D216" i="26" l="1"/>
  <c r="E216" i="26"/>
  <c r="F216" i="26"/>
  <c r="G216" i="26"/>
  <c r="H216" i="26"/>
  <c r="I216" i="26"/>
  <c r="C216" i="26"/>
  <c r="J216" i="26" l="1"/>
  <c r="I184" i="26"/>
  <c r="M184" i="26"/>
  <c r="Q184" i="26"/>
  <c r="I185" i="26"/>
  <c r="M185" i="26"/>
  <c r="Q185" i="26"/>
  <c r="Q179" i="26"/>
  <c r="M179" i="26"/>
  <c r="I179" i="26"/>
  <c r="I133" i="26"/>
  <c r="M133" i="26"/>
  <c r="Q133" i="26"/>
  <c r="I134" i="26"/>
  <c r="M134" i="26"/>
  <c r="Q134" i="26"/>
  <c r="I135" i="26"/>
  <c r="M135" i="26"/>
  <c r="Q135" i="26"/>
  <c r="I136" i="26"/>
  <c r="M136" i="26"/>
  <c r="Q136" i="26"/>
  <c r="I137" i="26"/>
  <c r="M137" i="26"/>
  <c r="Q137" i="26"/>
  <c r="I138" i="26"/>
  <c r="M138" i="26"/>
  <c r="Q138" i="26"/>
  <c r="I139" i="26"/>
  <c r="M139" i="26"/>
  <c r="Q139" i="26"/>
  <c r="I140" i="26"/>
  <c r="M140" i="26"/>
  <c r="Q140" i="26"/>
  <c r="I141" i="26"/>
  <c r="M141" i="26"/>
  <c r="Q141" i="26"/>
  <c r="I142" i="26"/>
  <c r="M142" i="26"/>
  <c r="Q142" i="26"/>
  <c r="I143" i="26"/>
  <c r="M143" i="26"/>
  <c r="Q143" i="26"/>
  <c r="I144" i="26"/>
  <c r="M144" i="26"/>
  <c r="Q144" i="26"/>
  <c r="I145" i="26"/>
  <c r="M145" i="26"/>
  <c r="Q145" i="26"/>
  <c r="I146" i="26"/>
  <c r="M146" i="26"/>
  <c r="Q146" i="26"/>
  <c r="I147" i="26"/>
  <c r="M147" i="26"/>
  <c r="Q147" i="26"/>
  <c r="I148" i="26"/>
  <c r="M148" i="26"/>
  <c r="Q148" i="26"/>
  <c r="I149" i="26"/>
  <c r="M149" i="26"/>
  <c r="Q149" i="26"/>
  <c r="I150" i="26"/>
  <c r="M150" i="26"/>
  <c r="Q150" i="26"/>
  <c r="I151" i="26"/>
  <c r="M151" i="26"/>
  <c r="Q151" i="26"/>
  <c r="I152" i="26"/>
  <c r="M152" i="26"/>
  <c r="Q152" i="26"/>
  <c r="I153" i="26"/>
  <c r="M153" i="26"/>
  <c r="Q153" i="26"/>
  <c r="I154" i="26"/>
  <c r="M154" i="26"/>
  <c r="Q154" i="26"/>
  <c r="I155" i="26"/>
  <c r="M155" i="26"/>
  <c r="Q155" i="26"/>
  <c r="I156" i="26"/>
  <c r="M156" i="26"/>
  <c r="Q156" i="26"/>
  <c r="I157" i="26"/>
  <c r="M157" i="26"/>
  <c r="Q157" i="26"/>
  <c r="I158" i="26"/>
  <c r="M158" i="26"/>
  <c r="Q158" i="26"/>
  <c r="I159" i="26"/>
  <c r="M159" i="26"/>
  <c r="Q159" i="26"/>
  <c r="I160" i="26"/>
  <c r="M160" i="26"/>
  <c r="Q160" i="26"/>
  <c r="I161" i="26"/>
  <c r="M161" i="26"/>
  <c r="Q161" i="26"/>
  <c r="I162" i="26"/>
  <c r="M162" i="26"/>
  <c r="Q162" i="26"/>
  <c r="I163" i="26"/>
  <c r="M163" i="26"/>
  <c r="Q163" i="26"/>
  <c r="I164" i="26"/>
  <c r="M164" i="26"/>
  <c r="Q164" i="26"/>
  <c r="I165" i="26"/>
  <c r="M165" i="26"/>
  <c r="Q165" i="26"/>
  <c r="I166" i="26"/>
  <c r="M166" i="26"/>
  <c r="Q166" i="26"/>
  <c r="I167" i="26"/>
  <c r="M167" i="26"/>
  <c r="Q167" i="26"/>
  <c r="I168" i="26"/>
  <c r="M168" i="26"/>
  <c r="Q168" i="26"/>
  <c r="Q189" i="26"/>
  <c r="M189" i="26"/>
  <c r="I189" i="26"/>
  <c r="Q183" i="26"/>
  <c r="M183" i="26"/>
  <c r="I183" i="26"/>
  <c r="Q178" i="26"/>
  <c r="M178" i="26"/>
  <c r="I178" i="26"/>
  <c r="Q132" i="26"/>
  <c r="M132" i="26"/>
  <c r="I132" i="26"/>
  <c r="I125" i="26"/>
  <c r="M125" i="26"/>
  <c r="Q125" i="26"/>
  <c r="I126" i="26"/>
  <c r="M126" i="26"/>
  <c r="Q126" i="26"/>
  <c r="Q124" i="26"/>
  <c r="M124" i="26"/>
  <c r="I124" i="26"/>
  <c r="I115" i="26"/>
  <c r="M115" i="26"/>
  <c r="Q115" i="26"/>
  <c r="I116" i="26"/>
  <c r="M116" i="26"/>
  <c r="Q116" i="26"/>
  <c r="I112" i="26"/>
  <c r="M112" i="26"/>
  <c r="Q112" i="26"/>
  <c r="I109" i="26"/>
  <c r="M109" i="26"/>
  <c r="Q109" i="26"/>
  <c r="I101" i="26"/>
  <c r="M101" i="26"/>
  <c r="Q101" i="26"/>
  <c r="I102" i="26"/>
  <c r="M102" i="26"/>
  <c r="Q102" i="26"/>
  <c r="I103" i="26"/>
  <c r="M103" i="26"/>
  <c r="Q103" i="26"/>
  <c r="I104" i="26"/>
  <c r="M104" i="26"/>
  <c r="Q104" i="26"/>
  <c r="I105" i="26"/>
  <c r="M105" i="26"/>
  <c r="Q105" i="26"/>
  <c r="I106" i="26"/>
  <c r="M106" i="26"/>
  <c r="Q106" i="26"/>
  <c r="I89" i="26"/>
  <c r="M89" i="26"/>
  <c r="Q89" i="26"/>
  <c r="I90" i="26"/>
  <c r="M90" i="26"/>
  <c r="Q90" i="26"/>
  <c r="I91" i="26"/>
  <c r="M91" i="26"/>
  <c r="Q91" i="26"/>
  <c r="I92" i="26"/>
  <c r="M92" i="26"/>
  <c r="Q92" i="26"/>
  <c r="I93" i="26"/>
  <c r="M93" i="26"/>
  <c r="Q93" i="26"/>
  <c r="I94" i="26"/>
  <c r="M94" i="26"/>
  <c r="Q94" i="26"/>
  <c r="I95" i="26"/>
  <c r="M95" i="26"/>
  <c r="Q95" i="26"/>
  <c r="I96" i="26"/>
  <c r="M96" i="26"/>
  <c r="Q96" i="26"/>
  <c r="I97" i="26"/>
  <c r="M97" i="26"/>
  <c r="Q97" i="26"/>
  <c r="I98" i="26"/>
  <c r="M98" i="26"/>
  <c r="Q98" i="26"/>
  <c r="M78" i="26"/>
  <c r="Q78" i="26"/>
  <c r="M79" i="26"/>
  <c r="Q79" i="26"/>
  <c r="M80" i="26"/>
  <c r="Q80" i="26"/>
  <c r="M81" i="26"/>
  <c r="Q81" i="26"/>
  <c r="M82" i="26"/>
  <c r="Q82" i="26"/>
  <c r="M83" i="26"/>
  <c r="Q83" i="26"/>
  <c r="M84" i="26"/>
  <c r="Q84" i="26"/>
  <c r="M85" i="26"/>
  <c r="Q85" i="26"/>
  <c r="M86" i="26"/>
  <c r="Q86" i="26"/>
  <c r="I78" i="26"/>
  <c r="I79" i="26"/>
  <c r="I80" i="26"/>
  <c r="I81" i="26"/>
  <c r="I82" i="26"/>
  <c r="I83" i="26"/>
  <c r="I84" i="26"/>
  <c r="I85" i="26"/>
  <c r="I86" i="26"/>
  <c r="I69" i="26"/>
  <c r="M69" i="26"/>
  <c r="Q69" i="26"/>
  <c r="I70" i="26"/>
  <c r="M70" i="26"/>
  <c r="Q70" i="26"/>
  <c r="I71" i="26"/>
  <c r="M71" i="26"/>
  <c r="Q71" i="26"/>
  <c r="I72" i="26"/>
  <c r="M72" i="26"/>
  <c r="Q72" i="26"/>
  <c r="I73" i="26"/>
  <c r="M73" i="26"/>
  <c r="Q73" i="26"/>
  <c r="I74" i="26"/>
  <c r="M74" i="26"/>
  <c r="Q74" i="26"/>
  <c r="I75" i="26"/>
  <c r="M75" i="26"/>
  <c r="Q75" i="26"/>
  <c r="Q61" i="26"/>
  <c r="Q62" i="26"/>
  <c r="Q63" i="26"/>
  <c r="Q64" i="26"/>
  <c r="Q65" i="26"/>
  <c r="Q66" i="26"/>
  <c r="M61" i="26"/>
  <c r="M62" i="26"/>
  <c r="M63" i="26"/>
  <c r="M64" i="26"/>
  <c r="M65" i="26"/>
  <c r="M66" i="26"/>
  <c r="I61" i="26"/>
  <c r="I62" i="26"/>
  <c r="I63" i="26"/>
  <c r="I64" i="26"/>
  <c r="I65" i="26"/>
  <c r="I66" i="26"/>
  <c r="Q114" i="26"/>
  <c r="M114" i="26"/>
  <c r="I114" i="26"/>
  <c r="Q111" i="26"/>
  <c r="M111" i="26"/>
  <c r="I111" i="26"/>
  <c r="Q108" i="26"/>
  <c r="M108" i="26"/>
  <c r="I108" i="26"/>
  <c r="Q100" i="26"/>
  <c r="M100" i="26"/>
  <c r="I100" i="26"/>
  <c r="Q88" i="26"/>
  <c r="M88" i="26"/>
  <c r="I88" i="26"/>
  <c r="Q77" i="26"/>
  <c r="M77" i="26"/>
  <c r="I77" i="26"/>
  <c r="Q68" i="26"/>
  <c r="M68" i="26"/>
  <c r="I68" i="26"/>
  <c r="Q60" i="26"/>
  <c r="M60" i="26"/>
  <c r="I60" i="26"/>
  <c r="Q16" i="26"/>
  <c r="Q17" i="26"/>
  <c r="Q18" i="26"/>
  <c r="Q19" i="26"/>
  <c r="Q20" i="26"/>
  <c r="Q21" i="26"/>
  <c r="Q22" i="26"/>
  <c r="Q23" i="26"/>
  <c r="Q24" i="26"/>
  <c r="Q25" i="26"/>
  <c r="Q26" i="26"/>
  <c r="Q27" i="26"/>
  <c r="Q28" i="26"/>
  <c r="Q29" i="26"/>
  <c r="Q30" i="26"/>
  <c r="Q31" i="26"/>
  <c r="Q32" i="26"/>
  <c r="Q33" i="26"/>
  <c r="Q34" i="26"/>
  <c r="Q35" i="26"/>
  <c r="Q36" i="26"/>
  <c r="Q37" i="26"/>
  <c r="Q38" i="26"/>
  <c r="Q39" i="26"/>
  <c r="Q40" i="26"/>
  <c r="Q41" i="26"/>
  <c r="Q42" i="26"/>
  <c r="Q43" i="26"/>
  <c r="Q44" i="26"/>
  <c r="Q45" i="26"/>
  <c r="Q46" i="26"/>
  <c r="Q47" i="26"/>
  <c r="Q48" i="26"/>
  <c r="Q49" i="26"/>
  <c r="Q50" i="26"/>
  <c r="Q51" i="26"/>
  <c r="Q52" i="26"/>
  <c r="Q53" i="26"/>
  <c r="Q54" i="26"/>
  <c r="Q55" i="26"/>
  <c r="Q56" i="26"/>
  <c r="Q57" i="26"/>
  <c r="Q58" i="26"/>
  <c r="M16" i="26"/>
  <c r="M17" i="26"/>
  <c r="M18" i="26"/>
  <c r="M19" i="26"/>
  <c r="M20" i="26"/>
  <c r="M21" i="26"/>
  <c r="M22" i="26"/>
  <c r="M23" i="26"/>
  <c r="M24" i="26"/>
  <c r="M25" i="26"/>
  <c r="M26" i="26"/>
  <c r="M27" i="26"/>
  <c r="M28" i="26"/>
  <c r="M29" i="26"/>
  <c r="M30" i="26"/>
  <c r="M31" i="26"/>
  <c r="M32" i="26"/>
  <c r="M33" i="26"/>
  <c r="M34" i="26"/>
  <c r="M35" i="26"/>
  <c r="M36" i="26"/>
  <c r="M37" i="26"/>
  <c r="M38" i="26"/>
  <c r="M39" i="26"/>
  <c r="M40" i="26"/>
  <c r="M41" i="26"/>
  <c r="M42" i="26"/>
  <c r="M43" i="26"/>
  <c r="M44" i="26"/>
  <c r="M45" i="26"/>
  <c r="M46" i="26"/>
  <c r="M47" i="26"/>
  <c r="M48" i="26"/>
  <c r="M49" i="26"/>
  <c r="M50" i="26"/>
  <c r="M51" i="26"/>
  <c r="M52" i="26"/>
  <c r="M53" i="26"/>
  <c r="M54" i="26"/>
  <c r="M55" i="26"/>
  <c r="M56" i="26"/>
  <c r="M57" i="26"/>
  <c r="M58" i="26"/>
  <c r="I16" i="26"/>
  <c r="I17" i="26"/>
  <c r="I18" i="26"/>
  <c r="I19" i="26"/>
  <c r="I20" i="26"/>
  <c r="I21" i="26"/>
  <c r="I22" i="26"/>
  <c r="I23" i="26"/>
  <c r="I24" i="26"/>
  <c r="I25" i="26"/>
  <c r="I26" i="26"/>
  <c r="I27" i="26"/>
  <c r="I28" i="26"/>
  <c r="I29" i="26"/>
  <c r="I30" i="26"/>
  <c r="I31" i="26"/>
  <c r="I33" i="26"/>
  <c r="I34" i="26"/>
  <c r="I35" i="26"/>
  <c r="I36" i="26"/>
  <c r="I37" i="26"/>
  <c r="I38" i="26"/>
  <c r="I39" i="26"/>
  <c r="I40" i="26"/>
  <c r="I41" i="26"/>
  <c r="I42" i="26"/>
  <c r="I43" i="26"/>
  <c r="I44" i="26"/>
  <c r="I45" i="26"/>
  <c r="I46" i="26"/>
  <c r="I47" i="26"/>
  <c r="I48" i="26"/>
  <c r="I49" i="26"/>
  <c r="I50" i="26"/>
  <c r="I51" i="26"/>
  <c r="I52" i="26"/>
  <c r="I53" i="26"/>
  <c r="I54" i="26"/>
  <c r="I55" i="26"/>
  <c r="I56" i="26"/>
  <c r="I57" i="26"/>
  <c r="I58" i="26"/>
  <c r="Q15" i="26" l="1"/>
  <c r="R15" i="26" s="1"/>
  <c r="M15" i="26"/>
  <c r="I15" i="26"/>
  <c r="R189" i="26"/>
  <c r="P180" i="26" l="1"/>
  <c r="Q180" i="26"/>
  <c r="L180" i="26"/>
  <c r="M180" i="26"/>
  <c r="H180" i="26"/>
  <c r="I180" i="26"/>
  <c r="O117" i="26"/>
  <c r="P117" i="26"/>
  <c r="K117" i="26"/>
  <c r="L117" i="26"/>
  <c r="H117" i="26"/>
  <c r="I191" i="26"/>
  <c r="G190" i="26"/>
  <c r="G191" i="26" s="1"/>
  <c r="H190" i="26"/>
  <c r="H191" i="26" s="1"/>
  <c r="I190" i="26"/>
  <c r="J190" i="26"/>
  <c r="J191" i="26" s="1"/>
  <c r="K190" i="26"/>
  <c r="K191" i="26" s="1"/>
  <c r="L190" i="26"/>
  <c r="L191" i="26" s="1"/>
  <c r="M190" i="26"/>
  <c r="M191" i="26" s="1"/>
  <c r="N190" i="26"/>
  <c r="N191" i="26" s="1"/>
  <c r="O190" i="26"/>
  <c r="O191" i="26" s="1"/>
  <c r="P190" i="26"/>
  <c r="P191" i="26" s="1"/>
  <c r="Q190" i="26"/>
  <c r="Q191" i="26" s="1"/>
  <c r="F190" i="26"/>
  <c r="F191" i="26" s="1"/>
  <c r="I187" i="26"/>
  <c r="G186" i="26"/>
  <c r="G187" i="26" s="1"/>
  <c r="H186" i="26"/>
  <c r="H187" i="26" s="1"/>
  <c r="I186" i="26"/>
  <c r="J186" i="26"/>
  <c r="J187" i="26" s="1"/>
  <c r="K186" i="26"/>
  <c r="K187" i="26" s="1"/>
  <c r="L186" i="26"/>
  <c r="L187" i="26" s="1"/>
  <c r="M186" i="26"/>
  <c r="M187" i="26" s="1"/>
  <c r="N186" i="26"/>
  <c r="N187" i="26" s="1"/>
  <c r="O186" i="26"/>
  <c r="O187" i="26" s="1"/>
  <c r="P186" i="26"/>
  <c r="P187" i="26" s="1"/>
  <c r="Q186" i="26"/>
  <c r="Q187" i="26" s="1"/>
  <c r="F186" i="26"/>
  <c r="F187" i="26" s="1"/>
  <c r="R184" i="26"/>
  <c r="R185" i="26"/>
  <c r="R183" i="26"/>
  <c r="R178" i="26"/>
  <c r="R133" i="26"/>
  <c r="R134" i="26"/>
  <c r="R135" i="26"/>
  <c r="R136" i="26"/>
  <c r="R137" i="26"/>
  <c r="R138" i="26"/>
  <c r="R139" i="26"/>
  <c r="R140" i="26"/>
  <c r="R141" i="26"/>
  <c r="R142" i="26"/>
  <c r="R143" i="26"/>
  <c r="R144" i="26"/>
  <c r="R145" i="26"/>
  <c r="R146" i="26"/>
  <c r="R147" i="26"/>
  <c r="R148" i="26"/>
  <c r="R149" i="26"/>
  <c r="R150" i="26"/>
  <c r="R151" i="26"/>
  <c r="R152" i="26"/>
  <c r="R153" i="26"/>
  <c r="R154" i="26"/>
  <c r="R155" i="26"/>
  <c r="R156" i="26"/>
  <c r="R157" i="26"/>
  <c r="R158" i="26"/>
  <c r="R159" i="26"/>
  <c r="R160" i="26"/>
  <c r="R161" i="26"/>
  <c r="R162" i="26"/>
  <c r="R163" i="26"/>
  <c r="R164" i="26"/>
  <c r="R165" i="26"/>
  <c r="R166" i="26"/>
  <c r="R167" i="26"/>
  <c r="R168" i="26"/>
  <c r="R132" i="26"/>
  <c r="R112" i="26"/>
  <c r="R109" i="26"/>
  <c r="R101" i="26"/>
  <c r="R102" i="26"/>
  <c r="R103" i="26"/>
  <c r="R104" i="26"/>
  <c r="R105" i="26"/>
  <c r="R106" i="26"/>
  <c r="R100" i="26"/>
  <c r="R90" i="26"/>
  <c r="R91" i="26"/>
  <c r="R92" i="26"/>
  <c r="R93" i="26"/>
  <c r="R94" i="26"/>
  <c r="R95" i="26"/>
  <c r="R96" i="26"/>
  <c r="R97" i="26"/>
  <c r="R98" i="26"/>
  <c r="R88" i="26"/>
  <c r="R85" i="26"/>
  <c r="R86" i="26"/>
  <c r="R50" i="26"/>
  <c r="R51" i="26"/>
  <c r="R52" i="26"/>
  <c r="R53" i="26"/>
  <c r="R54" i="26"/>
  <c r="R55" i="26"/>
  <c r="R56" i="26"/>
  <c r="R57" i="26"/>
  <c r="R58" i="26"/>
  <c r="R48" i="26"/>
  <c r="R16" i="26"/>
  <c r="R17" i="26"/>
  <c r="R18" i="26"/>
  <c r="R19" i="26"/>
  <c r="R20" i="26"/>
  <c r="R21" i="26"/>
  <c r="R22" i="26"/>
  <c r="R23" i="26"/>
  <c r="R24" i="26"/>
  <c r="R25" i="26"/>
  <c r="R26" i="26"/>
  <c r="R27" i="26"/>
  <c r="R28" i="26"/>
  <c r="R29" i="26"/>
  <c r="R30" i="26"/>
  <c r="R31" i="26"/>
  <c r="R32" i="26"/>
  <c r="R33" i="26"/>
  <c r="R34" i="26"/>
  <c r="R35" i="26"/>
  <c r="R36" i="26"/>
  <c r="R37" i="26"/>
  <c r="R38" i="26"/>
  <c r="R39" i="26"/>
  <c r="R40" i="26"/>
  <c r="R41" i="26"/>
  <c r="R42" i="26"/>
  <c r="R43" i="26"/>
  <c r="R191" i="26" l="1"/>
  <c r="R190" i="26"/>
  <c r="R187" i="26"/>
  <c r="Q181" i="26"/>
  <c r="P181" i="26"/>
  <c r="M181" i="26"/>
  <c r="L181" i="26"/>
  <c r="I181" i="26"/>
  <c r="H181" i="26"/>
  <c r="R181" i="26" l="1"/>
  <c r="F169" i="26"/>
  <c r="F170" i="26" s="1"/>
  <c r="R115" i="26"/>
  <c r="R116" i="26"/>
  <c r="R114" i="26"/>
  <c r="G117" i="26"/>
  <c r="I117" i="26"/>
  <c r="J117" i="26"/>
  <c r="M117" i="26"/>
  <c r="N117" i="26"/>
  <c r="Q117" i="26"/>
  <c r="F117" i="26"/>
  <c r="R179" i="26" l="1"/>
  <c r="R83" i="26"/>
  <c r="R81" i="26"/>
  <c r="R80" i="26"/>
  <c r="R82" i="26"/>
  <c r="R84" i="26"/>
  <c r="R78" i="26"/>
  <c r="R79" i="26"/>
  <c r="R75" i="26"/>
  <c r="R70" i="26"/>
  <c r="R71" i="26"/>
  <c r="R72" i="26"/>
  <c r="R73" i="26"/>
  <c r="R74" i="26"/>
  <c r="R61" i="26"/>
  <c r="R62" i="26"/>
  <c r="R63" i="26"/>
  <c r="R64" i="26"/>
  <c r="R65" i="26"/>
  <c r="R66" i="26"/>
  <c r="R60" i="26"/>
  <c r="R125" i="26"/>
  <c r="R126" i="26"/>
  <c r="R124" i="26"/>
  <c r="R117" i="26"/>
  <c r="R111" i="26"/>
  <c r="R108" i="26"/>
  <c r="R89" i="26"/>
  <c r="R77" i="26"/>
  <c r="R69" i="26"/>
  <c r="R68" i="26"/>
  <c r="R44" i="26"/>
  <c r="R45" i="26"/>
  <c r="R46" i="26"/>
  <c r="R47" i="26"/>
  <c r="R49" i="26"/>
  <c r="R127" i="26" l="1"/>
  <c r="R186" i="26"/>
  <c r="G127" i="26"/>
  <c r="G128" i="26" s="1"/>
  <c r="H127" i="26"/>
  <c r="H128" i="26" s="1"/>
  <c r="I127" i="26"/>
  <c r="I128" i="26" s="1"/>
  <c r="J127" i="26"/>
  <c r="J128" i="26" s="1"/>
  <c r="K127" i="26"/>
  <c r="K128" i="26" s="1"/>
  <c r="L127" i="26"/>
  <c r="L128" i="26" s="1"/>
  <c r="M127" i="26"/>
  <c r="M128" i="26" s="1"/>
  <c r="N127" i="26"/>
  <c r="N128" i="26" s="1"/>
  <c r="O127" i="26"/>
  <c r="O128" i="26" s="1"/>
  <c r="P127" i="26"/>
  <c r="P128" i="26" s="1"/>
  <c r="Q127" i="26"/>
  <c r="Q128" i="26" s="1"/>
  <c r="F127" i="26"/>
  <c r="F128" i="26" s="1"/>
  <c r="E125" i="26"/>
  <c r="R128" i="26" l="1"/>
  <c r="J221" i="26"/>
  <c r="C125" i="26"/>
  <c r="C124" i="26"/>
  <c r="G180" i="26" l="1"/>
  <c r="G181" i="26" s="1"/>
  <c r="J180" i="26"/>
  <c r="J181" i="26" s="1"/>
  <c r="K180" i="26"/>
  <c r="K181" i="26" s="1"/>
  <c r="N180" i="26"/>
  <c r="N181" i="26" s="1"/>
  <c r="O180" i="26"/>
  <c r="O181" i="26" s="1"/>
  <c r="F180" i="26"/>
  <c r="F181" i="26" s="1"/>
  <c r="G169" i="26"/>
  <c r="G170" i="26" s="1"/>
  <c r="H169" i="26"/>
  <c r="H170" i="26" s="1"/>
  <c r="I169" i="26"/>
  <c r="I170" i="26" s="1"/>
  <c r="J169" i="26"/>
  <c r="J170" i="26" s="1"/>
  <c r="K169" i="26"/>
  <c r="K170" i="26" s="1"/>
  <c r="L169" i="26"/>
  <c r="L170" i="26" s="1"/>
  <c r="M169" i="26"/>
  <c r="M170" i="26" s="1"/>
  <c r="N169" i="26"/>
  <c r="N170" i="26" s="1"/>
  <c r="O169" i="26"/>
  <c r="O170" i="26" s="1"/>
  <c r="P169" i="26"/>
  <c r="P170" i="26" s="1"/>
  <c r="Q169" i="26"/>
  <c r="Q170" i="26" s="1"/>
  <c r="R169" i="26"/>
  <c r="Q113" i="26"/>
  <c r="P113" i="26"/>
  <c r="O113" i="26"/>
  <c r="N113" i="26"/>
  <c r="M113" i="26"/>
  <c r="L113" i="26"/>
  <c r="K113" i="26"/>
  <c r="J113" i="26"/>
  <c r="I113" i="26"/>
  <c r="H113" i="26"/>
  <c r="G113" i="26"/>
  <c r="F113" i="26"/>
  <c r="G110" i="26"/>
  <c r="H110" i="26"/>
  <c r="I110" i="26"/>
  <c r="J110" i="26"/>
  <c r="K110" i="26"/>
  <c r="L110" i="26"/>
  <c r="M110" i="26"/>
  <c r="N110" i="26"/>
  <c r="O110" i="26"/>
  <c r="P110" i="26"/>
  <c r="Q110" i="26"/>
  <c r="F110" i="26"/>
  <c r="G107" i="26"/>
  <c r="H107" i="26"/>
  <c r="I107" i="26"/>
  <c r="J107" i="26"/>
  <c r="K107" i="26"/>
  <c r="L107" i="26"/>
  <c r="M107" i="26"/>
  <c r="N107" i="26"/>
  <c r="O107" i="26"/>
  <c r="P107" i="26"/>
  <c r="Q107" i="26"/>
  <c r="F107" i="26"/>
  <c r="G99" i="26"/>
  <c r="H99" i="26"/>
  <c r="I99" i="26"/>
  <c r="J99" i="26"/>
  <c r="K99" i="26"/>
  <c r="L99" i="26"/>
  <c r="M99" i="26"/>
  <c r="N99" i="26"/>
  <c r="O99" i="26"/>
  <c r="P99" i="26"/>
  <c r="Q99" i="26"/>
  <c r="F99" i="26"/>
  <c r="G87" i="26"/>
  <c r="H87" i="26"/>
  <c r="I87" i="26"/>
  <c r="J87" i="26"/>
  <c r="K87" i="26"/>
  <c r="L87" i="26"/>
  <c r="M87" i="26"/>
  <c r="N87" i="26"/>
  <c r="O87" i="26"/>
  <c r="P87" i="26"/>
  <c r="Q87" i="26"/>
  <c r="F87" i="26"/>
  <c r="G76" i="26"/>
  <c r="H76" i="26"/>
  <c r="I76" i="26"/>
  <c r="J76" i="26"/>
  <c r="K76" i="26"/>
  <c r="L76" i="26"/>
  <c r="M76" i="26"/>
  <c r="N76" i="26"/>
  <c r="O76" i="26"/>
  <c r="P76" i="26"/>
  <c r="Q76" i="26"/>
  <c r="F76" i="26"/>
  <c r="G67" i="26"/>
  <c r="H67" i="26"/>
  <c r="I67" i="26"/>
  <c r="J67" i="26"/>
  <c r="K67" i="26"/>
  <c r="L67" i="26"/>
  <c r="M67" i="26"/>
  <c r="N67" i="26"/>
  <c r="O67" i="26"/>
  <c r="P67" i="26"/>
  <c r="Q67" i="26"/>
  <c r="F67" i="26"/>
  <c r="G59" i="26"/>
  <c r="H59" i="26"/>
  <c r="H118" i="26" s="1"/>
  <c r="H119" i="26" s="1"/>
  <c r="H120" i="26" s="1"/>
  <c r="I59" i="26"/>
  <c r="J59" i="26"/>
  <c r="J118" i="26" s="1"/>
  <c r="J119" i="26" s="1"/>
  <c r="J120" i="26" s="1"/>
  <c r="K59" i="26"/>
  <c r="L59" i="26"/>
  <c r="L118" i="26" s="1"/>
  <c r="L119" i="26" s="1"/>
  <c r="L120" i="26" s="1"/>
  <c r="M59" i="26"/>
  <c r="N59" i="26"/>
  <c r="N118" i="26" s="1"/>
  <c r="N119" i="26" s="1"/>
  <c r="N120" i="26" s="1"/>
  <c r="O59" i="26"/>
  <c r="P59" i="26"/>
  <c r="P118" i="26" s="1"/>
  <c r="P119" i="26" s="1"/>
  <c r="P120" i="26" s="1"/>
  <c r="Q59" i="26"/>
  <c r="F59" i="26"/>
  <c r="F118" i="26" s="1"/>
  <c r="F119" i="26" s="1"/>
  <c r="F120" i="26" s="1"/>
  <c r="R170" i="26" l="1"/>
  <c r="O118" i="26"/>
  <c r="O119" i="26" s="1"/>
  <c r="O120" i="26" s="1"/>
  <c r="K118" i="26"/>
  <c r="K119" i="26" s="1"/>
  <c r="K120" i="26" s="1"/>
  <c r="G118" i="26"/>
  <c r="G119" i="26" s="1"/>
  <c r="G120" i="26" s="1"/>
  <c r="R110" i="26"/>
  <c r="R113" i="26"/>
  <c r="R107" i="26"/>
  <c r="R99" i="26"/>
  <c r="R67" i="26"/>
  <c r="I118" i="26"/>
  <c r="I119" i="26" s="1"/>
  <c r="I120" i="26" s="1"/>
  <c r="R87" i="26"/>
  <c r="R76" i="26"/>
  <c r="Q118" i="26"/>
  <c r="Q119" i="26" s="1"/>
  <c r="Q120" i="26" s="1"/>
  <c r="M118" i="26"/>
  <c r="M119" i="26" s="1"/>
  <c r="M120" i="26" s="1"/>
  <c r="R59" i="26"/>
  <c r="R180" i="26"/>
  <c r="J213" i="26"/>
  <c r="J214" i="26"/>
  <c r="J212" i="26"/>
  <c r="J196" i="26"/>
  <c r="J197" i="26"/>
  <c r="J198" i="26"/>
  <c r="J199" i="26"/>
  <c r="J200" i="26"/>
  <c r="J201" i="26"/>
  <c r="J202" i="26"/>
  <c r="J203" i="26"/>
  <c r="J204" i="26"/>
  <c r="J205" i="26"/>
  <c r="J206" i="26"/>
  <c r="J207" i="26"/>
  <c r="J195" i="26"/>
  <c r="D208" i="26"/>
  <c r="E208" i="26"/>
  <c r="F208" i="26"/>
  <c r="G208" i="26"/>
  <c r="H208" i="26"/>
  <c r="I208" i="26"/>
  <c r="C208" i="26"/>
  <c r="R120" i="26" l="1"/>
  <c r="R118" i="26"/>
  <c r="R119" i="26" s="1"/>
</calcChain>
</file>

<file path=xl/sharedStrings.xml><?xml version="1.0" encoding="utf-8"?>
<sst xmlns="http://schemas.openxmlformats.org/spreadsheetml/2006/main" count="532" uniqueCount="262">
  <si>
    <t>Pi i Molist</t>
  </si>
  <si>
    <t>Bloc A</t>
  </si>
  <si>
    <t>Bloc B</t>
  </si>
  <si>
    <t>Bloc C</t>
  </si>
  <si>
    <t>Bloc D</t>
  </si>
  <si>
    <t>Bloc E</t>
  </si>
  <si>
    <t>Bloc F</t>
  </si>
  <si>
    <t>Vestidors</t>
  </si>
  <si>
    <t>EMPRESA:</t>
  </si>
  <si>
    <t>1 dia laborable dissabte</t>
  </si>
  <si>
    <t>RESUM TÈCNIC ORGANITZACIÓ DIARIA DE TREBALLADORS</t>
  </si>
  <si>
    <t>Tipus de risc</t>
  </si>
  <si>
    <t>Alt</t>
  </si>
  <si>
    <t>Laboratoris</t>
  </si>
  <si>
    <t>Baix</t>
  </si>
  <si>
    <t>Signatura de la persona apoderada</t>
  </si>
  <si>
    <t>Segell de l'empresa</t>
  </si>
  <si>
    <t>Lloc i data</t>
  </si>
  <si>
    <t xml:space="preserve"> 1 dia de diumenge / festiu</t>
  </si>
  <si>
    <t>P5</t>
  </si>
  <si>
    <t>Unitats Administratives - Despatxos mèdics</t>
  </si>
  <si>
    <t>P4</t>
  </si>
  <si>
    <t>P3</t>
  </si>
  <si>
    <t>Consultes Externes</t>
  </si>
  <si>
    <t>Sala d'Actes</t>
  </si>
  <si>
    <t>P2</t>
  </si>
  <si>
    <t>Capella</t>
  </si>
  <si>
    <t>Sales Polivalents</t>
  </si>
  <si>
    <t>P1</t>
  </si>
  <si>
    <t>P0</t>
  </si>
  <si>
    <t>Admissions d'Hospitalització</t>
  </si>
  <si>
    <t>Medicina Física i Rehabilitació p0</t>
  </si>
  <si>
    <t>Espais Voluntaris p0</t>
  </si>
  <si>
    <t>Informació i Control de Seguretat</t>
  </si>
  <si>
    <t xml:space="preserve">Treball Social </t>
  </si>
  <si>
    <t>Atenció a l'Usuari</t>
  </si>
  <si>
    <t>Serveis Funeraris</t>
  </si>
  <si>
    <t>Connexió Aparcament</t>
  </si>
  <si>
    <t>S1</t>
  </si>
  <si>
    <t>Bloc Quirúrgic</t>
  </si>
  <si>
    <t>Reanimació (UCIPO + URPA)</t>
  </si>
  <si>
    <t>Bloc Obstètric (Sales de Parts)</t>
  </si>
  <si>
    <t>Hemodinàmica/Electrofisiologia</t>
  </si>
  <si>
    <t>Farmàcia Ambulatòria</t>
  </si>
  <si>
    <t>S2</t>
  </si>
  <si>
    <t>Servei d'Esterilització</t>
  </si>
  <si>
    <t>Centre Control de Seguretat</t>
  </si>
  <si>
    <t>Espais de Manteniment</t>
  </si>
  <si>
    <t>Espais generals Soterrani -2</t>
  </si>
  <si>
    <t>Unitat d'Hospitalització B3</t>
  </si>
  <si>
    <t xml:space="preserve">Unitat d'Hospitalització B2 </t>
  </si>
  <si>
    <t>Unitat d'Hospitalització B1</t>
  </si>
  <si>
    <t>Unitat d'Hospitalització B0</t>
  </si>
  <si>
    <t>UCI A i B</t>
  </si>
  <si>
    <t>Unitat d'Hospitalització C3</t>
  </si>
  <si>
    <t>Unitat d'Hospitalització C2</t>
  </si>
  <si>
    <t>Unitat d'Hospitalització C1</t>
  </si>
  <si>
    <t>Unitat d'Hospitalització C0</t>
  </si>
  <si>
    <t>Neonatolgia i UCI de Pediatria</t>
  </si>
  <si>
    <t>UCI C</t>
  </si>
  <si>
    <t>Anatomia Patològica</t>
  </si>
  <si>
    <t>Unitat de la Roba</t>
  </si>
  <si>
    <t xml:space="preserve">Unitat d'Hospitalització D3 </t>
  </si>
  <si>
    <t>Unitat d'Hospitalització D2</t>
  </si>
  <si>
    <t>Unitat d'Hospitalització D1</t>
  </si>
  <si>
    <t>Unitat d'Hospitalització D0</t>
  </si>
  <si>
    <t>Semicrítics</t>
  </si>
  <si>
    <t>Urgències de Psiquiatria</t>
  </si>
  <si>
    <t xml:space="preserve">Farmàcia </t>
  </si>
  <si>
    <t>Moll de descàrrega</t>
  </si>
  <si>
    <t xml:space="preserve">Heliport -  Planta tècnica </t>
  </si>
  <si>
    <t>Unitat d'Hospitalització E3</t>
  </si>
  <si>
    <t>Unitat d'Hospitalització E2</t>
  </si>
  <si>
    <t>Hospital de Dia de Pediatria</t>
  </si>
  <si>
    <t>Unitat d'Hospitalització E1</t>
  </si>
  <si>
    <t xml:space="preserve">Urgències Generals </t>
  </si>
  <si>
    <t>S3</t>
  </si>
  <si>
    <t>Punt Verd</t>
  </si>
  <si>
    <t>Diagnòstic per la Imatge</t>
  </si>
  <si>
    <t>Urgències de Pediatria</t>
  </si>
  <si>
    <t>Admissions Urgències, espera i pati ambulàncies</t>
  </si>
  <si>
    <t>Bloc G</t>
  </si>
  <si>
    <t>Magatzem Logística</t>
  </si>
  <si>
    <t>Bloc V</t>
  </si>
  <si>
    <t>Sala d'espera Sot.-1</t>
  </si>
  <si>
    <t>Recollida roba envac</t>
  </si>
  <si>
    <t>Rober - costura</t>
  </si>
  <si>
    <t>Pavelló 16</t>
  </si>
  <si>
    <t>Pavelló 20</t>
  </si>
  <si>
    <t>Pavelló 24</t>
  </si>
  <si>
    <t>PV</t>
  </si>
  <si>
    <t>M2</t>
  </si>
  <si>
    <t>PI I MOLIST</t>
  </si>
  <si>
    <t>CD</t>
  </si>
  <si>
    <t>Centre de Dia Dr. Pi i Molist</t>
  </si>
  <si>
    <t>Residència de Malalts mentals Dr. Pi i Molist</t>
  </si>
  <si>
    <t>Mig</t>
  </si>
  <si>
    <t>Unitat</t>
  </si>
  <si>
    <t>Residencia</t>
  </si>
  <si>
    <t>Recinte Històric</t>
  </si>
  <si>
    <t>Desglòs llocs de treball, RRHH i hores de l'Hospital Nou</t>
  </si>
  <si>
    <t xml:space="preserve">Taules nº 2. 1: </t>
  </si>
  <si>
    <r>
      <t>M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 per risc</t>
    </r>
  </si>
  <si>
    <t>HOSPITAL NOU</t>
  </si>
  <si>
    <t>Planta</t>
  </si>
  <si>
    <t>Mig (baix)</t>
  </si>
  <si>
    <t>Alt (baix, mig)</t>
  </si>
  <si>
    <t xml:space="preserve">Baix </t>
  </si>
  <si>
    <t xml:space="preserve">
Hores 1 Tarda</t>
  </si>
  <si>
    <t xml:space="preserve">
Hores 1 Nit</t>
  </si>
  <si>
    <t>Total Hores 1 dia</t>
  </si>
  <si>
    <t>Total hores/setmana</t>
  </si>
  <si>
    <t xml:space="preserve">
Hores 1 Matí</t>
  </si>
  <si>
    <t>1 Setmana</t>
  </si>
  <si>
    <t>Baix/ no propiament interior Hospital</t>
  </si>
  <si>
    <t>Arxiu carrer Cartagena.  Neteja de Manteniment</t>
  </si>
  <si>
    <t>Total Bloc A</t>
  </si>
  <si>
    <t>Total Bloc B</t>
  </si>
  <si>
    <t>Total Bloc C</t>
  </si>
  <si>
    <t>Total Bloc D</t>
  </si>
  <si>
    <t>Total Bloc E</t>
  </si>
  <si>
    <t>Total Bloc F</t>
  </si>
  <si>
    <t>Total Bloc V</t>
  </si>
  <si>
    <t>Distribució i col:locació de la roba</t>
  </si>
  <si>
    <t xml:space="preserve"> Gestió Roba</t>
  </si>
  <si>
    <t>Dilluns</t>
  </si>
  <si>
    <t>dimarts</t>
  </si>
  <si>
    <t>dimecres</t>
  </si>
  <si>
    <t>dijous</t>
  </si>
  <si>
    <t>divendres</t>
  </si>
  <si>
    <t>dissabte</t>
  </si>
  <si>
    <t>diumenge</t>
  </si>
  <si>
    <t>Hores netejadores</t>
  </si>
  <si>
    <t>Hores especialistes</t>
  </si>
  <si>
    <t>mati</t>
  </si>
  <si>
    <t>tarda</t>
  </si>
  <si>
    <t>Nit</t>
  </si>
  <si>
    <t>Rober i distribucio roba</t>
  </si>
  <si>
    <t>Coordinadora</t>
  </si>
  <si>
    <t>Encarregats</t>
  </si>
  <si>
    <t>Responsable</t>
  </si>
  <si>
    <t>RRHH mati</t>
  </si>
  <si>
    <t>RRHH tarda</t>
  </si>
  <si>
    <t>RRHH nit</t>
  </si>
  <si>
    <t>Plantilla HSP</t>
  </si>
  <si>
    <t>Total Hores</t>
  </si>
  <si>
    <t>mati- tarda</t>
  </si>
  <si>
    <t>total</t>
  </si>
  <si>
    <t>Total</t>
  </si>
  <si>
    <t>Nota: Si el responsable fa tasques de netejadora sol es comptarà una vegada</t>
  </si>
  <si>
    <t xml:space="preserve">Planta baixa </t>
  </si>
  <si>
    <t>Planta Primera  -  Sant Lluc (Direccions)</t>
  </si>
  <si>
    <t xml:space="preserve">Planta Primera  -  Economia i Finances </t>
  </si>
  <si>
    <t>Planta  Tercera -  Santa Rita i Santa Teresa</t>
  </si>
  <si>
    <t xml:space="preserve">Planta Quarta </t>
  </si>
  <si>
    <t>Planta Baixa -</t>
  </si>
  <si>
    <t xml:space="preserve">Planta Primera  -  Sant Jordi </t>
  </si>
  <si>
    <t>Planta Soterrani  - Logopèdia</t>
  </si>
  <si>
    <t>Planta Baixa - Fundació Vilavecchia i altres</t>
  </si>
  <si>
    <t>Planta Baixa - altell  Logopèdia</t>
  </si>
  <si>
    <t>Planta Baixa - altell  - Altres</t>
  </si>
  <si>
    <t>Planta Primera - Logopèdia</t>
  </si>
  <si>
    <t>Planta soterrani -  Salut Laboral</t>
  </si>
  <si>
    <t>Planta Baixa - Recursos Humans</t>
  </si>
  <si>
    <t>Planta Primera - Serveis Generals</t>
  </si>
  <si>
    <t>Planta Primera altell - office d'ús compartit</t>
  </si>
  <si>
    <t>Pàlcam</t>
  </si>
  <si>
    <t>Oficines edifici Pàlcam - Planta Segona</t>
  </si>
  <si>
    <t>Oficines edifici Pàlcam - Planta Tercera</t>
  </si>
  <si>
    <t>Oficines edifici Pàlcam - Planta Quarta</t>
  </si>
  <si>
    <t>Planta Baixa - SEM</t>
  </si>
  <si>
    <t>HC</t>
  </si>
  <si>
    <t>Garita de Seguretat</t>
  </si>
  <si>
    <t>Pavelló 18- CCEE</t>
  </si>
  <si>
    <t>Planta soterrani - FGS</t>
  </si>
  <si>
    <t>Planta soterrani - Àrees comuns</t>
  </si>
  <si>
    <t>Planta  Baixa - FGS</t>
  </si>
  <si>
    <t>Planta Baixa - Àrees comuns</t>
  </si>
  <si>
    <t>Planta Primera -  Psiquiatria</t>
  </si>
  <si>
    <t>Planta  Segona  - Aules UAB</t>
  </si>
  <si>
    <t>Planta  Segona  - Àrees comuns</t>
  </si>
  <si>
    <t>Planta Baixa ala oest</t>
  </si>
  <si>
    <t>Planta PrImera ala oest</t>
  </si>
  <si>
    <t>Planta Segona ala oest</t>
  </si>
  <si>
    <t>Planta Tercera ala oest</t>
  </si>
  <si>
    <t xml:space="preserve">Planta Baixa </t>
  </si>
  <si>
    <t xml:space="preserve">Planta PrImera </t>
  </si>
  <si>
    <t>Neteja dissabtes/diumenges/festius</t>
  </si>
  <si>
    <t>CR</t>
  </si>
  <si>
    <t>BANC DE SANG I TEIXITS</t>
  </si>
  <si>
    <t>Admissions de Consultes Externes</t>
  </si>
  <si>
    <t>Extraccions</t>
  </si>
  <si>
    <t>Tractament Anticoagulant Oral</t>
  </si>
  <si>
    <t>Unitat del Dolor</t>
  </si>
  <si>
    <t>Hospital de Dia d'Endocrinologia</t>
  </si>
  <si>
    <t>Cirurgia Sense Ingrés</t>
  </si>
  <si>
    <t>Hospital de Dia Polivalent 1</t>
  </si>
  <si>
    <t>Hospital de Dia de Malalties Infeccioses</t>
  </si>
  <si>
    <t>Hospital de Dia de Pneumologia</t>
  </si>
  <si>
    <t>Hospital de Dia Polivalent 2</t>
  </si>
  <si>
    <t>Hospital d'Oncologia i Hematologia</t>
  </si>
  <si>
    <t>Hospitals de Dia (general)</t>
  </si>
  <si>
    <t>Exterior</t>
  </si>
  <si>
    <t>Citació telefònica i Cetraleta</t>
  </si>
  <si>
    <t xml:space="preserve">Arxiu </t>
  </si>
  <si>
    <t>Serveis Generals</t>
  </si>
  <si>
    <t>Àrea de Gestió d'Històries Clíniques</t>
  </si>
  <si>
    <t xml:space="preserve">AGDAC </t>
  </si>
  <si>
    <t>Altell Laboratoris</t>
  </si>
  <si>
    <t xml:space="preserve"> Baix</t>
  </si>
  <si>
    <t>Altell Farmàcia</t>
  </si>
  <si>
    <t>Alt (mig,baix)</t>
  </si>
  <si>
    <t>Àrea Quirúrgica d'Oftalmologia</t>
  </si>
  <si>
    <t>Residència Metges de Guàrdia</t>
  </si>
  <si>
    <t>Urgències de Psquiatria</t>
  </si>
  <si>
    <t>Medicina Nuclear</t>
  </si>
  <si>
    <t>Radiofarmàcia</t>
  </si>
  <si>
    <t>Oncologia Radioteràpica</t>
  </si>
  <si>
    <t>Radiofisiologia i i Radioprotecció</t>
  </si>
  <si>
    <t xml:space="preserve">Vestíbul principal </t>
  </si>
  <si>
    <t>Nou Semicrítics</t>
  </si>
  <si>
    <t>Total Bloc G</t>
  </si>
  <si>
    <t>HORES DE TREBALL</t>
  </si>
  <si>
    <t>Exp: 23/116</t>
  </si>
  <si>
    <t>SERVEI INTEGRAL DE NETEJA, RECOLLIDA DE RESIDUS (GRUP I i II) I GESTIÓ INTRACENTRE DE LA ROBA, AMB DESTÍ A LA FUNDACIÓ DE GESTIÓ SANITÀRIA DE L’HOSPITAL DE LA SANTA CREU I SANT PAU I AL BANC DE SANG I TEIXITS.</t>
  </si>
  <si>
    <t>Referenciar-ho amb jornades complertes (38h /set. ; 7:36 H/dia) i en caps de setmana i festius (17,1 h; 7:30 H/dia)</t>
  </si>
  <si>
    <t>*</t>
  </si>
  <si>
    <t>Ampliació Esterilització</t>
  </si>
  <si>
    <t>Ampliació Àrea Quirúrgica</t>
  </si>
  <si>
    <t xml:space="preserve">Pevisio d'entrada en funcionament: Esterilització Abril 2024 </t>
  </si>
  <si>
    <t>Pevisio d'entrada en funcionament:Quiròfans Octubre 2024.</t>
  </si>
  <si>
    <t>RRHH (detallar torn i horari)</t>
  </si>
  <si>
    <t>Ampliació Vestuaris Soteranni -3 Bloc E</t>
  </si>
  <si>
    <t>Ampliacio vestuaris</t>
  </si>
  <si>
    <t>Pevisio d'entrada en funcionament: Octubre 2024.</t>
  </si>
  <si>
    <t>Total (Amb Ampliació Bloc Quirúrgic i vestuaris):</t>
  </si>
  <si>
    <t>Total (Sense Ampliació Bloc Quirúrgic i vestuaris):</t>
  </si>
  <si>
    <t>Previso entrada en funcionament: 01/06/23</t>
  </si>
  <si>
    <r>
      <rPr>
        <b/>
        <sz val="11"/>
        <color rgb="FFFF0000"/>
        <rFont val="Arial"/>
        <family val="2"/>
      </rPr>
      <t>5 dies laborables</t>
    </r>
    <r>
      <rPr>
        <b/>
        <sz val="11"/>
        <color theme="1"/>
        <rFont val="Arial"/>
        <family val="2"/>
      </rPr>
      <t xml:space="preserve"> (dilluns-divendres)</t>
    </r>
  </si>
  <si>
    <t>Total Hores de dilluns a divendres</t>
  </si>
  <si>
    <t>Pavelló 14. Esglesia EUI (Escola Infermeria)</t>
  </si>
  <si>
    <t xml:space="preserve">Aules de simulació: </t>
  </si>
  <si>
    <t>Sant Roc. EUI (Escola Infermeria)</t>
  </si>
  <si>
    <t>Activitat dissabte matí</t>
  </si>
  <si>
    <t>Antiga Informàtica</t>
  </si>
  <si>
    <t>Planta Baixa - Locals Sindicals. 1 cop/setmana</t>
  </si>
  <si>
    <t>TOTAL hores de treball   netejadora i especialistes Hospital Nou</t>
  </si>
  <si>
    <t>TOTAL hores de treball  netejadores i especialistes Ampliació Bloc Quirúrgic</t>
  </si>
  <si>
    <t>TOTAL gestió de la roba</t>
  </si>
  <si>
    <t>TOTAL hores de treball   netejadores i especialistes Recinte Històric</t>
  </si>
  <si>
    <t>TOTAL hores de treball  netejadora i especialistes + gestio de la roba  Hospital Nou</t>
  </si>
  <si>
    <t>TOTAL hores de treball (netejadora i especialista)  Pi i Molist</t>
  </si>
  <si>
    <t>TOTAL hores de treball (netejador i especialista)  Palcam</t>
  </si>
  <si>
    <t>TOTAL hores netejadora i especialista de treball  Bang Sant i Teixits</t>
  </si>
  <si>
    <t>TOTAL RRHH neteja i gestio de la roba  Hospital Nou (*)</t>
  </si>
  <si>
    <t>TOTAL RRHH neteja ampliació Bloc Quirurgic (*)</t>
  </si>
  <si>
    <t>Total RRHH Recinte Històric (*)</t>
  </si>
  <si>
    <t>Total RRHH Pi i Molist(*)</t>
  </si>
  <si>
    <t>Total RRHH Palacm (*)</t>
  </si>
  <si>
    <t>Total RRHH Banc de Sang i Teixit (*)</t>
  </si>
  <si>
    <t>Planta Segona-  Unitat de Conductes Addicitves. Hospitalització</t>
  </si>
  <si>
    <t>usuaris hospitalitzats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</si>
</sst>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1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_-* #,##0.00\ [$€]_-;\-* #,##0.00\ [$€]_-;_-* &quot;-&quot;??\ [$€]_-;_-@_-"/>
    <numFmt numFmtId="165" formatCode="[$-409]h:mm\ AM/PM;@"/>
    <numFmt numFmtId="166" formatCode="0.0"/>
    <numFmt numFmtId="167" formatCode="_-* #,##0.00\ _P_t_s_-;\-* #,##0.00\ _P_t_s_-;_-* &quot;-&quot;??\ _P_t_s_-;_-@_-"/>
    <numFmt numFmtId="168" formatCode="[&lt;=9999999]###\-####;\(###\)\ ###\-####"/>
    <numFmt numFmtId="169" formatCode="_-* #,##0.00\ [$€-1]_-;\-* #,##0.00\ [$€-1]_-;_-* &quot;-&quot;??\ [$€-1]_-"/>
    <numFmt numFmtId="170" formatCode="General_)"/>
    <numFmt numFmtId="171" formatCode="#,##0.0_ ;\-#,##0.0\ "/>
  </numFmts>
  <fonts count="7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10"/>
      <color indexed="8"/>
      <name val="Arial"/>
      <family val="2"/>
    </font>
    <font>
      <sz val="11"/>
      <color indexed="37"/>
      <name val="Calibri"/>
      <family val="2"/>
    </font>
    <font>
      <b/>
      <sz val="11"/>
      <color indexed="17"/>
      <name val="Calibri"/>
      <family val="2"/>
    </font>
    <font>
      <i/>
      <sz val="10"/>
      <color indexed="18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8"/>
      <name val="Arial"/>
      <family val="2"/>
    </font>
    <font>
      <sz val="8"/>
      <name val="Arial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11"/>
      <color indexed="14"/>
      <name val="Calibri"/>
      <family val="2"/>
    </font>
    <font>
      <b/>
      <sz val="15"/>
      <color indexed="54"/>
      <name val="Calibri"/>
      <family val="2"/>
    </font>
    <font>
      <sz val="9"/>
      <name val="Tms Rmn"/>
    </font>
    <font>
      <sz val="9"/>
      <name val="ArbitraryRegular"/>
    </font>
    <font>
      <b/>
      <sz val="12"/>
      <name val="Helv"/>
    </font>
    <font>
      <b/>
      <sz val="10"/>
      <name val="Helv"/>
    </font>
    <font>
      <b/>
      <sz val="12"/>
      <name val="ArbitraryRegular"/>
    </font>
    <font>
      <u/>
      <sz val="10"/>
      <color theme="10"/>
      <name val="Arial"/>
      <family val="2"/>
    </font>
    <font>
      <sz val="12"/>
      <color theme="1"/>
      <name val="Calibri"/>
      <family val="2"/>
      <scheme val="minor"/>
    </font>
    <font>
      <sz val="10"/>
      <name val="Courier"/>
      <family val="3"/>
    </font>
    <font>
      <sz val="10"/>
      <name val="Tahoma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0"/>
      <name val="Arial"/>
      <family val="2"/>
    </font>
    <font>
      <b/>
      <sz val="10"/>
      <name val="Arial"/>
      <family val="2"/>
    </font>
    <font>
      <b/>
      <vertAlign val="superscript"/>
      <sz val="11"/>
      <color theme="1"/>
      <name val="Arial"/>
      <family val="2"/>
    </font>
    <font>
      <b/>
      <sz val="14"/>
      <color theme="1"/>
      <name val="Arial"/>
      <family val="2"/>
    </font>
    <font>
      <sz val="14"/>
      <color theme="1"/>
      <name val="Calibri"/>
      <family val="2"/>
      <scheme val="minor"/>
    </font>
    <font>
      <sz val="14"/>
      <color theme="1"/>
      <name val="Arial"/>
      <family val="2"/>
    </font>
    <font>
      <b/>
      <sz val="10"/>
      <color indexed="8"/>
      <name val="Arial"/>
      <family val="2"/>
    </font>
    <font>
      <b/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rgb="FFFF0000"/>
      <name val="Arial"/>
      <family val="2"/>
    </font>
    <font>
      <b/>
      <sz val="11"/>
      <color rgb="FFFF0000"/>
      <name val="Calibri"/>
      <family val="2"/>
      <scheme val="minor"/>
    </font>
  </fonts>
  <fills count="6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48"/>
        <bgColor indexed="4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25"/>
        <bgColor indexed="2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  <bgColor indexed="57"/>
      </patternFill>
    </fill>
    <fill>
      <patternFill patternType="solid">
        <fgColor indexed="55"/>
        <bgColor indexed="55"/>
      </patternFill>
    </fill>
    <fill>
      <patternFill patternType="solid">
        <fgColor indexed="18"/>
        <bgColor indexed="18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3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12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5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3"/>
      </patternFill>
    </fill>
    <fill>
      <patternFill patternType="solid">
        <fgColor indexed="9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0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double">
        <color indexed="17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517">
    <xf numFmtId="0" fontId="0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6" fillId="7" borderId="0" applyNumberFormat="0" applyBorder="0" applyAlignment="0" applyProtection="0"/>
    <xf numFmtId="0" fontId="7" fillId="19" borderId="43" applyNumberFormat="0" applyAlignment="0" applyProtection="0"/>
    <xf numFmtId="0" fontId="8" fillId="20" borderId="44" applyNumberFormat="0" applyAlignment="0" applyProtection="0"/>
    <xf numFmtId="0" fontId="9" fillId="0" borderId="45" applyNumberFormat="0" applyFill="0" applyAlignment="0" applyProtection="0"/>
    <xf numFmtId="43" fontId="3" fillId="0" borderId="0" applyFont="0" applyFill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4" borderId="0" applyNumberFormat="0" applyBorder="0" applyAlignment="0" applyProtection="0"/>
    <xf numFmtId="0" fontId="10" fillId="6" borderId="0" applyNumberFormat="0" applyBorder="0" applyAlignment="0" applyProtection="0"/>
    <xf numFmtId="44" fontId="3" fillId="0" borderId="0" applyFont="0" applyFill="0" applyBorder="0" applyAlignment="0" applyProtection="0"/>
    <xf numFmtId="0" fontId="3" fillId="25" borderId="46" applyNumberFormat="0" applyFont="0" applyAlignment="0" applyProtection="0"/>
    <xf numFmtId="0" fontId="11" fillId="19" borderId="47" applyNumberFormat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48" applyNumberFormat="0" applyFill="0" applyAlignment="0" applyProtection="0"/>
    <xf numFmtId="0" fontId="15" fillId="0" borderId="49" applyNumberFormat="0" applyFill="0" applyAlignment="0" applyProtection="0"/>
    <xf numFmtId="0" fontId="16" fillId="0" borderId="50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" fillId="0" borderId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21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22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3" borderId="0" applyNumberFormat="0" applyBorder="0" applyAlignment="0" applyProtection="0"/>
    <xf numFmtId="0" fontId="4" fillId="34" borderId="0" applyNumberFormat="0" applyBorder="0" applyAlignment="0" applyProtection="0"/>
    <xf numFmtId="0" fontId="4" fillId="35" borderId="0" applyNumberFormat="0" applyBorder="0" applyAlignment="0" applyProtection="0"/>
    <xf numFmtId="0" fontId="5" fillId="36" borderId="0" applyNumberFormat="0" applyBorder="0" applyAlignment="0" applyProtection="0"/>
    <xf numFmtId="0" fontId="5" fillId="37" borderId="0" applyNumberFormat="0" applyBorder="0" applyAlignment="0" applyProtection="0"/>
    <xf numFmtId="0" fontId="5" fillId="16" borderId="0" applyNumberFormat="0" applyBorder="0" applyAlignment="0" applyProtection="0"/>
    <xf numFmtId="0" fontId="4" fillId="30" borderId="0" applyNumberFormat="0" applyBorder="0" applyAlignment="0" applyProtection="0"/>
    <xf numFmtId="0" fontId="4" fillId="38" borderId="0" applyNumberFormat="0" applyBorder="0" applyAlignment="0" applyProtection="0"/>
    <xf numFmtId="0" fontId="5" fillId="31" borderId="0" applyNumberFormat="0" applyBorder="0" applyAlignment="0" applyProtection="0"/>
    <xf numFmtId="0" fontId="5" fillId="39" borderId="0" applyNumberFormat="0" applyBorder="0" applyAlignment="0" applyProtection="0"/>
    <xf numFmtId="0" fontId="5" fillId="17" borderId="0" applyNumberFormat="0" applyBorder="0" applyAlignment="0" applyProtection="0"/>
    <xf numFmtId="0" fontId="4" fillId="40" borderId="0" applyNumberFormat="0" applyBorder="0" applyAlignment="0" applyProtection="0"/>
    <xf numFmtId="0" fontId="4" fillId="41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4" borderId="0" applyNumberFormat="0" applyBorder="0" applyAlignment="0" applyProtection="0"/>
    <xf numFmtId="0" fontId="4" fillId="42" borderId="0" applyNumberFormat="0" applyBorder="0" applyAlignment="0" applyProtection="0"/>
    <xf numFmtId="0" fontId="4" fillId="43" borderId="0" applyNumberFormat="0" applyBorder="0" applyAlignment="0" applyProtection="0"/>
    <xf numFmtId="0" fontId="5" fillId="44" borderId="0" applyNumberFormat="0" applyBorder="0" applyAlignment="0" applyProtection="0"/>
    <xf numFmtId="0" fontId="5" fillId="45" borderId="0" applyNumberFormat="0" applyBorder="0" applyAlignment="0" applyProtection="0"/>
    <xf numFmtId="0" fontId="12" fillId="0" borderId="0" applyNumberFormat="0" applyFill="0" applyBorder="0" applyAlignment="0" applyProtection="0"/>
    <xf numFmtId="0" fontId="23" fillId="42" borderId="0" applyNumberFormat="0" applyBorder="0" applyAlignment="0" applyProtection="0"/>
    <xf numFmtId="0" fontId="6" fillId="7" borderId="0" applyNumberFormat="0" applyBorder="0" applyAlignment="0" applyProtection="0"/>
    <xf numFmtId="0" fontId="7" fillId="19" borderId="43" applyNumberFormat="0" applyAlignment="0" applyProtection="0"/>
    <xf numFmtId="0" fontId="24" fillId="46" borderId="51" applyNumberFormat="0" applyAlignment="0" applyProtection="0"/>
    <xf numFmtId="0" fontId="7" fillId="19" borderId="43" applyNumberFormat="0" applyAlignment="0" applyProtection="0"/>
    <xf numFmtId="0" fontId="8" fillId="20" borderId="44" applyNumberFormat="0" applyAlignment="0" applyProtection="0"/>
    <xf numFmtId="0" fontId="9" fillId="0" borderId="45" applyNumberFormat="0" applyFill="0" applyAlignment="0" applyProtection="0"/>
    <xf numFmtId="0" fontId="9" fillId="0" borderId="45" applyNumberFormat="0" applyFill="0" applyAlignment="0" applyProtection="0"/>
    <xf numFmtId="0" fontId="8" fillId="39" borderId="44" applyNumberFormat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25" borderId="46" applyNumberFormat="0" applyFont="0" applyAlignment="0" applyProtection="0"/>
    <xf numFmtId="0" fontId="18" fillId="47" borderId="0" applyNumberFormat="0" applyBorder="0" applyAlignment="0" applyProtection="0"/>
    <xf numFmtId="0" fontId="18" fillId="48" borderId="0" applyNumberFormat="0" applyBorder="0" applyAlignment="0" applyProtection="0"/>
    <xf numFmtId="0" fontId="18" fillId="49" borderId="0" applyNumberFormat="0" applyBorder="0" applyAlignment="0" applyProtection="0"/>
    <xf numFmtId="0" fontId="40" fillId="0" borderId="52" applyNumberFormat="0" applyFill="0" applyAlignment="0" applyProtection="0"/>
    <xf numFmtId="0" fontId="16" fillId="0" borderId="0" applyNumberFormat="0" applyFill="0" applyBorder="0" applyAlignment="0" applyProtection="0"/>
    <xf numFmtId="0" fontId="5" fillId="21" borderId="0" applyNumberFormat="0" applyBorder="0" applyAlignment="0" applyProtection="0"/>
    <xf numFmtId="165" fontId="2" fillId="4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4" borderId="0" applyNumberFormat="0" applyBorder="0" applyAlignment="0" applyProtection="0"/>
    <xf numFmtId="0" fontId="20" fillId="10" borderId="43" applyNumberFormat="0" applyAlignment="0" applyProtection="0"/>
    <xf numFmtId="0" fontId="20" fillId="10" borderId="43" applyNumberFormat="0" applyAlignment="0" applyProtection="0"/>
    <xf numFmtId="164" fontId="19" fillId="0" borderId="0" applyFont="0" applyFill="0" applyBorder="0" applyAlignment="0" applyProtection="0"/>
    <xf numFmtId="16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4" fillId="35" borderId="0" applyNumberFormat="0" applyBorder="0" applyAlignment="0" applyProtection="0"/>
    <xf numFmtId="0" fontId="26" fillId="0" borderId="53" applyNumberFormat="0" applyFill="0" applyAlignment="0" applyProtection="0"/>
    <xf numFmtId="0" fontId="27" fillId="0" borderId="54" applyNumberFormat="0" applyFill="0" applyAlignment="0" applyProtection="0"/>
    <xf numFmtId="0" fontId="28" fillId="0" borderId="55" applyNumberFormat="0" applyFill="0" applyAlignment="0" applyProtection="0"/>
    <xf numFmtId="0" fontId="28" fillId="0" borderId="0" applyNumberForma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10" fillId="6" borderId="0" applyNumberFormat="0" applyBorder="0" applyAlignment="0" applyProtection="0"/>
    <xf numFmtId="0" fontId="29" fillId="43" borderId="51" applyNumberFormat="0" applyAlignment="0" applyProtection="0"/>
    <xf numFmtId="0" fontId="10" fillId="6" borderId="0" applyNumberFormat="0" applyBorder="0" applyAlignment="0" applyProtection="0"/>
    <xf numFmtId="0" fontId="41" fillId="0" borderId="0"/>
    <xf numFmtId="0" fontId="42" fillId="0" borderId="56">
      <alignment horizontal="right"/>
    </xf>
    <xf numFmtId="0" fontId="6" fillId="0" borderId="57" applyNumberFormat="0" applyFill="0" applyAlignment="0" applyProtection="0"/>
    <xf numFmtId="43" fontId="4" fillId="0" borderId="0" applyFont="0" applyFill="0" applyBorder="0" applyAlignment="0" applyProtection="0"/>
    <xf numFmtId="41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1" fillId="50" borderId="0" applyNumberFormat="0" applyBorder="0" applyAlignment="0" applyProtection="0"/>
    <xf numFmtId="0" fontId="21" fillId="50" borderId="0" applyNumberFormat="0" applyBorder="0" applyAlignment="0" applyProtection="0"/>
    <xf numFmtId="0" fontId="41" fillId="0" borderId="0"/>
    <xf numFmtId="0" fontId="3" fillId="0" borderId="0"/>
    <xf numFmtId="165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2" fillId="0" borderId="0">
      <alignment vertical="top"/>
    </xf>
    <xf numFmtId="0" fontId="19" fillId="25" borderId="46" applyNumberFormat="0" applyFont="0" applyAlignment="0" applyProtection="0"/>
    <xf numFmtId="0" fontId="3" fillId="25" borderId="46" applyNumberFormat="0" applyFont="0" applyAlignment="0" applyProtection="0"/>
    <xf numFmtId="0" fontId="3" fillId="25" borderId="46" applyNumberFormat="0" applyFont="0" applyAlignment="0" applyProtection="0"/>
    <xf numFmtId="0" fontId="3" fillId="25" borderId="46" applyNumberFormat="0" applyFont="0" applyAlignment="0" applyProtection="0"/>
    <xf numFmtId="0" fontId="4" fillId="25" borderId="46" applyNumberFormat="0" applyFont="0" applyAlignment="0" applyProtection="0"/>
    <xf numFmtId="0" fontId="3" fillId="3" borderId="42" applyNumberFormat="0" applyFont="0" applyAlignment="0" applyProtection="0"/>
    <xf numFmtId="0" fontId="30" fillId="42" borderId="51" applyNumberFormat="0" applyFont="0" applyAlignment="0" applyProtection="0"/>
    <xf numFmtId="0" fontId="31" fillId="42" borderId="51" applyNumberFormat="0" applyFont="0" applyAlignment="0" applyProtection="0"/>
    <xf numFmtId="0" fontId="11" fillId="46" borderId="47" applyNumberFormat="0" applyAlignment="0" applyProtection="0"/>
    <xf numFmtId="9" fontId="1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1" fillId="19" borderId="47" applyNumberFormat="0" applyAlignment="0" applyProtection="0"/>
    <xf numFmtId="4" fontId="31" fillId="50" borderId="51" applyNumberFormat="0" applyProtection="0">
      <alignment vertical="center"/>
    </xf>
    <xf numFmtId="4" fontId="32" fillId="51" borderId="51" applyNumberFormat="0" applyProtection="0">
      <alignment vertical="center"/>
    </xf>
    <xf numFmtId="4" fontId="31" fillId="51" borderId="51" applyNumberFormat="0" applyProtection="0">
      <alignment horizontal="left" vertical="center" indent="1"/>
    </xf>
    <xf numFmtId="0" fontId="33" fillId="50" borderId="58" applyNumberFormat="0" applyProtection="0">
      <alignment horizontal="left" vertical="top" indent="1"/>
    </xf>
    <xf numFmtId="4" fontId="31" fillId="17" borderId="51" applyNumberFormat="0" applyProtection="0">
      <alignment horizontal="left" vertical="center" indent="1"/>
    </xf>
    <xf numFmtId="4" fontId="31" fillId="6" borderId="51" applyNumberFormat="0" applyProtection="0">
      <alignment horizontal="right" vertical="center"/>
    </xf>
    <xf numFmtId="4" fontId="31" fillId="52" borderId="51" applyNumberFormat="0" applyProtection="0">
      <alignment horizontal="right" vertical="center"/>
    </xf>
    <xf numFmtId="4" fontId="31" fillId="22" borderId="59" applyNumberFormat="0" applyProtection="0">
      <alignment horizontal="right" vertical="center"/>
    </xf>
    <xf numFmtId="4" fontId="31" fillId="14" borderId="51" applyNumberFormat="0" applyProtection="0">
      <alignment horizontal="right" vertical="center"/>
    </xf>
    <xf numFmtId="4" fontId="31" fillId="18" borderId="51" applyNumberFormat="0" applyProtection="0">
      <alignment horizontal="right" vertical="center"/>
    </xf>
    <xf numFmtId="4" fontId="31" fillId="24" borderId="51" applyNumberFormat="0" applyProtection="0">
      <alignment horizontal="right" vertical="center"/>
    </xf>
    <xf numFmtId="4" fontId="31" fillId="23" borderId="51" applyNumberFormat="0" applyProtection="0">
      <alignment horizontal="right" vertical="center"/>
    </xf>
    <xf numFmtId="4" fontId="31" fillId="53" borderId="51" applyNumberFormat="0" applyProtection="0">
      <alignment horizontal="right" vertical="center"/>
    </xf>
    <xf numFmtId="4" fontId="31" fillId="13" borderId="51" applyNumberFormat="0" applyProtection="0">
      <alignment horizontal="right" vertical="center"/>
    </xf>
    <xf numFmtId="4" fontId="31" fillId="54" borderId="59" applyNumberFormat="0" applyProtection="0">
      <alignment horizontal="left" vertical="center" indent="1"/>
    </xf>
    <xf numFmtId="4" fontId="3" fillId="55" borderId="59" applyNumberFormat="0" applyProtection="0">
      <alignment horizontal="left" vertical="center" indent="1"/>
    </xf>
    <xf numFmtId="4" fontId="3" fillId="55" borderId="59" applyNumberFormat="0" applyProtection="0">
      <alignment horizontal="left" vertical="center" indent="1"/>
    </xf>
    <xf numFmtId="4" fontId="31" fillId="56" borderId="51" applyNumberFormat="0" applyProtection="0">
      <alignment horizontal="right" vertical="center"/>
    </xf>
    <xf numFmtId="4" fontId="31" fillId="57" borderId="59" applyNumberFormat="0" applyProtection="0">
      <alignment horizontal="left" vertical="center" indent="1"/>
    </xf>
    <xf numFmtId="4" fontId="31" fillId="56" borderId="59" applyNumberFormat="0" applyProtection="0">
      <alignment horizontal="left" vertical="center" indent="1"/>
    </xf>
    <xf numFmtId="0" fontId="31" fillId="19" borderId="51" applyNumberFormat="0" applyProtection="0">
      <alignment horizontal="left" vertical="center" indent="1"/>
    </xf>
    <xf numFmtId="0" fontId="30" fillId="55" borderId="58" applyNumberFormat="0" applyProtection="0">
      <alignment horizontal="left" vertical="top" indent="1"/>
    </xf>
    <xf numFmtId="0" fontId="31" fillId="55" borderId="58" applyNumberFormat="0" applyProtection="0">
      <alignment horizontal="left" vertical="top" indent="1"/>
    </xf>
    <xf numFmtId="0" fontId="31" fillId="55" borderId="58" applyNumberFormat="0" applyProtection="0">
      <alignment horizontal="left" vertical="top" indent="1"/>
    </xf>
    <xf numFmtId="0" fontId="31" fillId="58" borderId="51" applyNumberFormat="0" applyProtection="0">
      <alignment horizontal="left" vertical="center" indent="1"/>
    </xf>
    <xf numFmtId="0" fontId="30" fillId="56" borderId="58" applyNumberFormat="0" applyProtection="0">
      <alignment horizontal="left" vertical="top" indent="1"/>
    </xf>
    <xf numFmtId="0" fontId="31" fillId="56" borderId="58" applyNumberFormat="0" applyProtection="0">
      <alignment horizontal="left" vertical="top" indent="1"/>
    </xf>
    <xf numFmtId="0" fontId="31" fillId="56" borderId="58" applyNumberFormat="0" applyProtection="0">
      <alignment horizontal="left" vertical="top" indent="1"/>
    </xf>
    <xf numFmtId="0" fontId="31" fillId="11" borderId="51" applyNumberFormat="0" applyProtection="0">
      <alignment horizontal="left" vertical="center" indent="1"/>
    </xf>
    <xf numFmtId="0" fontId="30" fillId="11" borderId="58" applyNumberFormat="0" applyProtection="0">
      <alignment horizontal="left" vertical="top" indent="1"/>
    </xf>
    <xf numFmtId="0" fontId="31" fillId="11" borderId="58" applyNumberFormat="0" applyProtection="0">
      <alignment horizontal="left" vertical="top" indent="1"/>
    </xf>
    <xf numFmtId="0" fontId="31" fillId="11" borderId="58" applyNumberFormat="0" applyProtection="0">
      <alignment horizontal="left" vertical="top" indent="1"/>
    </xf>
    <xf numFmtId="0" fontId="31" fillId="57" borderId="51" applyNumberFormat="0" applyProtection="0">
      <alignment horizontal="left" vertical="center" indent="1"/>
    </xf>
    <xf numFmtId="0" fontId="30" fillId="57" borderId="58" applyNumberFormat="0" applyProtection="0">
      <alignment horizontal="left" vertical="top" indent="1"/>
    </xf>
    <xf numFmtId="0" fontId="31" fillId="57" borderId="58" applyNumberFormat="0" applyProtection="0">
      <alignment horizontal="left" vertical="top" indent="1"/>
    </xf>
    <xf numFmtId="0" fontId="31" fillId="57" borderId="58" applyNumberFormat="0" applyProtection="0">
      <alignment horizontal="left" vertical="top" indent="1"/>
    </xf>
    <xf numFmtId="0" fontId="30" fillId="59" borderId="60" applyNumberFormat="0">
      <protection locked="0"/>
    </xf>
    <xf numFmtId="0" fontId="31" fillId="59" borderId="60" applyNumberFormat="0">
      <protection locked="0"/>
    </xf>
    <xf numFmtId="0" fontId="31" fillId="59" borderId="60" applyNumberFormat="0">
      <protection locked="0"/>
    </xf>
    <xf numFmtId="0" fontId="34" fillId="55" borderId="61" applyBorder="0"/>
    <xf numFmtId="4" fontId="35" fillId="25" borderId="58" applyNumberFormat="0" applyProtection="0">
      <alignment vertical="center"/>
    </xf>
    <xf numFmtId="4" fontId="32" fillId="60" borderId="11" applyNumberFormat="0" applyProtection="0">
      <alignment vertical="center"/>
    </xf>
    <xf numFmtId="4" fontId="35" fillId="19" borderId="58" applyNumberFormat="0" applyProtection="0">
      <alignment horizontal="left" vertical="center" indent="1"/>
    </xf>
    <xf numFmtId="0" fontId="35" fillId="25" borderId="58" applyNumberFormat="0" applyProtection="0">
      <alignment horizontal="left" vertical="top" indent="1"/>
    </xf>
    <xf numFmtId="4" fontId="31" fillId="0" borderId="51" applyNumberFormat="0" applyProtection="0">
      <alignment horizontal="right" vertical="center"/>
    </xf>
    <xf numFmtId="4" fontId="32" fillId="61" borderId="51" applyNumberFormat="0" applyProtection="0">
      <alignment horizontal="right" vertical="center"/>
    </xf>
    <xf numFmtId="4" fontId="31" fillId="17" borderId="51" applyNumberFormat="0" applyProtection="0">
      <alignment horizontal="left" vertical="center" indent="1"/>
    </xf>
    <xf numFmtId="0" fontId="35" fillId="56" borderId="58" applyNumberFormat="0" applyProtection="0">
      <alignment horizontal="left" vertical="top" indent="1"/>
    </xf>
    <xf numFmtId="4" fontId="36" fillId="62" borderId="59" applyNumberFormat="0" applyProtection="0">
      <alignment horizontal="left" vertical="center" indent="1"/>
    </xf>
    <xf numFmtId="0" fontId="31" fillId="63" borderId="11"/>
    <xf numFmtId="4" fontId="37" fillId="59" borderId="51" applyNumberFormat="0" applyProtection="0">
      <alignment horizontal="right" vertical="center"/>
    </xf>
    <xf numFmtId="0" fontId="6" fillId="7" borderId="0" applyNumberFormat="0" applyBorder="0" applyAlignment="0" applyProtection="0"/>
    <xf numFmtId="0" fontId="38" fillId="0" borderId="0" applyNumberFormat="0" applyFill="0" applyBorder="0" applyAlignment="0" applyProtection="0"/>
    <xf numFmtId="0" fontId="11" fillId="19" borderId="47" applyNumberFormat="0" applyAlignment="0" applyProtection="0"/>
    <xf numFmtId="0" fontId="43" fillId="0" borderId="0"/>
    <xf numFmtId="0" fontId="43" fillId="0" borderId="0"/>
    <xf numFmtId="0" fontId="44" fillId="0" borderId="0"/>
    <xf numFmtId="0" fontId="44" fillId="0" borderId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45" fillId="0" borderId="62"/>
    <xf numFmtId="0" fontId="14" fillId="0" borderId="48" applyNumberFormat="0" applyFill="0" applyAlignment="0" applyProtection="0"/>
    <xf numFmtId="0" fontId="15" fillId="0" borderId="49" applyNumberFormat="0" applyFill="0" applyAlignment="0" applyProtection="0"/>
    <xf numFmtId="0" fontId="16" fillId="0" borderId="50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4" fillId="0" borderId="48" applyNumberFormat="0" applyFill="0" applyAlignment="0" applyProtection="0"/>
    <xf numFmtId="0" fontId="15" fillId="0" borderId="49" applyNumberFormat="0" applyFill="0" applyAlignment="0" applyProtection="0"/>
    <xf numFmtId="0" fontId="16" fillId="0" borderId="50" applyNumberFormat="0" applyFill="0" applyAlignment="0" applyProtection="0"/>
    <xf numFmtId="0" fontId="38" fillId="0" borderId="0" applyNumberFormat="0" applyFill="0" applyBorder="0" applyAlignment="0" applyProtection="0"/>
    <xf numFmtId="0" fontId="18" fillId="0" borderId="63" applyNumberFormat="0" applyFill="0" applyAlignment="0" applyProtection="0"/>
    <xf numFmtId="0" fontId="8" fillId="20" borderId="44" applyNumberFormat="0" applyAlignment="0" applyProtection="0"/>
    <xf numFmtId="0" fontId="39" fillId="0" borderId="0" applyNumberFormat="0" applyFill="0" applyBorder="0" applyAlignment="0" applyProtection="0"/>
    <xf numFmtId="0" fontId="3" fillId="0" borderId="0"/>
    <xf numFmtId="0" fontId="19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43" fontId="3" fillId="0" borderId="0" applyFont="0" applyFill="0" applyBorder="0" applyAlignment="0" applyProtection="0"/>
    <xf numFmtId="0" fontId="1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25" borderId="46" applyNumberFormat="0" applyFont="0" applyAlignment="0" applyProtection="0"/>
    <xf numFmtId="0" fontId="1" fillId="0" borderId="0"/>
    <xf numFmtId="0" fontId="3" fillId="0" borderId="0"/>
    <xf numFmtId="0" fontId="3" fillId="0" borderId="0"/>
    <xf numFmtId="167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7" fillId="0" borderId="0"/>
    <xf numFmtId="43" fontId="47" fillId="0" borderId="0" applyFont="0" applyFill="0" applyBorder="0" applyAlignment="0" applyProtection="0"/>
    <xf numFmtId="44" fontId="47" fillId="0" borderId="0" applyFont="0" applyFill="0" applyBorder="0" applyAlignment="0" applyProtection="0"/>
    <xf numFmtId="9" fontId="47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2" fillId="0" borderId="0" applyFont="0" applyFill="0" applyBorder="0" applyAlignment="0" applyProtection="0">
      <alignment vertical="top"/>
    </xf>
    <xf numFmtId="168" fontId="3" fillId="0" borderId="0" applyFont="0" applyFill="0" applyBorder="0" applyAlignment="0" applyProtection="0"/>
    <xf numFmtId="0" fontId="31" fillId="42" borderId="51" applyNumberFormat="0" applyFont="0" applyAlignment="0" applyProtection="0"/>
    <xf numFmtId="0" fontId="31" fillId="55" borderId="58" applyNumberFormat="0" applyProtection="0">
      <alignment horizontal="left" vertical="top" indent="1"/>
    </xf>
    <xf numFmtId="0" fontId="31" fillId="56" borderId="58" applyNumberFormat="0" applyProtection="0">
      <alignment horizontal="left" vertical="top" indent="1"/>
    </xf>
    <xf numFmtId="0" fontId="31" fillId="11" borderId="58" applyNumberFormat="0" applyProtection="0">
      <alignment horizontal="left" vertical="top" indent="1"/>
    </xf>
    <xf numFmtId="0" fontId="31" fillId="57" borderId="58" applyNumberFormat="0" applyProtection="0">
      <alignment horizontal="left" vertical="top" indent="1"/>
    </xf>
    <xf numFmtId="0" fontId="31" fillId="59" borderId="60" applyNumberFormat="0">
      <protection locked="0"/>
    </xf>
    <xf numFmtId="0" fontId="19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3" fillId="0" borderId="0" applyFont="0" applyFill="0" applyBorder="0" applyAlignment="0" applyProtection="0"/>
    <xf numFmtId="170" fontId="48" fillId="0" borderId="0"/>
    <xf numFmtId="164" fontId="48" fillId="0" borderId="0" applyFont="0" applyFill="0" applyBorder="0" applyAlignment="0" applyProtection="0"/>
    <xf numFmtId="0" fontId="4" fillId="0" borderId="0"/>
    <xf numFmtId="0" fontId="1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25" borderId="46" applyNumberFormat="0" applyFont="0" applyAlignment="0" applyProtection="0"/>
    <xf numFmtId="0" fontId="31" fillId="42" borderId="51" applyNumberFormat="0" applyFont="0" applyAlignment="0" applyProtection="0"/>
    <xf numFmtId="9" fontId="3" fillId="0" borderId="0" applyFont="0" applyFill="0" applyBorder="0" applyAlignment="0" applyProtection="0"/>
    <xf numFmtId="0" fontId="31" fillId="55" borderId="58" applyNumberFormat="0" applyProtection="0">
      <alignment horizontal="left" vertical="top" indent="1"/>
    </xf>
    <xf numFmtId="0" fontId="31" fillId="56" borderId="58" applyNumberFormat="0" applyProtection="0">
      <alignment horizontal="left" vertical="top" indent="1"/>
    </xf>
    <xf numFmtId="0" fontId="31" fillId="11" borderId="58" applyNumberFormat="0" applyProtection="0">
      <alignment horizontal="left" vertical="top" indent="1"/>
    </xf>
    <xf numFmtId="0" fontId="31" fillId="57" borderId="58" applyNumberFormat="0" applyProtection="0">
      <alignment horizontal="left" vertical="top" indent="1"/>
    </xf>
    <xf numFmtId="0" fontId="31" fillId="59" borderId="60" applyNumberFormat="0">
      <protection locked="0"/>
    </xf>
    <xf numFmtId="164" fontId="48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25" borderId="46" applyNumberFormat="0" applyFont="0" applyAlignment="0" applyProtection="0"/>
    <xf numFmtId="0" fontId="31" fillId="42" borderId="51" applyNumberFormat="0" applyFont="0" applyAlignment="0" applyProtection="0"/>
    <xf numFmtId="9" fontId="3" fillId="0" borderId="0" applyFont="0" applyFill="0" applyBorder="0" applyAlignment="0" applyProtection="0"/>
    <xf numFmtId="0" fontId="31" fillId="55" borderId="58" applyNumberFormat="0" applyProtection="0">
      <alignment horizontal="left" vertical="top" indent="1"/>
    </xf>
    <xf numFmtId="0" fontId="31" fillId="56" borderId="58" applyNumberFormat="0" applyProtection="0">
      <alignment horizontal="left" vertical="top" indent="1"/>
    </xf>
    <xf numFmtId="0" fontId="31" fillId="11" borderId="58" applyNumberFormat="0" applyProtection="0">
      <alignment horizontal="left" vertical="top" indent="1"/>
    </xf>
    <xf numFmtId="0" fontId="31" fillId="57" borderId="58" applyNumberFormat="0" applyProtection="0">
      <alignment horizontal="left" vertical="top" indent="1"/>
    </xf>
    <xf numFmtId="0" fontId="31" fillId="59" borderId="60" applyNumberFormat="0">
      <protection locked="0"/>
    </xf>
    <xf numFmtId="0" fontId="49" fillId="25" borderId="46" applyNumberFormat="0" applyFont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9" fillId="25" borderId="46" applyNumberFormat="0" applyFont="0" applyAlignment="0" applyProtection="0"/>
    <xf numFmtId="0" fontId="4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43" fontId="3" fillId="0" borderId="0" applyFont="0" applyFill="0" applyBorder="0" applyAlignment="0" applyProtection="0"/>
    <xf numFmtId="0" fontId="3" fillId="25" borderId="46" applyNumberFormat="0" applyFont="0" applyAlignment="0" applyProtection="0"/>
    <xf numFmtId="0" fontId="1" fillId="0" borderId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47" fillId="0" borderId="0"/>
    <xf numFmtId="0" fontId="3" fillId="0" borderId="0"/>
    <xf numFmtId="0" fontId="19" fillId="0" borderId="0"/>
    <xf numFmtId="0" fontId="19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58">
    <xf numFmtId="0" fontId="0" fillId="0" borderId="0" xfId="0"/>
    <xf numFmtId="0" fontId="52" fillId="0" borderId="0" xfId="0" applyFont="1"/>
    <xf numFmtId="0" fontId="51" fillId="0" borderId="67" xfId="0" applyFont="1" applyBorder="1" applyAlignment="1">
      <alignment horizontal="center"/>
    </xf>
    <xf numFmtId="0" fontId="51" fillId="0" borderId="11" xfId="0" applyFont="1" applyBorder="1" applyAlignment="1">
      <alignment horizontal="center"/>
    </xf>
    <xf numFmtId="0" fontId="51" fillId="0" borderId="16" xfId="0" applyFont="1" applyBorder="1" applyAlignment="1">
      <alignment horizontal="center"/>
    </xf>
    <xf numFmtId="0" fontId="51" fillId="0" borderId="15" xfId="0" applyFont="1" applyBorder="1" applyAlignment="1">
      <alignment horizontal="center"/>
    </xf>
    <xf numFmtId="0" fontId="51" fillId="0" borderId="65" xfId="0" applyFont="1" applyBorder="1" applyAlignment="1">
      <alignment horizontal="center"/>
    </xf>
    <xf numFmtId="0" fontId="51" fillId="0" borderId="25" xfId="0" applyFont="1" applyBorder="1" applyAlignment="1">
      <alignment horizontal="center"/>
    </xf>
    <xf numFmtId="0" fontId="51" fillId="0" borderId="18" xfId="0" applyFont="1" applyBorder="1" applyAlignment="1">
      <alignment horizontal="center"/>
    </xf>
    <xf numFmtId="0" fontId="51" fillId="0" borderId="17" xfId="0" applyFont="1" applyBorder="1" applyAlignment="1">
      <alignment horizontal="center"/>
    </xf>
    <xf numFmtId="0" fontId="51" fillId="0" borderId="80" xfId="0" applyFont="1" applyBorder="1" applyAlignment="1">
      <alignment horizontal="center"/>
    </xf>
    <xf numFmtId="0" fontId="51" fillId="0" borderId="12" xfId="0" applyFont="1" applyBorder="1" applyAlignment="1">
      <alignment horizontal="center"/>
    </xf>
    <xf numFmtId="0" fontId="51" fillId="0" borderId="19" xfId="0" applyFont="1" applyBorder="1" applyAlignment="1">
      <alignment horizontal="center"/>
    </xf>
    <xf numFmtId="0" fontId="51" fillId="0" borderId="13" xfId="0" applyFont="1" applyBorder="1" applyAlignment="1">
      <alignment horizontal="center"/>
    </xf>
    <xf numFmtId="0" fontId="47" fillId="0" borderId="0" xfId="0" applyFont="1"/>
    <xf numFmtId="0" fontId="51" fillId="0" borderId="0" xfId="0" applyFont="1" applyBorder="1"/>
    <xf numFmtId="0" fontId="51" fillId="0" borderId="14" xfId="0" applyFont="1" applyBorder="1" applyAlignment="1">
      <alignment horizontal="center"/>
    </xf>
    <xf numFmtId="0" fontId="50" fillId="0" borderId="0" xfId="0" applyFont="1"/>
    <xf numFmtId="0" fontId="51" fillId="0" borderId="0" xfId="0" applyFont="1"/>
    <xf numFmtId="0" fontId="22" fillId="2" borderId="25" xfId="352" applyFont="1" applyFill="1" applyBorder="1" applyAlignment="1">
      <alignment vertical="center"/>
    </xf>
    <xf numFmtId="0" fontId="55" fillId="2" borderId="12" xfId="352" applyFont="1" applyFill="1" applyBorder="1" applyAlignment="1">
      <alignment horizontal="center" vertical="center"/>
    </xf>
    <xf numFmtId="0" fontId="22" fillId="2" borderId="18" xfId="352" applyFont="1" applyFill="1" applyBorder="1" applyAlignment="1">
      <alignment horizontal="center" vertical="center"/>
    </xf>
    <xf numFmtId="0" fontId="22" fillId="2" borderId="13" xfId="352" applyFont="1" applyFill="1" applyBorder="1" applyAlignment="1">
      <alignment horizontal="center" vertical="center"/>
    </xf>
    <xf numFmtId="0" fontId="53" fillId="2" borderId="36" xfId="0" applyFont="1" applyFill="1" applyBorder="1"/>
    <xf numFmtId="0" fontId="53" fillId="2" borderId="3" xfId="0" applyFont="1" applyFill="1" applyBorder="1" applyAlignment="1"/>
    <xf numFmtId="0" fontId="53" fillId="2" borderId="2" xfId="0" applyFont="1" applyFill="1" applyBorder="1" applyAlignment="1"/>
    <xf numFmtId="0" fontId="55" fillId="2" borderId="17" xfId="352" applyFont="1" applyFill="1" applyBorder="1" applyAlignment="1">
      <alignment horizontal="center" vertical="center"/>
    </xf>
    <xf numFmtId="0" fontId="22" fillId="2" borderId="20" xfId="352" applyFont="1" applyFill="1" applyBorder="1" applyAlignment="1">
      <alignment vertical="center"/>
    </xf>
    <xf numFmtId="0" fontId="53" fillId="2" borderId="8" xfId="0" applyFont="1" applyFill="1" applyBorder="1"/>
    <xf numFmtId="0" fontId="52" fillId="2" borderId="36" xfId="0" applyFont="1" applyFill="1" applyBorder="1"/>
    <xf numFmtId="0" fontId="0" fillId="0" borderId="0" xfId="0"/>
    <xf numFmtId="0" fontId="0" fillId="0" borderId="0" xfId="0" applyBorder="1"/>
    <xf numFmtId="0" fontId="53" fillId="2" borderId="8" xfId="0" applyFont="1" applyFill="1" applyBorder="1" applyAlignment="1">
      <alignment vertical="center"/>
    </xf>
    <xf numFmtId="0" fontId="53" fillId="2" borderId="9" xfId="0" applyFont="1" applyFill="1" applyBorder="1" applyAlignment="1">
      <alignment vertical="center"/>
    </xf>
    <xf numFmtId="0" fontId="53" fillId="2" borderId="10" xfId="0" applyFont="1" applyFill="1" applyBorder="1" applyAlignment="1">
      <alignment vertical="center"/>
    </xf>
    <xf numFmtId="0" fontId="52" fillId="2" borderId="5" xfId="0" applyFont="1" applyFill="1" applyBorder="1" applyAlignment="1">
      <alignment vertical="center"/>
    </xf>
    <xf numFmtId="0" fontId="53" fillId="2" borderId="1" xfId="0" applyFont="1" applyFill="1" applyBorder="1" applyAlignment="1">
      <alignment vertical="center"/>
    </xf>
    <xf numFmtId="0" fontId="51" fillId="0" borderId="81" xfId="0" applyFont="1" applyBorder="1" applyAlignment="1">
      <alignment horizontal="center"/>
    </xf>
    <xf numFmtId="0" fontId="51" fillId="0" borderId="20" xfId="0" applyFont="1" applyBorder="1" applyAlignment="1">
      <alignment horizontal="center"/>
    </xf>
    <xf numFmtId="0" fontId="51" fillId="0" borderId="30" xfId="0" applyFont="1" applyBorder="1" applyAlignment="1">
      <alignment horizontal="center"/>
    </xf>
    <xf numFmtId="0" fontId="51" fillId="0" borderId="29" xfId="0" applyFont="1" applyBorder="1" applyAlignment="1">
      <alignment horizontal="center"/>
    </xf>
    <xf numFmtId="0" fontId="51" fillId="0" borderId="31" xfId="0" applyFont="1" applyBorder="1" applyAlignment="1">
      <alignment horizontal="center"/>
    </xf>
    <xf numFmtId="0" fontId="51" fillId="0" borderId="68" xfId="0" applyFont="1" applyBorder="1" applyAlignment="1">
      <alignment horizontal="center"/>
    </xf>
    <xf numFmtId="0" fontId="51" fillId="0" borderId="41" xfId="0" applyFont="1" applyBorder="1" applyAlignment="1">
      <alignment horizontal="center"/>
    </xf>
    <xf numFmtId="0" fontId="52" fillId="2" borderId="2" xfId="0" applyFont="1" applyFill="1" applyBorder="1"/>
    <xf numFmtId="0" fontId="52" fillId="2" borderId="3" xfId="0" applyFont="1" applyFill="1" applyBorder="1" applyAlignment="1">
      <alignment horizontal="center"/>
    </xf>
    <xf numFmtId="0" fontId="53" fillId="2" borderId="0" xfId="0" applyFont="1" applyFill="1" applyBorder="1" applyAlignment="1">
      <alignment horizontal="center"/>
    </xf>
    <xf numFmtId="0" fontId="53" fillId="2" borderId="10" xfId="0" applyFont="1" applyFill="1" applyBorder="1" applyAlignment="1">
      <alignment horizontal="center" vertical="center"/>
    </xf>
    <xf numFmtId="0" fontId="53" fillId="0" borderId="0" xfId="0" applyFont="1"/>
    <xf numFmtId="0" fontId="53" fillId="2" borderId="37" xfId="0" applyFont="1" applyFill="1" applyBorder="1" applyAlignment="1">
      <alignment horizontal="center" vertical="center"/>
    </xf>
    <xf numFmtId="0" fontId="53" fillId="2" borderId="5" xfId="0" applyFont="1" applyFill="1" applyBorder="1" applyAlignment="1">
      <alignment horizontal="center" vertical="center"/>
    </xf>
    <xf numFmtId="0" fontId="22" fillId="2" borderId="39" xfId="317" applyFont="1" applyFill="1" applyBorder="1" applyAlignment="1">
      <alignment horizontal="center" vertical="center"/>
    </xf>
    <xf numFmtId="0" fontId="22" fillId="2" borderId="64" xfId="317" applyFont="1" applyFill="1" applyBorder="1" applyAlignment="1">
      <alignment horizontal="center" vertical="center"/>
    </xf>
    <xf numFmtId="0" fontId="22" fillId="2" borderId="7" xfId="317" applyFont="1" applyFill="1" applyBorder="1" applyAlignment="1">
      <alignment horizontal="center" vertical="center"/>
    </xf>
    <xf numFmtId="0" fontId="22" fillId="2" borderId="82" xfId="321" applyFont="1" applyFill="1" applyBorder="1" applyAlignment="1">
      <alignment horizontal="center" vertical="center"/>
    </xf>
    <xf numFmtId="0" fontId="3" fillId="2" borderId="39" xfId="341" applyFont="1" applyFill="1" applyBorder="1" applyAlignment="1">
      <alignment horizontal="center" vertical="center"/>
    </xf>
    <xf numFmtId="0" fontId="3" fillId="2" borderId="40" xfId="341" applyFont="1" applyFill="1" applyBorder="1" applyAlignment="1">
      <alignment horizontal="center" vertical="center"/>
    </xf>
    <xf numFmtId="0" fontId="52" fillId="2" borderId="39" xfId="0" applyFont="1" applyFill="1" applyBorder="1" applyAlignment="1">
      <alignment horizontal="center" vertical="center"/>
    </xf>
    <xf numFmtId="0" fontId="52" fillId="2" borderId="82" xfId="0" applyFont="1" applyFill="1" applyBorder="1" applyAlignment="1">
      <alignment horizontal="center" vertical="center"/>
    </xf>
    <xf numFmtId="0" fontId="52" fillId="2" borderId="1" xfId="0" applyFont="1" applyFill="1" applyBorder="1" applyAlignment="1">
      <alignment horizontal="center" vertical="center"/>
    </xf>
    <xf numFmtId="0" fontId="52" fillId="2" borderId="40" xfId="0" applyFont="1" applyFill="1" applyBorder="1" applyAlignment="1">
      <alignment horizontal="center" vertical="center"/>
    </xf>
    <xf numFmtId="0" fontId="53" fillId="2" borderId="8" xfId="0" applyFont="1" applyFill="1" applyBorder="1" applyAlignment="1">
      <alignment horizontal="center" vertical="center"/>
    </xf>
    <xf numFmtId="0" fontId="53" fillId="2" borderId="36" xfId="0" applyFont="1" applyFill="1" applyBorder="1" applyAlignment="1">
      <alignment horizontal="center" vertical="center"/>
    </xf>
    <xf numFmtId="0" fontId="53" fillId="2" borderId="0" xfId="0" applyFont="1" applyFill="1" applyBorder="1" applyAlignment="1">
      <alignment horizontal="center"/>
    </xf>
    <xf numFmtId="0" fontId="52" fillId="2" borderId="8" xfId="0" applyFont="1" applyFill="1" applyBorder="1" applyAlignment="1">
      <alignment vertical="center"/>
    </xf>
    <xf numFmtId="0" fontId="22" fillId="2" borderId="6" xfId="317" applyFont="1" applyFill="1" applyBorder="1" applyAlignment="1">
      <alignment horizontal="center" vertical="center"/>
    </xf>
    <xf numFmtId="0" fontId="53" fillId="2" borderId="2" xfId="0" applyFont="1" applyFill="1" applyBorder="1" applyAlignment="1">
      <alignment horizontal="center" vertical="center" wrapText="1"/>
    </xf>
    <xf numFmtId="0" fontId="52" fillId="2" borderId="36" xfId="0" applyFont="1" applyFill="1" applyBorder="1" applyAlignment="1">
      <alignment horizontal="right"/>
    </xf>
    <xf numFmtId="0" fontId="22" fillId="2" borderId="39" xfId="352" applyFont="1" applyFill="1" applyBorder="1" applyAlignment="1">
      <alignment horizontal="center" vertical="center"/>
    </xf>
    <xf numFmtId="0" fontId="22" fillId="2" borderId="1" xfId="352" applyFont="1" applyFill="1" applyBorder="1" applyAlignment="1">
      <alignment horizontal="center" vertical="center"/>
    </xf>
    <xf numFmtId="166" fontId="22" fillId="2" borderId="5" xfId="352" applyNumberFormat="1" applyFont="1" applyFill="1" applyBorder="1" applyAlignment="1">
      <alignment horizontal="center" vertical="center"/>
    </xf>
    <xf numFmtId="0" fontId="52" fillId="2" borderId="30" xfId="0" applyFont="1" applyFill="1" applyBorder="1" applyAlignment="1">
      <alignment horizontal="center" vertical="center" wrapText="1"/>
    </xf>
    <xf numFmtId="0" fontId="52" fillId="2" borderId="29" xfId="0" applyFont="1" applyFill="1" applyBorder="1" applyAlignment="1">
      <alignment horizontal="center" vertical="center" wrapText="1"/>
    </xf>
    <xf numFmtId="0" fontId="52" fillId="2" borderId="31" xfId="0" applyFont="1" applyFill="1" applyBorder="1" applyAlignment="1">
      <alignment horizontal="center" vertical="center" wrapText="1"/>
    </xf>
    <xf numFmtId="0" fontId="50" fillId="0" borderId="0" xfId="0" applyFont="1" applyBorder="1" applyAlignment="1">
      <alignment horizontal="right"/>
    </xf>
    <xf numFmtId="0" fontId="53" fillId="2" borderId="2" xfId="0" applyFont="1" applyFill="1" applyBorder="1" applyAlignment="1">
      <alignment vertical="center"/>
    </xf>
    <xf numFmtId="0" fontId="52" fillId="2" borderId="8" xfId="0" applyFont="1" applyFill="1" applyBorder="1"/>
    <xf numFmtId="0" fontId="53" fillId="0" borderId="0" xfId="0" applyFont="1" applyBorder="1" applyAlignment="1">
      <alignment horizontal="right"/>
    </xf>
    <xf numFmtId="0" fontId="22" fillId="2" borderId="40" xfId="317" applyFont="1" applyFill="1" applyBorder="1" applyAlignment="1">
      <alignment horizontal="center" vertical="center"/>
    </xf>
    <xf numFmtId="0" fontId="22" fillId="2" borderId="1" xfId="341" applyFont="1" applyFill="1" applyBorder="1" applyAlignment="1">
      <alignment horizontal="center" vertical="center"/>
    </xf>
    <xf numFmtId="0" fontId="52" fillId="2" borderId="6" xfId="0" applyFont="1" applyFill="1" applyBorder="1"/>
    <xf numFmtId="0" fontId="52" fillId="2" borderId="7" xfId="0" applyFont="1" applyFill="1" applyBorder="1"/>
    <xf numFmtId="0" fontId="57" fillId="0" borderId="0" xfId="0" applyFont="1"/>
    <xf numFmtId="0" fontId="58" fillId="0" borderId="0" xfId="0" applyFont="1"/>
    <xf numFmtId="0" fontId="59" fillId="0" borderId="0" xfId="0" applyFont="1"/>
    <xf numFmtId="0" fontId="53" fillId="2" borderId="1" xfId="0" applyFont="1" applyFill="1" applyBorder="1" applyAlignment="1"/>
    <xf numFmtId="0" fontId="52" fillId="2" borderId="1" xfId="0" applyFont="1" applyFill="1" applyBorder="1" applyAlignment="1">
      <alignment horizontal="center" vertical="center" wrapText="1"/>
    </xf>
    <xf numFmtId="0" fontId="51" fillId="0" borderId="70" xfId="0" applyFont="1" applyBorder="1" applyAlignment="1">
      <alignment horizontal="center"/>
    </xf>
    <xf numFmtId="0" fontId="51" fillId="0" borderId="38" xfId="0" applyFont="1" applyBorder="1" applyAlignment="1">
      <alignment horizontal="center"/>
    </xf>
    <xf numFmtId="0" fontId="51" fillId="0" borderId="34" xfId="0" applyFont="1" applyBorder="1" applyAlignment="1">
      <alignment horizontal="center"/>
    </xf>
    <xf numFmtId="0" fontId="51" fillId="0" borderId="69" xfId="0" applyFont="1" applyBorder="1" applyAlignment="1">
      <alignment horizontal="center"/>
    </xf>
    <xf numFmtId="0" fontId="51" fillId="0" borderId="33" xfId="0" applyFont="1" applyBorder="1" applyAlignment="1">
      <alignment horizontal="center"/>
    </xf>
    <xf numFmtId="0" fontId="51" fillId="0" borderId="22" xfId="0" applyFont="1" applyBorder="1" applyAlignment="1">
      <alignment horizontal="center"/>
    </xf>
    <xf numFmtId="0" fontId="51" fillId="0" borderId="21" xfId="0" applyFont="1" applyBorder="1" applyAlignment="1">
      <alignment horizontal="center"/>
    </xf>
    <xf numFmtId="0" fontId="51" fillId="0" borderId="26" xfId="0" applyFont="1" applyBorder="1" applyAlignment="1">
      <alignment horizontal="center"/>
    </xf>
    <xf numFmtId="0" fontId="54" fillId="2" borderId="1" xfId="317" applyFont="1" applyFill="1" applyBorder="1" applyAlignment="1">
      <alignment horizontal="center"/>
    </xf>
    <xf numFmtId="0" fontId="60" fillId="2" borderId="1" xfId="317" applyFont="1" applyFill="1" applyBorder="1" applyAlignment="1">
      <alignment horizontal="center" vertical="center"/>
    </xf>
    <xf numFmtId="0" fontId="3" fillId="2" borderId="79" xfId="341" applyFont="1" applyFill="1" applyBorder="1" applyAlignment="1">
      <alignment horizontal="center" vertical="center"/>
    </xf>
    <xf numFmtId="0" fontId="22" fillId="2" borderId="7" xfId="349" applyFont="1" applyFill="1" applyBorder="1" applyAlignment="1">
      <alignment horizontal="center" vertical="center"/>
    </xf>
    <xf numFmtId="0" fontId="22" fillId="2" borderId="5" xfId="349" applyFont="1" applyFill="1" applyBorder="1" applyAlignment="1">
      <alignment horizontal="center" vertical="center"/>
    </xf>
    <xf numFmtId="0" fontId="51" fillId="65" borderId="68" xfId="0" applyFont="1" applyFill="1" applyBorder="1" applyAlignment="1">
      <alignment horizontal="center"/>
    </xf>
    <xf numFmtId="0" fontId="51" fillId="65" borderId="29" xfId="0" applyFont="1" applyFill="1" applyBorder="1" applyAlignment="1">
      <alignment horizontal="center"/>
    </xf>
    <xf numFmtId="0" fontId="51" fillId="65" borderId="31" xfId="0" applyFont="1" applyFill="1" applyBorder="1" applyAlignment="1">
      <alignment horizontal="center"/>
    </xf>
    <xf numFmtId="0" fontId="51" fillId="65" borderId="32" xfId="0" applyFont="1" applyFill="1" applyBorder="1" applyAlignment="1">
      <alignment horizontal="center"/>
    </xf>
    <xf numFmtId="0" fontId="51" fillId="65" borderId="30" xfId="0" applyFont="1" applyFill="1" applyBorder="1" applyAlignment="1">
      <alignment horizontal="center"/>
    </xf>
    <xf numFmtId="0" fontId="51" fillId="65" borderId="74" xfId="0" applyFont="1" applyFill="1" applyBorder="1" applyAlignment="1">
      <alignment horizontal="center"/>
    </xf>
    <xf numFmtId="0" fontId="51" fillId="65" borderId="75" xfId="0" applyFont="1" applyFill="1" applyBorder="1" applyAlignment="1">
      <alignment horizontal="center"/>
    </xf>
    <xf numFmtId="0" fontId="51" fillId="65" borderId="76" xfId="0" applyFont="1" applyFill="1" applyBorder="1" applyAlignment="1">
      <alignment horizontal="center"/>
    </xf>
    <xf numFmtId="0" fontId="0" fillId="0" borderId="11" xfId="0" applyBorder="1"/>
    <xf numFmtId="0" fontId="0" fillId="2" borderId="11" xfId="0" applyFill="1" applyBorder="1" applyAlignment="1">
      <alignment horizontal="right"/>
    </xf>
    <xf numFmtId="0" fontId="0" fillId="0" borderId="71" xfId="0" applyFill="1" applyBorder="1"/>
    <xf numFmtId="0" fontId="0" fillId="0" borderId="11" xfId="0" applyFill="1" applyBorder="1" applyAlignment="1">
      <alignment horizontal="left"/>
    </xf>
    <xf numFmtId="0" fontId="53" fillId="2" borderId="6" xfId="0" applyFont="1" applyFill="1" applyBorder="1" applyAlignment="1">
      <alignment horizontal="center" vertical="center"/>
    </xf>
    <xf numFmtId="0" fontId="0" fillId="0" borderId="12" xfId="0" applyBorder="1"/>
    <xf numFmtId="0" fontId="0" fillId="0" borderId="13" xfId="0" applyFill="1" applyBorder="1"/>
    <xf numFmtId="0" fontId="0" fillId="2" borderId="13" xfId="0" applyFill="1" applyBorder="1"/>
    <xf numFmtId="0" fontId="0" fillId="0" borderId="14" xfId="0" applyBorder="1"/>
    <xf numFmtId="0" fontId="0" fillId="0" borderId="17" xfId="0" applyBorder="1"/>
    <xf numFmtId="0" fontId="0" fillId="0" borderId="18" xfId="0" applyFill="1" applyBorder="1"/>
    <xf numFmtId="0" fontId="0" fillId="2" borderId="18" xfId="0" applyFill="1" applyBorder="1"/>
    <xf numFmtId="0" fontId="0" fillId="0" borderId="19" xfId="0" applyBorder="1"/>
    <xf numFmtId="0" fontId="0" fillId="0" borderId="30" xfId="0" applyFill="1" applyBorder="1"/>
    <xf numFmtId="0" fontId="0" fillId="0" borderId="29" xfId="0" applyFill="1" applyBorder="1"/>
    <xf numFmtId="0" fontId="0" fillId="0" borderId="31" xfId="0" applyBorder="1"/>
    <xf numFmtId="0" fontId="0" fillId="0" borderId="30" xfId="0" applyBorder="1"/>
    <xf numFmtId="0" fontId="0" fillId="0" borderId="29" xfId="0" applyBorder="1"/>
    <xf numFmtId="0" fontId="0" fillId="0" borderId="31" xfId="0" applyFill="1" applyBorder="1"/>
    <xf numFmtId="0" fontId="0" fillId="0" borderId="0" xfId="0" applyFill="1" applyBorder="1"/>
    <xf numFmtId="0" fontId="22" fillId="0" borderId="87" xfId="0" applyFont="1" applyFill="1" applyBorder="1" applyAlignment="1">
      <alignment vertical="center"/>
    </xf>
    <xf numFmtId="0" fontId="3" fillId="0" borderId="87" xfId="0" applyFont="1" applyFill="1" applyBorder="1" applyAlignment="1">
      <alignment vertical="center"/>
    </xf>
    <xf numFmtId="0" fontId="22" fillId="0" borderId="83" xfId="0" applyFont="1" applyFill="1" applyBorder="1" applyAlignment="1">
      <alignment vertical="center"/>
    </xf>
    <xf numFmtId="0" fontId="22" fillId="0" borderId="88" xfId="0" applyFont="1" applyFill="1" applyBorder="1" applyAlignment="1">
      <alignment vertical="center"/>
    </xf>
    <xf numFmtId="0" fontId="22" fillId="2" borderId="83" xfId="351" applyFont="1" applyFill="1" applyBorder="1" applyAlignment="1">
      <alignment vertical="center"/>
    </xf>
    <xf numFmtId="0" fontId="22" fillId="2" borderId="6" xfId="361" applyFont="1" applyFill="1" applyBorder="1" applyAlignment="1">
      <alignment horizontal="center" vertical="center"/>
    </xf>
    <xf numFmtId="0" fontId="22" fillId="2" borderId="6" xfId="354" applyFont="1" applyFill="1" applyBorder="1" applyAlignment="1">
      <alignment horizontal="center" vertical="center"/>
    </xf>
    <xf numFmtId="0" fontId="22" fillId="2" borderId="5" xfId="354" applyFont="1" applyFill="1" applyBorder="1" applyAlignment="1">
      <alignment horizontal="center" vertical="center"/>
    </xf>
    <xf numFmtId="0" fontId="22" fillId="2" borderId="7" xfId="354" applyFont="1" applyFill="1" applyBorder="1" applyAlignment="1">
      <alignment horizontal="center" vertical="center"/>
    </xf>
    <xf numFmtId="0" fontId="55" fillId="2" borderId="2" xfId="352" applyFont="1" applyFill="1" applyBorder="1" applyAlignment="1">
      <alignment horizontal="left" vertical="center"/>
    </xf>
    <xf numFmtId="3" fontId="52" fillId="2" borderId="27" xfId="0" applyNumberFormat="1" applyFont="1" applyFill="1" applyBorder="1" applyAlignment="1">
      <alignment horizontal="center" vertical="center"/>
    </xf>
    <xf numFmtId="3" fontId="52" fillId="2" borderId="86" xfId="0" applyNumberFormat="1" applyFont="1" applyFill="1" applyBorder="1" applyAlignment="1">
      <alignment horizontal="center" vertical="center"/>
    </xf>
    <xf numFmtId="3" fontId="52" fillId="2" borderId="2" xfId="0" applyNumberFormat="1" applyFont="1" applyFill="1" applyBorder="1" applyAlignment="1">
      <alignment horizontal="center" vertical="center"/>
    </xf>
    <xf numFmtId="1" fontId="52" fillId="2" borderId="27" xfId="0" applyNumberFormat="1" applyFont="1" applyFill="1" applyBorder="1" applyAlignment="1">
      <alignment horizontal="center" vertical="center"/>
    </xf>
    <xf numFmtId="3" fontId="0" fillId="0" borderId="23" xfId="0" applyNumberFormat="1" applyFill="1" applyBorder="1" applyAlignment="1">
      <alignment horizontal="center" vertical="center"/>
    </xf>
    <xf numFmtId="3" fontId="0" fillId="0" borderId="25" xfId="0" applyNumberFormat="1" applyFill="1" applyBorder="1" applyAlignment="1">
      <alignment horizontal="center" vertical="center"/>
    </xf>
    <xf numFmtId="3" fontId="0" fillId="0" borderId="20" xfId="0" applyNumberFormat="1" applyFill="1" applyBorder="1" applyAlignment="1">
      <alignment horizontal="center" vertical="center"/>
    </xf>
    <xf numFmtId="3" fontId="52" fillId="2" borderId="23" xfId="0" applyNumberFormat="1" applyFont="1" applyFill="1" applyBorder="1" applyAlignment="1">
      <alignment horizontal="center" vertical="center"/>
    </xf>
    <xf numFmtId="3" fontId="0" fillId="0" borderId="65" xfId="0" applyNumberFormat="1" applyFill="1" applyBorder="1" applyAlignment="1">
      <alignment horizontal="center" vertical="center"/>
    </xf>
    <xf numFmtId="0" fontId="53" fillId="2" borderId="4" xfId="0" applyFont="1" applyFill="1" applyBorder="1" applyAlignment="1"/>
    <xf numFmtId="0" fontId="0" fillId="0" borderId="12" xfId="0" applyFill="1" applyBorder="1"/>
    <xf numFmtId="0" fontId="0" fillId="0" borderId="13" xfId="0" applyFill="1" applyBorder="1" applyAlignment="1">
      <alignment horizontal="left"/>
    </xf>
    <xf numFmtId="0" fontId="0" fillId="2" borderId="13" xfId="0" applyFill="1" applyBorder="1" applyAlignment="1">
      <alignment horizontal="right"/>
    </xf>
    <xf numFmtId="0" fontId="0" fillId="0" borderId="15" xfId="0" applyFill="1" applyBorder="1"/>
    <xf numFmtId="0" fontId="0" fillId="0" borderId="16" xfId="0" applyBorder="1"/>
    <xf numFmtId="0" fontId="0" fillId="0" borderId="17" xfId="0" applyFill="1" applyBorder="1"/>
    <xf numFmtId="0" fontId="0" fillId="0" borderId="18" xfId="0" applyFill="1" applyBorder="1" applyAlignment="1">
      <alignment horizontal="left"/>
    </xf>
    <xf numFmtId="0" fontId="0" fillId="2" borderId="18" xfId="0" applyFill="1" applyBorder="1" applyAlignment="1">
      <alignment horizontal="right"/>
    </xf>
    <xf numFmtId="0" fontId="0" fillId="0" borderId="13" xfId="0" applyBorder="1"/>
    <xf numFmtId="0" fontId="0" fillId="0" borderId="15" xfId="0" applyBorder="1"/>
    <xf numFmtId="0" fontId="0" fillId="0" borderId="18" xfId="0" applyBorder="1"/>
    <xf numFmtId="0" fontId="60" fillId="0" borderId="12" xfId="0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0" fontId="60" fillId="0" borderId="17" xfId="0" applyFont="1" applyFill="1" applyBorder="1" applyAlignment="1">
      <alignment horizontal="center" vertical="center"/>
    </xf>
    <xf numFmtId="0" fontId="3" fillId="0" borderId="28" xfId="0" applyFont="1" applyFill="1" applyBorder="1" applyAlignment="1">
      <alignment horizontal="center" vertical="center"/>
    </xf>
    <xf numFmtId="0" fontId="3" fillId="0" borderId="75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0" fillId="0" borderId="0" xfId="0" applyFill="1"/>
    <xf numFmtId="0" fontId="61" fillId="2" borderId="2" xfId="0" applyFont="1" applyFill="1" applyBorder="1"/>
    <xf numFmtId="0" fontId="62" fillId="2" borderId="32" xfId="349" applyFont="1" applyFill="1" applyBorder="1" applyAlignment="1">
      <alignment vertical="center"/>
    </xf>
    <xf numFmtId="0" fontId="63" fillId="2" borderId="2" xfId="341" applyFont="1" applyFill="1" applyBorder="1" applyAlignment="1">
      <alignment horizontal="center" vertical="center"/>
    </xf>
    <xf numFmtId="171" fontId="63" fillId="0" borderId="2" xfId="341" applyNumberFormat="1" applyFont="1" applyFill="1" applyBorder="1" applyAlignment="1">
      <alignment horizontal="center" vertical="center"/>
    </xf>
    <xf numFmtId="0" fontId="22" fillId="2" borderId="1" xfId="317" applyFont="1" applyFill="1" applyBorder="1" applyAlignment="1">
      <alignment horizontal="center" vertical="center"/>
    </xf>
    <xf numFmtId="0" fontId="51" fillId="0" borderId="32" xfId="0" applyFont="1" applyBorder="1" applyAlignment="1">
      <alignment horizontal="center"/>
    </xf>
    <xf numFmtId="4" fontId="51" fillId="0" borderId="15" xfId="0" applyNumberFormat="1" applyFont="1" applyBorder="1" applyAlignment="1">
      <alignment horizontal="center"/>
    </xf>
    <xf numFmtId="0" fontId="22" fillId="0" borderId="87" xfId="0" applyFont="1" applyFill="1" applyBorder="1" applyAlignment="1">
      <alignment horizontal="left" vertical="center"/>
    </xf>
    <xf numFmtId="0" fontId="22" fillId="0" borderId="39" xfId="0" applyFont="1" applyFill="1" applyBorder="1" applyAlignment="1">
      <alignment horizontal="center" vertical="center"/>
    </xf>
    <xf numFmtId="0" fontId="22" fillId="0" borderId="40" xfId="0" applyFont="1" applyFill="1" applyBorder="1" applyAlignment="1">
      <alignment horizontal="center" vertical="center"/>
    </xf>
    <xf numFmtId="0" fontId="22" fillId="0" borderId="79" xfId="0" applyFont="1" applyFill="1" applyBorder="1" applyAlignment="1">
      <alignment horizontal="center" vertical="top"/>
    </xf>
    <xf numFmtId="0" fontId="22" fillId="0" borderId="40" xfId="0" applyFont="1" applyFill="1" applyBorder="1" applyAlignment="1">
      <alignment horizontal="center" vertical="top"/>
    </xf>
    <xf numFmtId="0" fontId="22" fillId="2" borderId="64" xfId="321" applyFont="1" applyFill="1" applyBorder="1" applyAlignment="1">
      <alignment horizontal="center" vertical="center"/>
    </xf>
    <xf numFmtId="0" fontId="60" fillId="2" borderId="5" xfId="317" applyFont="1" applyFill="1" applyBorder="1" applyAlignment="1">
      <alignment horizontal="center" vertical="center"/>
    </xf>
    <xf numFmtId="0" fontId="60" fillId="2" borderId="7" xfId="317" applyFont="1" applyFill="1" applyBorder="1" applyAlignment="1">
      <alignment horizontal="center" vertical="center"/>
    </xf>
    <xf numFmtId="0" fontId="0" fillId="0" borderId="36" xfId="0" applyBorder="1"/>
    <xf numFmtId="0" fontId="52" fillId="0" borderId="2" xfId="0" applyFont="1" applyFill="1" applyBorder="1"/>
    <xf numFmtId="0" fontId="60" fillId="0" borderId="1" xfId="317" applyFont="1" applyFill="1" applyBorder="1" applyAlignment="1">
      <alignment horizontal="center" vertical="center"/>
    </xf>
    <xf numFmtId="0" fontId="0" fillId="2" borderId="0" xfId="0" applyFill="1"/>
    <xf numFmtId="0" fontId="53" fillId="2" borderId="0" xfId="0" applyFont="1" applyFill="1" applyBorder="1"/>
    <xf numFmtId="0" fontId="52" fillId="2" borderId="86" xfId="0" applyFont="1" applyFill="1" applyBorder="1" applyAlignment="1">
      <alignment horizontal="right"/>
    </xf>
    <xf numFmtId="0" fontId="52" fillId="2" borderId="24" xfId="0" applyFont="1" applyFill="1" applyBorder="1" applyAlignment="1">
      <alignment horizontal="right"/>
    </xf>
    <xf numFmtId="0" fontId="3" fillId="0" borderId="40" xfId="0" applyFont="1" applyFill="1" applyBorder="1" applyAlignment="1">
      <alignment horizontal="center" vertical="center"/>
    </xf>
    <xf numFmtId="0" fontId="3" fillId="0" borderId="79" xfId="0" applyFont="1" applyFill="1" applyBorder="1" applyAlignment="1">
      <alignment horizontal="center" vertical="center"/>
    </xf>
    <xf numFmtId="0" fontId="3" fillId="0" borderId="79" xfId="0" applyFont="1" applyFill="1" applyBorder="1" applyAlignment="1">
      <alignment horizontal="center" vertical="top"/>
    </xf>
    <xf numFmtId="0" fontId="54" fillId="2" borderId="1" xfId="319" applyFont="1" applyFill="1" applyBorder="1" applyAlignment="1">
      <alignment horizontal="center" vertical="center"/>
    </xf>
    <xf numFmtId="0" fontId="22" fillId="0" borderId="79" xfId="0" applyFont="1" applyFill="1" applyBorder="1" applyAlignment="1">
      <alignment horizontal="center" vertical="center"/>
    </xf>
    <xf numFmtId="0" fontId="22" fillId="2" borderId="79" xfId="0" applyFont="1" applyFill="1" applyBorder="1" applyAlignment="1">
      <alignment horizontal="center" vertical="top"/>
    </xf>
    <xf numFmtId="0" fontId="22" fillId="2" borderId="6" xfId="0" applyFont="1" applyFill="1" applyBorder="1" applyAlignment="1">
      <alignment horizontal="center" vertical="top"/>
    </xf>
    <xf numFmtId="0" fontId="22" fillId="0" borderId="1" xfId="0" applyFont="1" applyFill="1" applyBorder="1" applyAlignment="1">
      <alignment horizontal="center" vertical="top"/>
    </xf>
    <xf numFmtId="0" fontId="22" fillId="0" borderId="64" xfId="0" applyFont="1" applyFill="1" applyBorder="1" applyAlignment="1">
      <alignment horizontal="center" vertical="center"/>
    </xf>
    <xf numFmtId="0" fontId="22" fillId="0" borderId="64" xfId="0" applyFont="1" applyFill="1" applyBorder="1" applyAlignment="1">
      <alignment horizontal="center" vertical="top"/>
    </xf>
    <xf numFmtId="0" fontId="22" fillId="0" borderId="82" xfId="0" applyFont="1" applyFill="1" applyBorder="1" applyAlignment="1">
      <alignment horizontal="center" vertical="center"/>
    </xf>
    <xf numFmtId="0" fontId="22" fillId="0" borderId="88" xfId="0" applyFont="1" applyFill="1" applyBorder="1" applyAlignment="1">
      <alignment horizontal="left" vertical="center"/>
    </xf>
    <xf numFmtId="0" fontId="22" fillId="2" borderId="3" xfId="317" applyFont="1" applyFill="1" applyBorder="1" applyAlignment="1">
      <alignment vertical="center"/>
    </xf>
    <xf numFmtId="0" fontId="22" fillId="0" borderId="83" xfId="0" applyFont="1" applyFill="1" applyBorder="1" applyAlignment="1">
      <alignment horizontal="left" vertical="center"/>
    </xf>
    <xf numFmtId="0" fontId="3" fillId="0" borderId="87" xfId="0" applyFont="1" applyFill="1" applyBorder="1" applyAlignment="1">
      <alignment horizontal="left" vertical="center"/>
    </xf>
    <xf numFmtId="0" fontId="0" fillId="0" borderId="3" xfId="0" applyBorder="1"/>
    <xf numFmtId="0" fontId="3" fillId="0" borderId="97" xfId="0" applyFont="1" applyFill="1" applyBorder="1" applyAlignment="1">
      <alignment horizontal="left" vertical="center"/>
    </xf>
    <xf numFmtId="0" fontId="22" fillId="2" borderId="3" xfId="319" applyFont="1" applyFill="1" applyBorder="1" applyAlignment="1">
      <alignment horizontal="left" vertical="center"/>
    </xf>
    <xf numFmtId="0" fontId="22" fillId="0" borderId="97" xfId="0" applyFont="1" applyFill="1" applyBorder="1" applyAlignment="1">
      <alignment horizontal="left" vertical="center"/>
    </xf>
    <xf numFmtId="0" fontId="22" fillId="0" borderId="3" xfId="0" applyFont="1" applyFill="1" applyBorder="1" applyAlignment="1">
      <alignment horizontal="left" vertical="center"/>
    </xf>
    <xf numFmtId="0" fontId="22" fillId="0" borderId="98" xfId="0" applyFont="1" applyFill="1" applyBorder="1" applyAlignment="1">
      <alignment horizontal="left" vertical="center"/>
    </xf>
    <xf numFmtId="0" fontId="22" fillId="0" borderId="97" xfId="0" applyFont="1" applyFill="1" applyBorder="1" applyAlignment="1">
      <alignment vertical="center"/>
    </xf>
    <xf numFmtId="0" fontId="3" fillId="2" borderId="9" xfId="341" applyFont="1" applyFill="1" applyBorder="1" applyAlignment="1">
      <alignment horizontal="left" vertical="center"/>
    </xf>
    <xf numFmtId="0" fontId="22" fillId="2" borderId="73" xfId="349" applyFont="1" applyFill="1" applyBorder="1" applyAlignment="1">
      <alignment vertical="center"/>
    </xf>
    <xf numFmtId="0" fontId="22" fillId="2" borderId="9" xfId="349" applyFont="1" applyFill="1" applyBorder="1" applyAlignment="1">
      <alignment vertical="center"/>
    </xf>
    <xf numFmtId="0" fontId="22" fillId="2" borderId="87" xfId="349" applyFont="1" applyFill="1" applyBorder="1" applyAlignment="1">
      <alignment vertical="center"/>
    </xf>
    <xf numFmtId="3" fontId="22" fillId="2" borderId="3" xfId="317" applyNumberFormat="1" applyFont="1" applyFill="1" applyBorder="1" applyAlignment="1">
      <alignment horizontal="center" vertical="center"/>
    </xf>
    <xf numFmtId="3" fontId="22" fillId="2" borderId="3" xfId="319" applyNumberFormat="1" applyFont="1" applyFill="1" applyBorder="1" applyAlignment="1">
      <alignment horizontal="center" vertical="center"/>
    </xf>
    <xf numFmtId="3" fontId="22" fillId="2" borderId="98" xfId="317" applyNumberFormat="1" applyFont="1" applyFill="1" applyBorder="1" applyAlignment="1">
      <alignment horizontal="center" vertical="center"/>
    </xf>
    <xf numFmtId="3" fontId="22" fillId="2" borderId="97" xfId="320" applyNumberFormat="1" applyFont="1" applyFill="1" applyBorder="1" applyAlignment="1">
      <alignment horizontal="center" vertical="center"/>
    </xf>
    <xf numFmtId="3" fontId="22" fillId="2" borderId="0" xfId="320" applyNumberFormat="1" applyFont="1" applyFill="1" applyBorder="1" applyAlignment="1">
      <alignment horizontal="center" vertical="center"/>
    </xf>
    <xf numFmtId="3" fontId="22" fillId="0" borderId="3" xfId="317" applyNumberFormat="1" applyFont="1" applyFill="1" applyBorder="1" applyAlignment="1">
      <alignment horizontal="center" vertical="center"/>
    </xf>
    <xf numFmtId="3" fontId="22" fillId="2" borderId="9" xfId="317" applyNumberFormat="1" applyFont="1" applyFill="1" applyBorder="1" applyAlignment="1">
      <alignment horizontal="center" vertical="center"/>
    </xf>
    <xf numFmtId="171" fontId="3" fillId="2" borderId="73" xfId="341" applyNumberFormat="1" applyFont="1" applyFill="1" applyBorder="1" applyAlignment="1">
      <alignment horizontal="center" vertical="center"/>
    </xf>
    <xf numFmtId="0" fontId="3" fillId="2" borderId="82" xfId="341" applyFont="1" applyFill="1" applyBorder="1" applyAlignment="1">
      <alignment horizontal="center" vertical="center"/>
    </xf>
    <xf numFmtId="0" fontId="60" fillId="2" borderId="6" xfId="317" applyFont="1" applyFill="1" applyBorder="1" applyAlignment="1">
      <alignment horizontal="center" vertical="center"/>
    </xf>
    <xf numFmtId="0" fontId="53" fillId="2" borderId="85" xfId="0" applyFont="1" applyFill="1" applyBorder="1"/>
    <xf numFmtId="0" fontId="3" fillId="2" borderId="3" xfId="341" applyFont="1" applyFill="1" applyBorder="1" applyAlignment="1">
      <alignment horizontal="left" vertical="center"/>
    </xf>
    <xf numFmtId="0" fontId="51" fillId="65" borderId="1" xfId="0" applyFont="1" applyFill="1" applyBorder="1" applyAlignment="1">
      <alignment horizontal="center"/>
    </xf>
    <xf numFmtId="0" fontId="22" fillId="0" borderId="5" xfId="0" applyFont="1" applyFill="1" applyBorder="1" applyAlignment="1">
      <alignment horizontal="center" vertical="center"/>
    </xf>
    <xf numFmtId="0" fontId="22" fillId="0" borderId="7" xfId="0" applyFont="1" applyFill="1" applyBorder="1" applyAlignment="1">
      <alignment horizontal="center" vertical="center"/>
    </xf>
    <xf numFmtId="0" fontId="52" fillId="0" borderId="1" xfId="0" applyFont="1" applyBorder="1" applyAlignment="1">
      <alignment horizontal="center"/>
    </xf>
    <xf numFmtId="0" fontId="22" fillId="0" borderId="98" xfId="0" applyFont="1" applyFill="1" applyBorder="1" applyAlignment="1">
      <alignment vertical="center"/>
    </xf>
    <xf numFmtId="0" fontId="52" fillId="0" borderId="39" xfId="0" applyFont="1" applyBorder="1" applyAlignment="1">
      <alignment horizontal="center"/>
    </xf>
    <xf numFmtId="0" fontId="52" fillId="0" borderId="64" xfId="0" applyFont="1" applyBorder="1" applyAlignment="1">
      <alignment horizontal="center"/>
    </xf>
    <xf numFmtId="0" fontId="52" fillId="0" borderId="7" xfId="0" applyFont="1" applyBorder="1" applyAlignment="1">
      <alignment horizontal="center"/>
    </xf>
    <xf numFmtId="0" fontId="51" fillId="65" borderId="3" xfId="0" applyFont="1" applyFill="1" applyBorder="1" applyAlignment="1">
      <alignment horizontal="center"/>
    </xf>
    <xf numFmtId="0" fontId="52" fillId="0" borderId="6" xfId="0" applyFont="1" applyBorder="1" applyAlignment="1">
      <alignment horizontal="center"/>
    </xf>
    <xf numFmtId="0" fontId="22" fillId="0" borderId="6" xfId="0" applyFont="1" applyFill="1" applyBorder="1" applyAlignment="1">
      <alignment horizontal="center" vertical="top"/>
    </xf>
    <xf numFmtId="0" fontId="52" fillId="2" borderId="6" xfId="0" applyFont="1" applyFill="1" applyBorder="1" applyAlignment="1">
      <alignment horizontal="center"/>
    </xf>
    <xf numFmtId="0" fontId="52" fillId="2" borderId="7" xfId="0" applyFont="1" applyFill="1" applyBorder="1" applyAlignment="1">
      <alignment horizontal="center"/>
    </xf>
    <xf numFmtId="0" fontId="22" fillId="0" borderId="10" xfId="0" applyFont="1" applyFill="1" applyBorder="1" applyAlignment="1">
      <alignment horizontal="center" vertical="top"/>
    </xf>
    <xf numFmtId="0" fontId="53" fillId="2" borderId="8" xfId="0" applyFont="1" applyFill="1" applyBorder="1" applyAlignment="1">
      <alignment vertical="top"/>
    </xf>
    <xf numFmtId="0" fontId="53" fillId="2" borderId="36" xfId="0" applyFont="1" applyFill="1" applyBorder="1" applyAlignment="1">
      <alignment vertical="top"/>
    </xf>
    <xf numFmtId="0" fontId="53" fillId="2" borderId="24" xfId="0" applyFont="1" applyFill="1" applyBorder="1" applyAlignment="1">
      <alignment vertical="top"/>
    </xf>
    <xf numFmtId="0" fontId="3" fillId="0" borderId="6" xfId="0" applyFont="1" applyFill="1" applyBorder="1" applyAlignment="1">
      <alignment horizontal="center" vertical="top"/>
    </xf>
    <xf numFmtId="0" fontId="22" fillId="0" borderId="35" xfId="0" applyFont="1" applyFill="1" applyBorder="1" applyAlignment="1">
      <alignment horizontal="center" vertical="top"/>
    </xf>
    <xf numFmtId="0" fontId="22" fillId="0" borderId="37" xfId="0" applyFont="1" applyFill="1" applyBorder="1" applyAlignment="1">
      <alignment horizontal="center" vertical="top"/>
    </xf>
    <xf numFmtId="0" fontId="22" fillId="0" borderId="4" xfId="0" applyFont="1" applyFill="1" applyBorder="1" applyAlignment="1">
      <alignment horizontal="center" vertical="center"/>
    </xf>
    <xf numFmtId="0" fontId="54" fillId="2" borderId="4" xfId="317" applyFont="1" applyFill="1" applyBorder="1" applyAlignment="1">
      <alignment horizontal="center"/>
    </xf>
    <xf numFmtId="0" fontId="53" fillId="2" borderId="5" xfId="0" applyFont="1" applyFill="1" applyBorder="1" applyAlignment="1">
      <alignment horizontal="left" vertical="center"/>
    </xf>
    <xf numFmtId="0" fontId="0" fillId="0" borderId="6" xfId="0" applyBorder="1"/>
    <xf numFmtId="0" fontId="51" fillId="65" borderId="95" xfId="0" applyFont="1" applyFill="1" applyBorder="1" applyAlignment="1">
      <alignment horizontal="center"/>
    </xf>
    <xf numFmtId="0" fontId="0" fillId="0" borderId="0" xfId="0" applyAlignment="1">
      <alignment horizontal="right"/>
    </xf>
    <xf numFmtId="0" fontId="22" fillId="0" borderId="8" xfId="0" applyFont="1" applyFill="1" applyBorder="1" applyAlignment="1">
      <alignment vertical="center"/>
    </xf>
    <xf numFmtId="0" fontId="3" fillId="0" borderId="23" xfId="0" applyFont="1" applyFill="1" applyBorder="1" applyAlignment="1">
      <alignment vertical="center"/>
    </xf>
    <xf numFmtId="0" fontId="22" fillId="0" borderId="23" xfId="0" applyFont="1" applyFill="1" applyBorder="1" applyAlignment="1">
      <alignment vertical="center"/>
    </xf>
    <xf numFmtId="0" fontId="22" fillId="0" borderId="86" xfId="0" applyFont="1" applyFill="1" applyBorder="1" applyAlignment="1">
      <alignment vertical="center"/>
    </xf>
    <xf numFmtId="0" fontId="64" fillId="0" borderId="0" xfId="0" applyFont="1"/>
    <xf numFmtId="0" fontId="0" fillId="0" borderId="0" xfId="0" applyFont="1" applyFill="1" applyBorder="1"/>
    <xf numFmtId="0" fontId="64" fillId="0" borderId="0" xfId="0" applyFont="1" applyAlignment="1">
      <alignment horizontal="left" vertical="top"/>
    </xf>
    <xf numFmtId="3" fontId="0" fillId="0" borderId="65" xfId="0" applyNumberFormat="1" applyFont="1" applyFill="1" applyBorder="1" applyAlignment="1">
      <alignment horizontal="center" vertical="center"/>
    </xf>
    <xf numFmtId="0" fontId="51" fillId="0" borderId="92" xfId="0" applyFont="1" applyBorder="1" applyAlignment="1">
      <alignment horizontal="center"/>
    </xf>
    <xf numFmtId="0" fontId="66" fillId="0" borderId="83" xfId="0" applyFont="1" applyFill="1" applyBorder="1" applyAlignment="1">
      <alignment vertical="center"/>
    </xf>
    <xf numFmtId="0" fontId="66" fillId="2" borderId="39" xfId="317" applyFont="1" applyFill="1" applyBorder="1" applyAlignment="1">
      <alignment horizontal="center" vertical="center"/>
    </xf>
    <xf numFmtId="0" fontId="67" fillId="0" borderId="0" xfId="0" applyFont="1"/>
    <xf numFmtId="0" fontId="69" fillId="0" borderId="0" xfId="0" applyFont="1"/>
    <xf numFmtId="0" fontId="64" fillId="0" borderId="30" xfId="0" applyFont="1" applyBorder="1"/>
    <xf numFmtId="0" fontId="64" fillId="0" borderId="29" xfId="0" applyFont="1" applyBorder="1"/>
    <xf numFmtId="0" fontId="64" fillId="0" borderId="31" xfId="0" applyFont="1" applyFill="1" applyBorder="1"/>
    <xf numFmtId="0" fontId="64" fillId="0" borderId="12" xfId="0" applyFont="1" applyBorder="1"/>
    <xf numFmtId="0" fontId="64" fillId="0" borderId="13" xfId="0" applyFont="1" applyBorder="1"/>
    <xf numFmtId="0" fontId="64" fillId="0" borderId="14" xfId="0" applyFont="1" applyBorder="1"/>
    <xf numFmtId="0" fontId="64" fillId="0" borderId="15" xfId="0" applyFont="1" applyBorder="1"/>
    <xf numFmtId="0" fontId="64" fillId="0" borderId="11" xfId="0" applyFont="1" applyBorder="1"/>
    <xf numFmtId="0" fontId="64" fillId="0" borderId="16" xfId="0" applyFont="1" applyBorder="1"/>
    <xf numFmtId="0" fontId="64" fillId="0" borderId="22" xfId="0" applyFont="1" applyBorder="1"/>
    <xf numFmtId="0" fontId="64" fillId="0" borderId="21" xfId="0" applyFont="1" applyBorder="1"/>
    <xf numFmtId="0" fontId="64" fillId="0" borderId="26" xfId="0" applyFont="1" applyBorder="1"/>
    <xf numFmtId="0" fontId="3" fillId="2" borderId="5" xfId="317" applyFont="1" applyFill="1" applyBorder="1" applyAlignment="1">
      <alignment horizontal="center" vertical="center"/>
    </xf>
    <xf numFmtId="0" fontId="3" fillId="2" borderId="40" xfId="317" applyFont="1" applyFill="1" applyBorder="1" applyAlignment="1">
      <alignment horizontal="center" vertical="center"/>
    </xf>
    <xf numFmtId="0" fontId="22" fillId="0" borderId="13" xfId="0" applyFont="1" applyFill="1" applyBorder="1" applyAlignment="1">
      <alignment vertical="center"/>
    </xf>
    <xf numFmtId="0" fontId="22" fillId="0" borderId="11" xfId="0" applyFont="1" applyFill="1" applyBorder="1" applyAlignment="1">
      <alignment vertical="center"/>
    </xf>
    <xf numFmtId="0" fontId="22" fillId="0" borderId="18" xfId="0" applyFont="1" applyFill="1" applyBorder="1" applyAlignment="1">
      <alignment vertical="center"/>
    </xf>
    <xf numFmtId="0" fontId="22" fillId="2" borderId="87" xfId="0" applyFont="1" applyFill="1" applyBorder="1" applyAlignment="1">
      <alignment vertical="center"/>
    </xf>
    <xf numFmtId="3" fontId="22" fillId="66" borderId="83" xfId="317" applyNumberFormat="1" applyFont="1" applyFill="1" applyBorder="1" applyAlignment="1">
      <alignment horizontal="center" vertical="center"/>
    </xf>
    <xf numFmtId="0" fontId="22" fillId="66" borderId="83" xfId="0" applyFont="1" applyFill="1" applyBorder="1" applyAlignment="1">
      <alignment horizontal="left" vertical="center"/>
    </xf>
    <xf numFmtId="0" fontId="22" fillId="66" borderId="39" xfId="317" applyFont="1" applyFill="1" applyBorder="1" applyAlignment="1">
      <alignment horizontal="center" vertical="center"/>
    </xf>
    <xf numFmtId="0" fontId="22" fillId="66" borderId="39" xfId="0" applyFont="1" applyFill="1" applyBorder="1" applyAlignment="1">
      <alignment horizontal="center" vertical="center"/>
    </xf>
    <xf numFmtId="0" fontId="22" fillId="2" borderId="7" xfId="352" applyFont="1" applyFill="1" applyBorder="1" applyAlignment="1">
      <alignment horizontal="center" vertical="center"/>
    </xf>
    <xf numFmtId="0" fontId="55" fillId="2" borderId="24" xfId="352" applyFont="1" applyFill="1" applyBorder="1" applyAlignment="1">
      <alignment horizontal="left" vertical="center"/>
    </xf>
    <xf numFmtId="0" fontId="52" fillId="66" borderId="31" xfId="0" applyFont="1" applyFill="1" applyBorder="1" applyAlignment="1">
      <alignment horizontal="center" vertical="center" wrapText="1"/>
    </xf>
    <xf numFmtId="0" fontId="52" fillId="2" borderId="4" xfId="0" applyFont="1" applyFill="1" applyBorder="1" applyAlignment="1">
      <alignment horizontal="center" vertical="center" wrapText="1"/>
    </xf>
    <xf numFmtId="0" fontId="52" fillId="2" borderId="79" xfId="0" applyFont="1" applyFill="1" applyBorder="1" applyAlignment="1">
      <alignment horizontal="center" vertical="center"/>
    </xf>
    <xf numFmtId="3" fontId="0" fillId="0" borderId="99" xfId="0" applyNumberFormat="1" applyFill="1" applyBorder="1" applyAlignment="1">
      <alignment horizontal="center" vertical="center"/>
    </xf>
    <xf numFmtId="0" fontId="22" fillId="2" borderId="73" xfId="352" applyFont="1" applyFill="1" applyBorder="1" applyAlignment="1">
      <alignment vertical="center"/>
    </xf>
    <xf numFmtId="0" fontId="52" fillId="2" borderId="7" xfId="0" applyFont="1" applyFill="1" applyBorder="1" applyAlignment="1">
      <alignment horizontal="center" vertical="center"/>
    </xf>
    <xf numFmtId="3" fontId="52" fillId="2" borderId="24" xfId="0" applyNumberFormat="1" applyFont="1" applyFill="1" applyBorder="1" applyAlignment="1">
      <alignment horizontal="center" vertical="center"/>
    </xf>
    <xf numFmtId="0" fontId="52" fillId="0" borderId="40" xfId="0" applyFont="1" applyBorder="1" applyAlignment="1">
      <alignment horizontal="center"/>
    </xf>
    <xf numFmtId="3" fontId="3" fillId="0" borderId="3" xfId="0" applyNumberFormat="1" applyFont="1" applyFill="1" applyBorder="1" applyAlignment="1">
      <alignment horizontal="center" vertical="center"/>
    </xf>
    <xf numFmtId="3" fontId="3" fillId="0" borderId="83" xfId="0" applyNumberFormat="1" applyFont="1" applyFill="1" applyBorder="1" applyAlignment="1">
      <alignment horizontal="center" vertical="center"/>
    </xf>
    <xf numFmtId="3" fontId="3" fillId="0" borderId="88" xfId="0" applyNumberFormat="1" applyFont="1" applyFill="1" applyBorder="1" applyAlignment="1">
      <alignment horizontal="center" vertical="center"/>
    </xf>
    <xf numFmtId="0" fontId="52" fillId="0" borderId="82" xfId="0" applyFont="1" applyBorder="1" applyAlignment="1">
      <alignment horizontal="center"/>
    </xf>
    <xf numFmtId="3" fontId="3" fillId="0" borderId="87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horizontal="center" vertical="top" wrapText="1"/>
    </xf>
    <xf numFmtId="0" fontId="51" fillId="64" borderId="15" xfId="0" applyFont="1" applyFill="1" applyBorder="1" applyAlignment="1">
      <alignment horizontal="center"/>
    </xf>
    <xf numFmtId="0" fontId="51" fillId="64" borderId="11" xfId="0" applyFont="1" applyFill="1" applyBorder="1" applyAlignment="1">
      <alignment horizontal="center"/>
    </xf>
    <xf numFmtId="0" fontId="51" fillId="64" borderId="65" xfId="0" applyFont="1" applyFill="1" applyBorder="1" applyAlignment="1">
      <alignment horizontal="center"/>
    </xf>
    <xf numFmtId="3" fontId="3" fillId="0" borderId="98" xfId="0" applyNumberFormat="1" applyFont="1" applyFill="1" applyBorder="1" applyAlignment="1">
      <alignment horizontal="center" vertical="center"/>
    </xf>
    <xf numFmtId="0" fontId="22" fillId="0" borderId="8" xfId="0" applyFont="1" applyFill="1" applyBorder="1" applyAlignment="1">
      <alignment horizontal="center" vertical="top"/>
    </xf>
    <xf numFmtId="3" fontId="3" fillId="0" borderId="9" xfId="0" applyNumberFormat="1" applyFont="1" applyFill="1" applyBorder="1" applyAlignment="1">
      <alignment horizontal="center" vertical="center"/>
    </xf>
    <xf numFmtId="0" fontId="22" fillId="0" borderId="36" xfId="0" applyFont="1" applyFill="1" applyBorder="1" applyAlignment="1">
      <alignment horizontal="center" vertical="top"/>
    </xf>
    <xf numFmtId="0" fontId="22" fillId="0" borderId="24" xfId="0" applyFont="1" applyFill="1" applyBorder="1" applyAlignment="1">
      <alignment horizontal="center" vertical="top"/>
    </xf>
    <xf numFmtId="0" fontId="22" fillId="2" borderId="27" xfId="352" applyFont="1" applyFill="1" applyBorder="1" applyAlignment="1">
      <alignment vertical="center"/>
    </xf>
    <xf numFmtId="0" fontId="22" fillId="2" borderId="86" xfId="352" applyFont="1" applyFill="1" applyBorder="1" applyAlignment="1">
      <alignment vertical="center"/>
    </xf>
    <xf numFmtId="0" fontId="22" fillId="2" borderId="2" xfId="352" applyFont="1" applyFill="1" applyBorder="1" applyAlignment="1">
      <alignment vertical="center"/>
    </xf>
    <xf numFmtId="0" fontId="68" fillId="2" borderId="64" xfId="0" applyFont="1" applyFill="1" applyBorder="1"/>
    <xf numFmtId="0" fontId="65" fillId="0" borderId="64" xfId="0" applyFont="1" applyFill="1" applyBorder="1" applyAlignment="1">
      <alignment horizontal="center" vertical="top"/>
    </xf>
    <xf numFmtId="0" fontId="65" fillId="0" borderId="22" xfId="0" applyFont="1" applyFill="1" applyBorder="1" applyAlignment="1">
      <alignment vertical="center"/>
    </xf>
    <xf numFmtId="0" fontId="65" fillId="2" borderId="21" xfId="317" applyFont="1" applyFill="1" applyBorder="1" applyAlignment="1">
      <alignment horizontal="center" vertical="center"/>
    </xf>
    <xf numFmtId="3" fontId="65" fillId="0" borderId="21" xfId="0" applyNumberFormat="1" applyFont="1" applyFill="1" applyBorder="1" applyAlignment="1">
      <alignment horizontal="center" vertical="center"/>
    </xf>
    <xf numFmtId="0" fontId="68" fillId="2" borderId="1" xfId="0" applyFont="1" applyFill="1" applyBorder="1"/>
    <xf numFmtId="0" fontId="65" fillId="0" borderId="1" xfId="0" applyFont="1" applyFill="1" applyBorder="1" applyAlignment="1">
      <alignment horizontal="center" vertical="top"/>
    </xf>
    <xf numFmtId="0" fontId="65" fillId="0" borderId="30" xfId="0" applyFont="1" applyFill="1" applyBorder="1" applyAlignment="1">
      <alignment vertical="center"/>
    </xf>
    <xf numFmtId="0" fontId="65" fillId="2" borderId="29" xfId="317" applyFont="1" applyFill="1" applyBorder="1" applyAlignment="1">
      <alignment horizontal="center" vertical="center"/>
    </xf>
    <xf numFmtId="3" fontId="65" fillId="0" borderId="29" xfId="0" applyNumberFormat="1" applyFont="1" applyFill="1" applyBorder="1" applyAlignment="1">
      <alignment horizontal="center" vertical="center"/>
    </xf>
    <xf numFmtId="0" fontId="22" fillId="0" borderId="27" xfId="0" applyFont="1" applyFill="1" applyBorder="1" applyAlignment="1">
      <alignment vertical="center"/>
    </xf>
    <xf numFmtId="0" fontId="66" fillId="0" borderId="23" xfId="0" applyFont="1" applyFill="1" applyBorder="1" applyAlignment="1">
      <alignment vertical="center"/>
    </xf>
    <xf numFmtId="0" fontId="51" fillId="65" borderId="94" xfId="0" applyFont="1" applyFill="1" applyBorder="1" applyAlignment="1">
      <alignment horizontal="center"/>
    </xf>
    <xf numFmtId="0" fontId="52" fillId="2" borderId="73" xfId="0" applyFont="1" applyFill="1" applyBorder="1" applyAlignment="1">
      <alignment horizontal="center"/>
    </xf>
    <xf numFmtId="0" fontId="22" fillId="2" borderId="0" xfId="349" applyFont="1" applyFill="1" applyBorder="1" applyAlignment="1">
      <alignment vertical="center"/>
    </xf>
    <xf numFmtId="0" fontId="22" fillId="2" borderId="6" xfId="349" applyFont="1" applyFill="1" applyBorder="1" applyAlignment="1">
      <alignment horizontal="center" vertical="center"/>
    </xf>
    <xf numFmtId="0" fontId="51" fillId="0" borderId="0" xfId="0" applyFont="1" applyFill="1" applyBorder="1" applyAlignment="1">
      <alignment horizontal="left"/>
    </xf>
    <xf numFmtId="0" fontId="51" fillId="65" borderId="5" xfId="0" applyFont="1" applyFill="1" applyBorder="1" applyAlignment="1">
      <alignment horizontal="center"/>
    </xf>
    <xf numFmtId="0" fontId="0" fillId="0" borderId="2" xfId="0" applyBorder="1"/>
    <xf numFmtId="0" fontId="51" fillId="67" borderId="4" xfId="0" applyFont="1" applyFill="1" applyBorder="1" applyAlignment="1">
      <alignment horizontal="center"/>
    </xf>
    <xf numFmtId="0" fontId="51" fillId="65" borderId="4" xfId="0" applyFont="1" applyFill="1" applyBorder="1" applyAlignment="1">
      <alignment horizontal="center"/>
    </xf>
    <xf numFmtId="0" fontId="51" fillId="65" borderId="41" xfId="0" applyFont="1" applyFill="1" applyBorder="1" applyAlignment="1">
      <alignment horizontal="center"/>
    </xf>
    <xf numFmtId="0" fontId="51" fillId="65" borderId="28" xfId="0" applyFont="1" applyFill="1" applyBorder="1" applyAlignment="1">
      <alignment horizontal="center"/>
    </xf>
    <xf numFmtId="0" fontId="51" fillId="65" borderId="96" xfId="0" applyFont="1" applyFill="1" applyBorder="1" applyAlignment="1">
      <alignment horizontal="center"/>
    </xf>
    <xf numFmtId="0" fontId="51" fillId="65" borderId="84" xfId="0" applyFont="1" applyFill="1" applyBorder="1" applyAlignment="1">
      <alignment horizontal="center"/>
    </xf>
    <xf numFmtId="0" fontId="53" fillId="2" borderId="0" xfId="0" applyFont="1" applyFill="1" applyBorder="1" applyAlignment="1"/>
    <xf numFmtId="3" fontId="3" fillId="0" borderId="39" xfId="0" applyNumberFormat="1" applyFont="1" applyFill="1" applyBorder="1" applyAlignment="1">
      <alignment horizontal="center" vertical="center"/>
    </xf>
    <xf numFmtId="3" fontId="3" fillId="0" borderId="40" xfId="0" applyNumberFormat="1" applyFont="1" applyFill="1" applyBorder="1" applyAlignment="1">
      <alignment horizontal="center" vertical="center"/>
    </xf>
    <xf numFmtId="3" fontId="3" fillId="0" borderId="82" xfId="0" applyNumberFormat="1" applyFont="1" applyFill="1" applyBorder="1" applyAlignment="1">
      <alignment horizontal="center" vertical="center"/>
    </xf>
    <xf numFmtId="0" fontId="52" fillId="66" borderId="84" xfId="0" applyFont="1" applyFill="1" applyBorder="1" applyAlignment="1">
      <alignment horizontal="center" vertical="center" wrapText="1"/>
    </xf>
    <xf numFmtId="0" fontId="52" fillId="0" borderId="3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2" fillId="2" borderId="1" xfId="0" applyFont="1" applyFill="1" applyBorder="1" applyAlignment="1">
      <alignment horizontal="center"/>
    </xf>
    <xf numFmtId="0" fontId="53" fillId="2" borderId="5" xfId="0" applyFont="1" applyFill="1" applyBorder="1" applyAlignment="1">
      <alignment vertical="center"/>
    </xf>
    <xf numFmtId="0" fontId="53" fillId="2" borderId="8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vertical="center"/>
    </xf>
    <xf numFmtId="0" fontId="51" fillId="65" borderId="7" xfId="0" applyFont="1" applyFill="1" applyBorder="1" applyAlignment="1">
      <alignment horizontal="center"/>
    </xf>
    <xf numFmtId="0" fontId="51" fillId="65" borderId="21" xfId="0" applyFont="1" applyFill="1" applyBorder="1" applyAlignment="1">
      <alignment horizontal="center"/>
    </xf>
    <xf numFmtId="0" fontId="51" fillId="0" borderId="28" xfId="0" applyFont="1" applyBorder="1" applyAlignment="1">
      <alignment horizontal="center"/>
    </xf>
    <xf numFmtId="0" fontId="51" fillId="0" borderId="84" xfId="0" applyFont="1" applyBorder="1" applyAlignment="1">
      <alignment horizontal="center"/>
    </xf>
    <xf numFmtId="0" fontId="52" fillId="67" borderId="1" xfId="0" applyFont="1" applyFill="1" applyBorder="1" applyAlignment="1">
      <alignment horizontal="center"/>
    </xf>
    <xf numFmtId="0" fontId="52" fillId="65" borderId="1" xfId="0" applyFont="1" applyFill="1" applyBorder="1" applyAlignment="1">
      <alignment horizontal="center"/>
    </xf>
    <xf numFmtId="0" fontId="51" fillId="64" borderId="67" xfId="0" applyFont="1" applyFill="1" applyBorder="1" applyAlignment="1">
      <alignment horizontal="center"/>
    </xf>
    <xf numFmtId="0" fontId="52" fillId="0" borderId="4" xfId="0" applyFont="1" applyBorder="1" applyAlignment="1">
      <alignment horizontal="center"/>
    </xf>
    <xf numFmtId="0" fontId="52" fillId="0" borderId="89" xfId="0" applyFont="1" applyBorder="1" applyAlignment="1">
      <alignment horizontal="center"/>
    </xf>
    <xf numFmtId="0" fontId="52" fillId="0" borderId="92" xfId="0" applyFont="1" applyBorder="1" applyAlignment="1">
      <alignment horizontal="center"/>
    </xf>
    <xf numFmtId="0" fontId="52" fillId="0" borderId="90" xfId="0" applyFont="1" applyBorder="1" applyAlignment="1">
      <alignment horizontal="center"/>
    </xf>
    <xf numFmtId="0" fontId="52" fillId="0" borderId="93" xfId="0" applyFont="1" applyBorder="1" applyAlignment="1">
      <alignment horizontal="center"/>
    </xf>
    <xf numFmtId="0" fontId="52" fillId="0" borderId="91" xfId="0" applyFont="1" applyBorder="1" applyAlignment="1">
      <alignment horizontal="center"/>
    </xf>
    <xf numFmtId="0" fontId="0" fillId="0" borderId="8" xfId="0" applyBorder="1"/>
    <xf numFmtId="0" fontId="51" fillId="64" borderId="16" xfId="0" applyFont="1" applyFill="1" applyBorder="1" applyAlignment="1">
      <alignment horizontal="center"/>
    </xf>
    <xf numFmtId="0" fontId="51" fillId="0" borderId="90" xfId="0" applyFont="1" applyBorder="1" applyAlignment="1">
      <alignment horizontal="center"/>
    </xf>
    <xf numFmtId="0" fontId="51" fillId="0" borderId="89" xfId="0" applyFont="1" applyBorder="1" applyAlignment="1">
      <alignment horizontal="center"/>
    </xf>
    <xf numFmtId="3" fontId="3" fillId="0" borderId="97" xfId="0" applyNumberFormat="1" applyFont="1" applyFill="1" applyBorder="1" applyAlignment="1">
      <alignment horizontal="center" vertical="center"/>
    </xf>
    <xf numFmtId="0" fontId="51" fillId="65" borderId="77" xfId="0" applyFont="1" applyFill="1" applyBorder="1" applyAlignment="1">
      <alignment horizontal="center"/>
    </xf>
    <xf numFmtId="0" fontId="51" fillId="65" borderId="66" xfId="0" applyFont="1" applyFill="1" applyBorder="1" applyAlignment="1">
      <alignment horizontal="center"/>
    </xf>
    <xf numFmtId="0" fontId="51" fillId="65" borderId="0" xfId="0" applyFont="1" applyFill="1" applyBorder="1" applyAlignment="1">
      <alignment horizontal="center"/>
    </xf>
    <xf numFmtId="3" fontId="22" fillId="2" borderId="87" xfId="320" applyNumberFormat="1" applyFont="1" applyFill="1" applyBorder="1" applyAlignment="1">
      <alignment horizontal="center" vertical="center"/>
    </xf>
    <xf numFmtId="0" fontId="51" fillId="65" borderId="71" xfId="0" applyFont="1" applyFill="1" applyBorder="1" applyAlignment="1">
      <alignment horizontal="center"/>
    </xf>
    <xf numFmtId="0" fontId="51" fillId="65" borderId="78" xfId="0" applyFont="1" applyFill="1" applyBorder="1" applyAlignment="1">
      <alignment horizontal="center"/>
    </xf>
    <xf numFmtId="0" fontId="51" fillId="65" borderId="72" xfId="0" applyFont="1" applyFill="1" applyBorder="1" applyAlignment="1">
      <alignment horizontal="center"/>
    </xf>
    <xf numFmtId="3" fontId="22" fillId="2" borderId="83" xfId="317" applyNumberFormat="1" applyFont="1" applyFill="1" applyBorder="1" applyAlignment="1">
      <alignment horizontal="center" vertical="center"/>
    </xf>
    <xf numFmtId="3" fontId="22" fillId="2" borderId="87" xfId="341" applyNumberFormat="1" applyFont="1" applyFill="1" applyBorder="1" applyAlignment="1">
      <alignment horizontal="center" vertical="center"/>
    </xf>
    <xf numFmtId="3" fontId="22" fillId="2" borderId="97" xfId="341" applyNumberFormat="1" applyFont="1" applyFill="1" applyBorder="1" applyAlignment="1">
      <alignment horizontal="center" vertical="center"/>
    </xf>
    <xf numFmtId="3" fontId="66" fillId="0" borderId="83" xfId="0" applyNumberFormat="1" applyFont="1" applyFill="1" applyBorder="1" applyAlignment="1">
      <alignment horizontal="center" vertical="center"/>
    </xf>
    <xf numFmtId="0" fontId="51" fillId="0" borderId="17" xfId="0" applyFont="1" applyFill="1" applyBorder="1" applyAlignment="1">
      <alignment horizontal="center"/>
    </xf>
    <xf numFmtId="0" fontId="51" fillId="0" borderId="18" xfId="0" applyFont="1" applyFill="1" applyBorder="1" applyAlignment="1">
      <alignment horizontal="center"/>
    </xf>
    <xf numFmtId="3" fontId="3" fillId="2" borderId="83" xfId="341" applyNumberFormat="1" applyFont="1" applyFill="1" applyBorder="1" applyAlignment="1">
      <alignment horizontal="center" vertical="center"/>
    </xf>
    <xf numFmtId="3" fontId="3" fillId="2" borderId="88" xfId="341" applyNumberFormat="1" applyFont="1" applyFill="1" applyBorder="1" applyAlignment="1">
      <alignment horizontal="center" vertical="center"/>
    </xf>
    <xf numFmtId="171" fontId="3" fillId="2" borderId="9" xfId="341" applyNumberFormat="1" applyFont="1" applyFill="1" applyBorder="1" applyAlignment="1">
      <alignment horizontal="center" vertical="center"/>
    </xf>
    <xf numFmtId="0" fontId="3" fillId="2" borderId="87" xfId="341" applyFont="1" applyFill="1" applyBorder="1" applyAlignment="1">
      <alignment horizontal="center" vertical="center"/>
    </xf>
    <xf numFmtId="0" fontId="22" fillId="2" borderId="0" xfId="349" applyFont="1" applyFill="1" applyBorder="1" applyAlignment="1">
      <alignment horizontal="center" vertical="center"/>
    </xf>
    <xf numFmtId="0" fontId="51" fillId="67" borderId="74" xfId="0" applyFont="1" applyFill="1" applyBorder="1" applyAlignment="1">
      <alignment horizontal="center"/>
    </xf>
    <xf numFmtId="0" fontId="51" fillId="67" borderId="75" xfId="0" applyFont="1" applyFill="1" applyBorder="1" applyAlignment="1">
      <alignment horizontal="center"/>
    </xf>
    <xf numFmtId="0" fontId="51" fillId="67" borderId="95" xfId="0" applyFont="1" applyFill="1" applyBorder="1" applyAlignment="1">
      <alignment horizontal="center"/>
    </xf>
    <xf numFmtId="0" fontId="51" fillId="67" borderId="76" xfId="0" applyFont="1" applyFill="1" applyBorder="1" applyAlignment="1">
      <alignment horizontal="center"/>
    </xf>
    <xf numFmtId="0" fontId="51" fillId="64" borderId="90" xfId="0" applyFont="1" applyFill="1" applyBorder="1" applyAlignment="1">
      <alignment horizontal="center"/>
    </xf>
    <xf numFmtId="0" fontId="3" fillId="0" borderId="23" xfId="0" applyFont="1" applyFill="1" applyBorder="1" applyAlignment="1">
      <alignment vertical="center" wrapText="1"/>
    </xf>
    <xf numFmtId="0" fontId="52" fillId="64" borderId="91" xfId="0" applyFont="1" applyFill="1" applyBorder="1" applyAlignment="1">
      <alignment horizontal="center"/>
    </xf>
    <xf numFmtId="4" fontId="0" fillId="0" borderId="25" xfId="0" applyNumberFormat="1" applyFill="1" applyBorder="1" applyAlignment="1">
      <alignment vertical="center"/>
    </xf>
    <xf numFmtId="4" fontId="0" fillId="0" borderId="65" xfId="0" applyNumberFormat="1" applyFill="1" applyBorder="1" applyAlignment="1">
      <alignment vertical="center"/>
    </xf>
    <xf numFmtId="4" fontId="0" fillId="0" borderId="20" xfId="0" applyNumberFormat="1" applyFill="1" applyBorder="1" applyAlignment="1">
      <alignment vertical="center"/>
    </xf>
    <xf numFmtId="0" fontId="0" fillId="0" borderId="29" xfId="0" applyBorder="1" applyAlignment="1">
      <alignment horizontal="center"/>
    </xf>
    <xf numFmtId="0" fontId="0" fillId="0" borderId="4" xfId="0" applyBorder="1"/>
    <xf numFmtId="0" fontId="0" fillId="0" borderId="31" xfId="0" applyBorder="1" applyAlignment="1">
      <alignment horizontal="center"/>
    </xf>
    <xf numFmtId="0" fontId="53" fillId="0" borderId="2" xfId="0" applyFont="1" applyBorder="1" applyAlignment="1">
      <alignment horizontal="right"/>
    </xf>
    <xf numFmtId="0" fontId="53" fillId="0" borderId="3" xfId="0" applyFont="1" applyBorder="1" applyAlignment="1">
      <alignment horizontal="right"/>
    </xf>
    <xf numFmtId="0" fontId="61" fillId="0" borderId="0" xfId="0" applyFont="1" applyAlignment="1">
      <alignment horizontal="center" vertical="center"/>
    </xf>
    <xf numFmtId="0" fontId="61" fillId="0" borderId="0" xfId="0" applyFont="1" applyAlignment="1">
      <alignment horizontal="center" vertical="center" wrapText="1"/>
    </xf>
    <xf numFmtId="0" fontId="22" fillId="0" borderId="79" xfId="0" applyFont="1" applyFill="1" applyBorder="1" applyAlignment="1">
      <alignment horizontal="center" vertical="top"/>
    </xf>
    <xf numFmtId="0" fontId="22" fillId="0" borderId="6" xfId="0" applyFont="1" applyFill="1" applyBorder="1" applyAlignment="1">
      <alignment horizontal="center" vertical="top"/>
    </xf>
    <xf numFmtId="0" fontId="53" fillId="66" borderId="8" xfId="0" applyFont="1" applyFill="1" applyBorder="1" applyAlignment="1">
      <alignment horizontal="center" vertical="center"/>
    </xf>
    <xf numFmtId="0" fontId="53" fillId="66" borderId="9" xfId="0" applyFont="1" applyFill="1" applyBorder="1" applyAlignment="1">
      <alignment horizontal="center" vertical="center"/>
    </xf>
    <xf numFmtId="0" fontId="53" fillId="66" borderId="10" xfId="0" applyFont="1" applyFill="1" applyBorder="1" applyAlignment="1">
      <alignment horizontal="center" vertical="center"/>
    </xf>
    <xf numFmtId="0" fontId="53" fillId="2" borderId="9" xfId="0" applyFont="1" applyFill="1" applyBorder="1" applyAlignment="1">
      <alignment horizontal="center" vertical="center"/>
    </xf>
    <xf numFmtId="0" fontId="53" fillId="2" borderId="8" xfId="0" applyFont="1" applyFill="1" applyBorder="1" applyAlignment="1">
      <alignment horizontal="center" vertical="center"/>
    </xf>
    <xf numFmtId="0" fontId="53" fillId="2" borderId="10" xfId="0" applyFont="1" applyFill="1" applyBorder="1" applyAlignment="1">
      <alignment horizontal="center" vertical="center"/>
    </xf>
    <xf numFmtId="0" fontId="53" fillId="66" borderId="8" xfId="0" applyFont="1" applyFill="1" applyBorder="1" applyAlignment="1">
      <alignment horizontal="center"/>
    </xf>
    <xf numFmtId="0" fontId="53" fillId="66" borderId="9" xfId="0" applyFont="1" applyFill="1" applyBorder="1" applyAlignment="1">
      <alignment horizontal="center"/>
    </xf>
    <xf numFmtId="0" fontId="53" fillId="66" borderId="10" xfId="0" applyFont="1" applyFill="1" applyBorder="1" applyAlignment="1">
      <alignment horizontal="center"/>
    </xf>
    <xf numFmtId="0" fontId="53" fillId="2" borderId="8" xfId="0" applyFont="1" applyFill="1" applyBorder="1" applyAlignment="1">
      <alignment horizontal="center"/>
    </xf>
    <xf numFmtId="0" fontId="53" fillId="2" borderId="9" xfId="0" applyFont="1" applyFill="1" applyBorder="1" applyAlignment="1">
      <alignment horizontal="center"/>
    </xf>
    <xf numFmtId="0" fontId="53" fillId="2" borderId="10" xfId="0" applyFont="1" applyFill="1" applyBorder="1" applyAlignment="1">
      <alignment horizontal="center"/>
    </xf>
    <xf numFmtId="0" fontId="53" fillId="2" borderId="36" xfId="0" applyFont="1" applyFill="1" applyBorder="1" applyAlignment="1">
      <alignment horizontal="center" vertical="center"/>
    </xf>
    <xf numFmtId="0" fontId="53" fillId="2" borderId="0" xfId="0" applyFont="1" applyFill="1" applyBorder="1" applyAlignment="1">
      <alignment horizontal="center" vertical="center"/>
    </xf>
    <xf numFmtId="0" fontId="53" fillId="0" borderId="3" xfId="0" applyFont="1" applyBorder="1" applyAlignment="1">
      <alignment horizontal="left"/>
    </xf>
    <xf numFmtId="0" fontId="53" fillId="0" borderId="24" xfId="0" applyFont="1" applyBorder="1" applyAlignment="1">
      <alignment horizontal="right"/>
    </xf>
    <xf numFmtId="0" fontId="53" fillId="0" borderId="73" xfId="0" applyFont="1" applyBorder="1" applyAlignment="1">
      <alignment horizontal="right"/>
    </xf>
    <xf numFmtId="0" fontId="53" fillId="2" borderId="27" xfId="0" applyFont="1" applyFill="1" applyBorder="1" applyAlignment="1">
      <alignment horizontal="left" vertical="center" wrapText="1"/>
    </xf>
    <xf numFmtId="0" fontId="53" fillId="2" borderId="23" xfId="0" applyFont="1" applyFill="1" applyBorder="1" applyAlignment="1">
      <alignment horizontal="left" vertical="center" wrapText="1"/>
    </xf>
    <xf numFmtId="0" fontId="53" fillId="2" borderId="99" xfId="0" applyFont="1" applyFill="1" applyBorder="1" applyAlignment="1">
      <alignment horizontal="left" vertical="center" wrapText="1"/>
    </xf>
    <xf numFmtId="0" fontId="53" fillId="2" borderId="2" xfId="0" applyFont="1" applyFill="1" applyBorder="1" applyAlignment="1">
      <alignment horizontal="center"/>
    </xf>
    <xf numFmtId="0" fontId="53" fillId="2" borderId="3" xfId="0" applyFont="1" applyFill="1" applyBorder="1" applyAlignment="1">
      <alignment horizontal="center"/>
    </xf>
    <xf numFmtId="0" fontId="53" fillId="2" borderId="4" xfId="0" applyFont="1" applyFill="1" applyBorder="1" applyAlignment="1">
      <alignment horizontal="center"/>
    </xf>
    <xf numFmtId="0" fontId="53" fillId="2" borderId="73" xfId="0" applyFont="1" applyFill="1" applyBorder="1" applyAlignment="1">
      <alignment horizontal="center"/>
    </xf>
    <xf numFmtId="0" fontId="52" fillId="2" borderId="0" xfId="0" applyFont="1" applyFill="1" applyBorder="1" applyAlignment="1">
      <alignment horizontal="center"/>
    </xf>
    <xf numFmtId="0" fontId="53" fillId="2" borderId="86" xfId="0" applyFont="1" applyFill="1" applyBorder="1" applyAlignment="1">
      <alignment horizontal="left" vertical="center" wrapText="1"/>
    </xf>
    <xf numFmtId="0" fontId="22" fillId="2" borderId="5" xfId="358" applyFont="1" applyFill="1" applyBorder="1" applyAlignment="1">
      <alignment horizontal="center" vertical="center"/>
    </xf>
    <xf numFmtId="0" fontId="22" fillId="2" borderId="6" xfId="358" applyFont="1" applyFill="1" applyBorder="1" applyAlignment="1">
      <alignment horizontal="center" vertical="center"/>
    </xf>
    <xf numFmtId="0" fontId="22" fillId="2" borderId="7" xfId="358" applyFont="1" applyFill="1" applyBorder="1" applyAlignment="1">
      <alignment horizontal="center" vertical="center"/>
    </xf>
    <xf numFmtId="0" fontId="53" fillId="2" borderId="8" xfId="0" applyFont="1" applyFill="1" applyBorder="1" applyAlignment="1">
      <alignment horizontal="left" vertical="center"/>
    </xf>
    <xf numFmtId="0" fontId="53" fillId="2" borderId="24" xfId="0" applyFont="1" applyFill="1" applyBorder="1" applyAlignment="1">
      <alignment horizontal="left" vertical="center"/>
    </xf>
    <xf numFmtId="0" fontId="53" fillId="2" borderId="36" xfId="0" applyFont="1" applyFill="1" applyBorder="1" applyAlignment="1">
      <alignment horizontal="left" vertical="center"/>
    </xf>
    <xf numFmtId="0" fontId="53" fillId="2" borderId="27" xfId="0" applyFont="1" applyFill="1" applyBorder="1" applyAlignment="1">
      <alignment horizontal="left" vertical="center"/>
    </xf>
    <xf numFmtId="0" fontId="53" fillId="2" borderId="23" xfId="0" applyFont="1" applyFill="1" applyBorder="1" applyAlignment="1">
      <alignment horizontal="left" vertical="center"/>
    </xf>
    <xf numFmtId="0" fontId="53" fillId="2" borderId="86" xfId="0" applyFont="1" applyFill="1" applyBorder="1" applyAlignment="1">
      <alignment horizontal="left" vertical="center"/>
    </xf>
    <xf numFmtId="0" fontId="64" fillId="0" borderId="36" xfId="0" applyFont="1" applyBorder="1" applyAlignment="1">
      <alignment horizontal="left"/>
    </xf>
    <xf numFmtId="0" fontId="64" fillId="0" borderId="0" xfId="0" applyFont="1" applyAlignment="1">
      <alignment horizontal="left"/>
    </xf>
    <xf numFmtId="0" fontId="22" fillId="2" borderId="5" xfId="359" applyFont="1" applyFill="1" applyBorder="1" applyAlignment="1">
      <alignment horizontal="center" vertical="center"/>
    </xf>
    <xf numFmtId="0" fontId="22" fillId="2" borderId="6" xfId="359" applyFont="1" applyFill="1" applyBorder="1" applyAlignment="1">
      <alignment horizontal="center" vertical="center"/>
    </xf>
    <xf numFmtId="0" fontId="22" fillId="2" borderId="7" xfId="359" applyFont="1" applyFill="1" applyBorder="1" applyAlignment="1">
      <alignment horizontal="center" vertical="center"/>
    </xf>
    <xf numFmtId="0" fontId="22" fillId="2" borderId="5" xfId="360" applyFont="1" applyFill="1" applyBorder="1" applyAlignment="1">
      <alignment horizontal="center" vertical="center"/>
    </xf>
    <xf numFmtId="0" fontId="22" fillId="2" borderId="6" xfId="360" applyFont="1" applyFill="1" applyBorder="1" applyAlignment="1">
      <alignment horizontal="center" vertical="center"/>
    </xf>
    <xf numFmtId="0" fontId="22" fillId="2" borderId="7" xfId="360" applyFont="1" applyFill="1" applyBorder="1" applyAlignment="1">
      <alignment horizontal="center" vertical="center"/>
    </xf>
    <xf numFmtId="0" fontId="53" fillId="2" borderId="5" xfId="0" applyFont="1" applyFill="1" applyBorder="1" applyAlignment="1">
      <alignment horizontal="center" vertical="center"/>
    </xf>
    <xf numFmtId="0" fontId="53" fillId="2" borderId="7" xfId="0" applyFont="1" applyFill="1" applyBorder="1" applyAlignment="1">
      <alignment horizontal="center" vertical="center"/>
    </xf>
    <xf numFmtId="0" fontId="53" fillId="2" borderId="24" xfId="0" applyFont="1" applyFill="1" applyBorder="1" applyAlignment="1">
      <alignment horizontal="center" vertical="center"/>
    </xf>
    <xf numFmtId="0" fontId="53" fillId="2" borderId="73" xfId="0" applyFont="1" applyFill="1" applyBorder="1" applyAlignment="1">
      <alignment horizontal="center" vertical="center"/>
    </xf>
    <xf numFmtId="0" fontId="55" fillId="2" borderId="8" xfId="352" applyFont="1" applyFill="1" applyBorder="1" applyAlignment="1">
      <alignment horizontal="left" vertical="center"/>
    </xf>
    <xf numFmtId="0" fontId="55" fillId="2" borderId="24" xfId="352" applyFont="1" applyFill="1" applyBorder="1" applyAlignment="1">
      <alignment horizontal="left" vertical="center"/>
    </xf>
    <xf numFmtId="0" fontId="22" fillId="2" borderId="5" xfId="352" applyFont="1" applyFill="1" applyBorder="1" applyAlignment="1">
      <alignment horizontal="center" vertical="center"/>
    </xf>
    <xf numFmtId="0" fontId="22" fillId="2" borderId="7" xfId="352" applyFont="1" applyFill="1" applyBorder="1" applyAlignment="1">
      <alignment horizontal="center" vertical="center"/>
    </xf>
  </cellXfs>
  <cellStyles count="517">
    <cellStyle name="20 % - Accent1" xfId="45" xr:uid="{00000000-0005-0000-0000-000000000000}"/>
    <cellStyle name="20 % - Accent2" xfId="46" xr:uid="{00000000-0005-0000-0000-000001000000}"/>
    <cellStyle name="20 % - Accent3" xfId="47" xr:uid="{00000000-0005-0000-0000-000002000000}"/>
    <cellStyle name="20 % - Accent4" xfId="48" xr:uid="{00000000-0005-0000-0000-000003000000}"/>
    <cellStyle name="20 % - Accent5" xfId="49" xr:uid="{00000000-0005-0000-0000-000004000000}"/>
    <cellStyle name="20 % - Accent6" xfId="50" xr:uid="{00000000-0005-0000-0000-000005000000}"/>
    <cellStyle name="20% - Accent1" xfId="51" xr:uid="{00000000-0005-0000-0000-000006000000}"/>
    <cellStyle name="20% - Accent2" xfId="52" xr:uid="{00000000-0005-0000-0000-000007000000}"/>
    <cellStyle name="20% - Accent3" xfId="53" xr:uid="{00000000-0005-0000-0000-000008000000}"/>
    <cellStyle name="20% - Accent4" xfId="54" xr:uid="{00000000-0005-0000-0000-000009000000}"/>
    <cellStyle name="20% - Accent5" xfId="55" xr:uid="{00000000-0005-0000-0000-00000A000000}"/>
    <cellStyle name="20% - Accent6" xfId="56" xr:uid="{00000000-0005-0000-0000-00000B000000}"/>
    <cellStyle name="20% - Èmfasi1 2" xfId="4" xr:uid="{00000000-0005-0000-0000-00000C000000}"/>
    <cellStyle name="20% - Èmfasi2 2" xfId="5" xr:uid="{00000000-0005-0000-0000-00000D000000}"/>
    <cellStyle name="20% - Èmfasi3 2" xfId="6" xr:uid="{00000000-0005-0000-0000-00000E000000}"/>
    <cellStyle name="20% - Èmfasi4 2" xfId="7" xr:uid="{00000000-0005-0000-0000-00000F000000}"/>
    <cellStyle name="20% - Èmfasi5 2" xfId="8" xr:uid="{00000000-0005-0000-0000-000010000000}"/>
    <cellStyle name="20% - Èmfasi6 2" xfId="9" xr:uid="{00000000-0005-0000-0000-000011000000}"/>
    <cellStyle name="20% - Énfasis1" xfId="57" xr:uid="{00000000-0005-0000-0000-000012000000}"/>
    <cellStyle name="20% - Énfasis2" xfId="58" xr:uid="{00000000-0005-0000-0000-000013000000}"/>
    <cellStyle name="20% - Énfasis3" xfId="59" xr:uid="{00000000-0005-0000-0000-000014000000}"/>
    <cellStyle name="20% - Énfasis4" xfId="60" xr:uid="{00000000-0005-0000-0000-000015000000}"/>
    <cellStyle name="20% - Énfasis5" xfId="61" xr:uid="{00000000-0005-0000-0000-000016000000}"/>
    <cellStyle name="20% - Énfasis6" xfId="62" xr:uid="{00000000-0005-0000-0000-000017000000}"/>
    <cellStyle name="40 % - Accent1" xfId="63" xr:uid="{00000000-0005-0000-0000-000018000000}"/>
    <cellStyle name="40 % - Accent2" xfId="64" xr:uid="{00000000-0005-0000-0000-000019000000}"/>
    <cellStyle name="40 % - Accent3" xfId="65" xr:uid="{00000000-0005-0000-0000-00001A000000}"/>
    <cellStyle name="40 % - Accent4" xfId="66" xr:uid="{00000000-0005-0000-0000-00001B000000}"/>
    <cellStyle name="40 % - Accent5" xfId="67" xr:uid="{00000000-0005-0000-0000-00001C000000}"/>
    <cellStyle name="40 % - Accent6" xfId="68" xr:uid="{00000000-0005-0000-0000-00001D000000}"/>
    <cellStyle name="40% - Accent1" xfId="69" xr:uid="{00000000-0005-0000-0000-00001E000000}"/>
    <cellStyle name="40% - Accent2" xfId="70" xr:uid="{00000000-0005-0000-0000-00001F000000}"/>
    <cellStyle name="40% - Accent3" xfId="71" xr:uid="{00000000-0005-0000-0000-000020000000}"/>
    <cellStyle name="40% - Accent4" xfId="72" xr:uid="{00000000-0005-0000-0000-000021000000}"/>
    <cellStyle name="40% - Accent5" xfId="73" xr:uid="{00000000-0005-0000-0000-000022000000}"/>
    <cellStyle name="40% - Accent6" xfId="74" xr:uid="{00000000-0005-0000-0000-000023000000}"/>
    <cellStyle name="40% - Èmfasi1 2" xfId="10" xr:uid="{00000000-0005-0000-0000-000024000000}"/>
    <cellStyle name="40% - Èmfasi2 2" xfId="11" xr:uid="{00000000-0005-0000-0000-000025000000}"/>
    <cellStyle name="40% - Èmfasi3 2" xfId="12" xr:uid="{00000000-0005-0000-0000-000026000000}"/>
    <cellStyle name="40% - Èmfasi4 2" xfId="13" xr:uid="{00000000-0005-0000-0000-000027000000}"/>
    <cellStyle name="40% - Èmfasi5 2" xfId="14" xr:uid="{00000000-0005-0000-0000-000028000000}"/>
    <cellStyle name="40% - Èmfasi6 2" xfId="15" xr:uid="{00000000-0005-0000-0000-000029000000}"/>
    <cellStyle name="40% - Énfasis1" xfId="75" xr:uid="{00000000-0005-0000-0000-00002A000000}"/>
    <cellStyle name="40% - Énfasis2" xfId="76" xr:uid="{00000000-0005-0000-0000-00002B000000}"/>
    <cellStyle name="40% - Énfasis3" xfId="77" xr:uid="{00000000-0005-0000-0000-00002C000000}"/>
    <cellStyle name="40% - Énfasis4" xfId="78" xr:uid="{00000000-0005-0000-0000-00002D000000}"/>
    <cellStyle name="40% - Énfasis5" xfId="79" xr:uid="{00000000-0005-0000-0000-00002E000000}"/>
    <cellStyle name="40% - Énfasis6" xfId="80" xr:uid="{00000000-0005-0000-0000-00002F000000}"/>
    <cellStyle name="60 % - Accent1" xfId="81" xr:uid="{00000000-0005-0000-0000-000030000000}"/>
    <cellStyle name="60 % - Accent2" xfId="82" xr:uid="{00000000-0005-0000-0000-000031000000}"/>
    <cellStyle name="60 % - Accent3" xfId="83" xr:uid="{00000000-0005-0000-0000-000032000000}"/>
    <cellStyle name="60 % - Accent4" xfId="84" xr:uid="{00000000-0005-0000-0000-000033000000}"/>
    <cellStyle name="60 % - Accent5" xfId="85" xr:uid="{00000000-0005-0000-0000-000034000000}"/>
    <cellStyle name="60 % - Accent6" xfId="86" xr:uid="{00000000-0005-0000-0000-000035000000}"/>
    <cellStyle name="60% - Accent1" xfId="87" xr:uid="{00000000-0005-0000-0000-000036000000}"/>
    <cellStyle name="60% - Accent2" xfId="88" xr:uid="{00000000-0005-0000-0000-000037000000}"/>
    <cellStyle name="60% - Accent3" xfId="89" xr:uid="{00000000-0005-0000-0000-000038000000}"/>
    <cellStyle name="60% - Accent4" xfId="90" xr:uid="{00000000-0005-0000-0000-000039000000}"/>
    <cellStyle name="60% - Accent5" xfId="91" xr:uid="{00000000-0005-0000-0000-00003A000000}"/>
    <cellStyle name="60% - Accent6" xfId="92" xr:uid="{00000000-0005-0000-0000-00003B000000}"/>
    <cellStyle name="60% - Èmfasi1 2" xfId="16" xr:uid="{00000000-0005-0000-0000-00003C000000}"/>
    <cellStyle name="60% - Èmfasi2 2" xfId="17" xr:uid="{00000000-0005-0000-0000-00003D000000}"/>
    <cellStyle name="60% - Èmfasi3 2" xfId="18" xr:uid="{00000000-0005-0000-0000-00003E000000}"/>
    <cellStyle name="60% - Èmfasi4 2" xfId="19" xr:uid="{00000000-0005-0000-0000-00003F000000}"/>
    <cellStyle name="60% - Èmfasi5 2" xfId="20" xr:uid="{00000000-0005-0000-0000-000040000000}"/>
    <cellStyle name="60% - Èmfasi6 2" xfId="21" xr:uid="{00000000-0005-0000-0000-000041000000}"/>
    <cellStyle name="60% - Énfasis1" xfId="93" xr:uid="{00000000-0005-0000-0000-000042000000}"/>
    <cellStyle name="60% - Énfasis2" xfId="94" xr:uid="{00000000-0005-0000-0000-000043000000}"/>
    <cellStyle name="60% - Énfasis3" xfId="95" xr:uid="{00000000-0005-0000-0000-000044000000}"/>
    <cellStyle name="60% - Énfasis4" xfId="96" xr:uid="{00000000-0005-0000-0000-000045000000}"/>
    <cellStyle name="60% - Énfasis5" xfId="97" xr:uid="{00000000-0005-0000-0000-000046000000}"/>
    <cellStyle name="60% - Énfasis6" xfId="98" xr:uid="{00000000-0005-0000-0000-000047000000}"/>
    <cellStyle name="Accent1" xfId="99" xr:uid="{00000000-0005-0000-0000-000048000000}"/>
    <cellStyle name="Accent1 - 20%" xfId="100" xr:uid="{00000000-0005-0000-0000-000049000000}"/>
    <cellStyle name="Accent1 - 40%" xfId="101" xr:uid="{00000000-0005-0000-0000-00004A000000}"/>
    <cellStyle name="Accent1 - 60%" xfId="102" xr:uid="{00000000-0005-0000-0000-00004B000000}"/>
    <cellStyle name="Accent1_2ª revisió" xfId="103" xr:uid="{00000000-0005-0000-0000-00004C000000}"/>
    <cellStyle name="Accent2" xfId="104" xr:uid="{00000000-0005-0000-0000-00004D000000}"/>
    <cellStyle name="Accent2 - 20%" xfId="105" xr:uid="{00000000-0005-0000-0000-00004E000000}"/>
    <cellStyle name="Accent2 - 40%" xfId="106" xr:uid="{00000000-0005-0000-0000-00004F000000}"/>
    <cellStyle name="Accent2 - 60%" xfId="107" xr:uid="{00000000-0005-0000-0000-000050000000}"/>
    <cellStyle name="Accent2_2ª revisió" xfId="108" xr:uid="{00000000-0005-0000-0000-000051000000}"/>
    <cellStyle name="Accent3" xfId="109" xr:uid="{00000000-0005-0000-0000-000052000000}"/>
    <cellStyle name="Accent3 - 20%" xfId="110" xr:uid="{00000000-0005-0000-0000-000053000000}"/>
    <cellStyle name="Accent3 - 40%" xfId="111" xr:uid="{00000000-0005-0000-0000-000054000000}"/>
    <cellStyle name="Accent3 - 60%" xfId="112" xr:uid="{00000000-0005-0000-0000-000055000000}"/>
    <cellStyle name="Accent3_2ª revisió" xfId="113" xr:uid="{00000000-0005-0000-0000-000056000000}"/>
    <cellStyle name="Accent4" xfId="114" xr:uid="{00000000-0005-0000-0000-000057000000}"/>
    <cellStyle name="Accent4 - 20%" xfId="115" xr:uid="{00000000-0005-0000-0000-000058000000}"/>
    <cellStyle name="Accent4 - 40%" xfId="116" xr:uid="{00000000-0005-0000-0000-000059000000}"/>
    <cellStyle name="Accent4 - 60%" xfId="117" xr:uid="{00000000-0005-0000-0000-00005A000000}"/>
    <cellStyle name="Accent4_2ª revisió" xfId="118" xr:uid="{00000000-0005-0000-0000-00005B000000}"/>
    <cellStyle name="Accent5" xfId="119" xr:uid="{00000000-0005-0000-0000-00005C000000}"/>
    <cellStyle name="Accent5 - 20%" xfId="120" xr:uid="{00000000-0005-0000-0000-00005D000000}"/>
    <cellStyle name="Accent5 - 40%" xfId="121" xr:uid="{00000000-0005-0000-0000-00005E000000}"/>
    <cellStyle name="Accent5 - 60%" xfId="122" xr:uid="{00000000-0005-0000-0000-00005F000000}"/>
    <cellStyle name="Accent5_2ª revisió" xfId="123" xr:uid="{00000000-0005-0000-0000-000060000000}"/>
    <cellStyle name="Accent6" xfId="124" xr:uid="{00000000-0005-0000-0000-000061000000}"/>
    <cellStyle name="Accent6 - 20%" xfId="125" xr:uid="{00000000-0005-0000-0000-000062000000}"/>
    <cellStyle name="Accent6 - 40%" xfId="126" xr:uid="{00000000-0005-0000-0000-000063000000}"/>
    <cellStyle name="Accent6 - 60%" xfId="127" xr:uid="{00000000-0005-0000-0000-000064000000}"/>
    <cellStyle name="Accent6_2ª revisió" xfId="128" xr:uid="{00000000-0005-0000-0000-000065000000}"/>
    <cellStyle name="Avertissement" xfId="129" xr:uid="{00000000-0005-0000-0000-000066000000}"/>
    <cellStyle name="Bad" xfId="130" xr:uid="{00000000-0005-0000-0000-000067000000}"/>
    <cellStyle name="Bé 2" xfId="22" xr:uid="{00000000-0005-0000-0000-000068000000}"/>
    <cellStyle name="Buena" xfId="131" xr:uid="{00000000-0005-0000-0000-000069000000}"/>
    <cellStyle name="Calcul" xfId="132" xr:uid="{00000000-0005-0000-0000-00006A000000}"/>
    <cellStyle name="Càlcul 2" xfId="23" xr:uid="{00000000-0005-0000-0000-00006B000000}"/>
    <cellStyle name="Calculation" xfId="133" xr:uid="{00000000-0005-0000-0000-00006C000000}"/>
    <cellStyle name="Cálculo" xfId="134" xr:uid="{00000000-0005-0000-0000-00006D000000}"/>
    <cellStyle name="Cel·la de comprovació 2" xfId="24" xr:uid="{00000000-0005-0000-0000-00006E000000}"/>
    <cellStyle name="Cel·la enllaçada 2" xfId="25" xr:uid="{00000000-0005-0000-0000-00006F000000}"/>
    <cellStyle name="Celda de comprobación" xfId="135" xr:uid="{00000000-0005-0000-0000-000070000000}"/>
    <cellStyle name="Celda vinculada" xfId="136" xr:uid="{00000000-0005-0000-0000-000071000000}"/>
    <cellStyle name="Cellule liée" xfId="137" xr:uid="{00000000-0005-0000-0000-000072000000}"/>
    <cellStyle name="Check Cell" xfId="138" xr:uid="{00000000-0005-0000-0000-000073000000}"/>
    <cellStyle name="Coma 2" xfId="26" xr:uid="{00000000-0005-0000-0000-000074000000}"/>
    <cellStyle name="Coma 2 2" xfId="140" xr:uid="{00000000-0005-0000-0000-000075000000}"/>
    <cellStyle name="Coma 2 3" xfId="139" xr:uid="{00000000-0005-0000-0000-000076000000}"/>
    <cellStyle name="Coma 2 3 2" xfId="304" xr:uid="{00000000-0005-0000-0000-000077000000}"/>
    <cellStyle name="Coma 2 4" xfId="313" xr:uid="{00000000-0005-0000-0000-000078000000}"/>
    <cellStyle name="Coma 2 5" xfId="438" xr:uid="{00000000-0005-0000-0000-000079000000}"/>
    <cellStyle name="Coma 2 6" xfId="436" xr:uid="{00000000-0005-0000-0000-00007A000000}"/>
    <cellStyle name="Coma 2 6 2" xfId="496" xr:uid="{00000000-0005-0000-0000-00007B000000}"/>
    <cellStyle name="Coma 2 6 3" xfId="485" xr:uid="{00000000-0005-0000-0000-00007C000000}"/>
    <cellStyle name="Coma 3" xfId="141" xr:uid="{00000000-0005-0000-0000-00007D000000}"/>
    <cellStyle name="Coma 3 2" xfId="316" xr:uid="{00000000-0005-0000-0000-00007E000000}"/>
    <cellStyle name="Coma 3 3" xfId="441" xr:uid="{00000000-0005-0000-0000-00007F000000}"/>
    <cellStyle name="Coma 4" xfId="174" xr:uid="{00000000-0005-0000-0000-000080000000}"/>
    <cellStyle name="Coma 4 2" xfId="315" xr:uid="{00000000-0005-0000-0000-000081000000}"/>
    <cellStyle name="Coma 4 3" xfId="442" xr:uid="{00000000-0005-0000-0000-000082000000}"/>
    <cellStyle name="Coma 5" xfId="2" xr:uid="{00000000-0005-0000-0000-000083000000}"/>
    <cellStyle name="Coma 6" xfId="443" xr:uid="{00000000-0005-0000-0000-000084000000}"/>
    <cellStyle name="Coma 6 2" xfId="511" xr:uid="{00000000-0005-0000-0000-000085000000}"/>
    <cellStyle name="Coma 7" xfId="469" xr:uid="{00000000-0005-0000-0000-000086000000}"/>
    <cellStyle name="Coma 7 2" xfId="515" xr:uid="{00000000-0005-0000-0000-000087000000}"/>
    <cellStyle name="Commentaire" xfId="142" xr:uid="{00000000-0005-0000-0000-000088000000}"/>
    <cellStyle name="Èmfasi1 2" xfId="27" xr:uid="{00000000-0005-0000-0000-000089000000}"/>
    <cellStyle name="Èmfasi2 2" xfId="28" xr:uid="{00000000-0005-0000-0000-00008A000000}"/>
    <cellStyle name="Èmfasi3 2" xfId="29" xr:uid="{00000000-0005-0000-0000-00008B000000}"/>
    <cellStyle name="Èmfasi4 2" xfId="30" xr:uid="{00000000-0005-0000-0000-00008C000000}"/>
    <cellStyle name="Èmfasi5 2" xfId="31" xr:uid="{00000000-0005-0000-0000-00008D000000}"/>
    <cellStyle name="Èmfasi6 2" xfId="32" xr:uid="{00000000-0005-0000-0000-00008E000000}"/>
    <cellStyle name="Emphasis 1" xfId="143" xr:uid="{00000000-0005-0000-0000-00008F000000}"/>
    <cellStyle name="Emphasis 2" xfId="144" xr:uid="{00000000-0005-0000-0000-000090000000}"/>
    <cellStyle name="Emphasis 3" xfId="145" xr:uid="{00000000-0005-0000-0000-000091000000}"/>
    <cellStyle name="Encabezado 1" xfId="146" xr:uid="{00000000-0005-0000-0000-000092000000}"/>
    <cellStyle name="Encabezado 4" xfId="147" xr:uid="{00000000-0005-0000-0000-000093000000}"/>
    <cellStyle name="Énfasis1" xfId="148" xr:uid="{00000000-0005-0000-0000-000094000000}"/>
    <cellStyle name="Énfasis1 2" xfId="149" xr:uid="{00000000-0005-0000-0000-000095000000}"/>
    <cellStyle name="Énfasis2" xfId="150" xr:uid="{00000000-0005-0000-0000-000096000000}"/>
    <cellStyle name="Énfasis3" xfId="151" xr:uid="{00000000-0005-0000-0000-000097000000}"/>
    <cellStyle name="Énfasis4" xfId="152" xr:uid="{00000000-0005-0000-0000-000098000000}"/>
    <cellStyle name="Énfasis5" xfId="153" xr:uid="{00000000-0005-0000-0000-000099000000}"/>
    <cellStyle name="Énfasis6" xfId="154" xr:uid="{00000000-0005-0000-0000-00009A000000}"/>
    <cellStyle name="Entrada 2" xfId="155" xr:uid="{00000000-0005-0000-0000-00009B000000}"/>
    <cellStyle name="Entrée" xfId="156" xr:uid="{00000000-0005-0000-0000-00009C000000}"/>
    <cellStyle name="Euro" xfId="157" xr:uid="{00000000-0005-0000-0000-00009D000000}"/>
    <cellStyle name="Euro 2" xfId="158" xr:uid="{00000000-0005-0000-0000-00009E000000}"/>
    <cellStyle name="Euro 2 2" xfId="392" xr:uid="{00000000-0005-0000-0000-00009F000000}"/>
    <cellStyle name="Euro 2 3" xfId="402" xr:uid="{00000000-0005-0000-0000-0000A0000000}"/>
    <cellStyle name="Euro 2 4" xfId="415" xr:uid="{00000000-0005-0000-0000-0000A1000000}"/>
    <cellStyle name="Euro 2 5" xfId="389" xr:uid="{00000000-0005-0000-0000-0000A2000000}"/>
    <cellStyle name="Euro 3" xfId="159" xr:uid="{00000000-0005-0000-0000-0000A3000000}"/>
    <cellStyle name="Euro 3 2" xfId="327" xr:uid="{00000000-0005-0000-0000-0000A4000000}"/>
    <cellStyle name="Euro 4" xfId="393" xr:uid="{00000000-0005-0000-0000-0000A5000000}"/>
    <cellStyle name="Euro 4 2" xfId="404" xr:uid="{00000000-0005-0000-0000-0000A6000000}"/>
    <cellStyle name="Euro 5" xfId="414" xr:uid="{00000000-0005-0000-0000-0000A7000000}"/>
    <cellStyle name="Euro 6" xfId="387" xr:uid="{00000000-0005-0000-0000-0000A8000000}"/>
    <cellStyle name="Euro_Interhospitalia" xfId="160" xr:uid="{00000000-0005-0000-0000-0000A9000000}"/>
    <cellStyle name="Excel Built-in Normal" xfId="390" xr:uid="{00000000-0005-0000-0000-0000AA000000}"/>
    <cellStyle name="Explanatory Text" xfId="161" xr:uid="{00000000-0005-0000-0000-0000AB000000}"/>
    <cellStyle name="Good" xfId="162" xr:uid="{00000000-0005-0000-0000-0000AC000000}"/>
    <cellStyle name="Heading 1" xfId="163" xr:uid="{00000000-0005-0000-0000-0000AD000000}"/>
    <cellStyle name="Heading 2" xfId="164" xr:uid="{00000000-0005-0000-0000-0000AE000000}"/>
    <cellStyle name="Heading 3" xfId="165" xr:uid="{00000000-0005-0000-0000-0000AF000000}"/>
    <cellStyle name="Heading 4" xfId="166" xr:uid="{00000000-0005-0000-0000-0000B0000000}"/>
    <cellStyle name="Hipervínculo 2" xfId="167" xr:uid="{00000000-0005-0000-0000-0000B1000000}"/>
    <cellStyle name="Incorrecte 2" xfId="33" xr:uid="{00000000-0005-0000-0000-0000B2000000}"/>
    <cellStyle name="Incorrecto" xfId="168" xr:uid="{00000000-0005-0000-0000-0000B3000000}"/>
    <cellStyle name="Input" xfId="169" xr:uid="{00000000-0005-0000-0000-0000B4000000}"/>
    <cellStyle name="Insatisfaisant" xfId="170" xr:uid="{00000000-0005-0000-0000-0000B5000000}"/>
    <cellStyle name="LIBEL - Style3" xfId="171" xr:uid="{00000000-0005-0000-0000-0000B6000000}"/>
    <cellStyle name="Ligne détail" xfId="172" xr:uid="{00000000-0005-0000-0000-0000B7000000}"/>
    <cellStyle name="Linked Cell" xfId="173" xr:uid="{00000000-0005-0000-0000-0000B8000000}"/>
    <cellStyle name="Millares [0] 2" xfId="175" xr:uid="{00000000-0005-0000-0000-0000B9000000}"/>
    <cellStyle name="Millares 2" xfId="176" xr:uid="{00000000-0005-0000-0000-0000BA000000}"/>
    <cellStyle name="Millares 2 2" xfId="177" xr:uid="{00000000-0005-0000-0000-0000BB000000}"/>
    <cellStyle name="Millares 2 3" xfId="323" xr:uid="{00000000-0005-0000-0000-0000BC000000}"/>
    <cellStyle name="Millares 3" xfId="178" xr:uid="{00000000-0005-0000-0000-0000BD000000}"/>
    <cellStyle name="Moneda 10" xfId="475" xr:uid="{00000000-0005-0000-0000-0000BE000000}"/>
    <cellStyle name="Moneda 10 2" xfId="516" xr:uid="{00000000-0005-0000-0000-0000BF000000}"/>
    <cellStyle name="Moneda 2" xfId="34" xr:uid="{00000000-0005-0000-0000-0000C0000000}"/>
    <cellStyle name="Moneda 2 2" xfId="180" xr:uid="{00000000-0005-0000-0000-0000C1000000}"/>
    <cellStyle name="Moneda 2 3" xfId="179" xr:uid="{00000000-0005-0000-0000-0000C2000000}"/>
    <cellStyle name="Moneda 2 3 2" xfId="306" xr:uid="{00000000-0005-0000-0000-0000C3000000}"/>
    <cellStyle name="Moneda 2 4" xfId="324" xr:uid="{00000000-0005-0000-0000-0000C4000000}"/>
    <cellStyle name="Moneda 3" xfId="181" xr:uid="{00000000-0005-0000-0000-0000C5000000}"/>
    <cellStyle name="Moneda 3 2" xfId="182" xr:uid="{00000000-0005-0000-0000-0000C6000000}"/>
    <cellStyle name="Moneda 4" xfId="183" xr:uid="{00000000-0005-0000-0000-0000C7000000}"/>
    <cellStyle name="Moneda 4 2" xfId="307" xr:uid="{00000000-0005-0000-0000-0000C8000000}"/>
    <cellStyle name="Moneda 5" xfId="184" xr:uid="{00000000-0005-0000-0000-0000C9000000}"/>
    <cellStyle name="Moneda 5 2" xfId="308" xr:uid="{00000000-0005-0000-0000-0000CA000000}"/>
    <cellStyle name="Moneda 6" xfId="185" xr:uid="{00000000-0005-0000-0000-0000CB000000}"/>
    <cellStyle name="Moneda 7" xfId="186" xr:uid="{00000000-0005-0000-0000-0000CC000000}"/>
    <cellStyle name="Moneda 8" xfId="187" xr:uid="{00000000-0005-0000-0000-0000CD000000}"/>
    <cellStyle name="Moneda 9" xfId="449" xr:uid="{00000000-0005-0000-0000-0000CE000000}"/>
    <cellStyle name="Moneda 9 2" xfId="512" xr:uid="{00000000-0005-0000-0000-0000CF000000}"/>
    <cellStyle name="Monétaire_chiffrage Galerie SEGECE BLAGNAC  2011 v3.2" xfId="188" xr:uid="{00000000-0005-0000-0000-0000D0000000}"/>
    <cellStyle name="Neutral 2" xfId="189" xr:uid="{00000000-0005-0000-0000-0000D1000000}"/>
    <cellStyle name="Neutre" xfId="190" xr:uid="{00000000-0005-0000-0000-0000D2000000}"/>
    <cellStyle name="Normal" xfId="0" builtinId="0"/>
    <cellStyle name="Normal - Style3" xfId="191" xr:uid="{00000000-0005-0000-0000-0000D4000000}"/>
    <cellStyle name="Normal 10" xfId="301" xr:uid="{00000000-0005-0000-0000-0000D5000000}"/>
    <cellStyle name="Normal 11" xfId="299" xr:uid="{00000000-0005-0000-0000-0000D6000000}"/>
    <cellStyle name="Normal 12" xfId="305" xr:uid="{00000000-0005-0000-0000-0000D7000000}"/>
    <cellStyle name="Normal 12 2" xfId="345" xr:uid="{00000000-0005-0000-0000-0000D8000000}"/>
    <cellStyle name="Normal 12 2 2" xfId="432" xr:uid="{00000000-0005-0000-0000-0000D9000000}"/>
    <cellStyle name="Normal 12 2 3" xfId="457" xr:uid="{00000000-0005-0000-0000-0000DA000000}"/>
    <cellStyle name="Normal 12 2 4" xfId="381" xr:uid="{00000000-0005-0000-0000-0000DB000000}"/>
    <cellStyle name="Normal 12 3" xfId="422" xr:uid="{00000000-0005-0000-0000-0000DC000000}"/>
    <cellStyle name="Normal 12 3 2" xfId="473" xr:uid="{00000000-0005-0000-0000-0000DD000000}"/>
    <cellStyle name="Normal 12 4" xfId="447" xr:uid="{00000000-0005-0000-0000-0000DE000000}"/>
    <cellStyle name="Normal 13" xfId="302" xr:uid="{00000000-0005-0000-0000-0000DF000000}"/>
    <cellStyle name="Normal 13 2" xfId="346" xr:uid="{00000000-0005-0000-0000-0000E0000000}"/>
    <cellStyle name="Normal 13 2 2" xfId="430" xr:uid="{00000000-0005-0000-0000-0000E1000000}"/>
    <cellStyle name="Normal 13 2 3" xfId="458" xr:uid="{00000000-0005-0000-0000-0000E2000000}"/>
    <cellStyle name="Normal 13 2 4" xfId="379" xr:uid="{00000000-0005-0000-0000-0000E3000000}"/>
    <cellStyle name="Normal 13 3" xfId="420" xr:uid="{00000000-0005-0000-0000-0000E4000000}"/>
    <cellStyle name="Normal 13 3 2" xfId="471" xr:uid="{00000000-0005-0000-0000-0000E5000000}"/>
    <cellStyle name="Normal 13 4" xfId="445" xr:uid="{00000000-0005-0000-0000-0000E6000000}"/>
    <cellStyle name="Normal 14" xfId="310" xr:uid="{00000000-0005-0000-0000-0000E7000000}"/>
    <cellStyle name="Normal 14 2" xfId="347" xr:uid="{00000000-0005-0000-0000-0000E8000000}"/>
    <cellStyle name="Normal 14 2 2" xfId="433" xr:uid="{00000000-0005-0000-0000-0000E9000000}"/>
    <cellStyle name="Normal 14 2 3" xfId="459" xr:uid="{00000000-0005-0000-0000-0000EA000000}"/>
    <cellStyle name="Normal 14 2 4" xfId="382" xr:uid="{00000000-0005-0000-0000-0000EB000000}"/>
    <cellStyle name="Normal 14 3" xfId="423" xr:uid="{00000000-0005-0000-0000-0000EC000000}"/>
    <cellStyle name="Normal 14 3 2" xfId="474" xr:uid="{00000000-0005-0000-0000-0000ED000000}"/>
    <cellStyle name="Normal 14 4" xfId="448" xr:uid="{00000000-0005-0000-0000-0000EE000000}"/>
    <cellStyle name="Normal 15" xfId="303" xr:uid="{00000000-0005-0000-0000-0000EF000000}"/>
    <cellStyle name="Normal 15 2" xfId="343" xr:uid="{00000000-0005-0000-0000-0000F0000000}"/>
    <cellStyle name="Normal 15 2 2" xfId="431" xr:uid="{00000000-0005-0000-0000-0000F1000000}"/>
    <cellStyle name="Normal 15 2 3" xfId="455" xr:uid="{00000000-0005-0000-0000-0000F2000000}"/>
    <cellStyle name="Normal 15 2 4" xfId="380" xr:uid="{00000000-0005-0000-0000-0000F3000000}"/>
    <cellStyle name="Normal 15 3" xfId="421" xr:uid="{00000000-0005-0000-0000-0000F4000000}"/>
    <cellStyle name="Normal 15 3 2" xfId="472" xr:uid="{00000000-0005-0000-0000-0000F5000000}"/>
    <cellStyle name="Normal 15 4" xfId="446" xr:uid="{00000000-0005-0000-0000-0000F6000000}"/>
    <cellStyle name="Normal 16" xfId="311" xr:uid="{00000000-0005-0000-0000-0000F7000000}"/>
    <cellStyle name="Normal 17" xfId="314" xr:uid="{00000000-0005-0000-0000-0000F8000000}"/>
    <cellStyle name="Normal 18" xfId="312" xr:uid="{00000000-0005-0000-0000-0000F9000000}"/>
    <cellStyle name="Normal 19" xfId="317" xr:uid="{00000000-0005-0000-0000-0000FA000000}"/>
    <cellStyle name="Normal 2" xfId="3" xr:uid="{00000000-0005-0000-0000-0000FB000000}"/>
    <cellStyle name="Normal 2 2" xfId="192" xr:uid="{00000000-0005-0000-0000-0000FC000000}"/>
    <cellStyle name="Normal 2 3" xfId="193" xr:uid="{00000000-0005-0000-0000-0000FD000000}"/>
    <cellStyle name="Normal 2 3 2" xfId="326" xr:uid="{00000000-0005-0000-0000-0000FE000000}"/>
    <cellStyle name="Normal 2 3 2 2" xfId="451" xr:uid="{00000000-0005-0000-0000-0000FF000000}"/>
    <cellStyle name="Normal 2 3 2 3" xfId="417" xr:uid="{00000000-0005-0000-0000-000000010000}"/>
    <cellStyle name="Normal 2 4" xfId="322" xr:uid="{00000000-0005-0000-0000-000001010000}"/>
    <cellStyle name="Normal 2 4 2" xfId="450" xr:uid="{00000000-0005-0000-0000-000002010000}"/>
    <cellStyle name="Normal 2 4 3" xfId="388" xr:uid="{00000000-0005-0000-0000-000003010000}"/>
    <cellStyle name="Normal 20" xfId="318" xr:uid="{00000000-0005-0000-0000-000004010000}"/>
    <cellStyle name="Normal 21" xfId="319" xr:uid="{00000000-0005-0000-0000-000005010000}"/>
    <cellStyle name="Normal 22" xfId="320" xr:uid="{00000000-0005-0000-0000-000006010000}"/>
    <cellStyle name="Normal 23" xfId="321" xr:uid="{00000000-0005-0000-0000-000007010000}"/>
    <cellStyle name="Normal 24" xfId="296" xr:uid="{00000000-0005-0000-0000-000008010000}"/>
    <cellStyle name="Normal 24 2" xfId="341" xr:uid="{00000000-0005-0000-0000-000009010000}"/>
    <cellStyle name="Normal 25" xfId="297" xr:uid="{00000000-0005-0000-0000-00000A010000}"/>
    <cellStyle name="Normal 26" xfId="344" xr:uid="{00000000-0005-0000-0000-00000B010000}"/>
    <cellStyle name="Normal 26 2" xfId="434" xr:uid="{00000000-0005-0000-0000-00000C010000}"/>
    <cellStyle name="Normal 26 3" xfId="456" xr:uid="{00000000-0005-0000-0000-00000D010000}"/>
    <cellStyle name="Normal 26 4" xfId="383" xr:uid="{00000000-0005-0000-0000-00000E010000}"/>
    <cellStyle name="Normal 27" xfId="349" xr:uid="{00000000-0005-0000-0000-00000F010000}"/>
    <cellStyle name="Normal 27 2" xfId="435" xr:uid="{00000000-0005-0000-0000-000010010000}"/>
    <cellStyle name="Normal 27 3" xfId="461" xr:uid="{00000000-0005-0000-0000-000011010000}"/>
    <cellStyle name="Normal 27 4" xfId="384" xr:uid="{00000000-0005-0000-0000-000012010000}"/>
    <cellStyle name="Normal 28" xfId="348" xr:uid="{00000000-0005-0000-0000-000013010000}"/>
    <cellStyle name="Normal 28 2" xfId="460" xr:uid="{00000000-0005-0000-0000-000014010000}"/>
    <cellStyle name="Normal 28 3" xfId="385" xr:uid="{00000000-0005-0000-0000-000015010000}"/>
    <cellStyle name="Normal 29" xfId="350" xr:uid="{00000000-0005-0000-0000-000016010000}"/>
    <cellStyle name="Normal 29 2" xfId="462" xr:uid="{00000000-0005-0000-0000-000017010000}"/>
    <cellStyle name="Normal 29 3" xfId="386" xr:uid="{00000000-0005-0000-0000-000018010000}"/>
    <cellStyle name="Normal 3" xfId="194" xr:uid="{00000000-0005-0000-0000-000019010000}"/>
    <cellStyle name="Normal 3 2" xfId="195" xr:uid="{00000000-0005-0000-0000-00001A010000}"/>
    <cellStyle name="Normal 3 3" xfId="196" xr:uid="{00000000-0005-0000-0000-00001B010000}"/>
    <cellStyle name="Normal 3 4" xfId="197" xr:uid="{00000000-0005-0000-0000-00001C010000}"/>
    <cellStyle name="Normal 30" xfId="358" xr:uid="{00000000-0005-0000-0000-00001D010000}"/>
    <cellStyle name="Normal 30 2" xfId="463" xr:uid="{00000000-0005-0000-0000-00001E010000}"/>
    <cellStyle name="Normal 30 3" xfId="391" xr:uid="{00000000-0005-0000-0000-00001F010000}"/>
    <cellStyle name="Normal 31" xfId="351" xr:uid="{00000000-0005-0000-0000-000020010000}"/>
    <cellStyle name="Normal 32" xfId="357" xr:uid="{00000000-0005-0000-0000-000021010000}"/>
    <cellStyle name="Normal 33" xfId="359" xr:uid="{00000000-0005-0000-0000-000022010000}"/>
    <cellStyle name="Normal 34" xfId="355" xr:uid="{00000000-0005-0000-0000-000023010000}"/>
    <cellStyle name="Normal 35" xfId="360" xr:uid="{00000000-0005-0000-0000-000024010000}"/>
    <cellStyle name="Normal 36" xfId="356" xr:uid="{00000000-0005-0000-0000-000025010000}"/>
    <cellStyle name="Normal 37" xfId="361" xr:uid="{00000000-0005-0000-0000-000026010000}"/>
    <cellStyle name="Normal 38" xfId="354" xr:uid="{00000000-0005-0000-0000-000027010000}"/>
    <cellStyle name="Normal 39" xfId="362" xr:uid="{00000000-0005-0000-0000-000028010000}"/>
    <cellStyle name="Normal 4" xfId="198" xr:uid="{00000000-0005-0000-0000-000029010000}"/>
    <cellStyle name="Normal 4 2" xfId="403" xr:uid="{00000000-0005-0000-0000-00002A010000}"/>
    <cellStyle name="Normal 40" xfId="363" xr:uid="{00000000-0005-0000-0000-00002B010000}"/>
    <cellStyle name="Normal 41" xfId="364" xr:uid="{00000000-0005-0000-0000-00002C010000}"/>
    <cellStyle name="Normal 42" xfId="365" xr:uid="{00000000-0005-0000-0000-00002D010000}"/>
    <cellStyle name="Normal 43" xfId="353" xr:uid="{00000000-0005-0000-0000-00002E010000}"/>
    <cellStyle name="Normal 44" xfId="352" xr:uid="{00000000-0005-0000-0000-00002F010000}"/>
    <cellStyle name="Normal 45" xfId="437" xr:uid="{00000000-0005-0000-0000-000030010000}"/>
    <cellStyle name="Normal 45 2" xfId="510" xr:uid="{00000000-0005-0000-0000-000031010000}"/>
    <cellStyle name="Normal 46" xfId="466" xr:uid="{00000000-0005-0000-0000-000032010000}"/>
    <cellStyle name="Normal 46 2" xfId="513" xr:uid="{00000000-0005-0000-0000-000033010000}"/>
    <cellStyle name="Normal 47" xfId="467" xr:uid="{00000000-0005-0000-0000-000034010000}"/>
    <cellStyle name="Normal 47 2" xfId="514" xr:uid="{00000000-0005-0000-0000-000035010000}"/>
    <cellStyle name="Normal 48" xfId="366" xr:uid="{00000000-0005-0000-0000-000036010000}"/>
    <cellStyle name="Normal 48 2" xfId="492" xr:uid="{00000000-0005-0000-0000-000037010000}"/>
    <cellStyle name="Normal 48 3" xfId="481" xr:uid="{00000000-0005-0000-0000-000038010000}"/>
    <cellStyle name="Normal 49" xfId="369" xr:uid="{00000000-0005-0000-0000-000039010000}"/>
    <cellStyle name="Normal 49 2" xfId="495" xr:uid="{00000000-0005-0000-0000-00003A010000}"/>
    <cellStyle name="Normal 49 3" xfId="484" xr:uid="{00000000-0005-0000-0000-00003B010000}"/>
    <cellStyle name="Normal 5" xfId="199" xr:uid="{00000000-0005-0000-0000-00003C010000}"/>
    <cellStyle name="Normal 50" xfId="367" xr:uid="{00000000-0005-0000-0000-00003D010000}"/>
    <cellStyle name="Normal 50 2" xfId="493" xr:uid="{00000000-0005-0000-0000-00003E010000}"/>
    <cellStyle name="Normal 50 3" xfId="482" xr:uid="{00000000-0005-0000-0000-00003F010000}"/>
    <cellStyle name="Normal 51" xfId="476" xr:uid="{00000000-0005-0000-0000-000040010000}"/>
    <cellStyle name="Normal 51 2" xfId="500" xr:uid="{00000000-0005-0000-0000-000041010000}"/>
    <cellStyle name="Normal 51 3" xfId="489" xr:uid="{00000000-0005-0000-0000-000042010000}"/>
    <cellStyle name="Normal 52" xfId="452" xr:uid="{00000000-0005-0000-0000-000043010000}"/>
    <cellStyle name="Normal 52 2" xfId="497" xr:uid="{00000000-0005-0000-0000-000044010000}"/>
    <cellStyle name="Normal 52 3" xfId="486" xr:uid="{00000000-0005-0000-0000-000045010000}"/>
    <cellStyle name="Normal 53" xfId="368" xr:uid="{00000000-0005-0000-0000-000046010000}"/>
    <cellStyle name="Normal 53 2" xfId="494" xr:uid="{00000000-0005-0000-0000-000047010000}"/>
    <cellStyle name="Normal 53 3" xfId="483" xr:uid="{00000000-0005-0000-0000-000048010000}"/>
    <cellStyle name="Normal 54" xfId="477" xr:uid="{00000000-0005-0000-0000-000049010000}"/>
    <cellStyle name="Normal 54 2" xfId="501" xr:uid="{00000000-0005-0000-0000-00004A010000}"/>
    <cellStyle name="Normal 54 3" xfId="490" xr:uid="{00000000-0005-0000-0000-00004B010000}"/>
    <cellStyle name="Normal 55" xfId="478" xr:uid="{00000000-0005-0000-0000-00004C010000}"/>
    <cellStyle name="Normal 55 2" xfId="502" xr:uid="{00000000-0005-0000-0000-00004D010000}"/>
    <cellStyle name="Normal 55 3" xfId="491" xr:uid="{00000000-0005-0000-0000-00004E010000}"/>
    <cellStyle name="Normal 56" xfId="479" xr:uid="{00000000-0005-0000-0000-00004F010000}"/>
    <cellStyle name="Normal 57" xfId="480" xr:uid="{00000000-0005-0000-0000-000050010000}"/>
    <cellStyle name="Normal 58" xfId="503" xr:uid="{00000000-0005-0000-0000-000051010000}"/>
    <cellStyle name="Normal 59" xfId="509" xr:uid="{00000000-0005-0000-0000-000052010000}"/>
    <cellStyle name="Normal 6" xfId="44" xr:uid="{00000000-0005-0000-0000-000053010000}"/>
    <cellStyle name="Normal 6 2" xfId="298" xr:uid="{00000000-0005-0000-0000-000054010000}"/>
    <cellStyle name="Normal 6 2 2" xfId="377" xr:uid="{00000000-0005-0000-0000-000055010000}"/>
    <cellStyle name="Normal 6 2 2 2" xfId="429" xr:uid="{00000000-0005-0000-0000-000056010000}"/>
    <cellStyle name="Normal 6 2 2 3" xfId="470" xr:uid="{00000000-0005-0000-0000-000057010000}"/>
    <cellStyle name="Normal 6 2 3" xfId="419" xr:uid="{00000000-0005-0000-0000-000058010000}"/>
    <cellStyle name="Normal 6 2 4" xfId="444" xr:uid="{00000000-0005-0000-0000-000059010000}"/>
    <cellStyle name="Normal 6 3" xfId="374" xr:uid="{00000000-0005-0000-0000-00005A010000}"/>
    <cellStyle name="Normal 6 3 2" xfId="428" xr:uid="{00000000-0005-0000-0000-00005B010000}"/>
    <cellStyle name="Normal 6 3 3" xfId="468" xr:uid="{00000000-0005-0000-0000-00005C010000}"/>
    <cellStyle name="Normal 6 4" xfId="370" xr:uid="{00000000-0005-0000-0000-00005D010000}"/>
    <cellStyle name="Normal 6 4 2" xfId="424" xr:uid="{00000000-0005-0000-0000-00005E010000}"/>
    <cellStyle name="Normal 6 5" xfId="418" xr:uid="{00000000-0005-0000-0000-00005F010000}"/>
    <cellStyle name="Normal 6 6" xfId="440" xr:uid="{00000000-0005-0000-0000-000060010000}"/>
    <cellStyle name="Normal 60" xfId="506" xr:uid="{00000000-0005-0000-0000-000061010000}"/>
    <cellStyle name="Normal 61" xfId="504" xr:uid="{00000000-0005-0000-0000-000062010000}"/>
    <cellStyle name="Normal 62" xfId="505" xr:uid="{00000000-0005-0000-0000-000063010000}"/>
    <cellStyle name="Normal 63" xfId="508" xr:uid="{00000000-0005-0000-0000-000064010000}"/>
    <cellStyle name="Normal 64" xfId="507" xr:uid="{00000000-0005-0000-0000-000065010000}"/>
    <cellStyle name="Normal 7" xfId="1" xr:uid="{00000000-0005-0000-0000-000066010000}"/>
    <cellStyle name="Normal 7 2" xfId="375" xr:uid="{00000000-0005-0000-0000-000067010000}"/>
    <cellStyle name="Normal 7 3" xfId="371" xr:uid="{00000000-0005-0000-0000-000068010000}"/>
    <cellStyle name="Normal 7 3 2" xfId="425" xr:uid="{00000000-0005-0000-0000-000069010000}"/>
    <cellStyle name="Normal 8" xfId="295" xr:uid="{00000000-0005-0000-0000-00006A010000}"/>
    <cellStyle name="Normal 8 2" xfId="340" xr:uid="{00000000-0005-0000-0000-00006B010000}"/>
    <cellStyle name="Normal 8 2 2" xfId="464" xr:uid="{00000000-0005-0000-0000-00006C010000}"/>
    <cellStyle name="Normal 8 2 3" xfId="453" xr:uid="{00000000-0005-0000-0000-00006D010000}"/>
    <cellStyle name="Normal 8 2 3 2" xfId="498" xr:uid="{00000000-0005-0000-0000-00006E010000}"/>
    <cellStyle name="Normal 8 2 3 3" xfId="487" xr:uid="{00000000-0005-0000-0000-00006F010000}"/>
    <cellStyle name="Normal 8 2 4" xfId="376" xr:uid="{00000000-0005-0000-0000-000070010000}"/>
    <cellStyle name="Normal 8 3" xfId="373" xr:uid="{00000000-0005-0000-0000-000071010000}"/>
    <cellStyle name="Normal 8 3 2" xfId="427" xr:uid="{00000000-0005-0000-0000-000072010000}"/>
    <cellStyle name="Normal 9" xfId="300" xr:uid="{00000000-0005-0000-0000-000073010000}"/>
    <cellStyle name="Normal 9 2" xfId="342" xr:uid="{00000000-0005-0000-0000-000074010000}"/>
    <cellStyle name="Normal 9 2 2" xfId="465" xr:uid="{00000000-0005-0000-0000-000075010000}"/>
    <cellStyle name="Normal 9 2 3" xfId="454" xr:uid="{00000000-0005-0000-0000-000076010000}"/>
    <cellStyle name="Normal 9 2 3 2" xfId="499" xr:uid="{00000000-0005-0000-0000-000077010000}"/>
    <cellStyle name="Normal 9 2 3 3" xfId="488" xr:uid="{00000000-0005-0000-0000-000078010000}"/>
    <cellStyle name="Normal 9 2 4" xfId="378" xr:uid="{00000000-0005-0000-0000-000079010000}"/>
    <cellStyle name="Normal 9 3" xfId="372" xr:uid="{00000000-0005-0000-0000-00007A010000}"/>
    <cellStyle name="Normal 9 3 2" xfId="426" xr:uid="{00000000-0005-0000-0000-00007B010000}"/>
    <cellStyle name="Nota 2" xfId="35" xr:uid="{00000000-0005-0000-0000-00007C010000}"/>
    <cellStyle name="Nota 2 2" xfId="201" xr:uid="{00000000-0005-0000-0000-00007D010000}"/>
    <cellStyle name="Nota 2 3" xfId="200" xr:uid="{00000000-0005-0000-0000-00007E010000}"/>
    <cellStyle name="Nota 2 3 2" xfId="309" xr:uid="{00000000-0005-0000-0000-00007F010000}"/>
    <cellStyle name="Nota 2 4" xfId="439" xr:uid="{00000000-0005-0000-0000-000080010000}"/>
    <cellStyle name="Nota 3" xfId="202" xr:uid="{00000000-0005-0000-0000-000081010000}"/>
    <cellStyle name="Nota 4" xfId="394" xr:uid="{00000000-0005-0000-0000-000082010000}"/>
    <cellStyle name="Nota 4 2" xfId="405" xr:uid="{00000000-0005-0000-0000-000083010000}"/>
    <cellStyle name="Notas" xfId="203" xr:uid="{00000000-0005-0000-0000-000084010000}"/>
    <cellStyle name="Notas 2" xfId="204" xr:uid="{00000000-0005-0000-0000-000085010000}"/>
    <cellStyle name="Notas 2 2" xfId="205" xr:uid="{00000000-0005-0000-0000-000086010000}"/>
    <cellStyle name="Notas 2 3" xfId="413" xr:uid="{00000000-0005-0000-0000-000087010000}"/>
    <cellStyle name="Notas 3" xfId="416" xr:uid="{00000000-0005-0000-0000-000088010000}"/>
    <cellStyle name="Note" xfId="206" xr:uid="{00000000-0005-0000-0000-000089010000}"/>
    <cellStyle name="Note 2" xfId="207" xr:uid="{00000000-0005-0000-0000-00008A010000}"/>
    <cellStyle name="Note 2 2" xfId="334" xr:uid="{00000000-0005-0000-0000-00008B010000}"/>
    <cellStyle name="Note 3" xfId="395" xr:uid="{00000000-0005-0000-0000-00008C010000}"/>
    <cellStyle name="Note 3 2" xfId="406" xr:uid="{00000000-0005-0000-0000-00008D010000}"/>
    <cellStyle name="Output" xfId="208" xr:uid="{00000000-0005-0000-0000-00008E010000}"/>
    <cellStyle name="Percentatge 2" xfId="209" xr:uid="{00000000-0005-0000-0000-00008F010000}"/>
    <cellStyle name="Percentatge 2 2" xfId="210" xr:uid="{00000000-0005-0000-0000-000090010000}"/>
    <cellStyle name="Percentatge 3" xfId="211" xr:uid="{00000000-0005-0000-0000-000091010000}"/>
    <cellStyle name="Percentatge 4" xfId="396" xr:uid="{00000000-0005-0000-0000-000092010000}"/>
    <cellStyle name="Percentatge 4 2" xfId="407" xr:uid="{00000000-0005-0000-0000-000093010000}"/>
    <cellStyle name="Porcentual 2" xfId="212" xr:uid="{00000000-0005-0000-0000-000094010000}"/>
    <cellStyle name="Porcentual 2 2" xfId="329" xr:uid="{00000000-0005-0000-0000-000095010000}"/>
    <cellStyle name="Porcentual 2 3" xfId="328" xr:uid="{00000000-0005-0000-0000-000096010000}"/>
    <cellStyle name="Porcentual 2 4" xfId="325" xr:uid="{00000000-0005-0000-0000-000097010000}"/>
    <cellStyle name="Porcentual 3" xfId="330" xr:uid="{00000000-0005-0000-0000-000098010000}"/>
    <cellStyle name="Porcentual 4" xfId="331" xr:uid="{00000000-0005-0000-0000-000099010000}"/>
    <cellStyle name="Porcentual 5" xfId="332" xr:uid="{00000000-0005-0000-0000-00009A010000}"/>
    <cellStyle name="Resultat 2" xfId="36" xr:uid="{00000000-0005-0000-0000-00009B010000}"/>
    <cellStyle name="Salida" xfId="213" xr:uid="{00000000-0005-0000-0000-00009C010000}"/>
    <cellStyle name="SAPBEXaggData" xfId="214" xr:uid="{00000000-0005-0000-0000-00009D010000}"/>
    <cellStyle name="SAPBEXaggDataEmph" xfId="215" xr:uid="{00000000-0005-0000-0000-00009E010000}"/>
    <cellStyle name="SAPBEXaggItem" xfId="216" xr:uid="{00000000-0005-0000-0000-00009F010000}"/>
    <cellStyle name="SAPBEXaggItemX" xfId="217" xr:uid="{00000000-0005-0000-0000-0000A0010000}"/>
    <cellStyle name="SAPBEXchaText" xfId="218" xr:uid="{00000000-0005-0000-0000-0000A1010000}"/>
    <cellStyle name="SAPBEXexcBad7" xfId="219" xr:uid="{00000000-0005-0000-0000-0000A2010000}"/>
    <cellStyle name="SAPBEXexcBad8" xfId="220" xr:uid="{00000000-0005-0000-0000-0000A3010000}"/>
    <cellStyle name="SAPBEXexcBad9" xfId="221" xr:uid="{00000000-0005-0000-0000-0000A4010000}"/>
    <cellStyle name="SAPBEXexcCritical4" xfId="222" xr:uid="{00000000-0005-0000-0000-0000A5010000}"/>
    <cellStyle name="SAPBEXexcCritical5" xfId="223" xr:uid="{00000000-0005-0000-0000-0000A6010000}"/>
    <cellStyle name="SAPBEXexcCritical6" xfId="224" xr:uid="{00000000-0005-0000-0000-0000A7010000}"/>
    <cellStyle name="SAPBEXexcGood1" xfId="225" xr:uid="{00000000-0005-0000-0000-0000A8010000}"/>
    <cellStyle name="SAPBEXexcGood2" xfId="226" xr:uid="{00000000-0005-0000-0000-0000A9010000}"/>
    <cellStyle name="SAPBEXexcGood3" xfId="227" xr:uid="{00000000-0005-0000-0000-0000AA010000}"/>
    <cellStyle name="SAPBEXfilterDrill" xfId="228" xr:uid="{00000000-0005-0000-0000-0000AB010000}"/>
    <cellStyle name="SAPBEXfilterItem" xfId="229" xr:uid="{00000000-0005-0000-0000-0000AC010000}"/>
    <cellStyle name="SAPBEXfilterText" xfId="230" xr:uid="{00000000-0005-0000-0000-0000AD010000}"/>
    <cellStyle name="SAPBEXformats" xfId="231" xr:uid="{00000000-0005-0000-0000-0000AE010000}"/>
    <cellStyle name="SAPBEXheaderItem" xfId="232" xr:uid="{00000000-0005-0000-0000-0000AF010000}"/>
    <cellStyle name="SAPBEXheaderText" xfId="233" xr:uid="{00000000-0005-0000-0000-0000B0010000}"/>
    <cellStyle name="SAPBEXHLevel0" xfId="234" xr:uid="{00000000-0005-0000-0000-0000B1010000}"/>
    <cellStyle name="SAPBEXHLevel0X" xfId="235" xr:uid="{00000000-0005-0000-0000-0000B2010000}"/>
    <cellStyle name="SAPBEXHLevel0X 2" xfId="236" xr:uid="{00000000-0005-0000-0000-0000B3010000}"/>
    <cellStyle name="SAPBEXHLevel0X 2 2" xfId="335" xr:uid="{00000000-0005-0000-0000-0000B4010000}"/>
    <cellStyle name="SAPBEXHLevel0X 3" xfId="397" xr:uid="{00000000-0005-0000-0000-0000B5010000}"/>
    <cellStyle name="SAPBEXHLevel0X 3 2" xfId="408" xr:uid="{00000000-0005-0000-0000-0000B6010000}"/>
    <cellStyle name="SAPBEXHLevel0X_RESUM NETEJA 2012-2015" xfId="237" xr:uid="{00000000-0005-0000-0000-0000B7010000}"/>
    <cellStyle name="SAPBEXHLevel1" xfId="238" xr:uid="{00000000-0005-0000-0000-0000B8010000}"/>
    <cellStyle name="SAPBEXHLevel1X" xfId="239" xr:uid="{00000000-0005-0000-0000-0000B9010000}"/>
    <cellStyle name="SAPBEXHLevel1X 2" xfId="240" xr:uid="{00000000-0005-0000-0000-0000BA010000}"/>
    <cellStyle name="SAPBEXHLevel1X 2 2" xfId="336" xr:uid="{00000000-0005-0000-0000-0000BB010000}"/>
    <cellStyle name="SAPBEXHLevel1X 3" xfId="398" xr:uid="{00000000-0005-0000-0000-0000BC010000}"/>
    <cellStyle name="SAPBEXHLevel1X 3 2" xfId="409" xr:uid="{00000000-0005-0000-0000-0000BD010000}"/>
    <cellStyle name="SAPBEXHLevel1X_RESUM NETEJA 2012-2015" xfId="241" xr:uid="{00000000-0005-0000-0000-0000BE010000}"/>
    <cellStyle name="SAPBEXHLevel2" xfId="242" xr:uid="{00000000-0005-0000-0000-0000BF010000}"/>
    <cellStyle name="SAPBEXHLevel2X" xfId="243" xr:uid="{00000000-0005-0000-0000-0000C0010000}"/>
    <cellStyle name="SAPBEXHLevel2X 2" xfId="244" xr:uid="{00000000-0005-0000-0000-0000C1010000}"/>
    <cellStyle name="SAPBEXHLevel2X 2 2" xfId="337" xr:uid="{00000000-0005-0000-0000-0000C2010000}"/>
    <cellStyle name="SAPBEXHLevel2X 3" xfId="399" xr:uid="{00000000-0005-0000-0000-0000C3010000}"/>
    <cellStyle name="SAPBEXHLevel2X 3 2" xfId="410" xr:uid="{00000000-0005-0000-0000-0000C4010000}"/>
    <cellStyle name="SAPBEXHLevel2X_RESUM NETEJA 2012-2015" xfId="245" xr:uid="{00000000-0005-0000-0000-0000C5010000}"/>
    <cellStyle name="SAPBEXHLevel3" xfId="246" xr:uid="{00000000-0005-0000-0000-0000C6010000}"/>
    <cellStyle name="SAPBEXHLevel3X" xfId="247" xr:uid="{00000000-0005-0000-0000-0000C7010000}"/>
    <cellStyle name="SAPBEXHLevel3X 2" xfId="248" xr:uid="{00000000-0005-0000-0000-0000C8010000}"/>
    <cellStyle name="SAPBEXHLevel3X 2 2" xfId="338" xr:uid="{00000000-0005-0000-0000-0000C9010000}"/>
    <cellStyle name="SAPBEXHLevel3X 3" xfId="400" xr:uid="{00000000-0005-0000-0000-0000CA010000}"/>
    <cellStyle name="SAPBEXHLevel3X 3 2" xfId="411" xr:uid="{00000000-0005-0000-0000-0000CB010000}"/>
    <cellStyle name="SAPBEXHLevel3X_RESUM NETEJA 2012-2015" xfId="249" xr:uid="{00000000-0005-0000-0000-0000CC010000}"/>
    <cellStyle name="SAPBEXinputData" xfId="250" xr:uid="{00000000-0005-0000-0000-0000CD010000}"/>
    <cellStyle name="SAPBEXinputData 2" xfId="251" xr:uid="{00000000-0005-0000-0000-0000CE010000}"/>
    <cellStyle name="SAPBEXinputData 2 2" xfId="339" xr:uid="{00000000-0005-0000-0000-0000CF010000}"/>
    <cellStyle name="SAPBEXinputData 3" xfId="401" xr:uid="{00000000-0005-0000-0000-0000D0010000}"/>
    <cellStyle name="SAPBEXinputData 3 2" xfId="412" xr:uid="{00000000-0005-0000-0000-0000D1010000}"/>
    <cellStyle name="SAPBEXinputData_RESUM NETEJA 2012-2015" xfId="252" xr:uid="{00000000-0005-0000-0000-0000D2010000}"/>
    <cellStyle name="SAPBEXItemHeader" xfId="253" xr:uid="{00000000-0005-0000-0000-0000D3010000}"/>
    <cellStyle name="SAPBEXresData" xfId="254" xr:uid="{00000000-0005-0000-0000-0000D4010000}"/>
    <cellStyle name="SAPBEXresDataEmph" xfId="255" xr:uid="{00000000-0005-0000-0000-0000D5010000}"/>
    <cellStyle name="SAPBEXresItem" xfId="256" xr:uid="{00000000-0005-0000-0000-0000D6010000}"/>
    <cellStyle name="SAPBEXresItemX" xfId="257" xr:uid="{00000000-0005-0000-0000-0000D7010000}"/>
    <cellStyle name="SAPBEXstdData" xfId="258" xr:uid="{00000000-0005-0000-0000-0000D8010000}"/>
    <cellStyle name="SAPBEXstdDataEmph" xfId="259" xr:uid="{00000000-0005-0000-0000-0000D9010000}"/>
    <cellStyle name="SAPBEXstdItem" xfId="260" xr:uid="{00000000-0005-0000-0000-0000DA010000}"/>
    <cellStyle name="SAPBEXstdItemX" xfId="261" xr:uid="{00000000-0005-0000-0000-0000DB010000}"/>
    <cellStyle name="SAPBEXtitle" xfId="262" xr:uid="{00000000-0005-0000-0000-0000DC010000}"/>
    <cellStyle name="SAPBEXunassignedItem" xfId="263" xr:uid="{00000000-0005-0000-0000-0000DD010000}"/>
    <cellStyle name="SAPBEXundefined" xfId="264" xr:uid="{00000000-0005-0000-0000-0000DE010000}"/>
    <cellStyle name="Satisfaisant" xfId="265" xr:uid="{00000000-0005-0000-0000-0000DF010000}"/>
    <cellStyle name="Sheet Title" xfId="266" xr:uid="{00000000-0005-0000-0000-0000E0010000}"/>
    <cellStyle name="Sortie" xfId="267" xr:uid="{00000000-0005-0000-0000-0000E1010000}"/>
    <cellStyle name="t1 - Style1" xfId="268" xr:uid="{00000000-0005-0000-0000-0000E2010000}"/>
    <cellStyle name="t1 - Style2" xfId="269" xr:uid="{00000000-0005-0000-0000-0000E3010000}"/>
    <cellStyle name="T2 - Style1" xfId="270" xr:uid="{00000000-0005-0000-0000-0000E4010000}"/>
    <cellStyle name="T2 - Style2" xfId="271" xr:uid="{00000000-0005-0000-0000-0000E5010000}"/>
    <cellStyle name="Text d'advertiment 2" xfId="37" xr:uid="{00000000-0005-0000-0000-0000E6010000}"/>
    <cellStyle name="Text explicatiu 2" xfId="38" xr:uid="{00000000-0005-0000-0000-0000E7010000}"/>
    <cellStyle name="Texte explicatif" xfId="272" xr:uid="{00000000-0005-0000-0000-0000E8010000}"/>
    <cellStyle name="Texto de advertencia" xfId="273" xr:uid="{00000000-0005-0000-0000-0000E9010000}"/>
    <cellStyle name="Texto explicativo" xfId="274" xr:uid="{00000000-0005-0000-0000-0000EA010000}"/>
    <cellStyle name="Title" xfId="275" xr:uid="{00000000-0005-0000-0000-0000EB010000}"/>
    <cellStyle name="Títol 1 2" xfId="39" xr:uid="{00000000-0005-0000-0000-0000EC010000}"/>
    <cellStyle name="Títol 10" xfId="276" xr:uid="{00000000-0005-0000-0000-0000ED010000}"/>
    <cellStyle name="Títol 2 2" xfId="40" xr:uid="{00000000-0005-0000-0000-0000EE010000}"/>
    <cellStyle name="Títol 3 2" xfId="41" xr:uid="{00000000-0005-0000-0000-0000EF010000}"/>
    <cellStyle name="Títol 4 2" xfId="42" xr:uid="{00000000-0005-0000-0000-0000F0010000}"/>
    <cellStyle name="Títol 5" xfId="43" xr:uid="{00000000-0005-0000-0000-0000F1010000}"/>
    <cellStyle name="Títol 6" xfId="277" xr:uid="{00000000-0005-0000-0000-0000F2010000}"/>
    <cellStyle name="Títol 7" xfId="278" xr:uid="{00000000-0005-0000-0000-0000F3010000}"/>
    <cellStyle name="Títol 8" xfId="279" xr:uid="{00000000-0005-0000-0000-0000F4010000}"/>
    <cellStyle name="Títol 9" xfId="280" xr:uid="{00000000-0005-0000-0000-0000F5010000}"/>
    <cellStyle name="Titre" xfId="281" xr:uid="{00000000-0005-0000-0000-0000F6010000}"/>
    <cellStyle name="Titre noir" xfId="282" xr:uid="{00000000-0005-0000-0000-0000F7010000}"/>
    <cellStyle name="Titre 1" xfId="283" xr:uid="{00000000-0005-0000-0000-0000F8010000}"/>
    <cellStyle name="Titre 2" xfId="284" xr:uid="{00000000-0005-0000-0000-0000F9010000}"/>
    <cellStyle name="Titre 3" xfId="285" xr:uid="{00000000-0005-0000-0000-0000FA010000}"/>
    <cellStyle name="Titre 4" xfId="286" xr:uid="{00000000-0005-0000-0000-0000FB010000}"/>
    <cellStyle name="Título" xfId="287" xr:uid="{00000000-0005-0000-0000-0000FC010000}"/>
    <cellStyle name="Título 1" xfId="288" xr:uid="{00000000-0005-0000-0000-0000FD010000}"/>
    <cellStyle name="Título 2" xfId="289" xr:uid="{00000000-0005-0000-0000-0000FE010000}"/>
    <cellStyle name="Título 3" xfId="290" xr:uid="{00000000-0005-0000-0000-0000FF010000}"/>
    <cellStyle name="Título_AXIOMA" xfId="291" xr:uid="{00000000-0005-0000-0000-000000020000}"/>
    <cellStyle name="Total 2" xfId="292" xr:uid="{00000000-0005-0000-0000-000001020000}"/>
    <cellStyle name="Vérification" xfId="293" xr:uid="{00000000-0005-0000-0000-000002020000}"/>
    <cellStyle name="Währung" xfId="333" xr:uid="{00000000-0005-0000-0000-000003020000}"/>
    <cellStyle name="Warning Text" xfId="294" xr:uid="{00000000-0005-0000-0000-000004020000}"/>
  </cellStyles>
  <dxfs count="0"/>
  <tableStyles count="1" defaultTableStyle="TableStyleMedium2" defaultPivotStyle="PivotStyleLight16">
    <tableStyle name="Estilo de tabla 1" pivot="0" count="0" xr9:uid="{00000000-0011-0000-FFFF-FFFF00000000}"/>
  </tableStyles>
  <colors>
    <mruColors>
      <color rgb="FFFFCC00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233633</xdr:colOff>
      <xdr:row>1</xdr:row>
      <xdr:rowOff>120006</xdr:rowOff>
    </xdr:from>
    <xdr:to>
      <xdr:col>0</xdr:col>
      <xdr:colOff>2271319</xdr:colOff>
      <xdr:row>3</xdr:row>
      <xdr:rowOff>93631</xdr:rowOff>
    </xdr:to>
    <xdr:pic>
      <xdr:nvPicPr>
        <xdr:cNvPr id="2" name="Imat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3633" y="317695"/>
          <a:ext cx="2037686" cy="7104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N229"/>
  <sheetViews>
    <sheetView tabSelected="1" zoomScale="53" zoomScaleNormal="53" workbookViewId="0">
      <pane ySplit="14" topLeftCell="A207" activePane="bottomLeft" state="frozen"/>
      <selection pane="bottomLeft" activeCell="K22" sqref="K22"/>
    </sheetView>
  </sheetViews>
  <sheetFormatPr defaultRowHeight="15"/>
  <cols>
    <col min="1" max="1" width="34.28515625" customWidth="1"/>
    <col min="2" max="2" width="30.5703125" customWidth="1"/>
    <col min="3" max="3" width="52.140625" customWidth="1"/>
    <col min="4" max="4" width="34.140625" style="30" customWidth="1"/>
    <col min="5" max="5" width="12.42578125" style="30" customWidth="1"/>
    <col min="6" max="6" width="22.28515625" customWidth="1"/>
    <col min="8" max="8" width="11.28515625" customWidth="1"/>
    <col min="9" max="9" width="14.42578125" bestFit="1" customWidth="1"/>
    <col min="18" max="18" width="15.7109375" customWidth="1"/>
    <col min="19" max="19" width="58.140625" customWidth="1"/>
  </cols>
  <sheetData>
    <row r="1" spans="1:18" s="30" customFormat="1"/>
    <row r="2" spans="1:18" s="30" customFormat="1" ht="15" customHeight="1">
      <c r="D2" s="403" t="s">
        <v>223</v>
      </c>
      <c r="E2" s="404" t="s">
        <v>224</v>
      </c>
      <c r="F2" s="404"/>
      <c r="G2" s="404"/>
      <c r="H2" s="404"/>
      <c r="I2" s="404"/>
      <c r="J2" s="404"/>
      <c r="K2" s="404"/>
      <c r="L2" s="404"/>
      <c r="M2" s="404"/>
      <c r="N2" s="404"/>
      <c r="O2" s="404"/>
      <c r="P2" s="404"/>
    </row>
    <row r="3" spans="1:18" s="30" customFormat="1" ht="42" customHeight="1">
      <c r="D3" s="403"/>
      <c r="E3" s="404"/>
      <c r="F3" s="404"/>
      <c r="G3" s="404"/>
      <c r="H3" s="404"/>
      <c r="I3" s="404"/>
      <c r="J3" s="404"/>
      <c r="K3" s="404"/>
      <c r="L3" s="404"/>
      <c r="M3" s="404"/>
      <c r="N3" s="404"/>
      <c r="O3" s="404"/>
      <c r="P3" s="404"/>
    </row>
    <row r="5" spans="1:18" s="30" customFormat="1"/>
    <row r="6" spans="1:18" s="30" customFormat="1" ht="18.75">
      <c r="A6" s="82" t="s">
        <v>10</v>
      </c>
      <c r="B6" s="82"/>
      <c r="C6" s="83"/>
      <c r="D6" s="83"/>
      <c r="E6" s="83"/>
      <c r="F6" s="83"/>
      <c r="G6" s="83"/>
      <c r="H6" s="83"/>
      <c r="I6" s="83"/>
      <c r="J6" s="83"/>
      <c r="L6" s="83"/>
    </row>
    <row r="7" spans="1:18" s="30" customFormat="1" ht="18.75">
      <c r="A7" s="84"/>
      <c r="B7" s="84"/>
      <c r="C7" s="84"/>
      <c r="D7" s="84"/>
      <c r="E7" s="83"/>
      <c r="F7" s="83"/>
      <c r="G7" s="83"/>
      <c r="H7" s="83"/>
      <c r="I7" s="83"/>
      <c r="J7" s="83"/>
      <c r="K7" s="83"/>
      <c r="L7" s="83"/>
    </row>
    <row r="8" spans="1:18" s="30" customFormat="1" ht="18.75">
      <c r="A8" s="82" t="s">
        <v>8</v>
      </c>
      <c r="B8" s="84"/>
      <c r="C8" s="84"/>
      <c r="D8" s="84"/>
      <c r="E8" s="83"/>
      <c r="F8" s="83"/>
      <c r="G8" s="83"/>
      <c r="H8" s="83"/>
      <c r="I8" s="83"/>
      <c r="J8" s="83"/>
      <c r="K8" s="84"/>
      <c r="L8" s="83"/>
    </row>
    <row r="9" spans="1:18" s="30" customFormat="1" ht="18.75">
      <c r="A9" s="82"/>
      <c r="B9" s="84"/>
      <c r="C9" s="84"/>
      <c r="D9" s="84"/>
      <c r="E9" s="83"/>
      <c r="F9" s="83"/>
      <c r="G9" s="83"/>
      <c r="H9" s="83"/>
      <c r="I9" s="83"/>
      <c r="J9" s="83"/>
      <c r="K9" s="83"/>
      <c r="L9" s="83"/>
    </row>
    <row r="10" spans="1:18" ht="18.75">
      <c r="A10" s="82" t="s">
        <v>101</v>
      </c>
      <c r="B10" s="82" t="s">
        <v>100</v>
      </c>
      <c r="C10" s="84"/>
      <c r="D10" s="84"/>
      <c r="E10" s="83"/>
      <c r="F10" s="83"/>
      <c r="G10" s="83"/>
      <c r="H10" s="83"/>
      <c r="I10" s="83"/>
      <c r="J10" s="83"/>
      <c r="K10" s="83"/>
      <c r="L10" s="83"/>
    </row>
    <row r="11" spans="1:18" s="30" customFormat="1" ht="15.75">
      <c r="A11" s="17"/>
      <c r="B11" s="17"/>
      <c r="C11" s="1"/>
      <c r="D11" s="1"/>
    </row>
    <row r="12" spans="1:18" ht="16.5" thickBot="1">
      <c r="A12" s="18"/>
      <c r="B12" s="1"/>
      <c r="C12" s="1"/>
      <c r="D12" s="1"/>
    </row>
    <row r="13" spans="1:18" s="347" customFormat="1" ht="22.5" customHeight="1" thickBot="1">
      <c r="A13" s="32"/>
      <c r="B13" s="33"/>
      <c r="C13" s="34"/>
      <c r="D13" s="35"/>
      <c r="E13" s="64"/>
      <c r="F13" s="407" t="s">
        <v>238</v>
      </c>
      <c r="G13" s="408"/>
      <c r="H13" s="408"/>
      <c r="I13" s="409"/>
      <c r="J13" s="410" t="s">
        <v>9</v>
      </c>
      <c r="K13" s="410"/>
      <c r="L13" s="410"/>
      <c r="M13" s="410"/>
      <c r="N13" s="411" t="s">
        <v>18</v>
      </c>
      <c r="O13" s="410"/>
      <c r="P13" s="410"/>
      <c r="Q13" s="412"/>
      <c r="R13" s="36" t="s">
        <v>113</v>
      </c>
    </row>
    <row r="14" spans="1:18" ht="77.25" customHeight="1" thickBot="1">
      <c r="A14" s="75" t="s">
        <v>103</v>
      </c>
      <c r="B14" s="36" t="s">
        <v>104</v>
      </c>
      <c r="C14" s="349" t="s">
        <v>97</v>
      </c>
      <c r="D14" s="349" t="s">
        <v>11</v>
      </c>
      <c r="E14" s="350" t="s">
        <v>102</v>
      </c>
      <c r="F14" s="71" t="s">
        <v>112</v>
      </c>
      <c r="G14" s="72" t="s">
        <v>108</v>
      </c>
      <c r="H14" s="72" t="s">
        <v>109</v>
      </c>
      <c r="I14" s="289" t="s">
        <v>239</v>
      </c>
      <c r="J14" s="71" t="s">
        <v>112</v>
      </c>
      <c r="K14" s="72" t="s">
        <v>108</v>
      </c>
      <c r="L14" s="72" t="s">
        <v>109</v>
      </c>
      <c r="M14" s="73" t="s">
        <v>110</v>
      </c>
      <c r="N14" s="71" t="s">
        <v>112</v>
      </c>
      <c r="O14" s="72" t="s">
        <v>108</v>
      </c>
      <c r="P14" s="72" t="s">
        <v>109</v>
      </c>
      <c r="Q14" s="73" t="s">
        <v>110</v>
      </c>
      <c r="R14" s="345" t="s">
        <v>111</v>
      </c>
    </row>
    <row r="15" spans="1:18" ht="16.5" thickBot="1">
      <c r="A15" s="248" t="s">
        <v>1</v>
      </c>
      <c r="B15" s="246" t="s">
        <v>19</v>
      </c>
      <c r="C15" s="351" t="s">
        <v>20</v>
      </c>
      <c r="D15" s="170" t="s">
        <v>14</v>
      </c>
      <c r="E15" s="297">
        <v>1813.2199999999991</v>
      </c>
      <c r="F15" s="39"/>
      <c r="G15" s="40"/>
      <c r="H15" s="40"/>
      <c r="I15" s="41">
        <f>SUM(F15:H15)</f>
        <v>0</v>
      </c>
      <c r="J15" s="42"/>
      <c r="K15" s="40"/>
      <c r="L15" s="40"/>
      <c r="M15" s="171">
        <f>SUM(J15:L15)</f>
        <v>0</v>
      </c>
      <c r="N15" s="39"/>
      <c r="O15" s="40"/>
      <c r="P15" s="40"/>
      <c r="Q15" s="41">
        <f>SUM(N15:P15)</f>
        <v>0</v>
      </c>
      <c r="R15" s="359">
        <f>I15+M15+Q15</f>
        <v>0</v>
      </c>
    </row>
    <row r="16" spans="1:18" ht="16.5" thickBot="1">
      <c r="A16" s="112"/>
      <c r="B16" s="246" t="s">
        <v>21</v>
      </c>
      <c r="C16" s="351" t="s">
        <v>20</v>
      </c>
      <c r="D16" s="170" t="s">
        <v>14</v>
      </c>
      <c r="E16" s="297">
        <v>2325.6500000000015</v>
      </c>
      <c r="F16" s="39"/>
      <c r="G16" s="40"/>
      <c r="H16" s="40"/>
      <c r="I16" s="41">
        <f t="shared" ref="I16:I58" si="0">SUM(F16:H16)</f>
        <v>0</v>
      </c>
      <c r="J16" s="42"/>
      <c r="K16" s="40"/>
      <c r="L16" s="40"/>
      <c r="M16" s="171">
        <f t="shared" ref="M16:M58" si="1">SUM(J16:L16)</f>
        <v>0</v>
      </c>
      <c r="N16" s="39"/>
      <c r="O16" s="40"/>
      <c r="P16" s="40"/>
      <c r="Q16" s="41">
        <f t="shared" ref="Q16:Q58" si="2">SUM(N16:P16)</f>
        <v>0</v>
      </c>
      <c r="R16" s="359">
        <f t="shared" ref="R16:R43" si="3">I16+M16+Q16</f>
        <v>0</v>
      </c>
    </row>
    <row r="17" spans="1:19" ht="15.75">
      <c r="A17" s="112"/>
      <c r="B17" s="239" t="s">
        <v>22</v>
      </c>
      <c r="C17" s="230" t="s">
        <v>23</v>
      </c>
      <c r="D17" s="52" t="s">
        <v>14</v>
      </c>
      <c r="E17" s="308">
        <v>3635.8399999999992</v>
      </c>
      <c r="F17" s="365"/>
      <c r="G17" s="13"/>
      <c r="H17" s="13"/>
      <c r="I17" s="16">
        <f t="shared" si="0"/>
        <v>0</v>
      </c>
      <c r="J17" s="10"/>
      <c r="K17" s="13"/>
      <c r="L17" s="13"/>
      <c r="M17" s="7">
        <f t="shared" si="1"/>
        <v>0</v>
      </c>
      <c r="N17" s="11"/>
      <c r="O17" s="13"/>
      <c r="P17" s="13"/>
      <c r="Q17" s="16">
        <f t="shared" si="2"/>
        <v>0</v>
      </c>
      <c r="R17" s="360">
        <f t="shared" si="3"/>
        <v>0</v>
      </c>
    </row>
    <row r="18" spans="1:19" ht="16.5" thickBot="1">
      <c r="A18" s="112"/>
      <c r="B18" s="244"/>
      <c r="C18" s="131" t="s">
        <v>24</v>
      </c>
      <c r="D18" s="53" t="s">
        <v>14</v>
      </c>
      <c r="E18" s="299">
        <v>166.16</v>
      </c>
      <c r="F18" s="9"/>
      <c r="G18" s="8"/>
      <c r="H18" s="8"/>
      <c r="I18" s="12">
        <f t="shared" si="0"/>
        <v>0</v>
      </c>
      <c r="J18" s="37"/>
      <c r="K18" s="8"/>
      <c r="L18" s="8"/>
      <c r="M18" s="38">
        <f t="shared" si="1"/>
        <v>0</v>
      </c>
      <c r="N18" s="9"/>
      <c r="O18" s="8"/>
      <c r="P18" s="8"/>
      <c r="Q18" s="12">
        <f t="shared" si="2"/>
        <v>0</v>
      </c>
      <c r="R18" s="361">
        <f t="shared" si="3"/>
        <v>0</v>
      </c>
    </row>
    <row r="19" spans="1:19" ht="15.75" customHeight="1">
      <c r="A19" s="112"/>
      <c r="B19" s="239" t="s">
        <v>25</v>
      </c>
      <c r="C19" s="130" t="s">
        <v>23</v>
      </c>
      <c r="D19" s="51" t="s">
        <v>14</v>
      </c>
      <c r="E19" s="298">
        <v>3582.4399999999991</v>
      </c>
      <c r="F19" s="11"/>
      <c r="G19" s="13"/>
      <c r="H19" s="13"/>
      <c r="I19" s="16">
        <f t="shared" si="0"/>
        <v>0</v>
      </c>
      <c r="J19" s="10"/>
      <c r="K19" s="13"/>
      <c r="L19" s="13"/>
      <c r="M19" s="7">
        <f t="shared" si="1"/>
        <v>0</v>
      </c>
      <c r="N19" s="11"/>
      <c r="O19" s="13"/>
      <c r="P19" s="13"/>
      <c r="Q19" s="16">
        <f t="shared" si="2"/>
        <v>0</v>
      </c>
      <c r="R19" s="360">
        <f t="shared" si="3"/>
        <v>0</v>
      </c>
      <c r="S19" s="30"/>
    </row>
    <row r="20" spans="1:19" ht="15.75">
      <c r="A20" s="112"/>
      <c r="B20" s="245"/>
      <c r="C20" s="128" t="s">
        <v>24</v>
      </c>
      <c r="D20" s="52" t="s">
        <v>14</v>
      </c>
      <c r="E20" s="301">
        <v>550.98</v>
      </c>
      <c r="F20" s="5"/>
      <c r="G20" s="3"/>
      <c r="H20" s="3"/>
      <c r="I20" s="4">
        <f t="shared" si="0"/>
        <v>0</v>
      </c>
      <c r="J20" s="2"/>
      <c r="K20" s="3"/>
      <c r="L20" s="3"/>
      <c r="M20" s="6">
        <f t="shared" si="1"/>
        <v>0</v>
      </c>
      <c r="N20" s="5"/>
      <c r="O20" s="3"/>
      <c r="P20" s="3"/>
      <c r="Q20" s="4">
        <f t="shared" si="2"/>
        <v>0</v>
      </c>
      <c r="R20" s="362">
        <f t="shared" si="3"/>
        <v>0</v>
      </c>
      <c r="S20" s="30"/>
    </row>
    <row r="21" spans="1:19" s="30" customFormat="1" ht="15.75">
      <c r="A21" s="112"/>
      <c r="B21" s="245"/>
      <c r="C21" s="128" t="s">
        <v>26</v>
      </c>
      <c r="D21" s="52" t="s">
        <v>14</v>
      </c>
      <c r="E21" s="301">
        <v>78.87</v>
      </c>
      <c r="F21" s="5"/>
      <c r="G21" s="3"/>
      <c r="H21" s="3"/>
      <c r="I21" s="4">
        <f t="shared" si="0"/>
        <v>0</v>
      </c>
      <c r="J21" s="2"/>
      <c r="K21" s="3"/>
      <c r="L21" s="3"/>
      <c r="M21" s="6">
        <f t="shared" si="1"/>
        <v>0</v>
      </c>
      <c r="N21" s="5"/>
      <c r="O21" s="3"/>
      <c r="P21" s="3"/>
      <c r="Q21" s="4">
        <f t="shared" si="2"/>
        <v>0</v>
      </c>
      <c r="R21" s="362">
        <f t="shared" si="3"/>
        <v>0</v>
      </c>
    </row>
    <row r="22" spans="1:19" s="30" customFormat="1" ht="16.5" thickBot="1">
      <c r="A22" s="112"/>
      <c r="B22" s="244"/>
      <c r="C22" s="131" t="s">
        <v>27</v>
      </c>
      <c r="D22" s="53" t="s">
        <v>14</v>
      </c>
      <c r="E22" s="299">
        <v>143.44</v>
      </c>
      <c r="F22" s="9"/>
      <c r="G22" s="8"/>
      <c r="H22" s="8"/>
      <c r="I22" s="12">
        <f t="shared" si="0"/>
        <v>0</v>
      </c>
      <c r="J22" s="37"/>
      <c r="K22" s="8"/>
      <c r="L22" s="8"/>
      <c r="M22" s="38">
        <f t="shared" si="1"/>
        <v>0</v>
      </c>
      <c r="N22" s="9"/>
      <c r="O22" s="8"/>
      <c r="P22" s="8"/>
      <c r="Q22" s="12">
        <f t="shared" si="2"/>
        <v>0</v>
      </c>
      <c r="R22" s="361">
        <f t="shared" si="3"/>
        <v>0</v>
      </c>
    </row>
    <row r="23" spans="1:19" s="30" customFormat="1" ht="15.75">
      <c r="A23" s="112"/>
      <c r="B23" s="239" t="s">
        <v>28</v>
      </c>
      <c r="C23" s="130" t="s">
        <v>190</v>
      </c>
      <c r="D23" s="51" t="s">
        <v>14</v>
      </c>
      <c r="E23" s="298">
        <v>241.01</v>
      </c>
      <c r="F23" s="11"/>
      <c r="G23" s="13"/>
      <c r="H23" s="13"/>
      <c r="I23" s="16">
        <f t="shared" si="0"/>
        <v>0</v>
      </c>
      <c r="J23" s="10"/>
      <c r="K23" s="13"/>
      <c r="L23" s="13"/>
      <c r="M23" s="7">
        <f t="shared" si="1"/>
        <v>0</v>
      </c>
      <c r="N23" s="11"/>
      <c r="O23" s="13"/>
      <c r="P23" s="13"/>
      <c r="Q23" s="16">
        <f t="shared" si="2"/>
        <v>0</v>
      </c>
      <c r="R23" s="360">
        <f t="shared" si="3"/>
        <v>0</v>
      </c>
    </row>
    <row r="24" spans="1:19" s="30" customFormat="1" ht="15.75">
      <c r="A24" s="112"/>
      <c r="B24" s="245"/>
      <c r="C24" s="128" t="s">
        <v>23</v>
      </c>
      <c r="D24" s="52" t="s">
        <v>14</v>
      </c>
      <c r="E24" s="301">
        <v>3439.3699999999994</v>
      </c>
      <c r="F24" s="5"/>
      <c r="G24" s="3"/>
      <c r="H24" s="3"/>
      <c r="I24" s="4">
        <f t="shared" si="0"/>
        <v>0</v>
      </c>
      <c r="J24" s="2"/>
      <c r="K24" s="3"/>
      <c r="L24" s="3"/>
      <c r="M24" s="6">
        <f t="shared" si="1"/>
        <v>0</v>
      </c>
      <c r="N24" s="5"/>
      <c r="O24" s="3"/>
      <c r="P24" s="3"/>
      <c r="Q24" s="4">
        <f t="shared" si="2"/>
        <v>0</v>
      </c>
      <c r="R24" s="362">
        <f t="shared" si="3"/>
        <v>0</v>
      </c>
    </row>
    <row r="25" spans="1:19" s="30" customFormat="1" ht="15.75">
      <c r="A25" s="112"/>
      <c r="B25" s="245"/>
      <c r="C25" s="128" t="s">
        <v>191</v>
      </c>
      <c r="D25" s="52" t="s">
        <v>14</v>
      </c>
      <c r="E25" s="301">
        <v>294.14999999999998</v>
      </c>
      <c r="F25" s="5"/>
      <c r="G25" s="3"/>
      <c r="H25" s="3"/>
      <c r="I25" s="4">
        <f t="shared" si="0"/>
        <v>0</v>
      </c>
      <c r="J25" s="2"/>
      <c r="K25" s="3"/>
      <c r="L25" s="3"/>
      <c r="M25" s="6">
        <f t="shared" si="1"/>
        <v>0</v>
      </c>
      <c r="N25" s="5"/>
      <c r="O25" s="3"/>
      <c r="P25" s="3"/>
      <c r="Q25" s="4">
        <f t="shared" si="2"/>
        <v>0</v>
      </c>
      <c r="R25" s="362">
        <f t="shared" si="3"/>
        <v>0</v>
      </c>
    </row>
    <row r="26" spans="1:19" s="30" customFormat="1" ht="16.5" thickBot="1">
      <c r="A26" s="112"/>
      <c r="B26" s="244"/>
      <c r="C26" s="131" t="s">
        <v>192</v>
      </c>
      <c r="D26" s="53" t="s">
        <v>14</v>
      </c>
      <c r="E26" s="299">
        <v>347.15</v>
      </c>
      <c r="F26" s="9"/>
      <c r="G26" s="8"/>
      <c r="H26" s="8"/>
      <c r="I26" s="12">
        <f t="shared" si="0"/>
        <v>0</v>
      </c>
      <c r="J26" s="37"/>
      <c r="K26" s="8"/>
      <c r="L26" s="8"/>
      <c r="M26" s="38">
        <f t="shared" si="1"/>
        <v>0</v>
      </c>
      <c r="N26" s="9"/>
      <c r="O26" s="8"/>
      <c r="P26" s="8"/>
      <c r="Q26" s="12">
        <f t="shared" si="2"/>
        <v>0</v>
      </c>
      <c r="R26" s="361">
        <f t="shared" si="3"/>
        <v>0</v>
      </c>
    </row>
    <row r="27" spans="1:19" s="30" customFormat="1" ht="15.75">
      <c r="A27" s="112"/>
      <c r="B27" s="302" t="s">
        <v>29</v>
      </c>
      <c r="C27" s="130" t="s">
        <v>30</v>
      </c>
      <c r="D27" s="51" t="s">
        <v>14</v>
      </c>
      <c r="E27" s="342">
        <v>102.88000000000001</v>
      </c>
      <c r="F27" s="11"/>
      <c r="G27" s="13"/>
      <c r="H27" s="13"/>
      <c r="I27" s="16">
        <f t="shared" si="0"/>
        <v>0</v>
      </c>
      <c r="J27" s="10"/>
      <c r="K27" s="13"/>
      <c r="L27" s="13"/>
      <c r="M27" s="7">
        <f t="shared" si="1"/>
        <v>0</v>
      </c>
      <c r="N27" s="11"/>
      <c r="O27" s="13"/>
      <c r="P27" s="13"/>
      <c r="Q27" s="368">
        <f t="shared" si="2"/>
        <v>0</v>
      </c>
      <c r="R27" s="363">
        <f t="shared" si="3"/>
        <v>0</v>
      </c>
    </row>
    <row r="28" spans="1:19" s="30" customFormat="1" ht="15.75">
      <c r="A28" s="112"/>
      <c r="B28" s="303"/>
      <c r="C28" s="128" t="s">
        <v>193</v>
      </c>
      <c r="D28" s="52" t="s">
        <v>96</v>
      </c>
      <c r="E28" s="343">
        <v>285.90999999999997</v>
      </c>
      <c r="F28" s="5"/>
      <c r="G28" s="3"/>
      <c r="H28" s="3"/>
      <c r="I28" s="4">
        <f t="shared" si="0"/>
        <v>0</v>
      </c>
      <c r="J28" s="2"/>
      <c r="K28" s="3"/>
      <c r="L28" s="3"/>
      <c r="M28" s="6">
        <f t="shared" si="1"/>
        <v>0</v>
      </c>
      <c r="N28" s="5"/>
      <c r="O28" s="3"/>
      <c r="P28" s="3"/>
      <c r="Q28" s="367">
        <f t="shared" si="2"/>
        <v>0</v>
      </c>
      <c r="R28" s="362">
        <f t="shared" si="3"/>
        <v>0</v>
      </c>
    </row>
    <row r="29" spans="1:19" s="30" customFormat="1" ht="15.75">
      <c r="A29" s="112"/>
      <c r="B29" s="303"/>
      <c r="C29" s="128" t="s">
        <v>194</v>
      </c>
      <c r="D29" s="52" t="s">
        <v>96</v>
      </c>
      <c r="E29" s="343">
        <v>202.16</v>
      </c>
      <c r="F29" s="5"/>
      <c r="G29" s="3"/>
      <c r="H29" s="3"/>
      <c r="I29" s="4">
        <f t="shared" si="0"/>
        <v>0</v>
      </c>
      <c r="J29" s="2"/>
      <c r="K29" s="3"/>
      <c r="L29" s="3"/>
      <c r="M29" s="6">
        <f t="shared" si="1"/>
        <v>0</v>
      </c>
      <c r="N29" s="5"/>
      <c r="O29" s="3"/>
      <c r="P29" s="3"/>
      <c r="Q29" s="367">
        <f t="shared" si="2"/>
        <v>0</v>
      </c>
      <c r="R29" s="362">
        <f t="shared" si="3"/>
        <v>0</v>
      </c>
    </row>
    <row r="30" spans="1:19" s="30" customFormat="1" ht="15.75">
      <c r="A30" s="112"/>
      <c r="B30" s="303"/>
      <c r="C30" s="128" t="s">
        <v>195</v>
      </c>
      <c r="D30" s="52" t="s">
        <v>96</v>
      </c>
      <c r="E30" s="343">
        <v>297.28999999999996</v>
      </c>
      <c r="F30" s="5"/>
      <c r="G30" s="3"/>
      <c r="H30" s="3"/>
      <c r="I30" s="4">
        <f t="shared" si="0"/>
        <v>0</v>
      </c>
      <c r="J30" s="2"/>
      <c r="K30" s="3"/>
      <c r="L30" s="3"/>
      <c r="M30" s="6">
        <f t="shared" si="1"/>
        <v>0</v>
      </c>
      <c r="N30" s="5"/>
      <c r="O30" s="3"/>
      <c r="P30" s="3"/>
      <c r="Q30" s="367">
        <f t="shared" si="2"/>
        <v>0</v>
      </c>
      <c r="R30" s="362">
        <f t="shared" si="3"/>
        <v>0</v>
      </c>
    </row>
    <row r="31" spans="1:19" s="30" customFormat="1" ht="15.75">
      <c r="A31" s="112"/>
      <c r="B31" s="303"/>
      <c r="C31" s="128" t="s">
        <v>196</v>
      </c>
      <c r="D31" s="52" t="s">
        <v>96</v>
      </c>
      <c r="E31" s="343">
        <v>311.74</v>
      </c>
      <c r="F31" s="5"/>
      <c r="G31" s="3"/>
      <c r="H31" s="3"/>
      <c r="I31" s="4">
        <f t="shared" si="0"/>
        <v>0</v>
      </c>
      <c r="J31" s="2"/>
      <c r="K31" s="3"/>
      <c r="L31" s="3"/>
      <c r="M31" s="6">
        <f t="shared" si="1"/>
        <v>0</v>
      </c>
      <c r="N31" s="5"/>
      <c r="O31" s="3"/>
      <c r="P31" s="3"/>
      <c r="Q31" s="367">
        <f t="shared" si="2"/>
        <v>0</v>
      </c>
      <c r="R31" s="362">
        <f t="shared" si="3"/>
        <v>0</v>
      </c>
    </row>
    <row r="32" spans="1:19" s="30" customFormat="1" ht="15.75">
      <c r="A32" s="112"/>
      <c r="B32" s="303"/>
      <c r="C32" s="128" t="s">
        <v>197</v>
      </c>
      <c r="D32" s="52" t="s">
        <v>96</v>
      </c>
      <c r="E32" s="343">
        <v>139.79000000000002</v>
      </c>
      <c r="F32" s="5"/>
      <c r="G32" s="3"/>
      <c r="H32" s="3"/>
      <c r="I32" s="4">
        <f>SUM(F32:H32)</f>
        <v>0</v>
      </c>
      <c r="J32" s="2"/>
      <c r="K32" s="3"/>
      <c r="L32" s="3"/>
      <c r="M32" s="6">
        <f t="shared" si="1"/>
        <v>0</v>
      </c>
      <c r="N32" s="5"/>
      <c r="O32" s="3"/>
      <c r="P32" s="3"/>
      <c r="Q32" s="367">
        <f t="shared" si="2"/>
        <v>0</v>
      </c>
      <c r="R32" s="362">
        <f t="shared" si="3"/>
        <v>0</v>
      </c>
    </row>
    <row r="33" spans="1:19" s="30" customFormat="1" ht="15.75">
      <c r="A33" s="112"/>
      <c r="B33" s="303"/>
      <c r="C33" s="129" t="s">
        <v>198</v>
      </c>
      <c r="D33" s="52" t="s">
        <v>96</v>
      </c>
      <c r="E33" s="343">
        <v>138.62</v>
      </c>
      <c r="F33" s="5"/>
      <c r="G33" s="3"/>
      <c r="H33" s="3"/>
      <c r="I33" s="4">
        <f t="shared" si="0"/>
        <v>0</v>
      </c>
      <c r="J33" s="2"/>
      <c r="K33" s="3"/>
      <c r="L33" s="3"/>
      <c r="M33" s="6">
        <f t="shared" si="1"/>
        <v>0</v>
      </c>
      <c r="N33" s="5"/>
      <c r="O33" s="3"/>
      <c r="P33" s="3"/>
      <c r="Q33" s="367">
        <f t="shared" si="2"/>
        <v>0</v>
      </c>
      <c r="R33" s="362">
        <f t="shared" si="3"/>
        <v>0</v>
      </c>
    </row>
    <row r="34" spans="1:19" s="30" customFormat="1" ht="15.75">
      <c r="A34" s="112"/>
      <c r="B34" s="303"/>
      <c r="C34" s="128" t="s">
        <v>199</v>
      </c>
      <c r="D34" s="52" t="s">
        <v>96</v>
      </c>
      <c r="E34" s="343">
        <v>287.79999999999995</v>
      </c>
      <c r="F34" s="5"/>
      <c r="G34" s="3"/>
      <c r="H34" s="3"/>
      <c r="I34" s="4">
        <f t="shared" si="0"/>
        <v>0</v>
      </c>
      <c r="J34" s="2"/>
      <c r="K34" s="3"/>
      <c r="L34" s="3"/>
      <c r="M34" s="6">
        <f t="shared" si="1"/>
        <v>0</v>
      </c>
      <c r="N34" s="5"/>
      <c r="O34" s="3"/>
      <c r="P34" s="3"/>
      <c r="Q34" s="367">
        <f t="shared" si="2"/>
        <v>0</v>
      </c>
      <c r="R34" s="362">
        <f t="shared" si="3"/>
        <v>0</v>
      </c>
    </row>
    <row r="35" spans="1:19" s="30" customFormat="1" ht="15.75">
      <c r="A35" s="112"/>
      <c r="B35" s="303"/>
      <c r="C35" s="128" t="s">
        <v>200</v>
      </c>
      <c r="D35" s="52" t="s">
        <v>96</v>
      </c>
      <c r="E35" s="343">
        <v>526.1</v>
      </c>
      <c r="F35" s="5"/>
      <c r="G35" s="3"/>
      <c r="H35" s="3"/>
      <c r="I35" s="4">
        <f t="shared" si="0"/>
        <v>0</v>
      </c>
      <c r="J35" s="358"/>
      <c r="K35" s="306"/>
      <c r="L35" s="306"/>
      <c r="M35" s="307">
        <f t="shared" si="1"/>
        <v>0</v>
      </c>
      <c r="N35" s="305"/>
      <c r="O35" s="306"/>
      <c r="P35" s="306"/>
      <c r="Q35" s="392">
        <f t="shared" si="2"/>
        <v>0</v>
      </c>
      <c r="R35" s="362">
        <f t="shared" si="3"/>
        <v>0</v>
      </c>
      <c r="S35" s="30" t="s">
        <v>243</v>
      </c>
    </row>
    <row r="36" spans="1:19" s="30" customFormat="1" ht="15.75">
      <c r="A36" s="112"/>
      <c r="B36" s="303"/>
      <c r="C36" s="282" t="s">
        <v>201</v>
      </c>
      <c r="D36" s="52" t="s">
        <v>96</v>
      </c>
      <c r="E36" s="343">
        <v>2632.49</v>
      </c>
      <c r="F36" s="5"/>
      <c r="G36" s="3"/>
      <c r="H36" s="3"/>
      <c r="I36" s="4">
        <f t="shared" si="0"/>
        <v>0</v>
      </c>
      <c r="J36" s="2"/>
      <c r="K36" s="3"/>
      <c r="L36" s="3"/>
      <c r="M36" s="6">
        <f t="shared" si="1"/>
        <v>0</v>
      </c>
      <c r="N36" s="5"/>
      <c r="O36" s="3"/>
      <c r="P36" s="3"/>
      <c r="Q36" s="367">
        <f t="shared" si="2"/>
        <v>0</v>
      </c>
      <c r="R36" s="362">
        <f t="shared" si="3"/>
        <v>0</v>
      </c>
    </row>
    <row r="37" spans="1:19" s="30" customFormat="1" ht="15.75">
      <c r="A37" s="112"/>
      <c r="B37" s="303"/>
      <c r="C37" s="128" t="s">
        <v>31</v>
      </c>
      <c r="D37" s="52" t="s">
        <v>14</v>
      </c>
      <c r="E37" s="343">
        <v>147.18</v>
      </c>
      <c r="F37" s="5"/>
      <c r="G37" s="3"/>
      <c r="H37" s="3"/>
      <c r="I37" s="4">
        <f t="shared" si="0"/>
        <v>0</v>
      </c>
      <c r="J37" s="2"/>
      <c r="K37" s="3"/>
      <c r="L37" s="3"/>
      <c r="M37" s="6">
        <f t="shared" si="1"/>
        <v>0</v>
      </c>
      <c r="N37" s="5"/>
      <c r="O37" s="3"/>
      <c r="P37" s="3"/>
      <c r="Q37" s="367">
        <f t="shared" si="2"/>
        <v>0</v>
      </c>
      <c r="R37" s="362">
        <f t="shared" si="3"/>
        <v>0</v>
      </c>
    </row>
    <row r="38" spans="1:19" s="30" customFormat="1" ht="15.75">
      <c r="A38" s="112"/>
      <c r="B38" s="303"/>
      <c r="C38" s="128" t="s">
        <v>32</v>
      </c>
      <c r="D38" s="52" t="s">
        <v>14</v>
      </c>
      <c r="E38" s="343">
        <v>57.54</v>
      </c>
      <c r="F38" s="5"/>
      <c r="G38" s="3"/>
      <c r="H38" s="3"/>
      <c r="I38" s="4">
        <f t="shared" si="0"/>
        <v>0</v>
      </c>
      <c r="J38" s="2"/>
      <c r="K38" s="3"/>
      <c r="L38" s="3"/>
      <c r="M38" s="6">
        <f t="shared" si="1"/>
        <v>0</v>
      </c>
      <c r="N38" s="5"/>
      <c r="O38" s="3"/>
      <c r="P38" s="3"/>
      <c r="Q38" s="367">
        <f t="shared" si="2"/>
        <v>0</v>
      </c>
      <c r="R38" s="362">
        <f t="shared" si="3"/>
        <v>0</v>
      </c>
    </row>
    <row r="39" spans="1:19" s="30" customFormat="1" ht="15.75">
      <c r="A39" s="112"/>
      <c r="B39" s="303"/>
      <c r="C39" s="128" t="s">
        <v>33</v>
      </c>
      <c r="D39" s="52" t="s">
        <v>14</v>
      </c>
      <c r="E39" s="343">
        <v>23.85</v>
      </c>
      <c r="F39" s="5"/>
      <c r="G39" s="3"/>
      <c r="H39" s="3"/>
      <c r="I39" s="4">
        <f t="shared" si="0"/>
        <v>0</v>
      </c>
      <c r="J39" s="2"/>
      <c r="K39" s="3"/>
      <c r="L39" s="3"/>
      <c r="M39" s="6">
        <f t="shared" si="1"/>
        <v>0</v>
      </c>
      <c r="N39" s="5"/>
      <c r="O39" s="3"/>
      <c r="P39" s="3"/>
      <c r="Q39" s="367">
        <f t="shared" si="2"/>
        <v>0</v>
      </c>
      <c r="R39" s="362">
        <f t="shared" si="3"/>
        <v>0</v>
      </c>
    </row>
    <row r="40" spans="1:19" s="30" customFormat="1" ht="15.75">
      <c r="A40" s="112"/>
      <c r="B40" s="303"/>
      <c r="C40" s="128" t="s">
        <v>34</v>
      </c>
      <c r="D40" s="52" t="s">
        <v>14</v>
      </c>
      <c r="E40" s="343">
        <v>100.69</v>
      </c>
      <c r="F40" s="5"/>
      <c r="G40" s="3"/>
      <c r="H40" s="3"/>
      <c r="I40" s="4">
        <f t="shared" si="0"/>
        <v>0</v>
      </c>
      <c r="J40" s="2"/>
      <c r="K40" s="3"/>
      <c r="L40" s="3"/>
      <c r="M40" s="6">
        <f t="shared" si="1"/>
        <v>0</v>
      </c>
      <c r="N40" s="5"/>
      <c r="O40" s="3"/>
      <c r="P40" s="3"/>
      <c r="Q40" s="367">
        <f t="shared" si="2"/>
        <v>0</v>
      </c>
      <c r="R40" s="362">
        <f t="shared" si="3"/>
        <v>0</v>
      </c>
    </row>
    <row r="41" spans="1:19" s="30" customFormat="1" ht="15.75">
      <c r="A41" s="112"/>
      <c r="B41" s="303"/>
      <c r="C41" s="128" t="s">
        <v>35</v>
      </c>
      <c r="D41" s="52" t="s">
        <v>14</v>
      </c>
      <c r="E41" s="343">
        <v>39.46</v>
      </c>
      <c r="F41" s="5"/>
      <c r="G41" s="3"/>
      <c r="H41" s="3"/>
      <c r="I41" s="4">
        <f t="shared" si="0"/>
        <v>0</v>
      </c>
      <c r="J41" s="2"/>
      <c r="K41" s="3"/>
      <c r="L41" s="3"/>
      <c r="M41" s="6">
        <f t="shared" si="1"/>
        <v>0</v>
      </c>
      <c r="N41" s="5"/>
      <c r="O41" s="3"/>
      <c r="P41" s="3"/>
      <c r="Q41" s="367">
        <f t="shared" si="2"/>
        <v>0</v>
      </c>
      <c r="R41" s="362">
        <f t="shared" si="3"/>
        <v>0</v>
      </c>
    </row>
    <row r="42" spans="1:19" ht="15.75">
      <c r="A42" s="112"/>
      <c r="B42" s="303"/>
      <c r="C42" s="128" t="s">
        <v>36</v>
      </c>
      <c r="D42" s="52" t="s">
        <v>14</v>
      </c>
      <c r="E42" s="343">
        <v>19.54</v>
      </c>
      <c r="F42" s="5"/>
      <c r="G42" s="3"/>
      <c r="H42" s="3"/>
      <c r="I42" s="4">
        <f t="shared" si="0"/>
        <v>0</v>
      </c>
      <c r="J42" s="2"/>
      <c r="K42" s="3"/>
      <c r="L42" s="3"/>
      <c r="M42" s="6">
        <f t="shared" si="1"/>
        <v>0</v>
      </c>
      <c r="N42" s="5"/>
      <c r="O42" s="3"/>
      <c r="P42" s="3"/>
      <c r="Q42" s="367">
        <f t="shared" si="2"/>
        <v>0</v>
      </c>
      <c r="R42" s="362">
        <f t="shared" si="3"/>
        <v>0</v>
      </c>
      <c r="S42" s="30"/>
    </row>
    <row r="43" spans="1:19" ht="16.5" thickBot="1">
      <c r="A43" s="80"/>
      <c r="B43" s="304"/>
      <c r="C43" s="131" t="s">
        <v>37</v>
      </c>
      <c r="D43" s="53" t="s">
        <v>14</v>
      </c>
      <c r="E43" s="344">
        <v>601.42000000000019</v>
      </c>
      <c r="F43" s="9"/>
      <c r="G43" s="8"/>
      <c r="H43" s="8"/>
      <c r="I43" s="12">
        <f t="shared" si="0"/>
        <v>0</v>
      </c>
      <c r="J43" s="87"/>
      <c r="K43" s="88"/>
      <c r="L43" s="88"/>
      <c r="M43" s="90">
        <f t="shared" si="1"/>
        <v>0</v>
      </c>
      <c r="N43" s="9"/>
      <c r="O43" s="8"/>
      <c r="P43" s="8"/>
      <c r="Q43" s="260">
        <f t="shared" si="2"/>
        <v>0</v>
      </c>
      <c r="R43" s="364">
        <f t="shared" si="3"/>
        <v>0</v>
      </c>
      <c r="S43" s="30"/>
    </row>
    <row r="44" spans="1:19" ht="15.75">
      <c r="A44" s="80"/>
      <c r="B44" s="309" t="s">
        <v>38</v>
      </c>
      <c r="C44" s="252" t="s">
        <v>39</v>
      </c>
      <c r="D44" s="277" t="s">
        <v>12</v>
      </c>
      <c r="E44" s="310">
        <v>3702.1100000000006</v>
      </c>
      <c r="F44" s="92"/>
      <c r="G44" s="93"/>
      <c r="H44" s="93"/>
      <c r="I44" s="94">
        <f t="shared" si="0"/>
        <v>0</v>
      </c>
      <c r="J44" s="10"/>
      <c r="K44" s="13"/>
      <c r="L44" s="13"/>
      <c r="M44" s="7">
        <f t="shared" si="1"/>
        <v>0</v>
      </c>
      <c r="N44" s="92"/>
      <c r="O44" s="93"/>
      <c r="P44" s="93"/>
      <c r="Q44" s="94">
        <f t="shared" si="2"/>
        <v>0</v>
      </c>
      <c r="R44" s="360">
        <f t="shared" ref="R44:R58" si="4">I44+M44+Q44</f>
        <v>0</v>
      </c>
    </row>
    <row r="45" spans="1:19" ht="15.75" customHeight="1">
      <c r="A45" s="80"/>
      <c r="B45" s="311"/>
      <c r="C45" s="253" t="s">
        <v>40</v>
      </c>
      <c r="D45" s="278" t="s">
        <v>105</v>
      </c>
      <c r="E45" s="301">
        <v>494.97</v>
      </c>
      <c r="F45" s="5"/>
      <c r="G45" s="3"/>
      <c r="H45" s="3"/>
      <c r="I45" s="4">
        <f t="shared" si="0"/>
        <v>0</v>
      </c>
      <c r="J45" s="2"/>
      <c r="K45" s="3"/>
      <c r="L45" s="3"/>
      <c r="M45" s="6">
        <f t="shared" si="1"/>
        <v>0</v>
      </c>
      <c r="N45" s="5"/>
      <c r="O45" s="3"/>
      <c r="P45" s="3"/>
      <c r="Q45" s="4">
        <f t="shared" si="2"/>
        <v>0</v>
      </c>
      <c r="R45" s="362">
        <f t="shared" si="4"/>
        <v>0</v>
      </c>
    </row>
    <row r="46" spans="1:19" ht="15.75" customHeight="1">
      <c r="A46" s="80"/>
      <c r="B46" s="311"/>
      <c r="C46" s="254" t="s">
        <v>41</v>
      </c>
      <c r="D46" s="52" t="s">
        <v>106</v>
      </c>
      <c r="E46" s="301">
        <v>575.84</v>
      </c>
      <c r="F46" s="5"/>
      <c r="G46" s="3"/>
      <c r="H46" s="3"/>
      <c r="I46" s="4">
        <f t="shared" si="0"/>
        <v>0</v>
      </c>
      <c r="J46" s="2"/>
      <c r="K46" s="3"/>
      <c r="L46" s="3"/>
      <c r="M46" s="6">
        <f t="shared" si="1"/>
        <v>0</v>
      </c>
      <c r="N46" s="5"/>
      <c r="O46" s="3"/>
      <c r="P46" s="3"/>
      <c r="Q46" s="4">
        <f t="shared" si="2"/>
        <v>0</v>
      </c>
      <c r="R46" s="362">
        <f t="shared" si="4"/>
        <v>0</v>
      </c>
    </row>
    <row r="47" spans="1:19" ht="15.75">
      <c r="A47" s="80"/>
      <c r="B47" s="311"/>
      <c r="C47" s="254" t="s">
        <v>42</v>
      </c>
      <c r="D47" s="52" t="s">
        <v>106</v>
      </c>
      <c r="E47" s="301">
        <v>702.24000000000012</v>
      </c>
      <c r="F47" s="5"/>
      <c r="G47" s="3"/>
      <c r="H47" s="3"/>
      <c r="I47" s="4">
        <f t="shared" si="0"/>
        <v>0</v>
      </c>
      <c r="J47" s="2"/>
      <c r="K47" s="3"/>
      <c r="L47" s="3"/>
      <c r="M47" s="6">
        <f t="shared" si="1"/>
        <v>0</v>
      </c>
      <c r="N47" s="5"/>
      <c r="O47" s="3"/>
      <c r="P47" s="3"/>
      <c r="Q47" s="4">
        <f t="shared" si="2"/>
        <v>0</v>
      </c>
      <c r="R47" s="362">
        <f t="shared" si="4"/>
        <v>0</v>
      </c>
    </row>
    <row r="48" spans="1:19" ht="16.5" thickBot="1">
      <c r="A48" s="80"/>
      <c r="B48" s="312"/>
      <c r="C48" s="255" t="s">
        <v>43</v>
      </c>
      <c r="D48" s="53" t="s">
        <v>14</v>
      </c>
      <c r="E48" s="299">
        <v>423.98</v>
      </c>
      <c r="F48" s="91"/>
      <c r="G48" s="88"/>
      <c r="H48" s="88"/>
      <c r="I48" s="89">
        <f t="shared" si="0"/>
        <v>0</v>
      </c>
      <c r="J48" s="37"/>
      <c r="K48" s="8"/>
      <c r="L48" s="8"/>
      <c r="M48" s="38">
        <f t="shared" si="1"/>
        <v>0</v>
      </c>
      <c r="N48" s="9"/>
      <c r="O48" s="8"/>
      <c r="P48" s="8"/>
      <c r="Q48" s="12">
        <f t="shared" si="2"/>
        <v>0</v>
      </c>
      <c r="R48" s="361">
        <f t="shared" si="4"/>
        <v>0</v>
      </c>
    </row>
    <row r="49" spans="1:18" ht="15.75">
      <c r="A49" s="80"/>
      <c r="B49" s="245" t="s">
        <v>44</v>
      </c>
      <c r="C49" s="230" t="s">
        <v>7</v>
      </c>
      <c r="D49" s="52" t="s">
        <v>14</v>
      </c>
      <c r="E49" s="308">
        <v>1124.9700000000003</v>
      </c>
      <c r="F49" s="11"/>
      <c r="G49" s="13"/>
      <c r="H49" s="13"/>
      <c r="I49" s="16">
        <f t="shared" si="0"/>
        <v>0</v>
      </c>
      <c r="J49" s="11"/>
      <c r="K49" s="13"/>
      <c r="L49" s="13"/>
      <c r="M49" s="16">
        <f t="shared" si="1"/>
        <v>0</v>
      </c>
      <c r="N49" s="92"/>
      <c r="O49" s="93"/>
      <c r="P49" s="93"/>
      <c r="Q49" s="94">
        <f t="shared" si="2"/>
        <v>0</v>
      </c>
      <c r="R49" s="363">
        <f t="shared" si="4"/>
        <v>0</v>
      </c>
    </row>
    <row r="50" spans="1:18" ht="15.75">
      <c r="A50" s="80"/>
      <c r="B50" s="245"/>
      <c r="C50" s="128" t="s">
        <v>207</v>
      </c>
      <c r="D50" s="52" t="s">
        <v>14</v>
      </c>
      <c r="E50" s="301">
        <v>397.59999999999997</v>
      </c>
      <c r="F50" s="5"/>
      <c r="G50" s="3"/>
      <c r="H50" s="3"/>
      <c r="I50" s="4">
        <f t="shared" si="0"/>
        <v>0</v>
      </c>
      <c r="J50" s="5"/>
      <c r="K50" s="3"/>
      <c r="L50" s="3"/>
      <c r="M50" s="4">
        <f t="shared" si="1"/>
        <v>0</v>
      </c>
      <c r="N50" s="5"/>
      <c r="O50" s="3"/>
      <c r="P50" s="3"/>
      <c r="Q50" s="4">
        <f t="shared" si="2"/>
        <v>0</v>
      </c>
      <c r="R50" s="363">
        <f t="shared" si="4"/>
        <v>0</v>
      </c>
    </row>
    <row r="51" spans="1:18" ht="15.75" customHeight="1">
      <c r="A51" s="80"/>
      <c r="B51" s="245"/>
      <c r="C51" s="128" t="s">
        <v>45</v>
      </c>
      <c r="D51" s="52" t="s">
        <v>12</v>
      </c>
      <c r="E51" s="301">
        <v>262.17999999999995</v>
      </c>
      <c r="F51" s="5"/>
      <c r="G51" s="3"/>
      <c r="H51" s="3"/>
      <c r="I51" s="4">
        <f t="shared" si="0"/>
        <v>0</v>
      </c>
      <c r="J51" s="5"/>
      <c r="K51" s="3"/>
      <c r="L51" s="3"/>
      <c r="M51" s="4">
        <f t="shared" si="1"/>
        <v>0</v>
      </c>
      <c r="N51" s="5"/>
      <c r="O51" s="3"/>
      <c r="P51" s="3"/>
      <c r="Q51" s="4">
        <f t="shared" si="2"/>
        <v>0</v>
      </c>
      <c r="R51" s="363">
        <f t="shared" si="4"/>
        <v>0</v>
      </c>
    </row>
    <row r="52" spans="1:18" ht="15.75" customHeight="1">
      <c r="A52" s="80"/>
      <c r="B52" s="245"/>
      <c r="C52" s="128" t="s">
        <v>46</v>
      </c>
      <c r="D52" s="52" t="s">
        <v>14</v>
      </c>
      <c r="E52" s="301">
        <v>81.13000000000001</v>
      </c>
      <c r="F52" s="5"/>
      <c r="G52" s="3"/>
      <c r="H52" s="3"/>
      <c r="I52" s="4">
        <f t="shared" si="0"/>
        <v>0</v>
      </c>
      <c r="J52" s="5"/>
      <c r="K52" s="3"/>
      <c r="L52" s="3"/>
      <c r="M52" s="4">
        <f t="shared" si="1"/>
        <v>0</v>
      </c>
      <c r="N52" s="5"/>
      <c r="O52" s="3"/>
      <c r="P52" s="3"/>
      <c r="Q52" s="4">
        <f t="shared" si="2"/>
        <v>0</v>
      </c>
      <c r="R52" s="363">
        <f t="shared" si="4"/>
        <v>0</v>
      </c>
    </row>
    <row r="53" spans="1:18" ht="15.75" customHeight="1">
      <c r="A53" s="80"/>
      <c r="B53" s="245"/>
      <c r="C53" s="129" t="s">
        <v>203</v>
      </c>
      <c r="D53" s="52" t="s">
        <v>14</v>
      </c>
      <c r="E53" s="301">
        <v>47.280000000000008</v>
      </c>
      <c r="F53" s="5"/>
      <c r="G53" s="3"/>
      <c r="H53" s="3"/>
      <c r="I53" s="4">
        <f t="shared" si="0"/>
        <v>0</v>
      </c>
      <c r="J53" s="5"/>
      <c r="K53" s="3"/>
      <c r="L53" s="3"/>
      <c r="M53" s="4">
        <f t="shared" si="1"/>
        <v>0</v>
      </c>
      <c r="N53" s="5"/>
      <c r="O53" s="3"/>
      <c r="P53" s="3"/>
      <c r="Q53" s="4">
        <f t="shared" si="2"/>
        <v>0</v>
      </c>
      <c r="R53" s="363">
        <f t="shared" si="4"/>
        <v>0</v>
      </c>
    </row>
    <row r="54" spans="1:18" ht="15.75" customHeight="1">
      <c r="A54" s="249"/>
      <c r="B54" s="245"/>
      <c r="C54" s="128" t="s">
        <v>204</v>
      </c>
      <c r="D54" s="52" t="s">
        <v>14</v>
      </c>
      <c r="E54" s="301">
        <v>202.41000000000003</v>
      </c>
      <c r="F54" s="5"/>
      <c r="G54" s="3"/>
      <c r="H54" s="3"/>
      <c r="I54" s="4">
        <f t="shared" si="0"/>
        <v>0</v>
      </c>
      <c r="J54" s="5"/>
      <c r="K54" s="3"/>
      <c r="L54" s="3"/>
      <c r="M54" s="4">
        <f t="shared" si="1"/>
        <v>0</v>
      </c>
      <c r="N54" s="5"/>
      <c r="O54" s="3"/>
      <c r="P54" s="3"/>
      <c r="Q54" s="4">
        <f t="shared" si="2"/>
        <v>0</v>
      </c>
      <c r="R54" s="363">
        <f t="shared" si="4"/>
        <v>0</v>
      </c>
    </row>
    <row r="55" spans="1:18" ht="15.75" customHeight="1">
      <c r="A55" s="80"/>
      <c r="B55" s="245"/>
      <c r="C55" s="128" t="s">
        <v>47</v>
      </c>
      <c r="D55" s="52" t="s">
        <v>14</v>
      </c>
      <c r="E55" s="301">
        <v>75.19</v>
      </c>
      <c r="F55" s="5"/>
      <c r="G55" s="3"/>
      <c r="H55" s="3"/>
      <c r="I55" s="4">
        <f t="shared" si="0"/>
        <v>0</v>
      </c>
      <c r="J55" s="5"/>
      <c r="K55" s="3"/>
      <c r="L55" s="3"/>
      <c r="M55" s="4">
        <f t="shared" si="1"/>
        <v>0</v>
      </c>
      <c r="N55" s="5"/>
      <c r="O55" s="3"/>
      <c r="P55" s="3"/>
      <c r="Q55" s="4">
        <f t="shared" si="2"/>
        <v>0</v>
      </c>
      <c r="R55" s="363">
        <f t="shared" si="4"/>
        <v>0</v>
      </c>
    </row>
    <row r="56" spans="1:18" ht="15.75">
      <c r="A56" s="80"/>
      <c r="B56" s="245"/>
      <c r="C56" s="128" t="s">
        <v>205</v>
      </c>
      <c r="D56" s="52" t="s">
        <v>14</v>
      </c>
      <c r="E56" s="301">
        <v>476.96000000000004</v>
      </c>
      <c r="F56" s="5"/>
      <c r="G56" s="3"/>
      <c r="H56" s="3"/>
      <c r="I56" s="4">
        <f t="shared" si="0"/>
        <v>0</v>
      </c>
      <c r="J56" s="5"/>
      <c r="K56" s="3"/>
      <c r="L56" s="3"/>
      <c r="M56" s="4">
        <f t="shared" si="1"/>
        <v>0</v>
      </c>
      <c r="N56" s="5"/>
      <c r="O56" s="3"/>
      <c r="P56" s="3"/>
      <c r="Q56" s="4">
        <f t="shared" si="2"/>
        <v>0</v>
      </c>
      <c r="R56" s="363">
        <f t="shared" si="4"/>
        <v>0</v>
      </c>
    </row>
    <row r="57" spans="1:18" s="30" customFormat="1" ht="15.75">
      <c r="A57" s="80"/>
      <c r="B57" s="245"/>
      <c r="C57" s="128" t="s">
        <v>48</v>
      </c>
      <c r="D57" s="52" t="s">
        <v>14</v>
      </c>
      <c r="E57" s="301">
        <v>1075.32</v>
      </c>
      <c r="F57" s="5"/>
      <c r="G57" s="3"/>
      <c r="H57" s="3"/>
      <c r="I57" s="4">
        <f t="shared" si="0"/>
        <v>0</v>
      </c>
      <c r="J57" s="5"/>
      <c r="K57" s="3"/>
      <c r="L57" s="3"/>
      <c r="M57" s="4">
        <f t="shared" si="1"/>
        <v>0</v>
      </c>
      <c r="N57" s="5"/>
      <c r="O57" s="3"/>
      <c r="P57" s="3"/>
      <c r="Q57" s="4">
        <f t="shared" si="2"/>
        <v>0</v>
      </c>
      <c r="R57" s="363">
        <f t="shared" si="4"/>
        <v>0</v>
      </c>
    </row>
    <row r="58" spans="1:18" ht="16.5" thickBot="1">
      <c r="A58" s="80"/>
      <c r="B58" s="244"/>
      <c r="C58" s="199" t="s">
        <v>206</v>
      </c>
      <c r="D58" s="53" t="s">
        <v>14</v>
      </c>
      <c r="E58" s="299">
        <v>55.79</v>
      </c>
      <c r="F58" s="9"/>
      <c r="G58" s="8"/>
      <c r="H58" s="8"/>
      <c r="I58" s="12">
        <f t="shared" si="0"/>
        <v>0</v>
      </c>
      <c r="J58" s="9"/>
      <c r="K58" s="8"/>
      <c r="L58" s="8"/>
      <c r="M58" s="12">
        <f t="shared" si="1"/>
        <v>0</v>
      </c>
      <c r="N58" s="9"/>
      <c r="O58" s="8"/>
      <c r="P58" s="8"/>
      <c r="Q58" s="12">
        <f t="shared" si="2"/>
        <v>0</v>
      </c>
      <c r="R58" s="363">
        <f t="shared" si="4"/>
        <v>0</v>
      </c>
    </row>
    <row r="59" spans="1:18" s="30" customFormat="1" ht="16.5" thickBot="1">
      <c r="A59" s="81"/>
      <c r="B59" s="247"/>
      <c r="C59" s="200"/>
      <c r="D59" s="96" t="s">
        <v>116</v>
      </c>
      <c r="E59" s="214"/>
      <c r="F59" s="104">
        <f t="shared" ref="F59:R59" si="5">SUM(F15:F58)</f>
        <v>0</v>
      </c>
      <c r="G59" s="100">
        <f t="shared" si="5"/>
        <v>0</v>
      </c>
      <c r="H59" s="100">
        <f t="shared" si="5"/>
        <v>0</v>
      </c>
      <c r="I59" s="336">
        <f t="shared" si="5"/>
        <v>0</v>
      </c>
      <c r="J59" s="104">
        <f t="shared" si="5"/>
        <v>0</v>
      </c>
      <c r="K59" s="100">
        <f t="shared" si="5"/>
        <v>0</v>
      </c>
      <c r="L59" s="100">
        <f t="shared" si="5"/>
        <v>0</v>
      </c>
      <c r="M59" s="100">
        <f t="shared" si="5"/>
        <v>0</v>
      </c>
      <c r="N59" s="100">
        <f t="shared" si="5"/>
        <v>0</v>
      </c>
      <c r="O59" s="100">
        <f t="shared" si="5"/>
        <v>0</v>
      </c>
      <c r="P59" s="100">
        <f t="shared" si="5"/>
        <v>0</v>
      </c>
      <c r="Q59" s="336">
        <f t="shared" si="5"/>
        <v>0</v>
      </c>
      <c r="R59" s="226">
        <f t="shared" si="5"/>
        <v>0</v>
      </c>
    </row>
    <row r="60" spans="1:18" ht="15.75" customHeight="1">
      <c r="A60" s="28" t="s">
        <v>2</v>
      </c>
      <c r="B60" s="174" t="s">
        <v>22</v>
      </c>
      <c r="C60" s="201" t="s">
        <v>49</v>
      </c>
      <c r="D60" s="52" t="s">
        <v>105</v>
      </c>
      <c r="E60" s="301">
        <v>1094.4399999999998</v>
      </c>
      <c r="F60" s="11"/>
      <c r="G60" s="13"/>
      <c r="H60" s="13"/>
      <c r="I60" s="16">
        <f>SUM(F60:H60)</f>
        <v>0</v>
      </c>
      <c r="J60" s="11"/>
      <c r="K60" s="13"/>
      <c r="L60" s="13"/>
      <c r="M60" s="16">
        <f>SUM(J60:L60)</f>
        <v>0</v>
      </c>
      <c r="N60" s="11"/>
      <c r="O60" s="13"/>
      <c r="P60" s="13"/>
      <c r="Q60" s="16">
        <f>SUM(N60:P60)</f>
        <v>0</v>
      </c>
      <c r="R60" s="231">
        <f>I60+M60+Q60</f>
        <v>0</v>
      </c>
    </row>
    <row r="61" spans="1:18" ht="15.75" customHeight="1">
      <c r="B61" s="175" t="s">
        <v>25</v>
      </c>
      <c r="C61" s="202" t="s">
        <v>50</v>
      </c>
      <c r="D61" s="52" t="s">
        <v>105</v>
      </c>
      <c r="E61" s="301">
        <v>1024.0300000000002</v>
      </c>
      <c r="F61" s="5"/>
      <c r="G61" s="3"/>
      <c r="H61" s="3"/>
      <c r="I61" s="4">
        <f t="shared" ref="I61:I66" si="6">SUM(F61:H61)</f>
        <v>0</v>
      </c>
      <c r="J61" s="5"/>
      <c r="K61" s="3"/>
      <c r="L61" s="3"/>
      <c r="M61" s="4">
        <f t="shared" ref="M61:M66" si="7">SUM(J61:L61)</f>
        <v>0</v>
      </c>
      <c r="N61" s="5"/>
      <c r="O61" s="3"/>
      <c r="P61" s="3"/>
      <c r="Q61" s="4">
        <f t="shared" ref="Q61:Q66" si="8">SUM(N61:P61)</f>
        <v>0</v>
      </c>
      <c r="R61" s="232">
        <f t="shared" ref="R61:R66" si="9">I61+M61+Q61</f>
        <v>0</v>
      </c>
    </row>
    <row r="62" spans="1:18" ht="15.75" customHeight="1">
      <c r="A62" s="29"/>
      <c r="B62" s="175" t="s">
        <v>28</v>
      </c>
      <c r="C62" s="173" t="s">
        <v>51</v>
      </c>
      <c r="D62" s="52" t="s">
        <v>105</v>
      </c>
      <c r="E62" s="301">
        <v>1124.97</v>
      </c>
      <c r="F62" s="172"/>
      <c r="G62" s="3"/>
      <c r="H62" s="3"/>
      <c r="I62" s="4">
        <f t="shared" si="6"/>
        <v>0</v>
      </c>
      <c r="J62" s="5"/>
      <c r="K62" s="3"/>
      <c r="L62" s="3"/>
      <c r="M62" s="4">
        <f t="shared" si="7"/>
        <v>0</v>
      </c>
      <c r="N62" s="5"/>
      <c r="O62" s="3"/>
      <c r="P62" s="3"/>
      <c r="Q62" s="4">
        <f t="shared" si="8"/>
        <v>0</v>
      </c>
      <c r="R62" s="232">
        <f t="shared" si="9"/>
        <v>0</v>
      </c>
    </row>
    <row r="63" spans="1:18" ht="15.75" customHeight="1">
      <c r="A63" s="29"/>
      <c r="B63" s="175" t="s">
        <v>29</v>
      </c>
      <c r="C63" s="173" t="s">
        <v>52</v>
      </c>
      <c r="D63" s="52" t="s">
        <v>105</v>
      </c>
      <c r="E63" s="301">
        <v>1122.01</v>
      </c>
      <c r="F63" s="5"/>
      <c r="G63" s="3"/>
      <c r="H63" s="3"/>
      <c r="I63" s="4">
        <f t="shared" si="6"/>
        <v>0</v>
      </c>
      <c r="J63" s="5"/>
      <c r="K63" s="3"/>
      <c r="L63" s="3"/>
      <c r="M63" s="4">
        <f t="shared" si="7"/>
        <v>0</v>
      </c>
      <c r="N63" s="5"/>
      <c r="O63" s="3"/>
      <c r="P63" s="3"/>
      <c r="Q63" s="4">
        <f t="shared" si="8"/>
        <v>0</v>
      </c>
      <c r="R63" s="232">
        <f t="shared" si="9"/>
        <v>0</v>
      </c>
    </row>
    <row r="64" spans="1:18" ht="15.75" customHeight="1">
      <c r="A64" s="29"/>
      <c r="B64" s="176" t="s">
        <v>38</v>
      </c>
      <c r="C64" s="173" t="s">
        <v>53</v>
      </c>
      <c r="D64" s="52" t="s">
        <v>106</v>
      </c>
      <c r="E64" s="301">
        <v>1605.3400000000001</v>
      </c>
      <c r="F64" s="5"/>
      <c r="G64" s="3"/>
      <c r="H64" s="3"/>
      <c r="I64" s="4">
        <f t="shared" si="6"/>
        <v>0</v>
      </c>
      <c r="J64" s="5"/>
      <c r="K64" s="3"/>
      <c r="L64" s="3"/>
      <c r="M64" s="4">
        <f t="shared" si="7"/>
        <v>0</v>
      </c>
      <c r="N64" s="5"/>
      <c r="O64" s="3"/>
      <c r="P64" s="3"/>
      <c r="Q64" s="4">
        <f t="shared" si="8"/>
        <v>0</v>
      </c>
      <c r="R64" s="232">
        <f t="shared" si="9"/>
        <v>0</v>
      </c>
    </row>
    <row r="65" spans="1:18" s="30" customFormat="1" ht="15.75" customHeight="1">
      <c r="A65" s="29"/>
      <c r="B65" s="177" t="s">
        <v>44</v>
      </c>
      <c r="C65" s="173" t="s">
        <v>13</v>
      </c>
      <c r="D65" s="78" t="s">
        <v>105</v>
      </c>
      <c r="E65" s="301">
        <v>3093.6200000000008</v>
      </c>
      <c r="F65" s="5"/>
      <c r="G65" s="3"/>
      <c r="H65" s="3"/>
      <c r="I65" s="4">
        <f t="shared" si="6"/>
        <v>0</v>
      </c>
      <c r="J65" s="5"/>
      <c r="K65" s="3"/>
      <c r="L65" s="3"/>
      <c r="M65" s="4">
        <f t="shared" si="7"/>
        <v>0</v>
      </c>
      <c r="N65" s="5"/>
      <c r="O65" s="3"/>
      <c r="P65" s="3"/>
      <c r="Q65" s="4">
        <f t="shared" si="8"/>
        <v>0</v>
      </c>
      <c r="R65" s="232">
        <f t="shared" si="9"/>
        <v>0</v>
      </c>
    </row>
    <row r="66" spans="1:18" ht="16.5" customHeight="1" thickBot="1">
      <c r="A66" s="29"/>
      <c r="B66" s="176"/>
      <c r="C66" s="206" t="s">
        <v>208</v>
      </c>
      <c r="D66" s="65" t="s">
        <v>209</v>
      </c>
      <c r="E66" s="369">
        <v>270.92999999999995</v>
      </c>
      <c r="F66" s="9"/>
      <c r="G66" s="8"/>
      <c r="H66" s="8"/>
      <c r="I66" s="12">
        <f t="shared" si="6"/>
        <v>0</v>
      </c>
      <c r="J66" s="9"/>
      <c r="K66" s="8"/>
      <c r="L66" s="8"/>
      <c r="M66" s="12">
        <f t="shared" si="7"/>
        <v>0</v>
      </c>
      <c r="N66" s="9"/>
      <c r="O66" s="8"/>
      <c r="P66" s="8"/>
      <c r="Q66" s="12">
        <f t="shared" si="8"/>
        <v>0</v>
      </c>
      <c r="R66" s="232">
        <f t="shared" si="9"/>
        <v>0</v>
      </c>
    </row>
    <row r="67" spans="1:18" s="30" customFormat="1" ht="16.5" customHeight="1" thickBot="1">
      <c r="A67" s="29"/>
      <c r="B67" s="95"/>
      <c r="C67" s="203"/>
      <c r="D67" s="96" t="s">
        <v>117</v>
      </c>
      <c r="E67" s="214"/>
      <c r="F67" s="104">
        <f>SUM(F60:F66)</f>
        <v>0</v>
      </c>
      <c r="G67" s="100">
        <f t="shared" ref="G67:R67" si="10">SUM(G60:G66)</f>
        <v>0</v>
      </c>
      <c r="H67" s="100">
        <f t="shared" si="10"/>
        <v>0</v>
      </c>
      <c r="I67" s="100">
        <f t="shared" si="10"/>
        <v>0</v>
      </c>
      <c r="J67" s="100">
        <f t="shared" si="10"/>
        <v>0</v>
      </c>
      <c r="K67" s="100">
        <f t="shared" si="10"/>
        <v>0</v>
      </c>
      <c r="L67" s="100">
        <f t="shared" si="10"/>
        <v>0</v>
      </c>
      <c r="M67" s="100">
        <f t="shared" si="10"/>
        <v>0</v>
      </c>
      <c r="N67" s="100">
        <f t="shared" si="10"/>
        <v>0</v>
      </c>
      <c r="O67" s="100">
        <f t="shared" si="10"/>
        <v>0</v>
      </c>
      <c r="P67" s="100">
        <f t="shared" si="10"/>
        <v>0</v>
      </c>
      <c r="Q67" s="234">
        <f t="shared" si="10"/>
        <v>0</v>
      </c>
      <c r="R67" s="226">
        <f t="shared" si="10"/>
        <v>0</v>
      </c>
    </row>
    <row r="68" spans="1:18" ht="15.75" customHeight="1">
      <c r="A68" s="28" t="s">
        <v>3</v>
      </c>
      <c r="B68" s="188" t="s">
        <v>22</v>
      </c>
      <c r="C68" s="202" t="s">
        <v>54</v>
      </c>
      <c r="D68" s="52" t="s">
        <v>105</v>
      </c>
      <c r="E68" s="301">
        <v>1011.1699999999998</v>
      </c>
      <c r="F68" s="11"/>
      <c r="G68" s="13"/>
      <c r="H68" s="13"/>
      <c r="I68" s="16">
        <f>SUM(F68:H68)</f>
        <v>0</v>
      </c>
      <c r="J68" s="11"/>
      <c r="K68" s="13"/>
      <c r="L68" s="13"/>
      <c r="M68" s="16">
        <f>SUM(J68:L68)</f>
        <v>0</v>
      </c>
      <c r="N68" s="11"/>
      <c r="O68" s="13"/>
      <c r="P68" s="13"/>
      <c r="Q68" s="16">
        <f>SUM(N68:P68)</f>
        <v>0</v>
      </c>
      <c r="R68" s="232">
        <f>I68+M68+Q68</f>
        <v>0</v>
      </c>
    </row>
    <row r="69" spans="1:18" ht="15.75" customHeight="1">
      <c r="A69" s="29"/>
      <c r="B69" s="188" t="s">
        <v>25</v>
      </c>
      <c r="C69" s="202" t="s">
        <v>55</v>
      </c>
      <c r="D69" s="52" t="s">
        <v>105</v>
      </c>
      <c r="E69" s="301">
        <v>1035.1499999999999</v>
      </c>
      <c r="F69" s="5"/>
      <c r="G69" s="3"/>
      <c r="H69" s="3"/>
      <c r="I69" s="4">
        <f t="shared" ref="I69:I75" si="11">SUM(F69:H69)</f>
        <v>0</v>
      </c>
      <c r="J69" s="5"/>
      <c r="K69" s="3"/>
      <c r="L69" s="3"/>
      <c r="M69" s="4">
        <f t="shared" ref="M69:M75" si="12">SUM(J69:L69)</f>
        <v>0</v>
      </c>
      <c r="N69" s="5"/>
      <c r="O69" s="3"/>
      <c r="P69" s="3"/>
      <c r="Q69" s="4">
        <f t="shared" ref="Q69:Q75" si="13">SUM(N69:P69)</f>
        <v>0</v>
      </c>
      <c r="R69" s="232">
        <f t="shared" ref="R69:R74" si="14">I69+M69+Q69</f>
        <v>0</v>
      </c>
    </row>
    <row r="70" spans="1:18" ht="15.75" customHeight="1">
      <c r="A70" s="29"/>
      <c r="B70" s="188" t="s">
        <v>28</v>
      </c>
      <c r="C70" s="202" t="s">
        <v>56</v>
      </c>
      <c r="D70" s="52" t="s">
        <v>105</v>
      </c>
      <c r="E70" s="301">
        <v>1030.6199999999999</v>
      </c>
      <c r="F70" s="5"/>
      <c r="G70" s="3"/>
      <c r="H70" s="3"/>
      <c r="I70" s="4">
        <f t="shared" si="11"/>
        <v>0</v>
      </c>
      <c r="J70" s="5"/>
      <c r="K70" s="3"/>
      <c r="L70" s="3"/>
      <c r="M70" s="4">
        <f t="shared" si="12"/>
        <v>0</v>
      </c>
      <c r="N70" s="5"/>
      <c r="O70" s="3"/>
      <c r="P70" s="3"/>
      <c r="Q70" s="4">
        <f t="shared" si="13"/>
        <v>0</v>
      </c>
      <c r="R70" s="232">
        <f t="shared" si="14"/>
        <v>0</v>
      </c>
    </row>
    <row r="71" spans="1:18" ht="15.75" customHeight="1">
      <c r="A71" s="29"/>
      <c r="B71" s="189" t="s">
        <v>29</v>
      </c>
      <c r="C71" s="202" t="s">
        <v>57</v>
      </c>
      <c r="D71" s="52" t="s">
        <v>105</v>
      </c>
      <c r="E71" s="301">
        <v>1027.7499999999998</v>
      </c>
      <c r="F71" s="5"/>
      <c r="G71" s="3"/>
      <c r="H71" s="3"/>
      <c r="I71" s="4">
        <f t="shared" si="11"/>
        <v>0</v>
      </c>
      <c r="J71" s="5"/>
      <c r="K71" s="3"/>
      <c r="L71" s="3"/>
      <c r="M71" s="4">
        <f t="shared" si="12"/>
        <v>0</v>
      </c>
      <c r="N71" s="5"/>
      <c r="O71" s="3"/>
      <c r="P71" s="3"/>
      <c r="Q71" s="4">
        <f t="shared" si="13"/>
        <v>0</v>
      </c>
      <c r="R71" s="232">
        <f t="shared" si="14"/>
        <v>0</v>
      </c>
    </row>
    <row r="72" spans="1:18" ht="15.75" customHeight="1">
      <c r="A72" s="29"/>
      <c r="B72" s="190" t="s">
        <v>38</v>
      </c>
      <c r="C72" s="129" t="s">
        <v>58</v>
      </c>
      <c r="D72" s="52" t="s">
        <v>106</v>
      </c>
      <c r="E72" s="301">
        <v>919.66</v>
      </c>
      <c r="F72" s="5"/>
      <c r="G72" s="3"/>
      <c r="H72" s="3"/>
      <c r="I72" s="4">
        <f t="shared" si="11"/>
        <v>0</v>
      </c>
      <c r="J72" s="5"/>
      <c r="K72" s="3"/>
      <c r="L72" s="3"/>
      <c r="M72" s="4">
        <f t="shared" si="12"/>
        <v>0</v>
      </c>
      <c r="N72" s="5"/>
      <c r="O72" s="3"/>
      <c r="P72" s="3"/>
      <c r="Q72" s="4">
        <f t="shared" si="13"/>
        <v>0</v>
      </c>
      <c r="R72" s="232">
        <f t="shared" si="14"/>
        <v>0</v>
      </c>
    </row>
    <row r="73" spans="1:18" ht="15.75" customHeight="1">
      <c r="A73" s="29"/>
      <c r="B73" s="243"/>
      <c r="C73" s="129" t="s">
        <v>59</v>
      </c>
      <c r="D73" s="52" t="s">
        <v>106</v>
      </c>
      <c r="E73" s="301">
        <v>708.42999999999984</v>
      </c>
      <c r="F73" s="5"/>
      <c r="G73" s="3"/>
      <c r="H73" s="3"/>
      <c r="I73" s="4">
        <f t="shared" si="11"/>
        <v>0</v>
      </c>
      <c r="J73" s="5"/>
      <c r="K73" s="3"/>
      <c r="L73" s="3"/>
      <c r="M73" s="4">
        <f t="shared" si="12"/>
        <v>0</v>
      </c>
      <c r="N73" s="5"/>
      <c r="O73" s="3"/>
      <c r="P73" s="3"/>
      <c r="Q73" s="4">
        <f t="shared" si="13"/>
        <v>0</v>
      </c>
      <c r="R73" s="232">
        <f t="shared" si="14"/>
        <v>0</v>
      </c>
    </row>
    <row r="74" spans="1:18" ht="15.75">
      <c r="A74" s="29"/>
      <c r="B74" s="190" t="s">
        <v>44</v>
      </c>
      <c r="C74" s="202" t="s">
        <v>60</v>
      </c>
      <c r="D74" s="52" t="s">
        <v>105</v>
      </c>
      <c r="E74" s="301">
        <v>1078.21</v>
      </c>
      <c r="F74" s="5"/>
      <c r="G74" s="3"/>
      <c r="H74" s="3"/>
      <c r="I74" s="4">
        <f t="shared" si="11"/>
        <v>0</v>
      </c>
      <c r="J74" s="5"/>
      <c r="K74" s="3"/>
      <c r="L74" s="3"/>
      <c r="M74" s="4">
        <f t="shared" si="12"/>
        <v>0</v>
      </c>
      <c r="N74" s="5"/>
      <c r="O74" s="3"/>
      <c r="P74" s="3"/>
      <c r="Q74" s="4">
        <f t="shared" si="13"/>
        <v>0</v>
      </c>
      <c r="R74" s="232">
        <f t="shared" si="14"/>
        <v>0</v>
      </c>
    </row>
    <row r="75" spans="1:18" s="30" customFormat="1" ht="16.5" thickBot="1">
      <c r="A75" s="29"/>
      <c r="B75" s="190" t="s">
        <v>44</v>
      </c>
      <c r="C75" s="204" t="s">
        <v>61</v>
      </c>
      <c r="D75" s="65" t="s">
        <v>14</v>
      </c>
      <c r="E75" s="369">
        <v>433.43</v>
      </c>
      <c r="F75" s="9"/>
      <c r="G75" s="8"/>
      <c r="H75" s="8"/>
      <c r="I75" s="12">
        <f t="shared" si="11"/>
        <v>0</v>
      </c>
      <c r="J75" s="9"/>
      <c r="K75" s="8"/>
      <c r="L75" s="8"/>
      <c r="M75" s="12">
        <f t="shared" si="12"/>
        <v>0</v>
      </c>
      <c r="N75" s="9"/>
      <c r="O75" s="8"/>
      <c r="P75" s="8"/>
      <c r="Q75" s="12">
        <f t="shared" si="13"/>
        <v>0</v>
      </c>
      <c r="R75" s="233">
        <f>I75+M75</f>
        <v>0</v>
      </c>
    </row>
    <row r="76" spans="1:18" s="30" customFormat="1" ht="16.5" thickBot="1">
      <c r="A76" s="44"/>
      <c r="B76" s="191"/>
      <c r="C76" s="205"/>
      <c r="D76" s="96" t="s">
        <v>118</v>
      </c>
      <c r="E76" s="215"/>
      <c r="F76" s="370">
        <f>SUM(F68:F75)</f>
        <v>0</v>
      </c>
      <c r="G76" s="374">
        <f t="shared" ref="G76:R76" si="15">SUM(G68:G75)</f>
        <v>0</v>
      </c>
      <c r="H76" s="374">
        <f t="shared" si="15"/>
        <v>0</v>
      </c>
      <c r="I76" s="375">
        <f t="shared" si="15"/>
        <v>0</v>
      </c>
      <c r="J76" s="370">
        <f t="shared" si="15"/>
        <v>0</v>
      </c>
      <c r="K76" s="374">
        <f t="shared" si="15"/>
        <v>0</v>
      </c>
      <c r="L76" s="374">
        <f t="shared" si="15"/>
        <v>0</v>
      </c>
      <c r="M76" s="375">
        <f t="shared" si="15"/>
        <v>0</v>
      </c>
      <c r="N76" s="370">
        <f t="shared" si="15"/>
        <v>0</v>
      </c>
      <c r="O76" s="374">
        <f t="shared" si="15"/>
        <v>0</v>
      </c>
      <c r="P76" s="374">
        <f t="shared" si="15"/>
        <v>0</v>
      </c>
      <c r="Q76" s="376">
        <f t="shared" si="15"/>
        <v>0</v>
      </c>
      <c r="R76" s="226">
        <f t="shared" si="15"/>
        <v>0</v>
      </c>
    </row>
    <row r="77" spans="1:18" ht="15.75" customHeight="1">
      <c r="A77" s="28" t="s">
        <v>4</v>
      </c>
      <c r="B77" s="286" t="s">
        <v>22</v>
      </c>
      <c r="C77" s="284" t="s">
        <v>62</v>
      </c>
      <c r="D77" s="285" t="s">
        <v>105</v>
      </c>
      <c r="E77" s="283">
        <v>1011</v>
      </c>
      <c r="F77" s="11"/>
      <c r="G77" s="13"/>
      <c r="H77" s="13"/>
      <c r="I77" s="16">
        <f>SUM(F77:H77)</f>
        <v>0</v>
      </c>
      <c r="J77" s="11"/>
      <c r="K77" s="13"/>
      <c r="L77" s="13"/>
      <c r="M77" s="7">
        <f>SUM(J77:L77)</f>
        <v>0</v>
      </c>
      <c r="N77" s="43"/>
      <c r="O77" s="354"/>
      <c r="P77" s="354"/>
      <c r="Q77" s="355">
        <f>SUM(N77:P77)</f>
        <v>0</v>
      </c>
      <c r="R77" s="363">
        <f>I77+M77+Q77</f>
        <v>0</v>
      </c>
    </row>
    <row r="78" spans="1:18" ht="15.75" customHeight="1">
      <c r="A78" s="29"/>
      <c r="B78" s="175" t="s">
        <v>25</v>
      </c>
      <c r="C78" s="173" t="s">
        <v>63</v>
      </c>
      <c r="D78" s="52" t="s">
        <v>105</v>
      </c>
      <c r="E78" s="216">
        <v>1038.06</v>
      </c>
      <c r="F78" s="5"/>
      <c r="G78" s="3"/>
      <c r="H78" s="3"/>
      <c r="I78" s="4">
        <f t="shared" ref="I78:I86" si="16">SUM(F78:H78)</f>
        <v>0</v>
      </c>
      <c r="J78" s="5"/>
      <c r="K78" s="3"/>
      <c r="L78" s="3"/>
      <c r="M78" s="6">
        <f t="shared" ref="M78:M86" si="17">SUM(J78:L78)</f>
        <v>0</v>
      </c>
      <c r="N78" s="5"/>
      <c r="O78" s="3"/>
      <c r="P78" s="3"/>
      <c r="Q78" s="4">
        <f t="shared" ref="Q78:Q86" si="18">SUM(N78:P78)</f>
        <v>0</v>
      </c>
      <c r="R78" s="363">
        <f t="shared" ref="R78:R86" si="19">I78+M78+Q78</f>
        <v>0</v>
      </c>
    </row>
    <row r="79" spans="1:18" ht="15.75" customHeight="1">
      <c r="A79" s="29"/>
      <c r="B79" s="175" t="s">
        <v>28</v>
      </c>
      <c r="C79" s="173" t="s">
        <v>64</v>
      </c>
      <c r="D79" s="52" t="s">
        <v>211</v>
      </c>
      <c r="E79" s="216">
        <v>1022.8699999999999</v>
      </c>
      <c r="F79" s="5"/>
      <c r="G79" s="3"/>
      <c r="H79" s="3"/>
      <c r="I79" s="4">
        <f t="shared" si="16"/>
        <v>0</v>
      </c>
      <c r="J79" s="5"/>
      <c r="K79" s="3"/>
      <c r="L79" s="3"/>
      <c r="M79" s="6">
        <f t="shared" si="17"/>
        <v>0</v>
      </c>
      <c r="N79" s="5"/>
      <c r="O79" s="3"/>
      <c r="P79" s="3"/>
      <c r="Q79" s="4">
        <f t="shared" si="18"/>
        <v>0</v>
      </c>
      <c r="R79" s="363">
        <f t="shared" si="19"/>
        <v>0</v>
      </c>
    </row>
    <row r="80" spans="1:18" ht="15.75" customHeight="1">
      <c r="A80" s="181"/>
      <c r="B80" s="192" t="s">
        <v>29</v>
      </c>
      <c r="C80" s="173" t="s">
        <v>65</v>
      </c>
      <c r="D80" s="52" t="s">
        <v>105</v>
      </c>
      <c r="E80" s="216">
        <v>1027.75</v>
      </c>
      <c r="F80" s="5"/>
      <c r="G80" s="3"/>
      <c r="H80" s="3"/>
      <c r="I80" s="4">
        <f t="shared" si="16"/>
        <v>0</v>
      </c>
      <c r="J80" s="5"/>
      <c r="K80" s="3"/>
      <c r="L80" s="3"/>
      <c r="M80" s="6">
        <f t="shared" si="17"/>
        <v>0</v>
      </c>
      <c r="N80" s="5"/>
      <c r="O80" s="3"/>
      <c r="P80" s="3"/>
      <c r="Q80" s="4">
        <f t="shared" si="18"/>
        <v>0</v>
      </c>
      <c r="R80" s="363">
        <f t="shared" si="19"/>
        <v>0</v>
      </c>
    </row>
    <row r="81" spans="1:18" ht="15.75" customHeight="1">
      <c r="A81" s="29"/>
      <c r="B81" s="405" t="s">
        <v>38</v>
      </c>
      <c r="C81" s="173" t="s">
        <v>66</v>
      </c>
      <c r="D81" s="52" t="s">
        <v>105</v>
      </c>
      <c r="E81" s="216">
        <v>1517.8500000000001</v>
      </c>
      <c r="F81" s="5"/>
      <c r="G81" s="3"/>
      <c r="H81" s="3"/>
      <c r="I81" s="4">
        <f t="shared" si="16"/>
        <v>0</v>
      </c>
      <c r="J81" s="5"/>
      <c r="K81" s="3"/>
      <c r="L81" s="3"/>
      <c r="M81" s="6">
        <f t="shared" si="17"/>
        <v>0</v>
      </c>
      <c r="N81" s="5"/>
      <c r="O81" s="3"/>
      <c r="P81" s="3"/>
      <c r="Q81" s="4">
        <f t="shared" si="18"/>
        <v>0</v>
      </c>
      <c r="R81" s="363">
        <f>I81+M81+Q81</f>
        <v>0</v>
      </c>
    </row>
    <row r="82" spans="1:18" ht="15.75" customHeight="1">
      <c r="A82" s="29"/>
      <c r="B82" s="406"/>
      <c r="C82" s="173" t="s">
        <v>67</v>
      </c>
      <c r="D82" s="52" t="s">
        <v>105</v>
      </c>
      <c r="E82" s="216">
        <v>89.539999999999992</v>
      </c>
      <c r="F82" s="5"/>
      <c r="G82" s="3"/>
      <c r="H82" s="3"/>
      <c r="I82" s="4">
        <f t="shared" si="16"/>
        <v>0</v>
      </c>
      <c r="J82" s="5"/>
      <c r="K82" s="3"/>
      <c r="L82" s="3"/>
      <c r="M82" s="6">
        <f t="shared" si="17"/>
        <v>0</v>
      </c>
      <c r="N82" s="5"/>
      <c r="O82" s="3"/>
      <c r="P82" s="3"/>
      <c r="Q82" s="4">
        <f t="shared" si="18"/>
        <v>0</v>
      </c>
      <c r="R82" s="363">
        <f t="shared" si="19"/>
        <v>0</v>
      </c>
    </row>
    <row r="83" spans="1:18" s="30" customFormat="1" ht="15.75">
      <c r="A83" s="29"/>
      <c r="B83" s="193" t="s">
        <v>44</v>
      </c>
      <c r="C83" s="173" t="s">
        <v>68</v>
      </c>
      <c r="D83" s="52" t="s">
        <v>105</v>
      </c>
      <c r="E83" s="217">
        <v>1116.0899999999999</v>
      </c>
      <c r="F83" s="5"/>
      <c r="G83" s="3"/>
      <c r="H83" s="3"/>
      <c r="I83" s="4">
        <f t="shared" si="16"/>
        <v>0</v>
      </c>
      <c r="J83" s="5"/>
      <c r="K83" s="3"/>
      <c r="L83" s="3"/>
      <c r="M83" s="6">
        <f t="shared" si="17"/>
        <v>0</v>
      </c>
      <c r="N83" s="5"/>
      <c r="O83" s="3"/>
      <c r="P83" s="3"/>
      <c r="Q83" s="4">
        <f t="shared" si="18"/>
        <v>0</v>
      </c>
      <c r="R83" s="363">
        <f>I83+M83+Q83</f>
        <v>0</v>
      </c>
    </row>
    <row r="84" spans="1:18" s="30" customFormat="1" ht="15.75">
      <c r="A84" s="29"/>
      <c r="B84" s="194"/>
      <c r="C84" s="173" t="s">
        <v>210</v>
      </c>
      <c r="D84" s="52" t="s">
        <v>14</v>
      </c>
      <c r="E84" s="217">
        <v>171.46</v>
      </c>
      <c r="F84" s="5"/>
      <c r="G84" s="3"/>
      <c r="H84" s="3"/>
      <c r="I84" s="4">
        <f t="shared" si="16"/>
        <v>0</v>
      </c>
      <c r="J84" s="5"/>
      <c r="K84" s="3"/>
      <c r="L84" s="3"/>
      <c r="M84" s="6">
        <f t="shared" si="17"/>
        <v>0</v>
      </c>
      <c r="N84" s="5"/>
      <c r="O84" s="3"/>
      <c r="P84" s="3"/>
      <c r="Q84" s="4">
        <f t="shared" si="18"/>
        <v>0</v>
      </c>
      <c r="R84" s="363">
        <f t="shared" si="19"/>
        <v>0</v>
      </c>
    </row>
    <row r="85" spans="1:18" s="30" customFormat="1" ht="15.75">
      <c r="A85" s="29"/>
      <c r="B85" s="194"/>
      <c r="C85" s="173" t="s">
        <v>244</v>
      </c>
      <c r="D85" s="52" t="s">
        <v>14</v>
      </c>
      <c r="E85" s="373">
        <v>475.9899999999999</v>
      </c>
      <c r="F85" s="5"/>
      <c r="G85" s="3"/>
      <c r="H85" s="3"/>
      <c r="I85" s="4">
        <f t="shared" si="16"/>
        <v>0</v>
      </c>
      <c r="J85" s="5"/>
      <c r="K85" s="3"/>
      <c r="L85" s="3"/>
      <c r="M85" s="6">
        <f t="shared" si="17"/>
        <v>0</v>
      </c>
      <c r="N85" s="5"/>
      <c r="O85" s="3"/>
      <c r="P85" s="3"/>
      <c r="Q85" s="4">
        <f t="shared" si="18"/>
        <v>0</v>
      </c>
      <c r="R85" s="363">
        <f t="shared" si="19"/>
        <v>0</v>
      </c>
    </row>
    <row r="86" spans="1:18" s="30" customFormat="1" ht="16.5" thickBot="1">
      <c r="A86" s="29"/>
      <c r="B86" s="194"/>
      <c r="C86" s="206" t="s">
        <v>69</v>
      </c>
      <c r="D86" s="65" t="s">
        <v>202</v>
      </c>
      <c r="E86" s="218">
        <v>1339.5000000000002</v>
      </c>
      <c r="F86" s="9"/>
      <c r="G86" s="8"/>
      <c r="H86" s="8"/>
      <c r="I86" s="12">
        <f t="shared" si="16"/>
        <v>0</v>
      </c>
      <c r="J86" s="9"/>
      <c r="K86" s="8"/>
      <c r="L86" s="8"/>
      <c r="M86" s="38">
        <f t="shared" si="17"/>
        <v>0</v>
      </c>
      <c r="N86" s="9"/>
      <c r="O86" s="8"/>
      <c r="P86" s="8"/>
      <c r="Q86" s="12">
        <f t="shared" si="18"/>
        <v>0</v>
      </c>
      <c r="R86" s="363">
        <f t="shared" si="19"/>
        <v>0</v>
      </c>
    </row>
    <row r="87" spans="1:18" s="30" customFormat="1" ht="16.5" thickBot="1">
      <c r="A87" s="182"/>
      <c r="B87" s="195"/>
      <c r="C87" s="207"/>
      <c r="D87" s="183" t="s">
        <v>119</v>
      </c>
      <c r="E87" s="219"/>
      <c r="F87" s="371">
        <f>SUM(F77:F86)</f>
        <v>0</v>
      </c>
      <c r="G87" s="371">
        <f t="shared" ref="G87:R87" si="20">SUM(G77:G86)</f>
        <v>0</v>
      </c>
      <c r="H87" s="371">
        <f t="shared" si="20"/>
        <v>0</v>
      </c>
      <c r="I87" s="371">
        <f t="shared" si="20"/>
        <v>0</v>
      </c>
      <c r="J87" s="371">
        <f t="shared" si="20"/>
        <v>0</v>
      </c>
      <c r="K87" s="371">
        <f t="shared" si="20"/>
        <v>0</v>
      </c>
      <c r="L87" s="371">
        <f t="shared" si="20"/>
        <v>0</v>
      </c>
      <c r="M87" s="371">
        <f t="shared" si="20"/>
        <v>0</v>
      </c>
      <c r="N87" s="371">
        <f t="shared" si="20"/>
        <v>0</v>
      </c>
      <c r="O87" s="371">
        <f t="shared" si="20"/>
        <v>0</v>
      </c>
      <c r="P87" s="371">
        <f t="shared" si="20"/>
        <v>0</v>
      </c>
      <c r="Q87" s="372">
        <f t="shared" si="20"/>
        <v>0</v>
      </c>
      <c r="R87" s="226">
        <f t="shared" si="20"/>
        <v>0</v>
      </c>
    </row>
    <row r="88" spans="1:18" ht="15.75">
      <c r="A88" s="23" t="s">
        <v>5</v>
      </c>
      <c r="B88" s="196" t="s">
        <v>21</v>
      </c>
      <c r="C88" s="208" t="s">
        <v>70</v>
      </c>
      <c r="D88" s="178" t="s">
        <v>14</v>
      </c>
      <c r="E88" s="308">
        <v>9</v>
      </c>
      <c r="F88" s="11"/>
      <c r="G88" s="13"/>
      <c r="H88" s="13"/>
      <c r="I88" s="16">
        <f>SUM(F88:H88)</f>
        <v>0</v>
      </c>
      <c r="J88" s="11"/>
      <c r="K88" s="13"/>
      <c r="L88" s="13"/>
      <c r="M88" s="16">
        <f>SUM(J88:L88)</f>
        <v>0</v>
      </c>
      <c r="N88" s="11"/>
      <c r="O88" s="13"/>
      <c r="P88" s="13"/>
      <c r="Q88" s="16">
        <f>SUM(N88:P88)</f>
        <v>0</v>
      </c>
      <c r="R88" s="363">
        <f>I88+M88+Q88</f>
        <v>0</v>
      </c>
    </row>
    <row r="89" spans="1:18" ht="15.75" customHeight="1">
      <c r="B89" s="176" t="s">
        <v>22</v>
      </c>
      <c r="C89" s="173" t="s">
        <v>71</v>
      </c>
      <c r="D89" s="52" t="s">
        <v>105</v>
      </c>
      <c r="E89" s="301">
        <v>1211.3800000000001</v>
      </c>
      <c r="F89" s="5"/>
      <c r="G89" s="3"/>
      <c r="H89" s="3"/>
      <c r="I89" s="4">
        <f t="shared" ref="I89:I98" si="21">SUM(F89:H89)</f>
        <v>0</v>
      </c>
      <c r="J89" s="5"/>
      <c r="K89" s="3"/>
      <c r="L89" s="3"/>
      <c r="M89" s="4">
        <f t="shared" ref="M89:M98" si="22">SUM(J89:L89)</f>
        <v>0</v>
      </c>
      <c r="N89" s="5"/>
      <c r="O89" s="3"/>
      <c r="P89" s="3"/>
      <c r="Q89" s="4">
        <f t="shared" ref="Q89:Q98" si="23">SUM(N89:P89)</f>
        <v>0</v>
      </c>
      <c r="R89" s="363">
        <f>I89+M89+Q89</f>
        <v>0</v>
      </c>
    </row>
    <row r="90" spans="1:18" ht="15.75" customHeight="1">
      <c r="A90" s="29"/>
      <c r="B90" s="176" t="s">
        <v>25</v>
      </c>
      <c r="C90" s="206" t="s">
        <v>72</v>
      </c>
      <c r="D90" s="52" t="s">
        <v>105</v>
      </c>
      <c r="E90" s="301">
        <v>1051.9500000000003</v>
      </c>
      <c r="F90" s="5"/>
      <c r="G90" s="3"/>
      <c r="H90" s="3"/>
      <c r="I90" s="4">
        <f t="shared" si="21"/>
        <v>0</v>
      </c>
      <c r="J90" s="5"/>
      <c r="K90" s="3"/>
      <c r="L90" s="3"/>
      <c r="M90" s="4">
        <f t="shared" si="22"/>
        <v>0</v>
      </c>
      <c r="N90" s="5"/>
      <c r="O90" s="3"/>
      <c r="P90" s="3"/>
      <c r="Q90" s="4">
        <f t="shared" si="23"/>
        <v>0</v>
      </c>
      <c r="R90" s="363">
        <f t="shared" ref="R90:R98" si="24">I90+M90+Q90</f>
        <v>0</v>
      </c>
    </row>
    <row r="91" spans="1:18" ht="15.75" customHeight="1">
      <c r="A91" s="29"/>
      <c r="B91" s="197" t="s">
        <v>25</v>
      </c>
      <c r="C91" s="208" t="s">
        <v>73</v>
      </c>
      <c r="D91" s="52" t="s">
        <v>105</v>
      </c>
      <c r="E91" s="301">
        <v>179.51</v>
      </c>
      <c r="F91" s="5"/>
      <c r="G91" s="3"/>
      <c r="H91" s="3"/>
      <c r="I91" s="4">
        <f t="shared" si="21"/>
        <v>0</v>
      </c>
      <c r="J91" s="5"/>
      <c r="K91" s="3"/>
      <c r="L91" s="3"/>
      <c r="M91" s="4">
        <f t="shared" si="22"/>
        <v>0</v>
      </c>
      <c r="N91" s="5"/>
      <c r="O91" s="3"/>
      <c r="P91" s="3"/>
      <c r="Q91" s="4">
        <f t="shared" si="23"/>
        <v>0</v>
      </c>
      <c r="R91" s="363">
        <f t="shared" si="24"/>
        <v>0</v>
      </c>
    </row>
    <row r="92" spans="1:18" ht="15.75" customHeight="1">
      <c r="A92" s="29"/>
      <c r="B92" s="192" t="s">
        <v>28</v>
      </c>
      <c r="C92" s="173" t="s">
        <v>74</v>
      </c>
      <c r="D92" s="52" t="s">
        <v>105</v>
      </c>
      <c r="E92" s="301">
        <v>1212.92</v>
      </c>
      <c r="F92" s="5"/>
      <c r="G92" s="3"/>
      <c r="H92" s="3"/>
      <c r="I92" s="4">
        <f t="shared" si="21"/>
        <v>0</v>
      </c>
      <c r="J92" s="5"/>
      <c r="K92" s="3"/>
      <c r="L92" s="3"/>
      <c r="M92" s="4">
        <f t="shared" si="22"/>
        <v>0</v>
      </c>
      <c r="N92" s="5"/>
      <c r="O92" s="3"/>
      <c r="P92" s="3"/>
      <c r="Q92" s="4">
        <f t="shared" si="23"/>
        <v>0</v>
      </c>
      <c r="R92" s="363">
        <f t="shared" si="24"/>
        <v>0</v>
      </c>
    </row>
    <row r="93" spans="1:18" ht="15.75" customHeight="1">
      <c r="A93" s="29"/>
      <c r="B93" s="176" t="s">
        <v>29</v>
      </c>
      <c r="C93" s="173" t="s">
        <v>23</v>
      </c>
      <c r="D93" s="52" t="s">
        <v>105</v>
      </c>
      <c r="E93" s="301">
        <v>1171.4499999999998</v>
      </c>
      <c r="F93" s="5"/>
      <c r="G93" s="3"/>
      <c r="H93" s="3"/>
      <c r="I93" s="4">
        <f t="shared" si="21"/>
        <v>0</v>
      </c>
      <c r="J93" s="5"/>
      <c r="K93" s="3"/>
      <c r="L93" s="3"/>
      <c r="M93" s="4">
        <f t="shared" si="22"/>
        <v>0</v>
      </c>
      <c r="N93" s="5"/>
      <c r="O93" s="3"/>
      <c r="P93" s="3"/>
      <c r="Q93" s="4">
        <f t="shared" si="23"/>
        <v>0</v>
      </c>
      <c r="R93" s="363">
        <f t="shared" si="24"/>
        <v>0</v>
      </c>
    </row>
    <row r="94" spans="1:18" ht="15.75" customHeight="1">
      <c r="A94" s="184"/>
      <c r="B94" s="197"/>
      <c r="C94" s="173" t="s">
        <v>212</v>
      </c>
      <c r="D94" s="52" t="s">
        <v>106</v>
      </c>
      <c r="E94" s="301">
        <v>630.94000000000005</v>
      </c>
      <c r="F94" s="5"/>
      <c r="G94" s="3"/>
      <c r="H94" s="3"/>
      <c r="I94" s="4">
        <f t="shared" si="21"/>
        <v>0</v>
      </c>
      <c r="J94" s="5"/>
      <c r="K94" s="3"/>
      <c r="L94" s="3"/>
      <c r="M94" s="4">
        <f t="shared" si="22"/>
        <v>0</v>
      </c>
      <c r="N94" s="5"/>
      <c r="O94" s="3"/>
      <c r="P94" s="3"/>
      <c r="Q94" s="4">
        <f t="shared" si="23"/>
        <v>0</v>
      </c>
      <c r="R94" s="363">
        <f t="shared" si="24"/>
        <v>0</v>
      </c>
    </row>
    <row r="95" spans="1:18" s="30" customFormat="1" ht="15.75" customHeight="1">
      <c r="A95" s="184"/>
      <c r="B95" s="176" t="s">
        <v>38</v>
      </c>
      <c r="C95" s="173" t="s">
        <v>75</v>
      </c>
      <c r="D95" s="52" t="s">
        <v>96</v>
      </c>
      <c r="E95" s="301">
        <v>1652.3199999999997</v>
      </c>
      <c r="F95" s="5"/>
      <c r="G95" s="3"/>
      <c r="H95" s="3"/>
      <c r="I95" s="4">
        <f t="shared" si="21"/>
        <v>0</v>
      </c>
      <c r="J95" s="5"/>
      <c r="K95" s="3"/>
      <c r="L95" s="3"/>
      <c r="M95" s="4">
        <f t="shared" si="22"/>
        <v>0</v>
      </c>
      <c r="N95" s="5"/>
      <c r="O95" s="3"/>
      <c r="P95" s="3"/>
      <c r="Q95" s="4">
        <f t="shared" si="23"/>
        <v>0</v>
      </c>
      <c r="R95" s="363">
        <f t="shared" si="24"/>
        <v>0</v>
      </c>
    </row>
    <row r="96" spans="1:18" s="30" customFormat="1" ht="15.75" customHeight="1">
      <c r="A96" s="184"/>
      <c r="B96" s="236"/>
      <c r="C96" s="128" t="s">
        <v>213</v>
      </c>
      <c r="D96" s="52" t="s">
        <v>14</v>
      </c>
      <c r="E96" s="301">
        <v>262.62</v>
      </c>
      <c r="F96" s="5"/>
      <c r="G96" s="3"/>
      <c r="H96" s="3"/>
      <c r="I96" s="4">
        <f t="shared" si="21"/>
        <v>0</v>
      </c>
      <c r="J96" s="5"/>
      <c r="K96" s="3"/>
      <c r="L96" s="3"/>
      <c r="M96" s="4">
        <f t="shared" si="22"/>
        <v>0</v>
      </c>
      <c r="N96" s="5"/>
      <c r="O96" s="3"/>
      <c r="P96" s="3"/>
      <c r="Q96" s="4">
        <f t="shared" si="23"/>
        <v>0</v>
      </c>
      <c r="R96" s="363">
        <f t="shared" si="24"/>
        <v>0</v>
      </c>
    </row>
    <row r="97" spans="1:19" s="30" customFormat="1" ht="15.75" customHeight="1">
      <c r="A97" s="184"/>
      <c r="B97" s="236"/>
      <c r="C97" s="128" t="s">
        <v>214</v>
      </c>
      <c r="D97" s="52" t="s">
        <v>96</v>
      </c>
      <c r="E97" s="301">
        <v>11.37</v>
      </c>
      <c r="F97" s="5"/>
      <c r="G97" s="3"/>
      <c r="H97" s="3"/>
      <c r="I97" s="4">
        <f t="shared" si="21"/>
        <v>0</v>
      </c>
      <c r="J97" s="5"/>
      <c r="K97" s="3"/>
      <c r="L97" s="3"/>
      <c r="M97" s="4">
        <f t="shared" si="22"/>
        <v>0</v>
      </c>
      <c r="N97" s="5"/>
      <c r="O97" s="3"/>
      <c r="P97" s="3"/>
      <c r="Q97" s="4">
        <f t="shared" si="23"/>
        <v>0</v>
      </c>
      <c r="R97" s="363">
        <f t="shared" si="24"/>
        <v>0</v>
      </c>
    </row>
    <row r="98" spans="1:19" s="30" customFormat="1" ht="16.5" thickBot="1">
      <c r="A98" s="67"/>
      <c r="B98" s="176" t="s">
        <v>76</v>
      </c>
      <c r="C98" s="128" t="s">
        <v>77</v>
      </c>
      <c r="D98" s="54" t="s">
        <v>114</v>
      </c>
      <c r="E98" s="301">
        <v>468.32</v>
      </c>
      <c r="F98" s="91"/>
      <c r="G98" s="88"/>
      <c r="H98" s="88"/>
      <c r="I98" s="89">
        <f t="shared" si="21"/>
        <v>0</v>
      </c>
      <c r="J98" s="91"/>
      <c r="K98" s="88"/>
      <c r="L98" s="88"/>
      <c r="M98" s="89">
        <f t="shared" si="22"/>
        <v>0</v>
      </c>
      <c r="N98" s="9"/>
      <c r="O98" s="8"/>
      <c r="P98" s="8"/>
      <c r="Q98" s="12">
        <f t="shared" si="23"/>
        <v>0</v>
      </c>
      <c r="R98" s="363">
        <f t="shared" si="24"/>
        <v>0</v>
      </c>
    </row>
    <row r="99" spans="1:19" s="30" customFormat="1" ht="16.5" thickBot="1">
      <c r="A99" s="29"/>
      <c r="B99" s="95"/>
      <c r="C99" s="200"/>
      <c r="D99" s="96" t="s">
        <v>120</v>
      </c>
      <c r="E99" s="214"/>
      <c r="F99" s="104">
        <f>SUM(F88:F98)</f>
        <v>0</v>
      </c>
      <c r="G99" s="100">
        <f t="shared" ref="G99:R99" si="25">SUM(G88:G98)</f>
        <v>0</v>
      </c>
      <c r="H99" s="100">
        <f t="shared" si="25"/>
        <v>0</v>
      </c>
      <c r="I99" s="336">
        <f t="shared" si="25"/>
        <v>0</v>
      </c>
      <c r="J99" s="104">
        <f t="shared" si="25"/>
        <v>0</v>
      </c>
      <c r="K99" s="100">
        <f t="shared" si="25"/>
        <v>0</v>
      </c>
      <c r="L99" s="100">
        <f t="shared" si="25"/>
        <v>0</v>
      </c>
      <c r="M99" s="336">
        <f t="shared" si="25"/>
        <v>0</v>
      </c>
      <c r="N99" s="371">
        <f t="shared" si="25"/>
        <v>0</v>
      </c>
      <c r="O99" s="371">
        <f t="shared" si="25"/>
        <v>0</v>
      </c>
      <c r="P99" s="371">
        <f t="shared" si="25"/>
        <v>0</v>
      </c>
      <c r="Q99" s="372">
        <f t="shared" si="25"/>
        <v>0</v>
      </c>
      <c r="R99" s="226">
        <f t="shared" si="25"/>
        <v>0</v>
      </c>
    </row>
    <row r="100" spans="1:19" ht="15.75" customHeight="1">
      <c r="A100" s="28" t="s">
        <v>6</v>
      </c>
      <c r="B100" s="176" t="s">
        <v>38</v>
      </c>
      <c r="C100" s="173" t="s">
        <v>78</v>
      </c>
      <c r="D100" s="52" t="s">
        <v>105</v>
      </c>
      <c r="E100" s="377">
        <v>2578.2800000000007</v>
      </c>
      <c r="F100" s="11"/>
      <c r="G100" s="13"/>
      <c r="H100" s="13"/>
      <c r="I100" s="16">
        <f>SUM(F100:H100)</f>
        <v>0</v>
      </c>
      <c r="J100" s="11"/>
      <c r="K100" s="13"/>
      <c r="L100" s="13"/>
      <c r="M100" s="7">
        <f>SUM(J100:L100)</f>
        <v>0</v>
      </c>
      <c r="N100" s="43"/>
      <c r="O100" s="354"/>
      <c r="P100" s="354"/>
      <c r="Q100" s="355">
        <f>SUM(N100:P100)</f>
        <v>0</v>
      </c>
      <c r="R100" s="363">
        <f>I100+M100+Q100</f>
        <v>0</v>
      </c>
    </row>
    <row r="101" spans="1:19" ht="15.75" customHeight="1">
      <c r="A101" s="29"/>
      <c r="B101" s="236"/>
      <c r="C101" s="173" t="s">
        <v>79</v>
      </c>
      <c r="D101" s="52" t="s">
        <v>105</v>
      </c>
      <c r="E101" s="216">
        <v>416.59999999999997</v>
      </c>
      <c r="F101" s="5"/>
      <c r="G101" s="3"/>
      <c r="H101" s="3"/>
      <c r="I101" s="4">
        <f t="shared" ref="I101:I106" si="26">SUM(F101:H101)</f>
        <v>0</v>
      </c>
      <c r="J101" s="5"/>
      <c r="K101" s="3"/>
      <c r="L101" s="3"/>
      <c r="M101" s="6">
        <f t="shared" ref="M101:M106" si="27">SUM(J101:L101)</f>
        <v>0</v>
      </c>
      <c r="N101" s="5"/>
      <c r="O101" s="3"/>
      <c r="P101" s="3"/>
      <c r="Q101" s="4">
        <f t="shared" ref="Q101:Q106" si="28">SUM(N101:P101)</f>
        <v>0</v>
      </c>
      <c r="R101" s="363">
        <f t="shared" ref="R101:R106" si="29">I101+M101+Q101</f>
        <v>0</v>
      </c>
    </row>
    <row r="102" spans="1:19" ht="15.75">
      <c r="A102" s="67"/>
      <c r="B102" s="236"/>
      <c r="C102" s="173" t="s">
        <v>80</v>
      </c>
      <c r="D102" s="52" t="s">
        <v>107</v>
      </c>
      <c r="E102" s="378">
        <v>819.52</v>
      </c>
      <c r="F102" s="5"/>
      <c r="G102" s="3"/>
      <c r="H102" s="3"/>
      <c r="I102" s="4">
        <f t="shared" si="26"/>
        <v>0</v>
      </c>
      <c r="J102" s="5"/>
      <c r="K102" s="3"/>
      <c r="L102" s="3"/>
      <c r="M102" s="6">
        <f t="shared" si="27"/>
        <v>0</v>
      </c>
      <c r="N102" s="5"/>
      <c r="O102" s="3"/>
      <c r="P102" s="3"/>
      <c r="Q102" s="4">
        <f t="shared" si="28"/>
        <v>0</v>
      </c>
      <c r="R102" s="363">
        <f t="shared" si="29"/>
        <v>0</v>
      </c>
    </row>
    <row r="103" spans="1:19" s="30" customFormat="1" ht="15.75">
      <c r="A103" s="67"/>
      <c r="B103" s="176" t="s">
        <v>44</v>
      </c>
      <c r="C103" s="202" t="s">
        <v>215</v>
      </c>
      <c r="D103" s="52" t="s">
        <v>96</v>
      </c>
      <c r="E103" s="378">
        <v>759.17000000000007</v>
      </c>
      <c r="F103" s="5"/>
      <c r="G103" s="3"/>
      <c r="H103" s="3"/>
      <c r="I103" s="4">
        <f t="shared" si="26"/>
        <v>0</v>
      </c>
      <c r="J103" s="5"/>
      <c r="K103" s="3"/>
      <c r="L103" s="3"/>
      <c r="M103" s="6">
        <f t="shared" si="27"/>
        <v>0</v>
      </c>
      <c r="N103" s="5"/>
      <c r="O103" s="3"/>
      <c r="P103" s="3"/>
      <c r="Q103" s="4">
        <f t="shared" si="28"/>
        <v>0</v>
      </c>
      <c r="R103" s="363">
        <f t="shared" si="29"/>
        <v>0</v>
      </c>
    </row>
    <row r="104" spans="1:19" s="30" customFormat="1" ht="15.75">
      <c r="A104" s="67"/>
      <c r="B104" s="236"/>
      <c r="C104" s="173" t="s">
        <v>216</v>
      </c>
      <c r="D104" s="52" t="s">
        <v>96</v>
      </c>
      <c r="E104" s="378">
        <v>94.41</v>
      </c>
      <c r="F104" s="5"/>
      <c r="G104" s="3"/>
      <c r="H104" s="3"/>
      <c r="I104" s="4">
        <f t="shared" si="26"/>
        <v>0</v>
      </c>
      <c r="J104" s="5"/>
      <c r="K104" s="3"/>
      <c r="L104" s="3"/>
      <c r="M104" s="6">
        <f t="shared" si="27"/>
        <v>0</v>
      </c>
      <c r="N104" s="5"/>
      <c r="O104" s="3"/>
      <c r="P104" s="3"/>
      <c r="Q104" s="4">
        <f t="shared" si="28"/>
        <v>0</v>
      </c>
      <c r="R104" s="363">
        <f t="shared" si="29"/>
        <v>0</v>
      </c>
    </row>
    <row r="105" spans="1:19" s="30" customFormat="1" ht="15.75">
      <c r="A105" s="67"/>
      <c r="B105" s="236"/>
      <c r="C105" s="129" t="s">
        <v>217</v>
      </c>
      <c r="D105" s="52" t="s">
        <v>96</v>
      </c>
      <c r="E105" s="378">
        <v>1760.8200000000002</v>
      </c>
      <c r="F105" s="5"/>
      <c r="G105" s="3"/>
      <c r="H105" s="3"/>
      <c r="I105" s="4">
        <f t="shared" si="26"/>
        <v>0</v>
      </c>
      <c r="J105" s="5"/>
      <c r="K105" s="3"/>
      <c r="L105" s="3"/>
      <c r="M105" s="6">
        <f t="shared" si="27"/>
        <v>0</v>
      </c>
      <c r="N105" s="5"/>
      <c r="O105" s="3"/>
      <c r="P105" s="3"/>
      <c r="Q105" s="4">
        <f t="shared" si="28"/>
        <v>0</v>
      </c>
      <c r="R105" s="363">
        <f t="shared" si="29"/>
        <v>0</v>
      </c>
    </row>
    <row r="106" spans="1:19" s="30" customFormat="1" ht="16.5" thickBot="1">
      <c r="A106" s="67"/>
      <c r="B106" s="236"/>
      <c r="C106" s="209" t="s">
        <v>218</v>
      </c>
      <c r="D106" s="65" t="s">
        <v>96</v>
      </c>
      <c r="E106" s="379">
        <v>186.06</v>
      </c>
      <c r="F106" s="9"/>
      <c r="G106" s="8"/>
      <c r="H106" s="8"/>
      <c r="I106" s="12">
        <f t="shared" si="26"/>
        <v>0</v>
      </c>
      <c r="J106" s="9"/>
      <c r="K106" s="8"/>
      <c r="L106" s="8"/>
      <c r="M106" s="38">
        <f t="shared" si="27"/>
        <v>0</v>
      </c>
      <c r="N106" s="9"/>
      <c r="O106" s="8"/>
      <c r="P106" s="8"/>
      <c r="Q106" s="12">
        <f t="shared" si="28"/>
        <v>0</v>
      </c>
      <c r="R106" s="363">
        <f t="shared" si="29"/>
        <v>0</v>
      </c>
    </row>
    <row r="107" spans="1:19" s="30" customFormat="1" ht="16.5" customHeight="1" thickBot="1">
      <c r="A107" s="76"/>
      <c r="B107" s="79"/>
      <c r="C107" s="210"/>
      <c r="D107" s="179" t="s">
        <v>121</v>
      </c>
      <c r="E107" s="220"/>
      <c r="F107" s="370">
        <f>SUM(F100:F106)</f>
        <v>0</v>
      </c>
      <c r="G107" s="374">
        <f t="shared" ref="G107:R107" si="30">SUM(G100:G106)</f>
        <v>0</v>
      </c>
      <c r="H107" s="374">
        <f t="shared" si="30"/>
        <v>0</v>
      </c>
      <c r="I107" s="375">
        <f t="shared" si="30"/>
        <v>0</v>
      </c>
      <c r="J107" s="371">
        <f t="shared" si="30"/>
        <v>0</v>
      </c>
      <c r="K107" s="374">
        <f t="shared" si="30"/>
        <v>0</v>
      </c>
      <c r="L107" s="374">
        <f t="shared" si="30"/>
        <v>0</v>
      </c>
      <c r="M107" s="376">
        <f t="shared" si="30"/>
        <v>0</v>
      </c>
      <c r="N107" s="370">
        <f t="shared" si="30"/>
        <v>0</v>
      </c>
      <c r="O107" s="374">
        <f t="shared" si="30"/>
        <v>0</v>
      </c>
      <c r="P107" s="374">
        <f t="shared" si="30"/>
        <v>0</v>
      </c>
      <c r="Q107" s="376">
        <f t="shared" si="30"/>
        <v>0</v>
      </c>
      <c r="R107" s="226">
        <f t="shared" si="30"/>
        <v>0</v>
      </c>
    </row>
    <row r="108" spans="1:19" s="30" customFormat="1" ht="15.75">
      <c r="A108" s="28" t="s">
        <v>81</v>
      </c>
      <c r="B108" s="227" t="s">
        <v>38</v>
      </c>
      <c r="C108" s="261" t="s">
        <v>220</v>
      </c>
      <c r="D108" s="262" t="s">
        <v>96</v>
      </c>
      <c r="E108" s="380">
        <v>640</v>
      </c>
      <c r="F108" s="11"/>
      <c r="G108" s="13"/>
      <c r="H108" s="13"/>
      <c r="I108" s="13">
        <f>SUM(F108:H108)</f>
        <v>0</v>
      </c>
      <c r="J108" s="13"/>
      <c r="K108" s="13"/>
      <c r="L108" s="13"/>
      <c r="M108" s="13">
        <f>SUM(J108:L108)</f>
        <v>0</v>
      </c>
      <c r="N108" s="13"/>
      <c r="O108" s="13"/>
      <c r="P108" s="13"/>
      <c r="Q108" s="16">
        <f>SUM(N108:P108)</f>
        <v>0</v>
      </c>
      <c r="R108" s="363">
        <f>I108+M108+Q108</f>
        <v>0</v>
      </c>
      <c r="S108" s="258" t="s">
        <v>237</v>
      </c>
    </row>
    <row r="109" spans="1:19" ht="16.5" thickBot="1">
      <c r="A109" s="185"/>
      <c r="B109" s="228" t="s">
        <v>44</v>
      </c>
      <c r="C109" s="209" t="s">
        <v>82</v>
      </c>
      <c r="D109" s="97" t="s">
        <v>14</v>
      </c>
      <c r="E109" s="369">
        <v>757.32</v>
      </c>
      <c r="F109" s="381"/>
      <c r="G109" s="382"/>
      <c r="H109" s="382"/>
      <c r="I109" s="8">
        <f>SUM(F109:H109)</f>
        <v>0</v>
      </c>
      <c r="J109" s="8"/>
      <c r="K109" s="8"/>
      <c r="L109" s="8"/>
      <c r="M109" s="8">
        <f>SUM(J109:L109)</f>
        <v>0</v>
      </c>
      <c r="N109" s="8"/>
      <c r="O109" s="8"/>
      <c r="P109" s="8"/>
      <c r="Q109" s="12">
        <f>SUM(N109:P109)</f>
        <v>0</v>
      </c>
      <c r="R109" s="363">
        <f>I109+M109+Q109</f>
        <v>0</v>
      </c>
    </row>
    <row r="110" spans="1:19" s="30" customFormat="1" ht="16.5" thickBot="1">
      <c r="A110" s="44"/>
      <c r="B110" s="79"/>
      <c r="C110" s="225"/>
      <c r="D110" s="96" t="s">
        <v>221</v>
      </c>
      <c r="E110" s="214"/>
      <c r="F110" s="370">
        <f>SUM(F108:F109)</f>
        <v>0</v>
      </c>
      <c r="G110" s="374">
        <f t="shared" ref="G110:R110" si="31">SUM(G108:G109)</f>
        <v>0</v>
      </c>
      <c r="H110" s="374">
        <f t="shared" si="31"/>
        <v>0</v>
      </c>
      <c r="I110" s="375">
        <f t="shared" si="31"/>
        <v>0</v>
      </c>
      <c r="J110" s="370">
        <f t="shared" si="31"/>
        <v>0</v>
      </c>
      <c r="K110" s="374">
        <f t="shared" si="31"/>
        <v>0</v>
      </c>
      <c r="L110" s="374">
        <f t="shared" si="31"/>
        <v>0</v>
      </c>
      <c r="M110" s="375">
        <f t="shared" si="31"/>
        <v>0</v>
      </c>
      <c r="N110" s="370">
        <f t="shared" si="31"/>
        <v>0</v>
      </c>
      <c r="O110" s="374">
        <f t="shared" si="31"/>
        <v>0</v>
      </c>
      <c r="P110" s="374">
        <f t="shared" si="31"/>
        <v>0</v>
      </c>
      <c r="Q110" s="376">
        <f t="shared" si="31"/>
        <v>0</v>
      </c>
      <c r="R110" s="226">
        <f t="shared" si="31"/>
        <v>0</v>
      </c>
    </row>
    <row r="111" spans="1:19" ht="15.75">
      <c r="A111" s="224" t="s">
        <v>83</v>
      </c>
      <c r="B111" s="196" t="s">
        <v>29</v>
      </c>
      <c r="C111" s="130" t="s">
        <v>219</v>
      </c>
      <c r="D111" s="55" t="s">
        <v>14</v>
      </c>
      <c r="E111" s="383">
        <v>1402.87</v>
      </c>
      <c r="F111" s="11"/>
      <c r="G111" s="13"/>
      <c r="H111" s="13"/>
      <c r="I111" s="13">
        <f>SUM(F111:H111)</f>
        <v>0</v>
      </c>
      <c r="J111" s="13"/>
      <c r="K111" s="13"/>
      <c r="L111" s="13"/>
      <c r="M111" s="13">
        <f>SUM(J111:L111)</f>
        <v>0</v>
      </c>
      <c r="N111" s="13"/>
      <c r="O111" s="13"/>
      <c r="P111" s="13"/>
      <c r="Q111" s="16">
        <f>SUM(N111:P111)</f>
        <v>0</v>
      </c>
      <c r="R111" s="363">
        <f>I111+M111+Q111</f>
        <v>0</v>
      </c>
    </row>
    <row r="112" spans="1:19" ht="16.5" thickBot="1">
      <c r="A112" s="186"/>
      <c r="B112" s="198" t="s">
        <v>38</v>
      </c>
      <c r="C112" s="131" t="s">
        <v>84</v>
      </c>
      <c r="D112" s="222" t="s">
        <v>14</v>
      </c>
      <c r="E112" s="384">
        <v>1397.2800000000002</v>
      </c>
      <c r="F112" s="9"/>
      <c r="G112" s="8"/>
      <c r="H112" s="8"/>
      <c r="I112" s="8">
        <f>SUM(F112:H112)</f>
        <v>0</v>
      </c>
      <c r="J112" s="8"/>
      <c r="K112" s="8"/>
      <c r="L112" s="8"/>
      <c r="M112" s="8">
        <f>SUM(J112:L112)</f>
        <v>0</v>
      </c>
      <c r="N112" s="8"/>
      <c r="O112" s="8"/>
      <c r="P112" s="8"/>
      <c r="Q112" s="12">
        <f>SUM(N112:P112)</f>
        <v>0</v>
      </c>
      <c r="R112" s="363">
        <f>I112+M112+Q112</f>
        <v>0</v>
      </c>
    </row>
    <row r="113" spans="1:40" s="30" customFormat="1" ht="16.5" thickBot="1">
      <c r="A113" s="187"/>
      <c r="B113" s="98"/>
      <c r="C113" s="211"/>
      <c r="D113" s="180" t="s">
        <v>122</v>
      </c>
      <c r="E113" s="221"/>
      <c r="F113" s="370">
        <f>SUM(F111:F112)</f>
        <v>0</v>
      </c>
      <c r="G113" s="374">
        <f t="shared" ref="G113" si="32">SUM(G111:G112)</f>
        <v>0</v>
      </c>
      <c r="H113" s="374">
        <f t="shared" ref="H113" si="33">SUM(H111:H112)</f>
        <v>0</v>
      </c>
      <c r="I113" s="375">
        <f t="shared" ref="I113" si="34">SUM(I111:I112)</f>
        <v>0</v>
      </c>
      <c r="J113" s="370">
        <f t="shared" ref="J113" si="35">SUM(J111:J112)</f>
        <v>0</v>
      </c>
      <c r="K113" s="374">
        <f t="shared" ref="K113" si="36">SUM(K111:K112)</f>
        <v>0</v>
      </c>
      <c r="L113" s="374">
        <f t="shared" ref="L113" si="37">SUM(L111:L112)</f>
        <v>0</v>
      </c>
      <c r="M113" s="375">
        <f t="shared" ref="M113" si="38">SUM(M111:M112)</f>
        <v>0</v>
      </c>
      <c r="N113" s="370">
        <f t="shared" ref="N113" si="39">SUM(N111:N112)</f>
        <v>0</v>
      </c>
      <c r="O113" s="374">
        <f t="shared" ref="O113" si="40">SUM(O111:O112)</f>
        <v>0</v>
      </c>
      <c r="P113" s="374">
        <f t="shared" ref="P113" si="41">SUM(P111:P112)</f>
        <v>0</v>
      </c>
      <c r="Q113" s="376">
        <f t="shared" ref="Q113:R113" si="42">SUM(Q111:Q112)</f>
        <v>0</v>
      </c>
      <c r="R113" s="333">
        <f t="shared" si="42"/>
        <v>0</v>
      </c>
    </row>
    <row r="114" spans="1:40" s="30" customFormat="1" ht="15.75">
      <c r="A114" s="240" t="s">
        <v>124</v>
      </c>
      <c r="B114" s="99"/>
      <c r="C114" s="212" t="s">
        <v>123</v>
      </c>
      <c r="D114" s="223"/>
      <c r="E114" s="385"/>
      <c r="F114" s="11"/>
      <c r="G114" s="13"/>
      <c r="H114" s="13"/>
      <c r="I114" s="16">
        <f>SUM(F114:H114)</f>
        <v>0</v>
      </c>
      <c r="J114" s="11"/>
      <c r="K114" s="13"/>
      <c r="L114" s="13"/>
      <c r="M114" s="16">
        <f>SUM(J114:L114)</f>
        <v>0</v>
      </c>
      <c r="N114" s="11"/>
      <c r="O114" s="13"/>
      <c r="P114" s="13"/>
      <c r="Q114" s="16">
        <f>SUM(N114:P114)</f>
        <v>0</v>
      </c>
      <c r="R114" s="362">
        <f>I114+M114+Q114</f>
        <v>0</v>
      </c>
      <c r="S114" s="332"/>
    </row>
    <row r="115" spans="1:40" ht="15.75" customHeight="1">
      <c r="A115" s="241"/>
      <c r="B115" s="237"/>
      <c r="C115" s="213" t="s">
        <v>85</v>
      </c>
      <c r="D115" s="56"/>
      <c r="E115" s="386"/>
      <c r="F115" s="5"/>
      <c r="G115" s="3"/>
      <c r="H115" s="3"/>
      <c r="I115" s="4">
        <f t="shared" ref="I115:I116" si="43">SUM(F115:H115)</f>
        <v>0</v>
      </c>
      <c r="J115" s="5"/>
      <c r="K115" s="3"/>
      <c r="L115" s="3"/>
      <c r="M115" s="4">
        <f t="shared" ref="M115:M116" si="44">SUM(J115:L115)</f>
        <v>0</v>
      </c>
      <c r="N115" s="5"/>
      <c r="O115" s="3"/>
      <c r="P115" s="3"/>
      <c r="Q115" s="4">
        <f t="shared" ref="Q115:Q116" si="45">SUM(N115:P115)</f>
        <v>0</v>
      </c>
      <c r="R115" s="362">
        <f t="shared" ref="R115:R116" si="46">I115+M115+Q115</f>
        <v>0</v>
      </c>
    </row>
    <row r="116" spans="1:40" ht="16.5" customHeight="1" thickBot="1">
      <c r="A116" s="242"/>
      <c r="B116" s="238"/>
      <c r="C116" s="330" t="s">
        <v>86</v>
      </c>
      <c r="D116" s="331"/>
      <c r="E116" s="387"/>
      <c r="F116" s="9"/>
      <c r="G116" s="8"/>
      <c r="H116" s="8"/>
      <c r="I116" s="12">
        <f t="shared" si="43"/>
        <v>0</v>
      </c>
      <c r="J116" s="9"/>
      <c r="K116" s="8"/>
      <c r="L116" s="8"/>
      <c r="M116" s="12">
        <f t="shared" si="44"/>
        <v>0</v>
      </c>
      <c r="N116" s="9"/>
      <c r="O116" s="8"/>
      <c r="P116" s="8"/>
      <c r="Q116" s="12">
        <f t="shared" si="45"/>
        <v>0</v>
      </c>
      <c r="R116" s="361">
        <f t="shared" si="46"/>
        <v>0</v>
      </c>
    </row>
    <row r="117" spans="1:40" s="30" customFormat="1" ht="16.5" customHeight="1" thickBot="1">
      <c r="A117" s="242"/>
      <c r="B117" s="329"/>
      <c r="C117" s="401" t="s">
        <v>248</v>
      </c>
      <c r="D117" s="402"/>
      <c r="E117" s="402"/>
      <c r="F117" s="388">
        <f>(F114+F115+F116)</f>
        <v>0</v>
      </c>
      <c r="G117" s="389">
        <f>(G114+G115+G116)</f>
        <v>0</v>
      </c>
      <c r="H117" s="389">
        <f>(H114+H115+H116)</f>
        <v>0</v>
      </c>
      <c r="I117" s="390">
        <f t="shared" ref="I117:Q117" si="47">(I114+I115+I116)</f>
        <v>0</v>
      </c>
      <c r="J117" s="388">
        <f t="shared" si="47"/>
        <v>0</v>
      </c>
      <c r="K117" s="389">
        <f t="shared" si="47"/>
        <v>0</v>
      </c>
      <c r="L117" s="389">
        <f t="shared" si="47"/>
        <v>0</v>
      </c>
      <c r="M117" s="390">
        <f t="shared" si="47"/>
        <v>0</v>
      </c>
      <c r="N117" s="388">
        <f t="shared" si="47"/>
        <v>0</v>
      </c>
      <c r="O117" s="389">
        <f t="shared" si="47"/>
        <v>0</v>
      </c>
      <c r="P117" s="389">
        <f t="shared" si="47"/>
        <v>0</v>
      </c>
      <c r="Q117" s="391">
        <f t="shared" si="47"/>
        <v>0</v>
      </c>
      <c r="R117" s="335">
        <f t="shared" ref="R117" si="48">(R114+R115+R116)</f>
        <v>0</v>
      </c>
    </row>
    <row r="118" spans="1:40" ht="16.5" customHeight="1" thickBot="1">
      <c r="A118" s="25"/>
      <c r="B118" s="24"/>
      <c r="C118" s="402" t="s">
        <v>246</v>
      </c>
      <c r="D118" s="402"/>
      <c r="E118" s="402"/>
      <c r="F118" s="104">
        <f>F59+F67+F76+F87+F99+F107+F110+F113</f>
        <v>0</v>
      </c>
      <c r="G118" s="101">
        <f t="shared" ref="G118:R118" si="49">G59+G67+G76+G87+G99+G107+G110+G113</f>
        <v>0</v>
      </c>
      <c r="H118" s="101">
        <f t="shared" si="49"/>
        <v>0</v>
      </c>
      <c r="I118" s="103">
        <f t="shared" si="49"/>
        <v>0</v>
      </c>
      <c r="J118" s="105">
        <f t="shared" si="49"/>
        <v>0</v>
      </c>
      <c r="K118" s="106">
        <f t="shared" si="49"/>
        <v>0</v>
      </c>
      <c r="L118" s="106">
        <f t="shared" si="49"/>
        <v>0</v>
      </c>
      <c r="M118" s="250">
        <f t="shared" si="49"/>
        <v>0</v>
      </c>
      <c r="N118" s="105">
        <f t="shared" si="49"/>
        <v>0</v>
      </c>
      <c r="O118" s="106">
        <f t="shared" si="49"/>
        <v>0</v>
      </c>
      <c r="P118" s="106">
        <f t="shared" si="49"/>
        <v>0</v>
      </c>
      <c r="Q118" s="107">
        <f t="shared" si="49"/>
        <v>0</v>
      </c>
      <c r="R118" s="336">
        <f t="shared" si="49"/>
        <v>0</v>
      </c>
    </row>
    <row r="119" spans="1:40" ht="16.5" customHeight="1" thickBot="1">
      <c r="A119" s="334"/>
      <c r="B119" s="45"/>
      <c r="C119" s="421" t="s">
        <v>250</v>
      </c>
      <c r="D119" s="421"/>
      <c r="E119" s="421"/>
      <c r="F119" s="337">
        <f>F118+F117</f>
        <v>0</v>
      </c>
      <c r="G119" s="338">
        <f>G118+G117</f>
        <v>0</v>
      </c>
      <c r="H119" s="338">
        <f>H118+H117</f>
        <v>0</v>
      </c>
      <c r="I119" s="339">
        <f t="shared" ref="I119:R119" si="50">I118+I117</f>
        <v>0</v>
      </c>
      <c r="J119" s="337">
        <f t="shared" si="50"/>
        <v>0</v>
      </c>
      <c r="K119" s="338">
        <f t="shared" si="50"/>
        <v>0</v>
      </c>
      <c r="L119" s="338">
        <f t="shared" si="50"/>
        <v>0</v>
      </c>
      <c r="M119" s="339">
        <f t="shared" si="50"/>
        <v>0</v>
      </c>
      <c r="N119" s="337">
        <f t="shared" si="50"/>
        <v>0</v>
      </c>
      <c r="O119" s="338">
        <f t="shared" si="50"/>
        <v>0</v>
      </c>
      <c r="P119" s="338">
        <f t="shared" si="50"/>
        <v>0</v>
      </c>
      <c r="Q119" s="340">
        <f t="shared" si="50"/>
        <v>0</v>
      </c>
      <c r="R119" s="336">
        <f t="shared" si="50"/>
        <v>0</v>
      </c>
    </row>
    <row r="120" spans="1:40" s="30" customFormat="1" ht="16.5" customHeight="1" thickBot="1">
      <c r="C120" s="402" t="s">
        <v>254</v>
      </c>
      <c r="D120" s="402"/>
      <c r="E120" s="402"/>
      <c r="F120" s="104">
        <f>F119/7.6</f>
        <v>0</v>
      </c>
      <c r="G120" s="101">
        <f t="shared" ref="G120:I120" si="51">G119/7.6</f>
        <v>0</v>
      </c>
      <c r="H120" s="101">
        <f t="shared" si="51"/>
        <v>0</v>
      </c>
      <c r="I120" s="103">
        <f t="shared" si="51"/>
        <v>0</v>
      </c>
      <c r="J120" s="104">
        <f>J119/7.5</f>
        <v>0</v>
      </c>
      <c r="K120" s="101">
        <f t="shared" ref="K120:Q120" si="52">K119/7.5</f>
        <v>0</v>
      </c>
      <c r="L120" s="101">
        <f t="shared" si="52"/>
        <v>0</v>
      </c>
      <c r="M120" s="102">
        <f t="shared" si="52"/>
        <v>0</v>
      </c>
      <c r="N120" s="104">
        <f t="shared" si="52"/>
        <v>0</v>
      </c>
      <c r="O120" s="101">
        <f t="shared" si="52"/>
        <v>0</v>
      </c>
      <c r="P120" s="101">
        <f t="shared" si="52"/>
        <v>0</v>
      </c>
      <c r="Q120" s="102">
        <f t="shared" si="52"/>
        <v>0</v>
      </c>
      <c r="R120" s="328">
        <f>I120+M120+Q120</f>
        <v>0</v>
      </c>
      <c r="S120" s="257"/>
    </row>
    <row r="121" spans="1:40" s="30" customFormat="1" ht="15.75" thickBot="1">
      <c r="F121"/>
      <c r="G121"/>
      <c r="H121"/>
      <c r="I121"/>
      <c r="J121"/>
      <c r="K121"/>
      <c r="L121"/>
      <c r="M121"/>
      <c r="N121"/>
      <c r="O121"/>
      <c r="P121"/>
      <c r="Q121"/>
      <c r="R121" s="1"/>
    </row>
    <row r="122" spans="1:40" s="30" customFormat="1" ht="15.75" customHeight="1" thickBot="1">
      <c r="A122" s="32"/>
      <c r="B122" s="33"/>
      <c r="C122" s="34"/>
      <c r="D122" s="35"/>
      <c r="E122" s="64"/>
      <c r="F122" s="413" t="s">
        <v>238</v>
      </c>
      <c r="G122" s="414"/>
      <c r="H122" s="414"/>
      <c r="I122" s="415"/>
      <c r="J122" s="417" t="s">
        <v>9</v>
      </c>
      <c r="K122" s="417"/>
      <c r="L122" s="417"/>
      <c r="M122" s="417"/>
      <c r="N122" s="416" t="s">
        <v>18</v>
      </c>
      <c r="O122" s="417"/>
      <c r="P122" s="417"/>
      <c r="Q122" s="418"/>
      <c r="R122" s="85" t="s">
        <v>113</v>
      </c>
    </row>
    <row r="123" spans="1:40" s="30" customFormat="1" ht="77.25" customHeight="1" thickBot="1">
      <c r="A123" s="75" t="s">
        <v>103</v>
      </c>
      <c r="B123" s="36" t="s">
        <v>104</v>
      </c>
      <c r="C123" s="36" t="s">
        <v>97</v>
      </c>
      <c r="D123" s="36" t="s">
        <v>11</v>
      </c>
      <c r="E123" s="66" t="s">
        <v>102</v>
      </c>
      <c r="F123" s="71" t="s">
        <v>112</v>
      </c>
      <c r="G123" s="72" t="s">
        <v>108</v>
      </c>
      <c r="H123" s="72" t="s">
        <v>109</v>
      </c>
      <c r="I123" s="289" t="s">
        <v>239</v>
      </c>
      <c r="J123" s="71" t="s">
        <v>112</v>
      </c>
      <c r="K123" s="72" t="s">
        <v>108</v>
      </c>
      <c r="L123" s="72" t="s">
        <v>109</v>
      </c>
      <c r="M123" s="73" t="s">
        <v>110</v>
      </c>
      <c r="N123" s="71" t="s">
        <v>112</v>
      </c>
      <c r="O123" s="72" t="s">
        <v>108</v>
      </c>
      <c r="P123" s="72" t="s">
        <v>109</v>
      </c>
      <c r="Q123" s="346" t="s">
        <v>110</v>
      </c>
      <c r="R123" s="73" t="s">
        <v>111</v>
      </c>
    </row>
    <row r="124" spans="1:40" s="30" customFormat="1" ht="38.25" customHeight="1" thickBot="1">
      <c r="A124" s="321" t="s">
        <v>227</v>
      </c>
      <c r="B124" s="322" t="s">
        <v>44</v>
      </c>
      <c r="C124" s="323" t="str">
        <f>+A124</f>
        <v>Ampliació Esterilització</v>
      </c>
      <c r="D124" s="324" t="s">
        <v>12</v>
      </c>
      <c r="E124" s="325">
        <v>125</v>
      </c>
      <c r="F124" s="11"/>
      <c r="G124" s="13"/>
      <c r="H124" s="13"/>
      <c r="I124" s="16">
        <f>SUM(F124:H124)</f>
        <v>0</v>
      </c>
      <c r="J124" s="11"/>
      <c r="K124" s="13"/>
      <c r="L124" s="13"/>
      <c r="M124" s="16">
        <f>SUM(J124:L124)</f>
        <v>0</v>
      </c>
      <c r="N124" s="11"/>
      <c r="O124" s="13"/>
      <c r="P124" s="13"/>
      <c r="Q124" s="16">
        <f>SUM(N124:P124)</f>
        <v>0</v>
      </c>
      <c r="R124" s="229">
        <f>I124+M124+Q124</f>
        <v>0</v>
      </c>
      <c r="S124" s="442" t="s">
        <v>229</v>
      </c>
      <c r="T124" s="443"/>
      <c r="U124" s="443"/>
      <c r="V124" s="443"/>
      <c r="W124" s="443"/>
      <c r="X124" s="443"/>
      <c r="Y124" s="443"/>
      <c r="Z124" s="443"/>
      <c r="AA124" s="443"/>
      <c r="AB124" s="443"/>
      <c r="AC124" s="443"/>
      <c r="AD124" s="443"/>
      <c r="AE124" s="443"/>
      <c r="AF124" s="443"/>
      <c r="AG124" s="443"/>
      <c r="AH124" s="443"/>
      <c r="AI124" s="443"/>
      <c r="AJ124" s="443"/>
      <c r="AK124" s="443"/>
      <c r="AL124" s="443"/>
      <c r="AM124" s="443"/>
      <c r="AN124" s="443"/>
    </row>
    <row r="125" spans="1:40" s="30" customFormat="1" ht="38.25" customHeight="1" thickBot="1">
      <c r="A125" s="321" t="s">
        <v>228</v>
      </c>
      <c r="B125" s="322" t="s">
        <v>38</v>
      </c>
      <c r="C125" s="323" t="str">
        <f>+A125</f>
        <v>Ampliació Àrea Quirúrgica</v>
      </c>
      <c r="D125" s="324" t="s">
        <v>12</v>
      </c>
      <c r="E125" s="325">
        <f>45*3</f>
        <v>135</v>
      </c>
      <c r="F125" s="11"/>
      <c r="G125" s="13"/>
      <c r="H125" s="13"/>
      <c r="I125" s="16">
        <f t="shared" ref="I125:I126" si="53">SUM(F125:H125)</f>
        <v>0</v>
      </c>
      <c r="J125" s="11"/>
      <c r="K125" s="13"/>
      <c r="L125" s="13"/>
      <c r="M125" s="16">
        <f t="shared" ref="M125:M126" si="54">SUM(J125:L125)</f>
        <v>0</v>
      </c>
      <c r="N125" s="11"/>
      <c r="O125" s="13"/>
      <c r="P125" s="13"/>
      <c r="Q125" s="16">
        <f t="shared" ref="Q125:Q126" si="55">SUM(N125:P125)</f>
        <v>0</v>
      </c>
      <c r="R125" s="229">
        <f t="shared" ref="R125:R126" si="56">I125+M125+Q125</f>
        <v>0</v>
      </c>
      <c r="S125" s="442" t="s">
        <v>230</v>
      </c>
      <c r="T125" s="443"/>
      <c r="U125" s="443"/>
      <c r="V125" s="443"/>
      <c r="W125" s="443"/>
      <c r="X125" s="443"/>
      <c r="Y125" s="443"/>
      <c r="Z125" s="443"/>
      <c r="AA125" s="443"/>
      <c r="AB125" s="443"/>
      <c r="AC125" s="443"/>
      <c r="AD125" s="443"/>
      <c r="AE125" s="443"/>
      <c r="AF125" s="443"/>
      <c r="AG125" s="443"/>
      <c r="AH125" s="443"/>
      <c r="AI125" s="443"/>
      <c r="AJ125" s="443"/>
      <c r="AK125" s="443"/>
      <c r="AL125" s="443"/>
      <c r="AM125" s="443"/>
      <c r="AN125" s="443"/>
    </row>
    <row r="126" spans="1:40" s="30" customFormat="1" ht="38.25" customHeight="1" thickBot="1">
      <c r="A126" s="316" t="s">
        <v>232</v>
      </c>
      <c r="B126" s="317" t="s">
        <v>76</v>
      </c>
      <c r="C126" s="318" t="s">
        <v>233</v>
      </c>
      <c r="D126" s="319" t="s">
        <v>14</v>
      </c>
      <c r="E126" s="320">
        <v>860</v>
      </c>
      <c r="F126" s="11"/>
      <c r="G126" s="13"/>
      <c r="H126" s="13"/>
      <c r="I126" s="16">
        <f t="shared" si="53"/>
        <v>0</v>
      </c>
      <c r="J126" s="11"/>
      <c r="K126" s="13"/>
      <c r="L126" s="13"/>
      <c r="M126" s="16">
        <f t="shared" si="54"/>
        <v>0</v>
      </c>
      <c r="N126" s="11"/>
      <c r="O126" s="13"/>
      <c r="P126" s="13"/>
      <c r="Q126" s="16">
        <f t="shared" si="55"/>
        <v>0</v>
      </c>
      <c r="R126" s="235">
        <f t="shared" si="56"/>
        <v>0</v>
      </c>
      <c r="S126" s="442" t="s">
        <v>234</v>
      </c>
      <c r="T126" s="443"/>
      <c r="U126" s="443"/>
      <c r="V126" s="443"/>
      <c r="W126" s="443"/>
      <c r="X126" s="443"/>
      <c r="Y126" s="443"/>
      <c r="Z126" s="443"/>
      <c r="AA126" s="443"/>
      <c r="AB126" s="443"/>
      <c r="AC126" s="443"/>
      <c r="AD126" s="443"/>
      <c r="AE126" s="443"/>
      <c r="AF126" s="443"/>
      <c r="AG126" s="443"/>
      <c r="AH126" s="443"/>
      <c r="AI126" s="443"/>
      <c r="AJ126" s="443"/>
      <c r="AK126" s="443"/>
      <c r="AL126" s="443"/>
      <c r="AM126" s="443"/>
      <c r="AN126" s="443"/>
    </row>
    <row r="127" spans="1:40" s="30" customFormat="1" ht="16.5" customHeight="1" thickBot="1">
      <c r="A127" s="25"/>
      <c r="B127" s="24"/>
      <c r="C127" s="402" t="s">
        <v>247</v>
      </c>
      <c r="D127" s="402"/>
      <c r="E127" s="402"/>
      <c r="F127" s="104">
        <f>SUM(F124:F126)</f>
        <v>0</v>
      </c>
      <c r="G127" s="101">
        <f t="shared" ref="G127:Q127" si="57">SUM(G124:G126)</f>
        <v>0</v>
      </c>
      <c r="H127" s="101">
        <f t="shared" si="57"/>
        <v>0</v>
      </c>
      <c r="I127" s="102">
        <f t="shared" si="57"/>
        <v>0</v>
      </c>
      <c r="J127" s="104">
        <f t="shared" si="57"/>
        <v>0</v>
      </c>
      <c r="K127" s="101">
        <f t="shared" si="57"/>
        <v>0</v>
      </c>
      <c r="L127" s="101">
        <f t="shared" si="57"/>
        <v>0</v>
      </c>
      <c r="M127" s="102">
        <f t="shared" si="57"/>
        <v>0</v>
      </c>
      <c r="N127" s="104">
        <f t="shared" si="57"/>
        <v>0</v>
      </c>
      <c r="O127" s="101">
        <f t="shared" si="57"/>
        <v>0</v>
      </c>
      <c r="P127" s="101">
        <f t="shared" si="57"/>
        <v>0</v>
      </c>
      <c r="Q127" s="102">
        <f t="shared" si="57"/>
        <v>0</v>
      </c>
      <c r="R127" s="356">
        <f>R124+R125+R126</f>
        <v>0</v>
      </c>
    </row>
    <row r="128" spans="1:40" s="30" customFormat="1" ht="16.5" customHeight="1" thickBot="1">
      <c r="A128" s="341"/>
      <c r="B128" s="341"/>
      <c r="C128" s="402" t="s">
        <v>255</v>
      </c>
      <c r="D128" s="402"/>
      <c r="E128" s="402"/>
      <c r="F128" s="353">
        <f>F127/7.6</f>
        <v>0</v>
      </c>
      <c r="G128" s="353">
        <f t="shared" ref="G128" si="58">G127/7.6</f>
        <v>0</v>
      </c>
      <c r="H128" s="353">
        <f t="shared" ref="H128" si="59">H127/7.6</f>
        <v>0</v>
      </c>
      <c r="I128" s="353">
        <f t="shared" ref="I128" si="60">I127/7.6</f>
        <v>0</v>
      </c>
      <c r="J128" s="353">
        <f>J127/7.5</f>
        <v>0</v>
      </c>
      <c r="K128" s="353">
        <f t="shared" ref="K128" si="61">K127/7.5</f>
        <v>0</v>
      </c>
      <c r="L128" s="353">
        <f t="shared" ref="L128" si="62">L127/7.5</f>
        <v>0</v>
      </c>
      <c r="M128" s="353">
        <f t="shared" ref="M128" si="63">M127/7.5</f>
        <v>0</v>
      </c>
      <c r="N128" s="353">
        <f t="shared" ref="N128" si="64">N127/7.5</f>
        <v>0</v>
      </c>
      <c r="O128" s="353">
        <f t="shared" ref="O128" si="65">O127/7.5</f>
        <v>0</v>
      </c>
      <c r="P128" s="353">
        <f t="shared" ref="P128" si="66">P127/7.5</f>
        <v>0</v>
      </c>
      <c r="Q128" s="353">
        <f t="shared" ref="Q128" si="67">Q127/7.5</f>
        <v>0</v>
      </c>
      <c r="R128" s="328">
        <f>I128+M128+Q128</f>
        <v>0</v>
      </c>
    </row>
    <row r="129" spans="1:18" ht="33.75" customHeight="1" thickBot="1">
      <c r="A129" s="48"/>
      <c r="B129" s="30"/>
      <c r="C129" s="30"/>
      <c r="R129" s="1"/>
    </row>
    <row r="130" spans="1:18" ht="15.75" customHeight="1" thickBot="1">
      <c r="A130" s="411" t="s">
        <v>99</v>
      </c>
      <c r="B130" s="410"/>
      <c r="C130" s="410"/>
      <c r="D130" s="50"/>
      <c r="E130" s="61"/>
      <c r="F130" s="413" t="s">
        <v>238</v>
      </c>
      <c r="G130" s="414"/>
      <c r="H130" s="414"/>
      <c r="I130" s="415"/>
      <c r="J130" s="416" t="s">
        <v>9</v>
      </c>
      <c r="K130" s="417"/>
      <c r="L130" s="417"/>
      <c r="M130" s="418"/>
      <c r="N130" s="416" t="s">
        <v>18</v>
      </c>
      <c r="O130" s="417"/>
      <c r="P130" s="417"/>
      <c r="Q130" s="418"/>
      <c r="R130" s="147" t="s">
        <v>113</v>
      </c>
    </row>
    <row r="131" spans="1:18" ht="75.75" customHeight="1" thickBot="1">
      <c r="A131" s="419"/>
      <c r="B131" s="420"/>
      <c r="C131" s="420"/>
      <c r="D131" s="112" t="s">
        <v>11</v>
      </c>
      <c r="E131" s="62" t="s">
        <v>91</v>
      </c>
      <c r="F131" s="71" t="s">
        <v>112</v>
      </c>
      <c r="G131" s="72" t="s">
        <v>108</v>
      </c>
      <c r="H131" s="72" t="s">
        <v>109</v>
      </c>
      <c r="I131" s="289" t="s">
        <v>239</v>
      </c>
      <c r="J131" s="71" t="s">
        <v>112</v>
      </c>
      <c r="K131" s="72" t="s">
        <v>108</v>
      </c>
      <c r="L131" s="72" t="s">
        <v>109</v>
      </c>
      <c r="M131" s="73" t="s">
        <v>110</v>
      </c>
      <c r="N131" s="71" t="s">
        <v>112</v>
      </c>
      <c r="O131" s="72" t="s">
        <v>108</v>
      </c>
      <c r="P131" s="72" t="s">
        <v>109</v>
      </c>
      <c r="Q131" s="346" t="s">
        <v>110</v>
      </c>
      <c r="R131" s="290" t="s">
        <v>111</v>
      </c>
    </row>
    <row r="132" spans="1:18" s="30" customFormat="1" ht="15.75">
      <c r="A132" s="424" t="s">
        <v>240</v>
      </c>
      <c r="B132" s="433"/>
      <c r="C132" s="132" t="s">
        <v>241</v>
      </c>
      <c r="D132" s="57" t="s">
        <v>14</v>
      </c>
      <c r="E132" s="141">
        <v>87.07</v>
      </c>
      <c r="F132" s="11"/>
      <c r="G132" s="13"/>
      <c r="H132" s="13"/>
      <c r="I132" s="16">
        <f>SUM(F132:H132)</f>
        <v>0</v>
      </c>
      <c r="J132" s="10"/>
      <c r="K132" s="13"/>
      <c r="L132" s="13"/>
      <c r="M132" s="7">
        <f>SUM(J132:L132)</f>
        <v>0</v>
      </c>
      <c r="N132" s="11"/>
      <c r="O132" s="13"/>
      <c r="P132" s="13"/>
      <c r="Q132" s="16">
        <f>SUM(N132:P132)</f>
        <v>0</v>
      </c>
      <c r="R132" s="360">
        <f>I132+M132+Q132</f>
        <v>0</v>
      </c>
    </row>
    <row r="133" spans="1:18" ht="15.75" customHeight="1">
      <c r="A133" s="425"/>
      <c r="B133" s="434"/>
      <c r="C133" s="128" t="s">
        <v>181</v>
      </c>
      <c r="D133" s="60" t="s">
        <v>14</v>
      </c>
      <c r="E133" s="142">
        <v>447.13</v>
      </c>
      <c r="F133" s="5"/>
      <c r="G133" s="3"/>
      <c r="H133" s="3"/>
      <c r="I133" s="4">
        <f t="shared" ref="I133:I168" si="68">SUM(F133:H133)</f>
        <v>0</v>
      </c>
      <c r="J133" s="2"/>
      <c r="K133" s="3"/>
      <c r="L133" s="3"/>
      <c r="M133" s="6">
        <f t="shared" ref="M133:M168" si="69">SUM(J133:L133)</f>
        <v>0</v>
      </c>
      <c r="N133" s="5"/>
      <c r="O133" s="3"/>
      <c r="P133" s="3"/>
      <c r="Q133" s="4">
        <f t="shared" ref="Q133:Q168" si="70">SUM(N133:P133)</f>
        <v>0</v>
      </c>
      <c r="R133" s="362">
        <f t="shared" ref="R133:R168" si="71">I133+M133+Q133</f>
        <v>0</v>
      </c>
    </row>
    <row r="134" spans="1:18" ht="15.75">
      <c r="A134" s="425"/>
      <c r="B134" s="434"/>
      <c r="C134" s="128" t="s">
        <v>182</v>
      </c>
      <c r="D134" s="60" t="s">
        <v>14</v>
      </c>
      <c r="E134" s="142">
        <v>409.34999999999997</v>
      </c>
      <c r="F134" s="5"/>
      <c r="G134" s="3"/>
      <c r="H134" s="3"/>
      <c r="I134" s="4">
        <f t="shared" si="68"/>
        <v>0</v>
      </c>
      <c r="J134" s="2"/>
      <c r="K134" s="3"/>
      <c r="L134" s="3"/>
      <c r="M134" s="6">
        <f t="shared" si="69"/>
        <v>0</v>
      </c>
      <c r="N134" s="5"/>
      <c r="O134" s="3"/>
      <c r="P134" s="3"/>
      <c r="Q134" s="4">
        <f t="shared" si="70"/>
        <v>0</v>
      </c>
      <c r="R134" s="362">
        <f t="shared" si="71"/>
        <v>0</v>
      </c>
    </row>
    <row r="135" spans="1:18" ht="15.75">
      <c r="A135" s="425"/>
      <c r="B135" s="434"/>
      <c r="C135" s="128" t="s">
        <v>183</v>
      </c>
      <c r="D135" s="60" t="s">
        <v>14</v>
      </c>
      <c r="E135" s="142">
        <v>375.36</v>
      </c>
      <c r="F135" s="5"/>
      <c r="G135" s="3"/>
      <c r="H135" s="3"/>
      <c r="I135" s="4">
        <f t="shared" si="68"/>
        <v>0</v>
      </c>
      <c r="J135" s="2"/>
      <c r="K135" s="3"/>
      <c r="L135" s="3"/>
      <c r="M135" s="6">
        <f t="shared" si="69"/>
        <v>0</v>
      </c>
      <c r="N135" s="5"/>
      <c r="O135" s="3"/>
      <c r="P135" s="3"/>
      <c r="Q135" s="4">
        <f t="shared" si="70"/>
        <v>0</v>
      </c>
      <c r="R135" s="362">
        <f t="shared" si="71"/>
        <v>0</v>
      </c>
    </row>
    <row r="136" spans="1:18" ht="16.5" thickBot="1">
      <c r="A136" s="426"/>
      <c r="B136" s="434"/>
      <c r="C136" s="209" t="s">
        <v>184</v>
      </c>
      <c r="D136" s="291" t="s">
        <v>14</v>
      </c>
      <c r="E136" s="292">
        <v>128.71</v>
      </c>
      <c r="F136" s="91"/>
      <c r="G136" s="88"/>
      <c r="H136" s="88"/>
      <c r="I136" s="89">
        <f t="shared" si="68"/>
        <v>0</v>
      </c>
      <c r="J136" s="37"/>
      <c r="K136" s="8"/>
      <c r="L136" s="8"/>
      <c r="M136" s="38">
        <f t="shared" si="69"/>
        <v>0</v>
      </c>
      <c r="N136" s="9"/>
      <c r="O136" s="8"/>
      <c r="P136" s="8"/>
      <c r="Q136" s="12">
        <f t="shared" si="70"/>
        <v>0</v>
      </c>
      <c r="R136" s="361">
        <f t="shared" si="71"/>
        <v>0</v>
      </c>
    </row>
    <row r="137" spans="1:18" s="30" customFormat="1" ht="15.75">
      <c r="A137" s="424" t="s">
        <v>242</v>
      </c>
      <c r="B137" s="433"/>
      <c r="C137" s="130" t="s">
        <v>185</v>
      </c>
      <c r="D137" s="57" t="s">
        <v>14</v>
      </c>
      <c r="E137" s="143">
        <v>151.24</v>
      </c>
      <c r="F137" s="11"/>
      <c r="G137" s="13"/>
      <c r="H137" s="13"/>
      <c r="I137" s="16">
        <f t="shared" si="68"/>
        <v>0</v>
      </c>
      <c r="J137" s="10"/>
      <c r="K137" s="13"/>
      <c r="L137" s="13"/>
      <c r="M137" s="16">
        <f t="shared" si="69"/>
        <v>0</v>
      </c>
      <c r="N137" s="10"/>
      <c r="O137" s="13"/>
      <c r="P137" s="13"/>
      <c r="Q137" s="16">
        <f t="shared" si="70"/>
        <v>0</v>
      </c>
      <c r="R137" s="360">
        <f t="shared" si="71"/>
        <v>0</v>
      </c>
    </row>
    <row r="138" spans="1:18" s="30" customFormat="1" ht="16.5" thickBot="1">
      <c r="A138" s="432"/>
      <c r="B138" s="435"/>
      <c r="C138" s="131" t="s">
        <v>186</v>
      </c>
      <c r="D138" s="58" t="s">
        <v>14</v>
      </c>
      <c r="E138" s="144">
        <v>39.809999999999995</v>
      </c>
      <c r="F138" s="9"/>
      <c r="G138" s="8"/>
      <c r="H138" s="8"/>
      <c r="I138" s="12">
        <f t="shared" si="68"/>
        <v>0</v>
      </c>
      <c r="J138" s="37"/>
      <c r="K138" s="8"/>
      <c r="L138" s="8"/>
      <c r="M138" s="12">
        <f t="shared" si="69"/>
        <v>0</v>
      </c>
      <c r="N138" s="37"/>
      <c r="O138" s="8"/>
      <c r="P138" s="8"/>
      <c r="Q138" s="12">
        <f t="shared" si="70"/>
        <v>0</v>
      </c>
      <c r="R138" s="361">
        <f t="shared" si="71"/>
        <v>0</v>
      </c>
    </row>
    <row r="139" spans="1:18" ht="15.75">
      <c r="A139" s="439" t="s">
        <v>87</v>
      </c>
      <c r="B139" s="444"/>
      <c r="C139" s="130" t="s">
        <v>162</v>
      </c>
      <c r="D139" s="57" t="s">
        <v>14</v>
      </c>
      <c r="E139" s="138">
        <v>283.72000000000003</v>
      </c>
      <c r="F139" s="11"/>
      <c r="G139" s="13"/>
      <c r="H139" s="13"/>
      <c r="I139" s="16">
        <f t="shared" si="68"/>
        <v>0</v>
      </c>
      <c r="J139" s="10"/>
      <c r="K139" s="13"/>
      <c r="L139" s="13"/>
      <c r="M139" s="16">
        <f t="shared" si="69"/>
        <v>0</v>
      </c>
      <c r="N139" s="10"/>
      <c r="O139" s="13"/>
      <c r="P139" s="13"/>
      <c r="Q139" s="16">
        <f t="shared" si="70"/>
        <v>0</v>
      </c>
      <c r="R139" s="360">
        <f t="shared" si="71"/>
        <v>0</v>
      </c>
    </row>
    <row r="140" spans="1:18" ht="15.75">
      <c r="A140" s="440"/>
      <c r="B140" s="445"/>
      <c r="C140" s="128" t="s">
        <v>163</v>
      </c>
      <c r="D140" s="60" t="s">
        <v>14</v>
      </c>
      <c r="E140" s="145">
        <v>627.52</v>
      </c>
      <c r="F140" s="5"/>
      <c r="G140" s="3"/>
      <c r="H140" s="3"/>
      <c r="I140" s="4">
        <f t="shared" si="68"/>
        <v>0</v>
      </c>
      <c r="J140" s="2"/>
      <c r="K140" s="3"/>
      <c r="L140" s="3"/>
      <c r="M140" s="4">
        <f t="shared" si="69"/>
        <v>0</v>
      </c>
      <c r="N140" s="2"/>
      <c r="O140" s="3"/>
      <c r="P140" s="3"/>
      <c r="Q140" s="4">
        <f t="shared" si="70"/>
        <v>0</v>
      </c>
      <c r="R140" s="362">
        <f t="shared" si="71"/>
        <v>0</v>
      </c>
    </row>
    <row r="141" spans="1:18" s="30" customFormat="1" ht="15.75">
      <c r="A141" s="440"/>
      <c r="B141" s="445"/>
      <c r="C141" s="128" t="s">
        <v>164</v>
      </c>
      <c r="D141" s="60" t="s">
        <v>14</v>
      </c>
      <c r="E141" s="145">
        <v>471.3</v>
      </c>
      <c r="F141" s="5"/>
      <c r="G141" s="3"/>
      <c r="H141" s="3"/>
      <c r="I141" s="4">
        <f t="shared" si="68"/>
        <v>0</v>
      </c>
      <c r="J141" s="2"/>
      <c r="K141" s="3"/>
      <c r="L141" s="3"/>
      <c r="M141" s="4">
        <f t="shared" si="69"/>
        <v>0</v>
      </c>
      <c r="N141" s="2"/>
      <c r="O141" s="3"/>
      <c r="P141" s="3"/>
      <c r="Q141" s="4">
        <f t="shared" si="70"/>
        <v>0</v>
      </c>
      <c r="R141" s="362">
        <f t="shared" si="71"/>
        <v>0</v>
      </c>
    </row>
    <row r="142" spans="1:18" ht="16.5" thickBot="1">
      <c r="A142" s="441"/>
      <c r="B142" s="446"/>
      <c r="C142" s="131" t="s">
        <v>165</v>
      </c>
      <c r="D142" s="58" t="s">
        <v>14</v>
      </c>
      <c r="E142" s="139">
        <v>37.56</v>
      </c>
      <c r="F142" s="9"/>
      <c r="G142" s="8"/>
      <c r="H142" s="8"/>
      <c r="I142" s="12">
        <f t="shared" si="68"/>
        <v>0</v>
      </c>
      <c r="J142" s="37"/>
      <c r="K142" s="8"/>
      <c r="L142" s="8"/>
      <c r="M142" s="12">
        <f t="shared" si="69"/>
        <v>0</v>
      </c>
      <c r="N142" s="37"/>
      <c r="O142" s="8"/>
      <c r="P142" s="8"/>
      <c r="Q142" s="12">
        <f t="shared" si="70"/>
        <v>0</v>
      </c>
      <c r="R142" s="361">
        <f t="shared" si="71"/>
        <v>0</v>
      </c>
    </row>
    <row r="143" spans="1:18" ht="15.75">
      <c r="A143" s="439" t="s">
        <v>173</v>
      </c>
      <c r="B143" s="447"/>
      <c r="C143" s="326" t="s">
        <v>174</v>
      </c>
      <c r="D143" s="57" t="s">
        <v>14</v>
      </c>
      <c r="E143" s="143">
        <v>173.5</v>
      </c>
      <c r="F143" s="11"/>
      <c r="G143" s="13"/>
      <c r="H143" s="13"/>
      <c r="I143" s="16">
        <f t="shared" si="68"/>
        <v>0</v>
      </c>
      <c r="J143" s="11"/>
      <c r="K143" s="13"/>
      <c r="L143" s="13"/>
      <c r="M143" s="16">
        <f t="shared" si="69"/>
        <v>0</v>
      </c>
      <c r="N143" s="11"/>
      <c r="O143" s="13"/>
      <c r="P143" s="13"/>
      <c r="Q143" s="16">
        <f t="shared" si="70"/>
        <v>0</v>
      </c>
      <c r="R143" s="360">
        <f t="shared" si="71"/>
        <v>0</v>
      </c>
    </row>
    <row r="144" spans="1:18" ht="15.75">
      <c r="A144" s="440"/>
      <c r="B144" s="448"/>
      <c r="C144" s="254" t="s">
        <v>175</v>
      </c>
      <c r="D144" s="60" t="s">
        <v>14</v>
      </c>
      <c r="E144" s="146">
        <v>87.66</v>
      </c>
      <c r="F144" s="5"/>
      <c r="G144" s="3"/>
      <c r="H144" s="3"/>
      <c r="I144" s="4">
        <f t="shared" si="68"/>
        <v>0</v>
      </c>
      <c r="J144" s="5"/>
      <c r="K144" s="3"/>
      <c r="L144" s="3"/>
      <c r="M144" s="4">
        <f t="shared" si="69"/>
        <v>0</v>
      </c>
      <c r="N144" s="5"/>
      <c r="O144" s="3"/>
      <c r="P144" s="3"/>
      <c r="Q144" s="4">
        <f t="shared" si="70"/>
        <v>0</v>
      </c>
      <c r="R144" s="362">
        <f t="shared" si="71"/>
        <v>0</v>
      </c>
    </row>
    <row r="145" spans="1:19" ht="15.75">
      <c r="A145" s="440"/>
      <c r="B145" s="448"/>
      <c r="C145" s="254" t="s">
        <v>176</v>
      </c>
      <c r="D145" s="60" t="s">
        <v>14</v>
      </c>
      <c r="E145" s="146">
        <v>162.25000000000006</v>
      </c>
      <c r="F145" s="5"/>
      <c r="G145" s="3"/>
      <c r="H145" s="3"/>
      <c r="I145" s="4">
        <f t="shared" si="68"/>
        <v>0</v>
      </c>
      <c r="J145" s="5"/>
      <c r="K145" s="3"/>
      <c r="L145" s="3"/>
      <c r="M145" s="4">
        <f t="shared" si="69"/>
        <v>0</v>
      </c>
      <c r="N145" s="5"/>
      <c r="O145" s="3"/>
      <c r="P145" s="3"/>
      <c r="Q145" s="4">
        <f t="shared" si="70"/>
        <v>0</v>
      </c>
      <c r="R145" s="362">
        <f t="shared" si="71"/>
        <v>0</v>
      </c>
    </row>
    <row r="146" spans="1:19" s="30" customFormat="1" ht="15.75">
      <c r="A146" s="440"/>
      <c r="B146" s="448"/>
      <c r="C146" s="254" t="s">
        <v>177</v>
      </c>
      <c r="D146" s="60" t="s">
        <v>14</v>
      </c>
      <c r="E146" s="146">
        <v>232.76999999999998</v>
      </c>
      <c r="F146" s="5"/>
      <c r="G146" s="3"/>
      <c r="H146" s="3"/>
      <c r="I146" s="4">
        <f t="shared" si="68"/>
        <v>0</v>
      </c>
      <c r="J146" s="5"/>
      <c r="K146" s="3"/>
      <c r="L146" s="3"/>
      <c r="M146" s="4">
        <f t="shared" si="69"/>
        <v>0</v>
      </c>
      <c r="N146" s="5"/>
      <c r="O146" s="3"/>
      <c r="P146" s="3"/>
      <c r="Q146" s="4">
        <f t="shared" si="70"/>
        <v>0</v>
      </c>
      <c r="R146" s="362">
        <f t="shared" si="71"/>
        <v>0</v>
      </c>
    </row>
    <row r="147" spans="1:19" s="30" customFormat="1" ht="15.75">
      <c r="A147" s="440"/>
      <c r="B147" s="448"/>
      <c r="C147" s="254" t="s">
        <v>178</v>
      </c>
      <c r="D147" s="60" t="s">
        <v>14</v>
      </c>
      <c r="E147" s="146">
        <v>861.47</v>
      </c>
      <c r="F147" s="5"/>
      <c r="G147" s="3"/>
      <c r="H147" s="3"/>
      <c r="I147" s="4">
        <f t="shared" si="68"/>
        <v>0</v>
      </c>
      <c r="J147" s="5"/>
      <c r="K147" s="3"/>
      <c r="L147" s="3"/>
      <c r="M147" s="4">
        <f t="shared" si="69"/>
        <v>0</v>
      </c>
      <c r="N147" s="5"/>
      <c r="O147" s="3"/>
      <c r="P147" s="3"/>
      <c r="Q147" s="4">
        <f t="shared" si="70"/>
        <v>0</v>
      </c>
      <c r="R147" s="362">
        <f t="shared" si="71"/>
        <v>0</v>
      </c>
    </row>
    <row r="148" spans="1:19" s="30" customFormat="1" ht="15.75">
      <c r="A148" s="440"/>
      <c r="B148" s="448"/>
      <c r="C148" s="254" t="s">
        <v>179</v>
      </c>
      <c r="D148" s="60" t="s">
        <v>14</v>
      </c>
      <c r="E148" s="146">
        <v>394.47999999999996</v>
      </c>
      <c r="F148" s="5"/>
      <c r="G148" s="3"/>
      <c r="H148" s="3"/>
      <c r="I148" s="4">
        <f t="shared" si="68"/>
        <v>0</v>
      </c>
      <c r="J148" s="5"/>
      <c r="K148" s="3"/>
      <c r="L148" s="3"/>
      <c r="M148" s="4">
        <f t="shared" si="69"/>
        <v>0</v>
      </c>
      <c r="N148" s="5"/>
      <c r="O148" s="3"/>
      <c r="P148" s="3"/>
      <c r="Q148" s="4">
        <f t="shared" si="70"/>
        <v>0</v>
      </c>
      <c r="R148" s="362">
        <f t="shared" si="71"/>
        <v>0</v>
      </c>
    </row>
    <row r="149" spans="1:19" ht="16.5" thickBot="1">
      <c r="A149" s="441"/>
      <c r="B149" s="449"/>
      <c r="C149" s="255" t="s">
        <v>180</v>
      </c>
      <c r="D149" s="58" t="s">
        <v>14</v>
      </c>
      <c r="E149" s="144">
        <v>107.02999999999999</v>
      </c>
      <c r="F149" s="9"/>
      <c r="G149" s="8"/>
      <c r="H149" s="8"/>
      <c r="I149" s="12">
        <f t="shared" si="68"/>
        <v>0</v>
      </c>
      <c r="J149" s="9"/>
      <c r="K149" s="8"/>
      <c r="L149" s="8"/>
      <c r="M149" s="12">
        <f t="shared" si="69"/>
        <v>0</v>
      </c>
      <c r="N149" s="9"/>
      <c r="O149" s="8"/>
      <c r="P149" s="8"/>
      <c r="Q149" s="12">
        <f t="shared" si="70"/>
        <v>0</v>
      </c>
      <c r="R149" s="361">
        <f t="shared" si="71"/>
        <v>0</v>
      </c>
    </row>
    <row r="150" spans="1:19" ht="15.75">
      <c r="A150" s="438" t="s">
        <v>88</v>
      </c>
      <c r="B150" s="133"/>
      <c r="C150" s="326" t="s">
        <v>150</v>
      </c>
      <c r="D150" s="57" t="s">
        <v>14</v>
      </c>
      <c r="E150" s="143">
        <v>1542.78</v>
      </c>
      <c r="F150" s="11"/>
      <c r="G150" s="13"/>
      <c r="H150" s="13"/>
      <c r="I150" s="16">
        <f t="shared" si="68"/>
        <v>0</v>
      </c>
      <c r="J150" s="11"/>
      <c r="K150" s="13"/>
      <c r="L150" s="13"/>
      <c r="M150" s="16">
        <f t="shared" si="69"/>
        <v>0</v>
      </c>
      <c r="N150" s="11"/>
      <c r="O150" s="13"/>
      <c r="P150" s="13"/>
      <c r="Q150" s="16">
        <f t="shared" si="70"/>
        <v>0</v>
      </c>
      <c r="R150" s="360">
        <f t="shared" si="71"/>
        <v>0</v>
      </c>
    </row>
    <row r="151" spans="1:19" ht="15.75">
      <c r="A151" s="438"/>
      <c r="B151" s="133"/>
      <c r="C151" s="254" t="s">
        <v>155</v>
      </c>
      <c r="D151" s="60" t="s">
        <v>14</v>
      </c>
      <c r="E151" s="146">
        <v>31.490000000000002</v>
      </c>
      <c r="F151" s="5"/>
      <c r="G151" s="3"/>
      <c r="H151" s="3"/>
      <c r="I151" s="4">
        <f t="shared" si="68"/>
        <v>0</v>
      </c>
      <c r="J151" s="5"/>
      <c r="K151" s="3"/>
      <c r="L151" s="3"/>
      <c r="M151" s="4">
        <f t="shared" si="69"/>
        <v>0</v>
      </c>
      <c r="N151" s="5"/>
      <c r="O151" s="3"/>
      <c r="P151" s="3"/>
      <c r="Q151" s="4">
        <f t="shared" si="70"/>
        <v>0</v>
      </c>
      <c r="R151" s="362">
        <f t="shared" si="71"/>
        <v>0</v>
      </c>
    </row>
    <row r="152" spans="1:19" ht="15.75">
      <c r="A152" s="438"/>
      <c r="B152" s="133"/>
      <c r="C152" s="254" t="s">
        <v>151</v>
      </c>
      <c r="D152" s="60" t="s">
        <v>14</v>
      </c>
      <c r="E152" s="146">
        <v>626.40000000000009</v>
      </c>
      <c r="F152" s="5"/>
      <c r="G152" s="3"/>
      <c r="H152" s="3"/>
      <c r="I152" s="4">
        <f t="shared" si="68"/>
        <v>0</v>
      </c>
      <c r="J152" s="5"/>
      <c r="K152" s="3"/>
      <c r="L152" s="3"/>
      <c r="M152" s="4">
        <f t="shared" si="69"/>
        <v>0</v>
      </c>
      <c r="N152" s="5"/>
      <c r="O152" s="3"/>
      <c r="P152" s="3"/>
      <c r="Q152" s="4">
        <f t="shared" si="70"/>
        <v>0</v>
      </c>
      <c r="R152" s="362">
        <f t="shared" si="71"/>
        <v>0</v>
      </c>
      <c r="S152" s="30"/>
    </row>
    <row r="153" spans="1:19" ht="15.75">
      <c r="A153" s="438"/>
      <c r="B153" s="133"/>
      <c r="C153" s="327" t="s">
        <v>156</v>
      </c>
      <c r="D153" s="60" t="s">
        <v>14</v>
      </c>
      <c r="E153" s="259">
        <v>654.62</v>
      </c>
      <c r="F153" s="5"/>
      <c r="G153" s="3"/>
      <c r="H153" s="3"/>
      <c r="I153" s="4">
        <f t="shared" si="68"/>
        <v>0</v>
      </c>
      <c r="J153" s="5"/>
      <c r="K153" s="3"/>
      <c r="L153" s="3"/>
      <c r="M153" s="4">
        <f t="shared" si="69"/>
        <v>0</v>
      </c>
      <c r="N153" s="5"/>
      <c r="O153" s="3"/>
      <c r="P153" s="3"/>
      <c r="Q153" s="4">
        <f t="shared" si="70"/>
        <v>0</v>
      </c>
      <c r="R153" s="362">
        <f t="shared" si="71"/>
        <v>0</v>
      </c>
    </row>
    <row r="154" spans="1:19" ht="15.75">
      <c r="A154" s="438"/>
      <c r="B154" s="133"/>
      <c r="C154" s="254" t="s">
        <v>152</v>
      </c>
      <c r="D154" s="60" t="s">
        <v>14</v>
      </c>
      <c r="E154" s="146">
        <v>349.57</v>
      </c>
      <c r="F154" s="5"/>
      <c r="G154" s="3"/>
      <c r="H154" s="3"/>
      <c r="I154" s="4">
        <f t="shared" si="68"/>
        <v>0</v>
      </c>
      <c r="J154" s="5"/>
      <c r="K154" s="3"/>
      <c r="L154" s="3"/>
      <c r="M154" s="4">
        <f t="shared" si="69"/>
        <v>0</v>
      </c>
      <c r="N154" s="5"/>
      <c r="O154" s="3"/>
      <c r="P154" s="3"/>
      <c r="Q154" s="4">
        <f t="shared" si="70"/>
        <v>0</v>
      </c>
      <c r="R154" s="362">
        <f t="shared" si="71"/>
        <v>0</v>
      </c>
      <c r="S154" s="1"/>
    </row>
    <row r="155" spans="1:19" ht="26.25" thickBot="1">
      <c r="A155" s="438"/>
      <c r="B155" s="133"/>
      <c r="C155" s="393" t="s">
        <v>260</v>
      </c>
      <c r="D155" s="60" t="s">
        <v>14</v>
      </c>
      <c r="E155" s="146">
        <v>1243.2399999999998</v>
      </c>
      <c r="F155" s="5"/>
      <c r="G155" s="3"/>
      <c r="H155" s="3"/>
      <c r="I155" s="4">
        <f t="shared" si="68"/>
        <v>0</v>
      </c>
      <c r="J155" s="305"/>
      <c r="K155" s="306"/>
      <c r="L155" s="306"/>
      <c r="M155" s="366">
        <f t="shared" si="69"/>
        <v>0</v>
      </c>
      <c r="N155" s="305"/>
      <c r="O155" s="306"/>
      <c r="P155" s="306"/>
      <c r="Q155" s="366">
        <f t="shared" si="70"/>
        <v>0</v>
      </c>
      <c r="R155" s="394">
        <f t="shared" si="71"/>
        <v>0</v>
      </c>
      <c r="S155" s="30" t="s">
        <v>261</v>
      </c>
    </row>
    <row r="156" spans="1:19" ht="15.75">
      <c r="A156" s="438"/>
      <c r="B156" s="133"/>
      <c r="C156" s="254" t="s">
        <v>153</v>
      </c>
      <c r="D156" s="60" t="s">
        <v>14</v>
      </c>
      <c r="E156" s="146">
        <v>1264.4999999999995</v>
      </c>
      <c r="F156" s="5"/>
      <c r="G156" s="3"/>
      <c r="H156" s="3"/>
      <c r="I156" s="4">
        <f t="shared" si="68"/>
        <v>0</v>
      </c>
      <c r="J156" s="5"/>
      <c r="K156" s="3"/>
      <c r="L156" s="3"/>
      <c r="M156" s="4">
        <f t="shared" si="69"/>
        <v>0</v>
      </c>
      <c r="N156" s="5"/>
      <c r="O156" s="3"/>
      <c r="P156" s="3"/>
      <c r="Q156" s="6">
        <f t="shared" si="70"/>
        <v>0</v>
      </c>
      <c r="R156" s="231">
        <f t="shared" si="71"/>
        <v>0</v>
      </c>
      <c r="S156" s="30"/>
    </row>
    <row r="157" spans="1:19" ht="16.5" thickBot="1">
      <c r="A157" s="438"/>
      <c r="B157" s="133"/>
      <c r="C157" s="255" t="s">
        <v>154</v>
      </c>
      <c r="D157" s="58" t="s">
        <v>14</v>
      </c>
      <c r="E157" s="144">
        <v>355.5</v>
      </c>
      <c r="F157" s="9"/>
      <c r="G157" s="8"/>
      <c r="H157" s="8"/>
      <c r="I157" s="12">
        <f t="shared" si="68"/>
        <v>0</v>
      </c>
      <c r="J157" s="9"/>
      <c r="K157" s="8"/>
      <c r="L157" s="8"/>
      <c r="M157" s="12">
        <f t="shared" si="69"/>
        <v>0</v>
      </c>
      <c r="N157" s="9"/>
      <c r="O157" s="8"/>
      <c r="P157" s="8"/>
      <c r="Q157" s="38">
        <f t="shared" si="70"/>
        <v>0</v>
      </c>
      <c r="R157" s="300">
        <f t="shared" si="71"/>
        <v>0</v>
      </c>
      <c r="S157" s="30"/>
    </row>
    <row r="158" spans="1:19" ht="15.75">
      <c r="A158" s="436" t="s">
        <v>89</v>
      </c>
      <c r="B158" s="135"/>
      <c r="C158" s="130" t="s">
        <v>157</v>
      </c>
      <c r="D158" s="57" t="s">
        <v>14</v>
      </c>
      <c r="E158" s="143">
        <v>283.53999999999996</v>
      </c>
      <c r="F158" s="11"/>
      <c r="G158" s="13"/>
      <c r="H158" s="13"/>
      <c r="I158" s="7">
        <f t="shared" si="68"/>
        <v>0</v>
      </c>
      <c r="J158" s="11"/>
      <c r="K158" s="13"/>
      <c r="L158" s="13"/>
      <c r="M158" s="16">
        <f t="shared" si="69"/>
        <v>0</v>
      </c>
      <c r="N158" s="10"/>
      <c r="O158" s="13"/>
      <c r="P158" s="13"/>
      <c r="Q158" s="7">
        <f t="shared" si="70"/>
        <v>0</v>
      </c>
      <c r="R158" s="231">
        <f t="shared" si="71"/>
        <v>0</v>
      </c>
      <c r="S158" s="30"/>
    </row>
    <row r="159" spans="1:19" ht="15.75">
      <c r="A159" s="438"/>
      <c r="B159" s="134"/>
      <c r="C159" s="128" t="s">
        <v>158</v>
      </c>
      <c r="D159" s="60" t="s">
        <v>14</v>
      </c>
      <c r="E159" s="146">
        <v>291.50999999999993</v>
      </c>
      <c r="F159" s="5"/>
      <c r="G159" s="3"/>
      <c r="H159" s="3"/>
      <c r="I159" s="6">
        <f t="shared" si="68"/>
        <v>0</v>
      </c>
      <c r="J159" s="5"/>
      <c r="K159" s="3"/>
      <c r="L159" s="3"/>
      <c r="M159" s="4">
        <f t="shared" si="69"/>
        <v>0</v>
      </c>
      <c r="N159" s="2"/>
      <c r="O159" s="3"/>
      <c r="P159" s="3"/>
      <c r="Q159" s="6">
        <f t="shared" si="70"/>
        <v>0</v>
      </c>
      <c r="R159" s="296">
        <f t="shared" si="71"/>
        <v>0</v>
      </c>
      <c r="S159" s="30"/>
    </row>
    <row r="160" spans="1:19" ht="15.75">
      <c r="A160" s="438"/>
      <c r="B160" s="134"/>
      <c r="C160" s="128" t="s">
        <v>159</v>
      </c>
      <c r="D160" s="60" t="s">
        <v>14</v>
      </c>
      <c r="E160" s="146">
        <v>77.31</v>
      </c>
      <c r="F160" s="5"/>
      <c r="G160" s="3"/>
      <c r="H160" s="3"/>
      <c r="I160" s="6">
        <f t="shared" si="68"/>
        <v>0</v>
      </c>
      <c r="J160" s="5"/>
      <c r="K160" s="3"/>
      <c r="L160" s="3"/>
      <c r="M160" s="4">
        <f t="shared" si="69"/>
        <v>0</v>
      </c>
      <c r="N160" s="2"/>
      <c r="O160" s="3"/>
      <c r="P160" s="3"/>
      <c r="Q160" s="6">
        <f t="shared" si="70"/>
        <v>0</v>
      </c>
      <c r="R160" s="296">
        <f t="shared" si="71"/>
        <v>0</v>
      </c>
      <c r="S160" s="30"/>
    </row>
    <row r="161" spans="1:19" ht="15.75">
      <c r="A161" s="438"/>
      <c r="B161" s="134"/>
      <c r="C161" s="128" t="s">
        <v>160</v>
      </c>
      <c r="D161" s="60" t="s">
        <v>14</v>
      </c>
      <c r="E161" s="146">
        <v>68.760000000000005</v>
      </c>
      <c r="F161" s="5"/>
      <c r="G161" s="3"/>
      <c r="H161" s="3"/>
      <c r="I161" s="6">
        <f t="shared" si="68"/>
        <v>0</v>
      </c>
      <c r="J161" s="5"/>
      <c r="K161" s="3"/>
      <c r="L161" s="3"/>
      <c r="M161" s="4">
        <f t="shared" si="69"/>
        <v>0</v>
      </c>
      <c r="N161" s="2"/>
      <c r="O161" s="3"/>
      <c r="P161" s="3"/>
      <c r="Q161" s="6">
        <f t="shared" si="70"/>
        <v>0</v>
      </c>
      <c r="R161" s="296">
        <f t="shared" si="71"/>
        <v>0</v>
      </c>
      <c r="S161" s="30"/>
    </row>
    <row r="162" spans="1:19" ht="16.5" thickBot="1">
      <c r="A162" s="437"/>
      <c r="B162" s="136"/>
      <c r="C162" s="131" t="s">
        <v>161</v>
      </c>
      <c r="D162" s="58" t="s">
        <v>14</v>
      </c>
      <c r="E162" s="144">
        <v>272.5</v>
      </c>
      <c r="F162" s="9"/>
      <c r="G162" s="8"/>
      <c r="H162" s="8"/>
      <c r="I162" s="38">
        <f t="shared" si="68"/>
        <v>0</v>
      </c>
      <c r="J162" s="9"/>
      <c r="K162" s="8"/>
      <c r="L162" s="8"/>
      <c r="M162" s="12">
        <f t="shared" si="69"/>
        <v>0</v>
      </c>
      <c r="N162" s="37"/>
      <c r="O162" s="8"/>
      <c r="P162" s="8"/>
      <c r="Q162" s="38">
        <f t="shared" si="70"/>
        <v>0</v>
      </c>
      <c r="R162" s="300">
        <f t="shared" si="71"/>
        <v>0</v>
      </c>
    </row>
    <row r="163" spans="1:19" s="30" customFormat="1" ht="15.75">
      <c r="A163" s="436" t="s">
        <v>171</v>
      </c>
      <c r="B163" s="135"/>
      <c r="C163" s="130" t="s">
        <v>245</v>
      </c>
      <c r="D163" s="57" t="s">
        <v>14</v>
      </c>
      <c r="E163" s="143">
        <v>364.62</v>
      </c>
      <c r="F163" s="11"/>
      <c r="G163" s="13"/>
      <c r="H163" s="13"/>
      <c r="I163" s="7">
        <f t="shared" si="68"/>
        <v>0</v>
      </c>
      <c r="J163" s="11"/>
      <c r="K163" s="13"/>
      <c r="L163" s="13"/>
      <c r="M163" s="16">
        <f t="shared" si="69"/>
        <v>0</v>
      </c>
      <c r="N163" s="10"/>
      <c r="O163" s="13"/>
      <c r="P163" s="13"/>
      <c r="Q163" s="7">
        <f t="shared" si="70"/>
        <v>0</v>
      </c>
      <c r="R163" s="232">
        <f t="shared" si="71"/>
        <v>0</v>
      </c>
    </row>
    <row r="164" spans="1:19" s="30" customFormat="1" ht="16.5" thickBot="1">
      <c r="A164" s="437"/>
      <c r="B164" s="136"/>
      <c r="C164" s="131" t="s">
        <v>170</v>
      </c>
      <c r="D164" s="58" t="s">
        <v>14</v>
      </c>
      <c r="E164" s="144">
        <v>149</v>
      </c>
      <c r="F164" s="9"/>
      <c r="G164" s="8"/>
      <c r="H164" s="8"/>
      <c r="I164" s="38">
        <f t="shared" si="68"/>
        <v>0</v>
      </c>
      <c r="J164" s="9"/>
      <c r="K164" s="8"/>
      <c r="L164" s="8"/>
      <c r="M164" s="12">
        <f t="shared" si="69"/>
        <v>0</v>
      </c>
      <c r="N164" s="37"/>
      <c r="O164" s="8"/>
      <c r="P164" s="8"/>
      <c r="Q164" s="38">
        <f t="shared" si="70"/>
        <v>0</v>
      </c>
      <c r="R164" s="300">
        <f t="shared" si="71"/>
        <v>0</v>
      </c>
      <c r="S164" s="30" t="s">
        <v>187</v>
      </c>
    </row>
    <row r="165" spans="1:19" ht="15.75">
      <c r="A165" s="454" t="s">
        <v>90</v>
      </c>
      <c r="B165" s="456"/>
      <c r="C165" s="313" t="s">
        <v>7</v>
      </c>
      <c r="D165" s="57" t="s">
        <v>14</v>
      </c>
      <c r="E165" s="138">
        <v>147.25</v>
      </c>
      <c r="F165" s="11"/>
      <c r="G165" s="13"/>
      <c r="H165" s="13"/>
      <c r="I165" s="16">
        <f t="shared" si="68"/>
        <v>0</v>
      </c>
      <c r="J165" s="10"/>
      <c r="K165" s="13"/>
      <c r="L165" s="13"/>
      <c r="M165" s="7">
        <f t="shared" si="69"/>
        <v>0</v>
      </c>
      <c r="N165" s="11"/>
      <c r="O165" s="13"/>
      <c r="P165" s="13"/>
      <c r="Q165" s="16">
        <f t="shared" si="70"/>
        <v>0</v>
      </c>
      <c r="R165" s="231">
        <f t="shared" si="71"/>
        <v>0</v>
      </c>
      <c r="S165" s="30"/>
    </row>
    <row r="166" spans="1:19" ht="16.5" thickBot="1">
      <c r="A166" s="455"/>
      <c r="B166" s="457"/>
      <c r="C166" s="314" t="s">
        <v>7</v>
      </c>
      <c r="D166" s="58" t="s">
        <v>14</v>
      </c>
      <c r="E166" s="139">
        <v>155</v>
      </c>
      <c r="F166" s="9"/>
      <c r="G166" s="8"/>
      <c r="H166" s="8"/>
      <c r="I166" s="12">
        <f t="shared" si="68"/>
        <v>0</v>
      </c>
      <c r="J166" s="37"/>
      <c r="K166" s="8"/>
      <c r="L166" s="8"/>
      <c r="M166" s="38">
        <f t="shared" si="69"/>
        <v>0</v>
      </c>
      <c r="N166" s="9"/>
      <c r="O166" s="8"/>
      <c r="P166" s="8"/>
      <c r="Q166" s="12">
        <f t="shared" si="70"/>
        <v>0</v>
      </c>
      <c r="R166" s="300">
        <f t="shared" si="71"/>
        <v>0</v>
      </c>
      <c r="S166" s="30"/>
    </row>
    <row r="167" spans="1:19" ht="16.5" thickBot="1">
      <c r="A167" s="137" t="s">
        <v>188</v>
      </c>
      <c r="B167" s="69"/>
      <c r="C167" s="315" t="s">
        <v>172</v>
      </c>
      <c r="D167" s="59" t="s">
        <v>14</v>
      </c>
      <c r="E167" s="140">
        <v>10</v>
      </c>
      <c r="F167" s="39"/>
      <c r="G167" s="40"/>
      <c r="H167" s="40"/>
      <c r="I167" s="40">
        <f t="shared" si="68"/>
        <v>0</v>
      </c>
      <c r="J167" s="40"/>
      <c r="K167" s="40"/>
      <c r="L167" s="40"/>
      <c r="M167" s="40">
        <f t="shared" si="69"/>
        <v>0</v>
      </c>
      <c r="N167" s="40"/>
      <c r="O167" s="40"/>
      <c r="P167" s="40"/>
      <c r="Q167" s="41">
        <f t="shared" si="70"/>
        <v>0</v>
      </c>
      <c r="R167" s="229">
        <f t="shared" si="71"/>
        <v>0</v>
      </c>
      <c r="S167" s="30"/>
    </row>
    <row r="168" spans="1:19" ht="16.5" thickBot="1">
      <c r="A168" s="288" t="s">
        <v>91</v>
      </c>
      <c r="B168" s="287"/>
      <c r="C168" s="293" t="s">
        <v>115</v>
      </c>
      <c r="D168" s="294" t="s">
        <v>14</v>
      </c>
      <c r="E168" s="295">
        <v>232.07</v>
      </c>
      <c r="F168" s="39"/>
      <c r="G168" s="40"/>
      <c r="H168" s="40"/>
      <c r="I168" s="40">
        <f t="shared" si="68"/>
        <v>0</v>
      </c>
      <c r="J168" s="40"/>
      <c r="K168" s="40"/>
      <c r="L168" s="40"/>
      <c r="M168" s="40">
        <f t="shared" si="69"/>
        <v>0</v>
      </c>
      <c r="N168" s="40"/>
      <c r="O168" s="40"/>
      <c r="P168" s="40"/>
      <c r="Q168" s="41">
        <f t="shared" si="70"/>
        <v>0</v>
      </c>
      <c r="R168" s="233">
        <f t="shared" si="71"/>
        <v>0</v>
      </c>
    </row>
    <row r="169" spans="1:19" ht="16.5" thickBot="1">
      <c r="A169" s="25"/>
      <c r="B169" s="24"/>
      <c r="C169" s="402" t="s">
        <v>249</v>
      </c>
      <c r="D169" s="402"/>
      <c r="E169" s="402"/>
      <c r="F169" s="105">
        <f>SUM(F132:F168)</f>
        <v>0</v>
      </c>
      <c r="G169" s="106">
        <f t="shared" ref="G169:R169" si="72">SUM(G132:G168)</f>
        <v>0</v>
      </c>
      <c r="H169" s="106">
        <f t="shared" si="72"/>
        <v>0</v>
      </c>
      <c r="I169" s="107">
        <f t="shared" si="72"/>
        <v>0</v>
      </c>
      <c r="J169" s="105">
        <f t="shared" si="72"/>
        <v>0</v>
      </c>
      <c r="K169" s="106">
        <f t="shared" si="72"/>
        <v>0</v>
      </c>
      <c r="L169" s="106">
        <f t="shared" si="72"/>
        <v>0</v>
      </c>
      <c r="M169" s="107">
        <f t="shared" si="72"/>
        <v>0</v>
      </c>
      <c r="N169" s="328">
        <f t="shared" si="72"/>
        <v>0</v>
      </c>
      <c r="O169" s="106">
        <f t="shared" si="72"/>
        <v>0</v>
      </c>
      <c r="P169" s="106">
        <f t="shared" si="72"/>
        <v>0</v>
      </c>
      <c r="Q169" s="250">
        <f t="shared" si="72"/>
        <v>0</v>
      </c>
      <c r="R169" s="352">
        <f t="shared" si="72"/>
        <v>0</v>
      </c>
    </row>
    <row r="170" spans="1:19" s="30" customFormat="1" ht="16.5" thickBot="1">
      <c r="A170" s="76"/>
      <c r="B170" s="348"/>
      <c r="C170" s="401" t="s">
        <v>256</v>
      </c>
      <c r="D170" s="402"/>
      <c r="E170" s="402"/>
      <c r="F170" s="104">
        <f>F169/7.6</f>
        <v>0</v>
      </c>
      <c r="G170" s="101">
        <f t="shared" ref="G170" si="73">G169/7.6</f>
        <v>0</v>
      </c>
      <c r="H170" s="101">
        <f t="shared" ref="H170" si="74">H169/7.6</f>
        <v>0</v>
      </c>
      <c r="I170" s="103">
        <f t="shared" ref="I170" si="75">I169/7.6</f>
        <v>0</v>
      </c>
      <c r="J170" s="104">
        <f>J169/7.5</f>
        <v>0</v>
      </c>
      <c r="K170" s="101">
        <f t="shared" ref="K170" si="76">K169/7.5</f>
        <v>0</v>
      </c>
      <c r="L170" s="101">
        <f t="shared" ref="L170" si="77">L169/7.5</f>
        <v>0</v>
      </c>
      <c r="M170" s="102">
        <f t="shared" ref="M170" si="78">M169/7.5</f>
        <v>0</v>
      </c>
      <c r="N170" s="104">
        <f t="shared" ref="N170" si="79">N169/7.5</f>
        <v>0</v>
      </c>
      <c r="O170" s="101">
        <f t="shared" ref="O170" si="80">O169/7.5</f>
        <v>0</v>
      </c>
      <c r="P170" s="101">
        <f t="shared" ref="P170" si="81">P169/7.5</f>
        <v>0</v>
      </c>
      <c r="Q170" s="102">
        <f t="shared" ref="Q170" si="82">Q169/7.5</f>
        <v>0</v>
      </c>
      <c r="R170" s="102">
        <f>I170+M170+Q170</f>
        <v>0</v>
      </c>
      <c r="S170" s="257"/>
    </row>
    <row r="171" spans="1:19" s="30" customFormat="1" ht="15.75" thickBot="1">
      <c r="A171" s="44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</row>
    <row r="172" spans="1:19" s="30" customFormat="1" ht="15.75">
      <c r="A172" s="31"/>
      <c r="B172" s="31"/>
      <c r="C172" s="31"/>
      <c r="D172" s="77"/>
      <c r="E172" s="74"/>
      <c r="F172" s="15"/>
      <c r="G172" s="15"/>
      <c r="H172" s="15"/>
      <c r="I172" s="15"/>
      <c r="J172" s="15"/>
      <c r="K172" s="15"/>
      <c r="L172" s="15"/>
      <c r="M172" s="15"/>
      <c r="N172" s="15"/>
      <c r="O172" s="15"/>
      <c r="P172" s="15"/>
      <c r="Q172" s="15"/>
      <c r="R172" s="1"/>
    </row>
    <row r="173" spans="1:19" s="30" customFormat="1">
      <c r="A173"/>
      <c r="B173"/>
      <c r="C173"/>
      <c r="D173"/>
      <c r="F173"/>
      <c r="G173"/>
      <c r="H173"/>
      <c r="I173"/>
      <c r="J173"/>
      <c r="K173"/>
      <c r="L173"/>
      <c r="M173"/>
      <c r="N173"/>
      <c r="O173"/>
      <c r="P173"/>
      <c r="Q173"/>
      <c r="R173" s="1"/>
    </row>
    <row r="174" spans="1:19">
      <c r="A174" s="1"/>
      <c r="B174" s="1"/>
      <c r="C174" s="1"/>
      <c r="F174" s="1"/>
      <c r="G174" s="1"/>
      <c r="H174" s="1"/>
      <c r="I174" s="30"/>
      <c r="J174" s="1"/>
      <c r="K174" s="1"/>
      <c r="L174" s="1"/>
      <c r="M174" s="30"/>
      <c r="N174" s="1"/>
      <c r="O174" s="1"/>
      <c r="P174" s="1"/>
      <c r="Q174" s="1"/>
      <c r="R174" s="1"/>
    </row>
    <row r="175" spans="1:19" ht="15.75" thickBot="1">
      <c r="A175" s="430"/>
      <c r="B175" s="430"/>
      <c r="C175" s="430"/>
      <c r="D175" s="46"/>
      <c r="E175" s="63"/>
      <c r="F175" s="431"/>
      <c r="G175" s="431"/>
      <c r="H175" s="431"/>
      <c r="I175" s="431"/>
      <c r="J175" s="431"/>
      <c r="K175" s="431"/>
      <c r="L175" s="431"/>
      <c r="M175" s="431"/>
      <c r="N175" s="431"/>
      <c r="O175" s="1"/>
      <c r="P175" s="1"/>
      <c r="Q175" s="1"/>
      <c r="R175" s="1"/>
    </row>
    <row r="176" spans="1:19" ht="15.75" customHeight="1" thickBot="1">
      <c r="A176" s="411" t="s">
        <v>92</v>
      </c>
      <c r="B176" s="410"/>
      <c r="C176" s="410"/>
      <c r="D176" s="47"/>
      <c r="E176" s="450" t="s">
        <v>91</v>
      </c>
      <c r="F176" s="413" t="s">
        <v>238</v>
      </c>
      <c r="G176" s="414"/>
      <c r="H176" s="414"/>
      <c r="I176" s="415"/>
      <c r="J176" s="428" t="s">
        <v>9</v>
      </c>
      <c r="K176" s="428"/>
      <c r="L176" s="428"/>
      <c r="M176" s="428"/>
      <c r="N176" s="427" t="s">
        <v>18</v>
      </c>
      <c r="O176" s="428"/>
      <c r="P176" s="428"/>
      <c r="Q176" s="429"/>
      <c r="R176" s="85" t="s">
        <v>113</v>
      </c>
    </row>
    <row r="177" spans="1:19" ht="43.5" thickBot="1">
      <c r="A177" s="452"/>
      <c r="B177" s="453"/>
      <c r="C177" s="453"/>
      <c r="D177" s="49"/>
      <c r="E177" s="451"/>
      <c r="F177" s="71" t="s">
        <v>112</v>
      </c>
      <c r="G177" s="72" t="s">
        <v>108</v>
      </c>
      <c r="H177" s="72" t="s">
        <v>109</v>
      </c>
      <c r="I177" s="289" t="s">
        <v>239</v>
      </c>
      <c r="J177" s="71" t="s">
        <v>112</v>
      </c>
      <c r="K177" s="72" t="s">
        <v>108</v>
      </c>
      <c r="L177" s="72" t="s">
        <v>109</v>
      </c>
      <c r="M177" s="73" t="s">
        <v>110</v>
      </c>
      <c r="N177" s="71" t="s">
        <v>112</v>
      </c>
      <c r="O177" s="72" t="s">
        <v>108</v>
      </c>
      <c r="P177" s="72" t="s">
        <v>109</v>
      </c>
      <c r="Q177" s="73" t="s">
        <v>110</v>
      </c>
      <c r="R177" s="86" t="s">
        <v>111</v>
      </c>
    </row>
    <row r="178" spans="1:19" ht="16.5" thickBot="1">
      <c r="A178" s="20" t="s">
        <v>93</v>
      </c>
      <c r="B178" s="22" t="s">
        <v>0</v>
      </c>
      <c r="C178" s="19" t="s">
        <v>94</v>
      </c>
      <c r="D178" s="68" t="s">
        <v>14</v>
      </c>
      <c r="E178" s="70">
        <v>800.75</v>
      </c>
      <c r="F178" s="11"/>
      <c r="G178" s="13"/>
      <c r="H178" s="13"/>
      <c r="I178" s="16">
        <f>SUM(F178:H178)</f>
        <v>0</v>
      </c>
      <c r="J178" s="11"/>
      <c r="K178" s="13"/>
      <c r="L178" s="13"/>
      <c r="M178" s="16">
        <f>SUM(J178:L178)</f>
        <v>0</v>
      </c>
      <c r="N178" s="11"/>
      <c r="O178" s="13"/>
      <c r="P178" s="13"/>
      <c r="Q178" s="16">
        <f>SUM(N178:P178)</f>
        <v>0</v>
      </c>
      <c r="R178" s="229">
        <f>I178+M178+Q178</f>
        <v>0</v>
      </c>
    </row>
    <row r="179" spans="1:19" ht="16.5" thickBot="1">
      <c r="A179" s="26" t="s">
        <v>98</v>
      </c>
      <c r="B179" s="21" t="s">
        <v>0</v>
      </c>
      <c r="C179" s="27" t="s">
        <v>95</v>
      </c>
      <c r="D179" s="69" t="s">
        <v>14</v>
      </c>
      <c r="E179" s="70">
        <v>776.66</v>
      </c>
      <c r="F179" s="11"/>
      <c r="G179" s="13"/>
      <c r="H179" s="13"/>
      <c r="I179" s="16">
        <f>SUM(F179:H179)</f>
        <v>0</v>
      </c>
      <c r="J179" s="11"/>
      <c r="K179" s="13"/>
      <c r="L179" s="13"/>
      <c r="M179" s="16">
        <f>SUM(J179:L179)</f>
        <v>0</v>
      </c>
      <c r="N179" s="11"/>
      <c r="O179" s="13"/>
      <c r="P179" s="13"/>
      <c r="Q179" s="16">
        <f>SUM(N179:P179)</f>
        <v>0</v>
      </c>
      <c r="R179" s="229">
        <f>I179+M179+Q179</f>
        <v>0</v>
      </c>
      <c r="S179" s="30"/>
    </row>
    <row r="180" spans="1:19" ht="16.5" thickBot="1">
      <c r="A180" s="25"/>
      <c r="B180" s="24"/>
      <c r="C180" s="402" t="s">
        <v>251</v>
      </c>
      <c r="D180" s="402"/>
      <c r="E180" s="402"/>
      <c r="F180" s="104">
        <f>SUM(F178:F179)</f>
        <v>0</v>
      </c>
      <c r="G180" s="101">
        <f t="shared" ref="G180:R180" si="83">SUM(G178:G179)</f>
        <v>0</v>
      </c>
      <c r="H180" s="101">
        <f t="shared" si="83"/>
        <v>0</v>
      </c>
      <c r="I180" s="101">
        <f t="shared" si="83"/>
        <v>0</v>
      </c>
      <c r="J180" s="101">
        <f t="shared" si="83"/>
        <v>0</v>
      </c>
      <c r="K180" s="101">
        <f t="shared" si="83"/>
        <v>0</v>
      </c>
      <c r="L180" s="101">
        <f t="shared" si="83"/>
        <v>0</v>
      </c>
      <c r="M180" s="101">
        <f t="shared" si="83"/>
        <v>0</v>
      </c>
      <c r="N180" s="101">
        <f t="shared" si="83"/>
        <v>0</v>
      </c>
      <c r="O180" s="101">
        <f t="shared" si="83"/>
        <v>0</v>
      </c>
      <c r="P180" s="101">
        <f t="shared" si="83"/>
        <v>0</v>
      </c>
      <c r="Q180" s="101">
        <f t="shared" si="83"/>
        <v>0</v>
      </c>
      <c r="R180" s="226">
        <f t="shared" si="83"/>
        <v>0</v>
      </c>
      <c r="S180" s="31"/>
    </row>
    <row r="181" spans="1:19" s="30" customFormat="1" ht="16.5" thickBot="1">
      <c r="A181" s="44"/>
      <c r="B181" s="45"/>
      <c r="C181" s="401" t="s">
        <v>257</v>
      </c>
      <c r="D181" s="402"/>
      <c r="E181" s="402"/>
      <c r="F181" s="104">
        <f>F180/7.6</f>
        <v>0</v>
      </c>
      <c r="G181" s="101">
        <f t="shared" ref="G181" si="84">G180/7.6</f>
        <v>0</v>
      </c>
      <c r="H181" s="101">
        <f t="shared" ref="H181" si="85">H180/7.6</f>
        <v>0</v>
      </c>
      <c r="I181" s="103">
        <f t="shared" ref="I181" si="86">I180/7.6</f>
        <v>0</v>
      </c>
      <c r="J181" s="104">
        <f>J180/7.5</f>
        <v>0</v>
      </c>
      <c r="K181" s="101">
        <f t="shared" ref="K181" si="87">K180/7.5</f>
        <v>0</v>
      </c>
      <c r="L181" s="101">
        <f t="shared" ref="L181" si="88">L180/7.5</f>
        <v>0</v>
      </c>
      <c r="M181" s="102">
        <f t="shared" ref="M181" si="89">M180/7.5</f>
        <v>0</v>
      </c>
      <c r="N181" s="104">
        <f t="shared" ref="N181" si="90">N180/7.5</f>
        <v>0</v>
      </c>
      <c r="O181" s="101">
        <f t="shared" ref="O181" si="91">O180/7.5</f>
        <v>0</v>
      </c>
      <c r="P181" s="101">
        <f t="shared" ref="P181" si="92">P180/7.5</f>
        <v>0</v>
      </c>
      <c r="Q181" s="102">
        <f t="shared" ref="Q181" si="93">Q180/7.5</f>
        <v>0</v>
      </c>
      <c r="R181" s="102">
        <f>I181+M181+Q181</f>
        <v>0</v>
      </c>
      <c r="S181" s="257"/>
    </row>
    <row r="182" spans="1:19" s="30" customFormat="1" ht="16.5" thickBot="1"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"/>
      <c r="R182" s="1"/>
    </row>
    <row r="183" spans="1:19" ht="15.75">
      <c r="B183" s="159" t="s">
        <v>166</v>
      </c>
      <c r="C183" s="279" t="s">
        <v>167</v>
      </c>
      <c r="D183" s="162" t="s">
        <v>14</v>
      </c>
      <c r="E183" s="395">
        <v>236.99999999999997</v>
      </c>
      <c r="F183" s="11"/>
      <c r="G183" s="13"/>
      <c r="H183" s="13"/>
      <c r="I183" s="16">
        <f>SUM(F183:H183)</f>
        <v>0</v>
      </c>
      <c r="J183" s="11"/>
      <c r="K183" s="13"/>
      <c r="L183" s="13"/>
      <c r="M183" s="16">
        <f>SUM(J183:L183)</f>
        <v>0</v>
      </c>
      <c r="N183" s="11"/>
      <c r="O183" s="13"/>
      <c r="P183" s="13"/>
      <c r="Q183" s="16">
        <f>SUM(N183:P183)</f>
        <v>0</v>
      </c>
      <c r="R183" s="360">
        <f>I183+M183+Q183</f>
        <v>0</v>
      </c>
    </row>
    <row r="184" spans="1:19" ht="15.75">
      <c r="B184" s="160" t="s">
        <v>166</v>
      </c>
      <c r="C184" s="280" t="s">
        <v>168</v>
      </c>
      <c r="D184" s="164" t="s">
        <v>14</v>
      </c>
      <c r="E184" s="396">
        <v>235.53000000000003</v>
      </c>
      <c r="F184" s="5"/>
      <c r="G184" s="3"/>
      <c r="H184" s="3"/>
      <c r="I184" s="4">
        <f t="shared" ref="I184:I185" si="94">SUM(F184:H184)</f>
        <v>0</v>
      </c>
      <c r="J184" s="5"/>
      <c r="K184" s="3"/>
      <c r="L184" s="3"/>
      <c r="M184" s="4">
        <f t="shared" ref="M184:M185" si="95">SUM(J184:L184)</f>
        <v>0</v>
      </c>
      <c r="N184" s="5"/>
      <c r="O184" s="3"/>
      <c r="P184" s="3"/>
      <c r="Q184" s="4">
        <f t="shared" ref="Q184:Q185" si="96">SUM(N184:P184)</f>
        <v>0</v>
      </c>
      <c r="R184" s="362">
        <f t="shared" ref="R184:R185" si="97">I184+M184+Q184</f>
        <v>0</v>
      </c>
    </row>
    <row r="185" spans="1:19" ht="16.5" thickBot="1">
      <c r="B185" s="161" t="s">
        <v>166</v>
      </c>
      <c r="C185" s="281" t="s">
        <v>169</v>
      </c>
      <c r="D185" s="163" t="s">
        <v>14</v>
      </c>
      <c r="E185" s="397">
        <v>237.74999999999997</v>
      </c>
      <c r="F185" s="9"/>
      <c r="G185" s="8"/>
      <c r="H185" s="8"/>
      <c r="I185" s="12">
        <f t="shared" si="94"/>
        <v>0</v>
      </c>
      <c r="J185" s="9"/>
      <c r="K185" s="8"/>
      <c r="L185" s="8"/>
      <c r="M185" s="12">
        <f t="shared" si="95"/>
        <v>0</v>
      </c>
      <c r="N185" s="9"/>
      <c r="O185" s="8"/>
      <c r="P185" s="8"/>
      <c r="Q185" s="12">
        <f t="shared" si="96"/>
        <v>0</v>
      </c>
      <c r="R185" s="361">
        <f t="shared" si="97"/>
        <v>0</v>
      </c>
    </row>
    <row r="186" spans="1:19" ht="16.5" thickBot="1">
      <c r="C186" s="422" t="s">
        <v>252</v>
      </c>
      <c r="D186" s="423"/>
      <c r="E186" s="423"/>
      <c r="F186" s="105">
        <f>SUM(F183:F185)</f>
        <v>0</v>
      </c>
      <c r="G186" s="106">
        <f t="shared" ref="G186:Q186" si="98">SUM(G183:G185)</f>
        <v>0</v>
      </c>
      <c r="H186" s="106">
        <f t="shared" si="98"/>
        <v>0</v>
      </c>
      <c r="I186" s="107">
        <f t="shared" si="98"/>
        <v>0</v>
      </c>
      <c r="J186" s="328">
        <f t="shared" si="98"/>
        <v>0</v>
      </c>
      <c r="K186" s="106">
        <f t="shared" si="98"/>
        <v>0</v>
      </c>
      <c r="L186" s="106">
        <f t="shared" si="98"/>
        <v>0</v>
      </c>
      <c r="M186" s="250">
        <f t="shared" si="98"/>
        <v>0</v>
      </c>
      <c r="N186" s="105">
        <f t="shared" si="98"/>
        <v>0</v>
      </c>
      <c r="O186" s="106">
        <f t="shared" si="98"/>
        <v>0</v>
      </c>
      <c r="P186" s="106">
        <f t="shared" si="98"/>
        <v>0</v>
      </c>
      <c r="Q186" s="107">
        <f t="shared" si="98"/>
        <v>0</v>
      </c>
      <c r="R186" s="357">
        <f>SUM(R183:R185)</f>
        <v>0</v>
      </c>
    </row>
    <row r="187" spans="1:19" s="30" customFormat="1" ht="16.5" thickBot="1">
      <c r="C187" s="401" t="s">
        <v>258</v>
      </c>
      <c r="D187" s="402"/>
      <c r="E187" s="402"/>
      <c r="F187" s="104">
        <f>F186/7.6</f>
        <v>0</v>
      </c>
      <c r="G187" s="101">
        <f t="shared" ref="G187:I187" si="99">G186/7.6</f>
        <v>0</v>
      </c>
      <c r="H187" s="101">
        <f t="shared" si="99"/>
        <v>0</v>
      </c>
      <c r="I187" s="103">
        <f t="shared" si="99"/>
        <v>0</v>
      </c>
      <c r="J187" s="104">
        <f>J186/7.5</f>
        <v>0</v>
      </c>
      <c r="K187" s="101">
        <f t="shared" ref="K187:Q187" si="100">K186/7.5</f>
        <v>0</v>
      </c>
      <c r="L187" s="101">
        <f t="shared" si="100"/>
        <v>0</v>
      </c>
      <c r="M187" s="102">
        <f t="shared" si="100"/>
        <v>0</v>
      </c>
      <c r="N187" s="104">
        <f t="shared" si="100"/>
        <v>0</v>
      </c>
      <c r="O187" s="101">
        <f t="shared" si="100"/>
        <v>0</v>
      </c>
      <c r="P187" s="101">
        <f t="shared" si="100"/>
        <v>0</v>
      </c>
      <c r="Q187" s="102">
        <f t="shared" si="100"/>
        <v>0</v>
      </c>
      <c r="R187" s="102">
        <f>I187+M187+Q187</f>
        <v>0</v>
      </c>
      <c r="S187" s="257"/>
    </row>
    <row r="188" spans="1:19" ht="15.75" thickBot="1">
      <c r="F188" s="165"/>
      <c r="G188" s="165"/>
      <c r="H188" s="165"/>
      <c r="I188" s="165"/>
      <c r="J188" s="165"/>
      <c r="K188" s="165"/>
      <c r="L188" s="165"/>
      <c r="M188" s="165"/>
      <c r="N188" s="165"/>
      <c r="O188" s="165"/>
      <c r="P188" s="165"/>
      <c r="Q188" s="165"/>
      <c r="R188" s="165"/>
    </row>
    <row r="189" spans="1:19" s="30" customFormat="1" ht="16.5" thickBot="1">
      <c r="B189" s="166" t="s">
        <v>189</v>
      </c>
      <c r="C189" s="167"/>
      <c r="D189" s="168" t="s">
        <v>14</v>
      </c>
      <c r="E189" s="169">
        <v>434.49</v>
      </c>
      <c r="F189" s="11"/>
      <c r="G189" s="13"/>
      <c r="H189" s="13"/>
      <c r="I189" s="16">
        <f>SUM(F189:H189)</f>
        <v>0</v>
      </c>
      <c r="J189" s="11"/>
      <c r="K189" s="13"/>
      <c r="L189" s="13"/>
      <c r="M189" s="16">
        <f>SUM(J189:L189)</f>
        <v>0</v>
      </c>
      <c r="N189" s="11"/>
      <c r="O189" s="13"/>
      <c r="P189" s="13"/>
      <c r="Q189" s="16">
        <f>SUM(N189:P189)</f>
        <v>0</v>
      </c>
      <c r="R189" s="229">
        <f t="shared" ref="R189" si="101">I189+M189+Q189</f>
        <v>0</v>
      </c>
    </row>
    <row r="190" spans="1:19" s="30" customFormat="1" ht="16.5" thickBot="1">
      <c r="C190" s="422" t="s">
        <v>253</v>
      </c>
      <c r="D190" s="423"/>
      <c r="E190" s="423"/>
      <c r="F190" s="104">
        <f>F189</f>
        <v>0</v>
      </c>
      <c r="G190" s="101">
        <f t="shared" ref="G190:Q190" si="102">G189</f>
        <v>0</v>
      </c>
      <c r="H190" s="101">
        <f t="shared" si="102"/>
        <v>0</v>
      </c>
      <c r="I190" s="102">
        <f t="shared" si="102"/>
        <v>0</v>
      </c>
      <c r="J190" s="104">
        <f t="shared" si="102"/>
        <v>0</v>
      </c>
      <c r="K190" s="101">
        <f t="shared" si="102"/>
        <v>0</v>
      </c>
      <c r="L190" s="101">
        <f t="shared" si="102"/>
        <v>0</v>
      </c>
      <c r="M190" s="102">
        <f t="shared" si="102"/>
        <v>0</v>
      </c>
      <c r="N190" s="104">
        <f t="shared" si="102"/>
        <v>0</v>
      </c>
      <c r="O190" s="101">
        <f t="shared" si="102"/>
        <v>0</v>
      </c>
      <c r="P190" s="101">
        <f t="shared" si="102"/>
        <v>0</v>
      </c>
      <c r="Q190" s="102">
        <f t="shared" si="102"/>
        <v>0</v>
      </c>
      <c r="R190" s="102">
        <f>I190+M190+Q190</f>
        <v>0</v>
      </c>
    </row>
    <row r="191" spans="1:19" s="30" customFormat="1" ht="16.5" thickBot="1">
      <c r="C191" s="401" t="s">
        <v>259</v>
      </c>
      <c r="D191" s="402"/>
      <c r="E191" s="402"/>
      <c r="F191" s="104">
        <f>F190/7.6</f>
        <v>0</v>
      </c>
      <c r="G191" s="101">
        <f t="shared" ref="G191:I191" si="103">G190/7.6</f>
        <v>0</v>
      </c>
      <c r="H191" s="101">
        <f t="shared" si="103"/>
        <v>0</v>
      </c>
      <c r="I191" s="103">
        <f t="shared" si="103"/>
        <v>0</v>
      </c>
      <c r="J191" s="104">
        <f>J190/7.5</f>
        <v>0</v>
      </c>
      <c r="K191" s="101">
        <f t="shared" ref="K191:Q191" si="104">K190/7.5</f>
        <v>0</v>
      </c>
      <c r="L191" s="101">
        <f t="shared" si="104"/>
        <v>0</v>
      </c>
      <c r="M191" s="102">
        <f t="shared" si="104"/>
        <v>0</v>
      </c>
      <c r="N191" s="104">
        <f t="shared" si="104"/>
        <v>0</v>
      </c>
      <c r="O191" s="101">
        <f t="shared" si="104"/>
        <v>0</v>
      </c>
      <c r="P191" s="101">
        <f t="shared" si="104"/>
        <v>0</v>
      </c>
      <c r="Q191" s="102">
        <f t="shared" si="104"/>
        <v>0</v>
      </c>
      <c r="R191" s="102">
        <f>I191+M191+Q191</f>
        <v>0</v>
      </c>
    </row>
    <row r="193" spans="1:10" ht="15.75" thickBot="1"/>
    <row r="194" spans="1:10" ht="15.75" thickBot="1">
      <c r="A194" s="124" t="s">
        <v>222</v>
      </c>
      <c r="B194" s="125"/>
      <c r="C194" s="125" t="s">
        <v>125</v>
      </c>
      <c r="D194" s="125" t="s">
        <v>126</v>
      </c>
      <c r="E194" s="125" t="s">
        <v>127</v>
      </c>
      <c r="F194" s="125" t="s">
        <v>128</v>
      </c>
      <c r="G194" s="125" t="s">
        <v>129</v>
      </c>
      <c r="H194" s="125" t="s">
        <v>130</v>
      </c>
      <c r="I194" s="125" t="s">
        <v>131</v>
      </c>
      <c r="J194" s="126" t="s">
        <v>147</v>
      </c>
    </row>
    <row r="195" spans="1:10">
      <c r="A195" s="113" t="s">
        <v>132</v>
      </c>
      <c r="B195" s="114" t="s">
        <v>134</v>
      </c>
      <c r="C195" s="115"/>
      <c r="D195" s="115"/>
      <c r="E195" s="115"/>
      <c r="F195" s="115"/>
      <c r="G195" s="115"/>
      <c r="H195" s="115"/>
      <c r="I195" s="115"/>
      <c r="J195" s="116">
        <f>SUM(C195:I195)</f>
        <v>0</v>
      </c>
    </row>
    <row r="196" spans="1:10" ht="15.75" thickBot="1">
      <c r="A196" s="117" t="s">
        <v>133</v>
      </c>
      <c r="B196" s="118" t="s">
        <v>134</v>
      </c>
      <c r="C196" s="119"/>
      <c r="D196" s="119"/>
      <c r="E196" s="119"/>
      <c r="F196" s="119"/>
      <c r="G196" s="119"/>
      <c r="H196" s="119"/>
      <c r="I196" s="119"/>
      <c r="J196" s="120">
        <f t="shared" ref="J196:J207" si="105">SUM(C196:I196)</f>
        <v>0</v>
      </c>
    </row>
    <row r="197" spans="1:10">
      <c r="A197" s="113" t="s">
        <v>132</v>
      </c>
      <c r="B197" s="114" t="s">
        <v>135</v>
      </c>
      <c r="C197" s="115"/>
      <c r="D197" s="115"/>
      <c r="E197" s="115"/>
      <c r="F197" s="115"/>
      <c r="G197" s="115"/>
      <c r="H197" s="115"/>
      <c r="I197" s="115"/>
      <c r="J197" s="116">
        <f t="shared" si="105"/>
        <v>0</v>
      </c>
    </row>
    <row r="198" spans="1:10" ht="15.75" thickBot="1">
      <c r="A198" s="117" t="s">
        <v>133</v>
      </c>
      <c r="B198" s="118" t="s">
        <v>135</v>
      </c>
      <c r="C198" s="119"/>
      <c r="D198" s="119"/>
      <c r="E198" s="119"/>
      <c r="F198" s="119"/>
      <c r="G198" s="119"/>
      <c r="H198" s="119"/>
      <c r="I198" s="119"/>
      <c r="J198" s="120">
        <f t="shared" si="105"/>
        <v>0</v>
      </c>
    </row>
    <row r="199" spans="1:10">
      <c r="A199" s="113" t="s">
        <v>132</v>
      </c>
      <c r="B199" s="114" t="s">
        <v>136</v>
      </c>
      <c r="C199" s="115"/>
      <c r="D199" s="115"/>
      <c r="E199" s="115"/>
      <c r="F199" s="115"/>
      <c r="G199" s="115"/>
      <c r="H199" s="115"/>
      <c r="I199" s="115"/>
      <c r="J199" s="116">
        <f t="shared" si="105"/>
        <v>0</v>
      </c>
    </row>
    <row r="200" spans="1:10" ht="15.75" thickBot="1">
      <c r="A200" s="117" t="s">
        <v>133</v>
      </c>
      <c r="B200" s="118" t="s">
        <v>136</v>
      </c>
      <c r="C200" s="119"/>
      <c r="D200" s="119"/>
      <c r="E200" s="119"/>
      <c r="F200" s="119"/>
      <c r="G200" s="119"/>
      <c r="H200" s="119"/>
      <c r="I200" s="119"/>
      <c r="J200" s="120">
        <f t="shared" si="105"/>
        <v>0</v>
      </c>
    </row>
    <row r="201" spans="1:10">
      <c r="A201" s="113" t="s">
        <v>137</v>
      </c>
      <c r="B201" s="114" t="s">
        <v>134</v>
      </c>
      <c r="C201" s="115"/>
      <c r="D201" s="115"/>
      <c r="E201" s="115"/>
      <c r="F201" s="115"/>
      <c r="G201" s="115"/>
      <c r="H201" s="115"/>
      <c r="I201" s="115"/>
      <c r="J201" s="116">
        <f t="shared" si="105"/>
        <v>0</v>
      </c>
    </row>
    <row r="202" spans="1:10" ht="15.75" thickBot="1">
      <c r="A202" s="117" t="s">
        <v>137</v>
      </c>
      <c r="B202" s="118" t="s">
        <v>135</v>
      </c>
      <c r="C202" s="119"/>
      <c r="D202" s="119"/>
      <c r="E202" s="119"/>
      <c r="F202" s="119"/>
      <c r="G202" s="119"/>
      <c r="H202" s="119"/>
      <c r="I202" s="119"/>
      <c r="J202" s="120">
        <f t="shared" si="105"/>
        <v>0</v>
      </c>
    </row>
    <row r="203" spans="1:10">
      <c r="A203" s="148" t="s">
        <v>138</v>
      </c>
      <c r="B203" s="149" t="s">
        <v>146</v>
      </c>
      <c r="C203" s="150"/>
      <c r="D203" s="150"/>
      <c r="E203" s="150"/>
      <c r="F203" s="150"/>
      <c r="G203" s="150"/>
      <c r="H203" s="150"/>
      <c r="I203" s="150"/>
      <c r="J203" s="116">
        <f t="shared" si="105"/>
        <v>0</v>
      </c>
    </row>
    <row r="204" spans="1:10">
      <c r="A204" s="151" t="s">
        <v>139</v>
      </c>
      <c r="B204" s="111" t="s">
        <v>134</v>
      </c>
      <c r="C204" s="109"/>
      <c r="D204" s="109"/>
      <c r="E204" s="109"/>
      <c r="F204" s="109"/>
      <c r="G204" s="109"/>
      <c r="H204" s="109"/>
      <c r="I204" s="109"/>
      <c r="J204" s="152">
        <f t="shared" si="105"/>
        <v>0</v>
      </c>
    </row>
    <row r="205" spans="1:10" s="30" customFormat="1">
      <c r="A205" s="151" t="s">
        <v>139</v>
      </c>
      <c r="B205" s="111" t="s">
        <v>135</v>
      </c>
      <c r="C205" s="109"/>
      <c r="D205" s="109"/>
      <c r="E205" s="109"/>
      <c r="F205" s="109"/>
      <c r="G205" s="109"/>
      <c r="H205" s="109"/>
      <c r="I205" s="109"/>
      <c r="J205" s="152">
        <f t="shared" si="105"/>
        <v>0</v>
      </c>
    </row>
    <row r="206" spans="1:10" s="30" customFormat="1">
      <c r="A206" s="151" t="s">
        <v>140</v>
      </c>
      <c r="B206" s="111" t="s">
        <v>134</v>
      </c>
      <c r="C206" s="109"/>
      <c r="D206" s="109"/>
      <c r="E206" s="109"/>
      <c r="F206" s="109"/>
      <c r="G206" s="109"/>
      <c r="H206" s="109"/>
      <c r="I206" s="109"/>
      <c r="J206" s="152">
        <f t="shared" si="105"/>
        <v>0</v>
      </c>
    </row>
    <row r="207" spans="1:10" ht="15.75" thickBot="1">
      <c r="A207" s="153" t="s">
        <v>140</v>
      </c>
      <c r="B207" s="154" t="s">
        <v>135</v>
      </c>
      <c r="C207" s="119"/>
      <c r="D207" s="155"/>
      <c r="E207" s="155"/>
      <c r="F207" s="155"/>
      <c r="G207" s="155"/>
      <c r="H207" s="155"/>
      <c r="I207" s="155"/>
      <c r="J207" s="120">
        <f t="shared" si="105"/>
        <v>0</v>
      </c>
    </row>
    <row r="208" spans="1:10" ht="15.75" thickBot="1">
      <c r="A208" s="121" t="s">
        <v>145</v>
      </c>
      <c r="B208" s="122"/>
      <c r="C208" s="122">
        <f>SUM(C195:C207)</f>
        <v>0</v>
      </c>
      <c r="D208" s="122">
        <f t="shared" ref="D208:I208" si="106">SUM(D195:D207)</f>
        <v>0</v>
      </c>
      <c r="E208" s="122">
        <f t="shared" si="106"/>
        <v>0</v>
      </c>
      <c r="F208" s="122">
        <f t="shared" si="106"/>
        <v>0</v>
      </c>
      <c r="G208" s="122">
        <f t="shared" si="106"/>
        <v>0</v>
      </c>
      <c r="H208" s="122">
        <f t="shared" si="106"/>
        <v>0</v>
      </c>
      <c r="I208" s="122">
        <f t="shared" si="106"/>
        <v>0</v>
      </c>
      <c r="J208" s="123"/>
    </row>
    <row r="209" spans="1:10">
      <c r="A209" s="110" t="s">
        <v>149</v>
      </c>
      <c r="B209" s="30"/>
      <c r="C209" s="30"/>
      <c r="F209" s="30"/>
      <c r="G209" s="30"/>
      <c r="H209" s="30"/>
      <c r="I209" s="30"/>
      <c r="J209" s="30"/>
    </row>
    <row r="210" spans="1:10" ht="15.75" thickBot="1">
      <c r="A210" s="30"/>
      <c r="B210" s="30"/>
      <c r="C210" s="30"/>
      <c r="F210" s="30"/>
      <c r="G210" s="30"/>
      <c r="H210" s="30"/>
      <c r="I210" s="30"/>
      <c r="J210" s="30"/>
    </row>
    <row r="211" spans="1:10" ht="15.75" thickBot="1">
      <c r="A211" s="263" t="s">
        <v>236</v>
      </c>
      <c r="C211" s="124" t="s">
        <v>125</v>
      </c>
      <c r="D211" s="125" t="s">
        <v>126</v>
      </c>
      <c r="E211" s="125" t="s">
        <v>127</v>
      </c>
      <c r="F211" s="125" t="s">
        <v>128</v>
      </c>
      <c r="G211" s="125" t="s">
        <v>129</v>
      </c>
      <c r="H211" s="125" t="s">
        <v>130</v>
      </c>
      <c r="I211" s="125" t="s">
        <v>131</v>
      </c>
      <c r="J211" s="126" t="s">
        <v>148</v>
      </c>
    </row>
    <row r="212" spans="1:10">
      <c r="B212" s="113" t="s">
        <v>141</v>
      </c>
      <c r="C212" s="156"/>
      <c r="D212" s="156"/>
      <c r="E212" s="156"/>
      <c r="F212" s="156"/>
      <c r="G212" s="156"/>
      <c r="H212" s="156"/>
      <c r="I212" s="156"/>
      <c r="J212" s="116">
        <f>SUM(C212:I212)</f>
        <v>0</v>
      </c>
    </row>
    <row r="213" spans="1:10">
      <c r="B213" s="157" t="s">
        <v>142</v>
      </c>
      <c r="C213" s="108"/>
      <c r="D213" s="108"/>
      <c r="E213" s="108"/>
      <c r="F213" s="108"/>
      <c r="G213" s="108"/>
      <c r="H213" s="108"/>
      <c r="I213" s="108"/>
      <c r="J213" s="152">
        <f t="shared" ref="J213:J214" si="107">SUM(C213:I213)</f>
        <v>0</v>
      </c>
    </row>
    <row r="214" spans="1:10" ht="15.75" thickBot="1">
      <c r="B214" s="117" t="s">
        <v>143</v>
      </c>
      <c r="C214" s="158"/>
      <c r="D214" s="158"/>
      <c r="E214" s="158"/>
      <c r="F214" s="158"/>
      <c r="G214" s="158"/>
      <c r="H214" s="158"/>
      <c r="I214" s="158"/>
      <c r="J214" s="120">
        <f t="shared" si="107"/>
        <v>0</v>
      </c>
    </row>
    <row r="215" spans="1:10" ht="15.75" thickBot="1">
      <c r="D215"/>
      <c r="E215"/>
    </row>
    <row r="216" spans="1:10" ht="15.75" thickBot="1">
      <c r="B216" s="334" t="s">
        <v>144</v>
      </c>
      <c r="C216" s="398">
        <f>SUM(C212:C214)</f>
        <v>0</v>
      </c>
      <c r="D216" s="398">
        <f t="shared" ref="D216:I216" si="108">SUM(D212:D214)</f>
        <v>0</v>
      </c>
      <c r="E216" s="398">
        <f t="shared" si="108"/>
        <v>0</v>
      </c>
      <c r="F216" s="398">
        <f t="shared" si="108"/>
        <v>0</v>
      </c>
      <c r="G216" s="398">
        <f t="shared" si="108"/>
        <v>0</v>
      </c>
      <c r="H216" s="398">
        <f t="shared" si="108"/>
        <v>0</v>
      </c>
      <c r="I216" s="400">
        <f t="shared" si="108"/>
        <v>0</v>
      </c>
      <c r="J216" s="399">
        <f>SUM(C216:I216)</f>
        <v>0</v>
      </c>
    </row>
    <row r="217" spans="1:10">
      <c r="B217" s="127" t="s">
        <v>149</v>
      </c>
    </row>
    <row r="218" spans="1:10">
      <c r="A218" s="251" t="s">
        <v>226</v>
      </c>
      <c r="B218" s="257" t="s">
        <v>225</v>
      </c>
    </row>
    <row r="219" spans="1:10" ht="15.75" thickBot="1"/>
    <row r="220" spans="1:10" s="256" customFormat="1" ht="15.75" thickBot="1">
      <c r="A220" s="264" t="s">
        <v>235</v>
      </c>
      <c r="C220" s="265" t="s">
        <v>125</v>
      </c>
      <c r="D220" s="266" t="s">
        <v>126</v>
      </c>
      <c r="E220" s="266" t="s">
        <v>127</v>
      </c>
      <c r="F220" s="266" t="s">
        <v>128</v>
      </c>
      <c r="G220" s="266" t="s">
        <v>129</v>
      </c>
      <c r="H220" s="266" t="s">
        <v>130</v>
      </c>
      <c r="I220" s="266" t="s">
        <v>131</v>
      </c>
      <c r="J220" s="267" t="s">
        <v>148</v>
      </c>
    </row>
    <row r="221" spans="1:10" s="256" customFormat="1">
      <c r="B221" s="268" t="s">
        <v>231</v>
      </c>
      <c r="C221" s="269"/>
      <c r="D221" s="269"/>
      <c r="E221" s="269"/>
      <c r="F221" s="269"/>
      <c r="G221" s="269"/>
      <c r="H221" s="269"/>
      <c r="I221" s="269"/>
      <c r="J221" s="270">
        <f>SUM(C221:I221)</f>
        <v>0</v>
      </c>
    </row>
    <row r="222" spans="1:10" s="256" customFormat="1">
      <c r="B222" s="274"/>
      <c r="C222" s="275"/>
      <c r="D222" s="275"/>
      <c r="E222" s="275"/>
      <c r="F222" s="275"/>
      <c r="G222" s="275"/>
      <c r="H222" s="275"/>
      <c r="I222" s="275"/>
      <c r="J222" s="276"/>
    </row>
    <row r="223" spans="1:10" s="256" customFormat="1">
      <c r="B223" s="271"/>
      <c r="C223" s="272"/>
      <c r="D223" s="272"/>
      <c r="E223" s="272"/>
      <c r="F223" s="272"/>
      <c r="G223" s="272"/>
      <c r="H223" s="272"/>
      <c r="I223" s="272"/>
      <c r="J223" s="273"/>
    </row>
    <row r="224" spans="1:10" s="256" customFormat="1"/>
    <row r="226" spans="2:8" ht="18.75">
      <c r="B226" s="84" t="s">
        <v>15</v>
      </c>
      <c r="C226" s="84"/>
      <c r="D226" s="84"/>
      <c r="E226" s="84"/>
      <c r="F226" s="84" t="s">
        <v>16</v>
      </c>
      <c r="G226" s="84"/>
      <c r="H226" s="83"/>
    </row>
    <row r="227" spans="2:8" ht="18.75">
      <c r="B227" s="84"/>
      <c r="C227" s="84"/>
      <c r="D227" s="84"/>
      <c r="E227" s="84"/>
      <c r="F227" s="84"/>
      <c r="G227" s="84"/>
      <c r="H227" s="83"/>
    </row>
    <row r="228" spans="2:8" ht="18.75">
      <c r="B228" s="83"/>
      <c r="C228" s="83"/>
      <c r="D228" s="83"/>
      <c r="E228" s="83"/>
      <c r="F228" s="83"/>
      <c r="G228" s="83"/>
      <c r="H228" s="83"/>
    </row>
    <row r="229" spans="2:8" ht="18.75">
      <c r="B229" s="84" t="s">
        <v>17</v>
      </c>
      <c r="C229" s="83"/>
      <c r="D229" s="83"/>
      <c r="E229" s="83"/>
      <c r="F229" s="83"/>
      <c r="G229" s="83"/>
      <c r="H229" s="83"/>
    </row>
  </sheetData>
  <mergeCells count="50">
    <mergeCell ref="S125:AN125"/>
    <mergeCell ref="S124:AN124"/>
    <mergeCell ref="S126:AN126"/>
    <mergeCell ref="C191:E191"/>
    <mergeCell ref="B139:B142"/>
    <mergeCell ref="B143:B149"/>
    <mergeCell ref="C190:E190"/>
    <mergeCell ref="C187:E187"/>
    <mergeCell ref="C169:E169"/>
    <mergeCell ref="C170:E170"/>
    <mergeCell ref="E176:E177"/>
    <mergeCell ref="C181:E181"/>
    <mergeCell ref="C180:E180"/>
    <mergeCell ref="A176:C177"/>
    <mergeCell ref="A165:A166"/>
    <mergeCell ref="B165:B166"/>
    <mergeCell ref="C186:E186"/>
    <mergeCell ref="A132:A136"/>
    <mergeCell ref="N176:Q176"/>
    <mergeCell ref="A175:C175"/>
    <mergeCell ref="F175:N175"/>
    <mergeCell ref="F176:I176"/>
    <mergeCell ref="J176:M176"/>
    <mergeCell ref="A137:A138"/>
    <mergeCell ref="B132:B136"/>
    <mergeCell ref="B137:B138"/>
    <mergeCell ref="A163:A164"/>
    <mergeCell ref="A158:A162"/>
    <mergeCell ref="A139:A142"/>
    <mergeCell ref="A143:A149"/>
    <mergeCell ref="A150:A157"/>
    <mergeCell ref="F130:I130"/>
    <mergeCell ref="J130:M130"/>
    <mergeCell ref="N130:Q130"/>
    <mergeCell ref="A130:C131"/>
    <mergeCell ref="C118:E118"/>
    <mergeCell ref="C119:E119"/>
    <mergeCell ref="C120:E120"/>
    <mergeCell ref="F122:I122"/>
    <mergeCell ref="J122:M122"/>
    <mergeCell ref="N122:Q122"/>
    <mergeCell ref="C127:E127"/>
    <mergeCell ref="C117:E117"/>
    <mergeCell ref="C128:E128"/>
    <mergeCell ref="D2:D3"/>
    <mergeCell ref="E2:P3"/>
    <mergeCell ref="B81:B82"/>
    <mergeCell ref="F13:I13"/>
    <mergeCell ref="J13:M13"/>
    <mergeCell ref="N13:Q13"/>
  </mergeCells>
  <pageMargins left="0.7" right="0.7" top="0.75" bottom="0.75" header="0.3" footer="0.3"/>
  <pageSetup paperSize="8" scale="2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G12" sqref="G12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2</vt:i4>
      </vt:variant>
    </vt:vector>
  </HeadingPairs>
  <TitlesOfParts>
    <vt:vector size="2" baseType="lpstr">
      <vt:lpstr>desglos hores treball_RRHH</vt:lpstr>
      <vt:lpstr>Full1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Losada De la Rosa</dc:creator>
  <cp:lastModifiedBy>Veronica Palau Fernandez</cp:lastModifiedBy>
  <cp:lastPrinted>2023-05-16T10:54:20Z</cp:lastPrinted>
  <dcterms:created xsi:type="dcterms:W3CDTF">2017-01-17T12:13:08Z</dcterms:created>
  <dcterms:modified xsi:type="dcterms:W3CDTF">2023-05-19T11:01:54Z</dcterms:modified>
</cp:coreProperties>
</file>