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arpExp_Contractació\2023\Dir. SSGG\6. OBE 23 116 - Servei Neteja\Expedient contractació\"/>
    </mc:Choice>
  </mc:AlternateContent>
  <xr:revisionPtr revIDLastSave="0" documentId="13_ncr:1_{B738BE64-D6B6-409A-A2A3-0630C1CAB424}" xr6:coauthVersionLast="36" xr6:coauthVersionMax="36" xr10:uidLastSave="{00000000-0000-0000-0000-000000000000}"/>
  <bookViews>
    <workbookView xWindow="120" yWindow="105" windowWidth="15480" windowHeight="9390" xr2:uid="{00000000-000D-0000-FFFF-FFFF00000000}"/>
  </bookViews>
  <sheets>
    <sheet name="Taula 1" sheetId="14" r:id="rId1"/>
    <sheet name="Taula 2" sheetId="3" r:id="rId2"/>
    <sheet name="Taula 3" sheetId="15" r:id="rId3"/>
  </sheets>
  <definedNames>
    <definedName name="_xlnm.Print_Area" localSheetId="0">'Taula 1'!$A$1:$K$218</definedName>
  </definedNames>
  <calcPr calcId="191029"/>
</workbook>
</file>

<file path=xl/calcChain.xml><?xml version="1.0" encoding="utf-8"?>
<calcChain xmlns="http://schemas.openxmlformats.org/spreadsheetml/2006/main">
  <c r="G134" i="14" l="1"/>
  <c r="H134" i="14"/>
  <c r="I134" i="14"/>
  <c r="J134" i="14"/>
  <c r="K134" i="14"/>
  <c r="F134" i="14"/>
  <c r="E132" i="14"/>
  <c r="C132" i="14" l="1"/>
  <c r="C131" i="14"/>
  <c r="I186" i="14" l="1"/>
  <c r="J186" i="14" s="1"/>
  <c r="K186" i="14" s="1"/>
  <c r="I183" i="14"/>
  <c r="J183" i="14" s="1"/>
  <c r="I179" i="14"/>
  <c r="J179" i="14" s="1"/>
  <c r="K179" i="14" s="1"/>
  <c r="I178" i="14"/>
  <c r="J178" i="14" s="1"/>
  <c r="K178" i="14" s="1"/>
  <c r="I138" i="14"/>
  <c r="J138" i="14" s="1"/>
  <c r="I139" i="14"/>
  <c r="J139" i="14" s="1"/>
  <c r="I140" i="14"/>
  <c r="J140" i="14" s="1"/>
  <c r="I141" i="14"/>
  <c r="J141" i="14" s="1"/>
  <c r="I142" i="14"/>
  <c r="J142" i="14" s="1"/>
  <c r="I143" i="14"/>
  <c r="J143" i="14" s="1"/>
  <c r="I144" i="14"/>
  <c r="J144" i="14" s="1"/>
  <c r="I145" i="14"/>
  <c r="J145" i="14" s="1"/>
  <c r="I146" i="14"/>
  <c r="J146" i="14" s="1"/>
  <c r="I147" i="14"/>
  <c r="J147" i="14" s="1"/>
  <c r="I148" i="14"/>
  <c r="J148" i="14" s="1"/>
  <c r="I149" i="14"/>
  <c r="J149" i="14" s="1"/>
  <c r="I150" i="14"/>
  <c r="J150" i="14" s="1"/>
  <c r="I151" i="14"/>
  <c r="J151" i="14" s="1"/>
  <c r="I152" i="14"/>
  <c r="J152" i="14" s="1"/>
  <c r="I153" i="14"/>
  <c r="J153" i="14" s="1"/>
  <c r="I154" i="14"/>
  <c r="J154" i="14" s="1"/>
  <c r="I155" i="14"/>
  <c r="J155" i="14" s="1"/>
  <c r="I156" i="14"/>
  <c r="J156" i="14" s="1"/>
  <c r="I157" i="14"/>
  <c r="J157" i="14" s="1"/>
  <c r="I158" i="14"/>
  <c r="J158" i="14" s="1"/>
  <c r="I159" i="14"/>
  <c r="J159" i="14" s="1"/>
  <c r="I160" i="14"/>
  <c r="J160" i="14" s="1"/>
  <c r="I161" i="14"/>
  <c r="J161" i="14" s="1"/>
  <c r="I162" i="14"/>
  <c r="J162" i="14" s="1"/>
  <c r="I163" i="14"/>
  <c r="J163" i="14" s="1"/>
  <c r="I164" i="14"/>
  <c r="J164" i="14" s="1"/>
  <c r="I165" i="14"/>
  <c r="J165" i="14" s="1"/>
  <c r="I166" i="14"/>
  <c r="J166" i="14" s="1"/>
  <c r="I167" i="14"/>
  <c r="J167" i="14" s="1"/>
  <c r="I168" i="14"/>
  <c r="J168" i="14"/>
  <c r="I169" i="14"/>
  <c r="J169" i="14" s="1"/>
  <c r="I170" i="14"/>
  <c r="J170" i="14" s="1"/>
  <c r="I171" i="14"/>
  <c r="J171" i="14" s="1"/>
  <c r="I172" i="14"/>
  <c r="J172" i="14" s="1"/>
  <c r="I173" i="14"/>
  <c r="J173" i="14" s="1"/>
  <c r="I137" i="14"/>
  <c r="J137" i="14" s="1"/>
  <c r="G174" i="14"/>
  <c r="H174" i="14"/>
  <c r="F174" i="14"/>
  <c r="G127" i="14"/>
  <c r="H127" i="14"/>
  <c r="F127" i="14"/>
  <c r="G123" i="14"/>
  <c r="H123" i="14"/>
  <c r="F123" i="14"/>
  <c r="G120" i="14"/>
  <c r="H120" i="14"/>
  <c r="F120" i="14"/>
  <c r="G117" i="14"/>
  <c r="H117" i="14"/>
  <c r="F117" i="14"/>
  <c r="G109" i="14"/>
  <c r="H109" i="14"/>
  <c r="F109" i="14"/>
  <c r="G97" i="14"/>
  <c r="H97" i="14"/>
  <c r="F97" i="14"/>
  <c r="G86" i="14"/>
  <c r="H86" i="14"/>
  <c r="F86" i="14"/>
  <c r="G77" i="14"/>
  <c r="H77" i="14"/>
  <c r="F77" i="14"/>
  <c r="G69" i="14"/>
  <c r="H69" i="14"/>
  <c r="F69" i="14"/>
  <c r="I26" i="14"/>
  <c r="I27" i="14"/>
  <c r="J27" i="14" s="1"/>
  <c r="K27" i="14" s="1"/>
  <c r="I28" i="14"/>
  <c r="J28" i="14" s="1"/>
  <c r="K28" i="14" s="1"/>
  <c r="I29" i="14"/>
  <c r="J29" i="14" s="1"/>
  <c r="K29" i="14" s="1"/>
  <c r="I30" i="14"/>
  <c r="J30" i="14" s="1"/>
  <c r="K30" i="14" s="1"/>
  <c r="I31" i="14"/>
  <c r="J31" i="14" s="1"/>
  <c r="K31" i="14" s="1"/>
  <c r="I32" i="14"/>
  <c r="J32" i="14" s="1"/>
  <c r="K32" i="14" s="1"/>
  <c r="I33" i="14"/>
  <c r="J33" i="14" s="1"/>
  <c r="K33" i="14" s="1"/>
  <c r="I34" i="14"/>
  <c r="J34" i="14" s="1"/>
  <c r="K34" i="14" s="1"/>
  <c r="I35" i="14"/>
  <c r="J35" i="14" s="1"/>
  <c r="K35" i="14" s="1"/>
  <c r="I36" i="14"/>
  <c r="J36" i="14" s="1"/>
  <c r="K36" i="14" s="1"/>
  <c r="I37" i="14"/>
  <c r="J37" i="14" s="1"/>
  <c r="K37" i="14" s="1"/>
  <c r="I38" i="14"/>
  <c r="J38" i="14" s="1"/>
  <c r="K38" i="14" s="1"/>
  <c r="I39" i="14"/>
  <c r="J39" i="14" s="1"/>
  <c r="K39" i="14" s="1"/>
  <c r="I40" i="14"/>
  <c r="J40" i="14" s="1"/>
  <c r="K40" i="14" s="1"/>
  <c r="I41" i="14"/>
  <c r="J41" i="14" s="1"/>
  <c r="K41" i="14" s="1"/>
  <c r="I42" i="14"/>
  <c r="J42" i="14" s="1"/>
  <c r="K42" i="14" s="1"/>
  <c r="I43" i="14"/>
  <c r="J43" i="14" s="1"/>
  <c r="K43" i="14" s="1"/>
  <c r="I44" i="14"/>
  <c r="J44" i="14" s="1"/>
  <c r="K44" i="14" s="1"/>
  <c r="I45" i="14"/>
  <c r="J45" i="14" s="1"/>
  <c r="K45" i="14" s="1"/>
  <c r="I46" i="14"/>
  <c r="J46" i="14" s="1"/>
  <c r="K46" i="14" s="1"/>
  <c r="I47" i="14"/>
  <c r="J47" i="14" s="1"/>
  <c r="K47" i="14" s="1"/>
  <c r="I48" i="14"/>
  <c r="J48" i="14" s="1"/>
  <c r="K48" i="14" s="1"/>
  <c r="I49" i="14"/>
  <c r="J49" i="14" s="1"/>
  <c r="K49" i="14" s="1"/>
  <c r="I50" i="14"/>
  <c r="J50" i="14" s="1"/>
  <c r="K50" i="14" s="1"/>
  <c r="I51" i="14"/>
  <c r="J51" i="14" s="1"/>
  <c r="K51" i="14" s="1"/>
  <c r="I52" i="14"/>
  <c r="J52" i="14" s="1"/>
  <c r="K52" i="14" s="1"/>
  <c r="I53" i="14"/>
  <c r="J53" i="14" s="1"/>
  <c r="K53" i="14" s="1"/>
  <c r="I54" i="14"/>
  <c r="J54" i="14" s="1"/>
  <c r="K54" i="14" s="1"/>
  <c r="I55" i="14"/>
  <c r="J55" i="14" s="1"/>
  <c r="K55" i="14" s="1"/>
  <c r="I56" i="14"/>
  <c r="J56" i="14" s="1"/>
  <c r="K56" i="14" s="1"/>
  <c r="I57" i="14"/>
  <c r="J57" i="14" s="1"/>
  <c r="K57" i="14" s="1"/>
  <c r="I58" i="14"/>
  <c r="J58" i="14" s="1"/>
  <c r="K58" i="14" s="1"/>
  <c r="I59" i="14"/>
  <c r="J59" i="14" s="1"/>
  <c r="K59" i="14" s="1"/>
  <c r="I60" i="14"/>
  <c r="J60" i="14" s="1"/>
  <c r="K60" i="14" s="1"/>
  <c r="I61" i="14"/>
  <c r="J61" i="14" s="1"/>
  <c r="K61" i="14" s="1"/>
  <c r="I62" i="14"/>
  <c r="J62" i="14" s="1"/>
  <c r="K62" i="14" s="1"/>
  <c r="I63" i="14"/>
  <c r="J63" i="14" s="1"/>
  <c r="K63" i="14" s="1"/>
  <c r="I64" i="14"/>
  <c r="J64" i="14" s="1"/>
  <c r="K64" i="14" s="1"/>
  <c r="I65" i="14"/>
  <c r="J65" i="14" s="1"/>
  <c r="K65" i="14" s="1"/>
  <c r="I66" i="14"/>
  <c r="J66" i="14" s="1"/>
  <c r="K66" i="14" s="1"/>
  <c r="I67" i="14"/>
  <c r="J67" i="14" s="1"/>
  <c r="K67" i="14" s="1"/>
  <c r="I68" i="14"/>
  <c r="J68" i="14" s="1"/>
  <c r="K68" i="14" s="1"/>
  <c r="I70" i="14"/>
  <c r="J70" i="14" s="1"/>
  <c r="K70" i="14" s="1"/>
  <c r="I71" i="14"/>
  <c r="J71" i="14" s="1"/>
  <c r="K71" i="14" s="1"/>
  <c r="I72" i="14"/>
  <c r="J72" i="14" s="1"/>
  <c r="K72" i="14" s="1"/>
  <c r="I73" i="14"/>
  <c r="J73" i="14" s="1"/>
  <c r="K73" i="14" s="1"/>
  <c r="I74" i="14"/>
  <c r="J74" i="14" s="1"/>
  <c r="K74" i="14" s="1"/>
  <c r="I75" i="14"/>
  <c r="J75" i="14" s="1"/>
  <c r="K75" i="14" s="1"/>
  <c r="I76" i="14"/>
  <c r="J76" i="14" s="1"/>
  <c r="K76" i="14" s="1"/>
  <c r="I78" i="14"/>
  <c r="I79" i="14"/>
  <c r="J79" i="14" s="1"/>
  <c r="K79" i="14" s="1"/>
  <c r="I80" i="14"/>
  <c r="J80" i="14" s="1"/>
  <c r="K80" i="14" s="1"/>
  <c r="I81" i="14"/>
  <c r="J81" i="14" s="1"/>
  <c r="K81" i="14" s="1"/>
  <c r="I82" i="14"/>
  <c r="J82" i="14" s="1"/>
  <c r="K82" i="14" s="1"/>
  <c r="I83" i="14"/>
  <c r="J83" i="14" s="1"/>
  <c r="K83" i="14" s="1"/>
  <c r="I84" i="14"/>
  <c r="J84" i="14" s="1"/>
  <c r="K84" i="14" s="1"/>
  <c r="I85" i="14"/>
  <c r="J85" i="14" s="1"/>
  <c r="K85" i="14" s="1"/>
  <c r="I87" i="14"/>
  <c r="J87" i="14" s="1"/>
  <c r="K87" i="14" s="1"/>
  <c r="I88" i="14"/>
  <c r="J88" i="14" s="1"/>
  <c r="I89" i="14"/>
  <c r="J89" i="14" s="1"/>
  <c r="K89" i="14" s="1"/>
  <c r="I90" i="14"/>
  <c r="J90" i="14" s="1"/>
  <c r="K90" i="14" s="1"/>
  <c r="I91" i="14"/>
  <c r="J91" i="14" s="1"/>
  <c r="K91" i="14" s="1"/>
  <c r="I92" i="14"/>
  <c r="J92" i="14" s="1"/>
  <c r="K92" i="14" s="1"/>
  <c r="I93" i="14"/>
  <c r="J93" i="14" s="1"/>
  <c r="K93" i="14" s="1"/>
  <c r="I94" i="14"/>
  <c r="J94" i="14" s="1"/>
  <c r="K94" i="14" s="1"/>
  <c r="I95" i="14"/>
  <c r="J95" i="14" s="1"/>
  <c r="K95" i="14" s="1"/>
  <c r="I96" i="14"/>
  <c r="J96" i="14" s="1"/>
  <c r="K96" i="14" s="1"/>
  <c r="I98" i="14"/>
  <c r="J98" i="14" s="1"/>
  <c r="K98" i="14" s="1"/>
  <c r="I99" i="14"/>
  <c r="I100" i="14"/>
  <c r="J100" i="14" s="1"/>
  <c r="K100" i="14" s="1"/>
  <c r="I101" i="14"/>
  <c r="J101" i="14" s="1"/>
  <c r="K101" i="14" s="1"/>
  <c r="I102" i="14"/>
  <c r="J102" i="14" s="1"/>
  <c r="K102" i="14" s="1"/>
  <c r="I103" i="14"/>
  <c r="J103" i="14" s="1"/>
  <c r="K103" i="14" s="1"/>
  <c r="I104" i="14"/>
  <c r="J104" i="14" s="1"/>
  <c r="K104" i="14" s="1"/>
  <c r="I105" i="14"/>
  <c r="J105" i="14" s="1"/>
  <c r="K105" i="14" s="1"/>
  <c r="I106" i="14"/>
  <c r="J106" i="14" s="1"/>
  <c r="K106" i="14" s="1"/>
  <c r="I107" i="14"/>
  <c r="J107" i="14" s="1"/>
  <c r="K107" i="14" s="1"/>
  <c r="I108" i="14"/>
  <c r="J108" i="14" s="1"/>
  <c r="K108" i="14" s="1"/>
  <c r="I110" i="14"/>
  <c r="J110" i="14" s="1"/>
  <c r="I111" i="14"/>
  <c r="J111" i="14" s="1"/>
  <c r="K111" i="14" s="1"/>
  <c r="I112" i="14"/>
  <c r="J112" i="14" s="1"/>
  <c r="K112" i="14" s="1"/>
  <c r="I113" i="14"/>
  <c r="J113" i="14" s="1"/>
  <c r="K113" i="14" s="1"/>
  <c r="I114" i="14"/>
  <c r="J114" i="14" s="1"/>
  <c r="K114" i="14" s="1"/>
  <c r="I115" i="14"/>
  <c r="J115" i="14" s="1"/>
  <c r="K115" i="14" s="1"/>
  <c r="I116" i="14"/>
  <c r="J116" i="14" s="1"/>
  <c r="K116" i="14" s="1"/>
  <c r="I118" i="14"/>
  <c r="I119" i="14"/>
  <c r="J119" i="14" s="1"/>
  <c r="K119" i="14" s="1"/>
  <c r="I121" i="14"/>
  <c r="J121" i="14" s="1"/>
  <c r="K121" i="14" s="1"/>
  <c r="I122" i="14"/>
  <c r="J122" i="14" s="1"/>
  <c r="K122" i="14" s="1"/>
  <c r="I124" i="14"/>
  <c r="J124" i="14" s="1"/>
  <c r="K124" i="14" s="1"/>
  <c r="I125" i="14"/>
  <c r="J125" i="14" s="1"/>
  <c r="K125" i="14" s="1"/>
  <c r="I126" i="14"/>
  <c r="J126" i="14" s="1"/>
  <c r="K126" i="14" s="1"/>
  <c r="I25" i="14"/>
  <c r="J25" i="14" s="1"/>
  <c r="H128" i="14" l="1"/>
  <c r="G128" i="14"/>
  <c r="B202" i="14"/>
  <c r="B203" i="14" s="1"/>
  <c r="J174" i="14"/>
  <c r="K174" i="14" s="1"/>
  <c r="I174" i="14"/>
  <c r="I77" i="14"/>
  <c r="I109" i="14"/>
  <c r="I69" i="14"/>
  <c r="I86" i="14"/>
  <c r="I123" i="14"/>
  <c r="K127" i="14"/>
  <c r="J127" i="14"/>
  <c r="I127" i="14"/>
  <c r="K123" i="14"/>
  <c r="I120" i="14"/>
  <c r="F128" i="14"/>
  <c r="K88" i="14"/>
  <c r="K97" i="14" s="1"/>
  <c r="J97" i="14"/>
  <c r="K77" i="14"/>
  <c r="K110" i="14"/>
  <c r="K117" i="14" s="1"/>
  <c r="J117" i="14"/>
  <c r="J77" i="14"/>
  <c r="J123" i="14"/>
  <c r="I97" i="14"/>
  <c r="I117" i="14"/>
  <c r="J118" i="14"/>
  <c r="J26" i="14"/>
  <c r="J99" i="14"/>
  <c r="K99" i="14" s="1"/>
  <c r="K109" i="14" s="1"/>
  <c r="J78" i="14"/>
  <c r="K149" i="14"/>
  <c r="K150" i="14"/>
  <c r="K151" i="14"/>
  <c r="K152" i="14"/>
  <c r="K153" i="14"/>
  <c r="K154" i="14"/>
  <c r="K155" i="14"/>
  <c r="K156" i="14"/>
  <c r="K157" i="14"/>
  <c r="K158" i="14"/>
  <c r="K159" i="14"/>
  <c r="K160" i="14"/>
  <c r="K161" i="14"/>
  <c r="K162" i="14"/>
  <c r="K163" i="14"/>
  <c r="K164" i="14"/>
  <c r="K165" i="14"/>
  <c r="K166" i="14"/>
  <c r="K167" i="14"/>
  <c r="K168" i="14"/>
  <c r="K169" i="14"/>
  <c r="K170" i="14"/>
  <c r="K171" i="14"/>
  <c r="K172" i="14"/>
  <c r="K173" i="14"/>
  <c r="K148" i="14"/>
  <c r="K147" i="14"/>
  <c r="K146" i="14"/>
  <c r="K145" i="14"/>
  <c r="K144" i="14"/>
  <c r="K143" i="14"/>
  <c r="K142" i="14"/>
  <c r="K141" i="14"/>
  <c r="K140" i="14"/>
  <c r="K139" i="14"/>
  <c r="K138" i="14"/>
  <c r="K137" i="14"/>
  <c r="K180" i="14"/>
  <c r="K183" i="14"/>
  <c r="D192" i="14"/>
  <c r="D193" i="14"/>
  <c r="D194" i="14"/>
  <c r="I128" i="14" l="1"/>
  <c r="J109" i="14"/>
  <c r="K26" i="14"/>
  <c r="J69" i="14"/>
  <c r="K78" i="14"/>
  <c r="K86" i="14" s="1"/>
  <c r="J86" i="14"/>
  <c r="K118" i="14"/>
  <c r="K120" i="14" s="1"/>
  <c r="J120" i="14"/>
  <c r="K25" i="14"/>
  <c r="J128" i="14" l="1"/>
  <c r="K69" i="14"/>
  <c r="K128" i="14" s="1"/>
  <c r="B196" i="14" l="1"/>
  <c r="B197" i="14" l="1"/>
  <c r="B199" i="14"/>
  <c r="B200" i="14" s="1"/>
</calcChain>
</file>

<file path=xl/sharedStrings.xml><?xml version="1.0" encoding="utf-8"?>
<sst xmlns="http://schemas.openxmlformats.org/spreadsheetml/2006/main" count="669" uniqueCount="255">
  <si>
    <t>Pi i Molist</t>
  </si>
  <si>
    <t>Risc Baix</t>
  </si>
  <si>
    <t>Risc Mig</t>
  </si>
  <si>
    <t>Risc Alt</t>
  </si>
  <si>
    <t>Resum del cost de la prestació per conceptes / any</t>
  </si>
  <si>
    <t>FGS</t>
  </si>
  <si>
    <t>Import (s/IVA)</t>
  </si>
  <si>
    <t>Naturalesa de la prestació</t>
  </si>
  <si>
    <t>-</t>
  </si>
  <si>
    <t>TOTAL  cost</t>
  </si>
  <si>
    <t>Import (IVA Inclòs)</t>
  </si>
  <si>
    <t>Import  (IVA Inclòs)</t>
  </si>
  <si>
    <t>Bloc A</t>
  </si>
  <si>
    <t>Bloc B</t>
  </si>
  <si>
    <t>Bloc C</t>
  </si>
  <si>
    <t>Bloc D</t>
  </si>
  <si>
    <t>Bloc E</t>
  </si>
  <si>
    <t>Bloc F</t>
  </si>
  <si>
    <t>Vestidors</t>
  </si>
  <si>
    <t>Centre de Dia</t>
  </si>
  <si>
    <t>Llar Residència</t>
  </si>
  <si>
    <t>Preu/m2 (s/IVA)</t>
  </si>
  <si>
    <t>Signatura de la persona apoderada</t>
  </si>
  <si>
    <t>Lloc i data</t>
  </si>
  <si>
    <t>Gestió de la roba-Rober (operaris plantilla )</t>
  </si>
  <si>
    <t>Alt</t>
  </si>
  <si>
    <t>Laboratoris</t>
  </si>
  <si>
    <t>Baix</t>
  </si>
  <si>
    <t>Unitat</t>
  </si>
  <si>
    <t>Tipus de risc</t>
  </si>
  <si>
    <t>P5</t>
  </si>
  <si>
    <t>Unitats Administratives - Despatxos mèdics</t>
  </si>
  <si>
    <t>P4</t>
  </si>
  <si>
    <t>P3</t>
  </si>
  <si>
    <t>Consultes Externes</t>
  </si>
  <si>
    <t>Mig</t>
  </si>
  <si>
    <t>Sala d'Actes</t>
  </si>
  <si>
    <t>P2</t>
  </si>
  <si>
    <t>Capella</t>
  </si>
  <si>
    <t>Sales Polivalents</t>
  </si>
  <si>
    <t>P1</t>
  </si>
  <si>
    <t>P0</t>
  </si>
  <si>
    <t>Admissions d'Hospitalització</t>
  </si>
  <si>
    <t>Medicina Física i Rehabilitació p0</t>
  </si>
  <si>
    <t>Espais Voluntaris p0</t>
  </si>
  <si>
    <t>Informació i Control de Seguretat</t>
  </si>
  <si>
    <t xml:space="preserve">Treball Social </t>
  </si>
  <si>
    <t>Atenció a l'Usuari</t>
  </si>
  <si>
    <t>Serveis Funeraris</t>
  </si>
  <si>
    <t>Connexió Aparcament</t>
  </si>
  <si>
    <t>S1</t>
  </si>
  <si>
    <t>Bloc Quirúrgic</t>
  </si>
  <si>
    <t>Reanimació (UCIPO + URPA)</t>
  </si>
  <si>
    <t>Bloc Obstètric (Sales de Parts)</t>
  </si>
  <si>
    <t>Hemodinàmica/Electrofisiologia</t>
  </si>
  <si>
    <t>Farmàcia Ambulatòria</t>
  </si>
  <si>
    <t>S2</t>
  </si>
  <si>
    <t>Servei d'Esterilització</t>
  </si>
  <si>
    <t>Centre Control de Seguretat</t>
  </si>
  <si>
    <t>Espais de Manteniment</t>
  </si>
  <si>
    <t>Espais generals Soterrani -2</t>
  </si>
  <si>
    <t>Unitat d'Hospitalització B3</t>
  </si>
  <si>
    <t xml:space="preserve">Unitat d'Hospitalització B2 </t>
  </si>
  <si>
    <t>Unitat d'Hospitalització B1</t>
  </si>
  <si>
    <t>Unitat d'Hospitalització B0</t>
  </si>
  <si>
    <t>UCI A i B</t>
  </si>
  <si>
    <t>Unitat d'Hospitalització C3</t>
  </si>
  <si>
    <t>Unitat d'Hospitalització C2</t>
  </si>
  <si>
    <t>Unitat d'Hospitalització C1</t>
  </si>
  <si>
    <t>Unitat d'Hospitalització C0</t>
  </si>
  <si>
    <t>Neonatolgia i UCI de Pediatria</t>
  </si>
  <si>
    <t>UCI C</t>
  </si>
  <si>
    <t>Anatomia Patològica</t>
  </si>
  <si>
    <t>Unitat de la Roba</t>
  </si>
  <si>
    <t xml:space="preserve">Unitat d'Hospitalització D3 </t>
  </si>
  <si>
    <t>Unitat d'Hospitalització D2</t>
  </si>
  <si>
    <t>Unitat d'Hospitalització D1</t>
  </si>
  <si>
    <t>Unitat d'Hospitalització D0</t>
  </si>
  <si>
    <t>Semicrítics</t>
  </si>
  <si>
    <t>Urgències de Psiquiatria</t>
  </si>
  <si>
    <t xml:space="preserve">Farmàcia </t>
  </si>
  <si>
    <t>Informàtica</t>
  </si>
  <si>
    <t>Moll de descàrrega</t>
  </si>
  <si>
    <t xml:space="preserve">Heliport -  Planta tècnica </t>
  </si>
  <si>
    <t>Unitat d'Hospitalització E3</t>
  </si>
  <si>
    <t>Unitat d'Hospitalització E2</t>
  </si>
  <si>
    <t>Hospital de Dia de Pediatria</t>
  </si>
  <si>
    <t>Unitat d'Hospitalització E1</t>
  </si>
  <si>
    <t xml:space="preserve">Urgències Generals </t>
  </si>
  <si>
    <t>S3</t>
  </si>
  <si>
    <t>Punt Verd</t>
  </si>
  <si>
    <t>Diagnòstic per la Imatge</t>
  </si>
  <si>
    <t>Urgències de Pediatria</t>
  </si>
  <si>
    <t>Admissions Urgències, espera i pati ambulàncies</t>
  </si>
  <si>
    <t>Bloc G</t>
  </si>
  <si>
    <t>Magatzem Logística</t>
  </si>
  <si>
    <t>Bloc V</t>
  </si>
  <si>
    <t>Sala d'espera Sot.-1</t>
  </si>
  <si>
    <t>Recollida roba envac</t>
  </si>
  <si>
    <t>Rober - costura</t>
  </si>
  <si>
    <t>Preu/m2 (amb/IVA)</t>
  </si>
  <si>
    <t>Personal directe neteja (operaris plantilla neteja fisica a HSP)</t>
  </si>
  <si>
    <t>€ 1 dia laborable  s/IVA dissabte</t>
  </si>
  <si>
    <t>€ 1Diumenge/ festiu s/IVA</t>
  </si>
  <si>
    <t>€ Total setmana (s/IVA)</t>
  </si>
  <si>
    <t>M2 per risc</t>
  </si>
  <si>
    <t xml:space="preserve">Neteja   </t>
  </si>
  <si>
    <t>Total € anual (s/ IVA)</t>
  </si>
  <si>
    <t>Total € anual (IVA Inclòs)</t>
  </si>
  <si>
    <t>Exp: 23/116</t>
  </si>
  <si>
    <t>MODEL D'OFERTA ECONÒMICA</t>
  </si>
  <si>
    <t xml:space="preserve">TELÈFON: </t>
  </si>
  <si>
    <t>CORREU ELECTRÒNIC:</t>
  </si>
  <si>
    <t>DADES DEL SIGNANT:</t>
  </si>
  <si>
    <t xml:space="preserve">NOM I COGNOMS: </t>
  </si>
  <si>
    <t xml:space="preserve">DNI: </t>
  </si>
  <si>
    <t>CÀRREC:</t>
  </si>
  <si>
    <t>SIGNAT I SEGELLAT:</t>
  </si>
  <si>
    <t xml:space="preserve">DATA: </t>
  </si>
  <si>
    <t>SERVEI INTEGRAL DE NETEJA, RECOLLIDA DE RESIDUS (GRUP I i II) I GESTIÓ INTRACENTRE DE LA ROBA, AMB DESTÍ A LA FUNDACIÓ DE GESTIÓ SANITÀRIA DE L’HOSPITAL DE LA SANTA CREU I SANT PAU I AL BANC DE SANG I TEIXITS.</t>
  </si>
  <si>
    <t>€ 1 dia laborable s/IVA (Dl-Dv)</t>
  </si>
  <si>
    <t>Total pavellons Recinte Històric:</t>
  </si>
  <si>
    <t>Total Pi i Molist:</t>
  </si>
  <si>
    <r>
      <rPr>
        <b/>
        <sz val="10"/>
        <color theme="1"/>
        <rFont val="Calibri"/>
        <family val="2"/>
        <scheme val="minor"/>
      </rPr>
      <t>PI I MOLIST</t>
    </r>
    <r>
      <rPr>
        <sz val="10"/>
        <color theme="1"/>
        <rFont val="Calibri"/>
        <family val="2"/>
        <scheme val="minor"/>
      </rPr>
      <t xml:space="preserve">
c/.Vila-seca núm.1
08042 BCN</t>
    </r>
  </si>
  <si>
    <t xml:space="preserve">EMPRESA: </t>
  </si>
  <si>
    <t>Preus màxims per a hores extraordinàries (preu s/IVA)</t>
  </si>
  <si>
    <t>Netejador/a</t>
  </si>
  <si>
    <t>Especialista</t>
  </si>
  <si>
    <t>Taula 3 .- Preu hora segons perfil professional en treballs extraordinaris</t>
  </si>
  <si>
    <t>Preus ofertats  per a hores extraordinàries (preu s/IVA)</t>
  </si>
  <si>
    <t>Taula 1.- Desglòs per concepte i risc</t>
  </si>
  <si>
    <t>BANC DE SANG I TEIXITS</t>
  </si>
  <si>
    <t>Preu total licitació FGS s/IVA</t>
  </si>
  <si>
    <t>Preu total licitació FGS  amb IVA</t>
  </si>
  <si>
    <t>Taula 2: Desglòs per concepte</t>
  </si>
  <si>
    <r>
      <t xml:space="preserve"> laborable diürn (</t>
    </r>
    <r>
      <rPr>
        <b/>
        <sz val="11"/>
        <color theme="1"/>
        <rFont val="Calibri"/>
        <family val="2"/>
        <scheme val="minor"/>
      </rPr>
      <t>fins a 2 punts</t>
    </r>
    <r>
      <rPr>
        <sz val="11"/>
        <color theme="1"/>
        <rFont val="Calibri"/>
        <family val="2"/>
        <scheme val="minor"/>
      </rPr>
      <t>)</t>
    </r>
  </si>
  <si>
    <r>
      <t>laborable nocturn (</t>
    </r>
    <r>
      <rPr>
        <b/>
        <sz val="11"/>
        <color theme="1"/>
        <rFont val="Calibri"/>
        <family val="2"/>
        <scheme val="minor"/>
      </rPr>
      <t>fins a 0.5 punt</t>
    </r>
    <r>
      <rPr>
        <sz val="11"/>
        <color theme="1"/>
        <rFont val="Calibri"/>
        <family val="2"/>
        <scheme val="minor"/>
      </rPr>
      <t>)</t>
    </r>
  </si>
  <si>
    <r>
      <t xml:space="preserve"> diumenge/festiu diürn (</t>
    </r>
    <r>
      <rPr>
        <b/>
        <sz val="11"/>
        <color theme="1"/>
        <rFont val="Calibri"/>
        <family val="2"/>
        <scheme val="minor"/>
      </rPr>
      <t>fins a 1 punt</t>
    </r>
    <r>
      <rPr>
        <sz val="11"/>
        <color theme="1"/>
        <rFont val="Calibri"/>
        <family val="2"/>
        <scheme val="minor"/>
      </rPr>
      <t>)</t>
    </r>
  </si>
  <si>
    <r>
      <t xml:space="preserve"> diumenge/festiu nocturn (</t>
    </r>
    <r>
      <rPr>
        <b/>
        <sz val="11"/>
        <color theme="1"/>
        <rFont val="Calibri"/>
        <family val="2"/>
        <scheme val="minor"/>
      </rPr>
      <t>fins a 0,5 punt</t>
    </r>
    <r>
      <rPr>
        <sz val="11"/>
        <color theme="1"/>
        <rFont val="Calibri"/>
        <family val="2"/>
        <scheme val="minor"/>
      </rPr>
      <t>)</t>
    </r>
  </si>
  <si>
    <r>
      <t xml:space="preserve"> Aquests preus hora  han d’incloure tots els conceptes necessaris per realitzar una neteja extraordinària com: cost directa de mà d’obra, cost directe de materials i estris de neteja, supervisió i assegurances socials i el necessari per a la realització del treball</t>
    </r>
    <r>
      <rPr>
        <sz val="11"/>
        <color theme="1"/>
        <rFont val="Calibri"/>
        <family val="2"/>
        <scheme val="minor"/>
      </rPr>
      <t xml:space="preserve"> Són preus sense IVA. </t>
    </r>
  </si>
  <si>
    <t>HC</t>
  </si>
  <si>
    <t>Recinte Històric</t>
  </si>
  <si>
    <t>Pavelló 14. Esglesia EUI</t>
  </si>
  <si>
    <t>Aules de simulació</t>
  </si>
  <si>
    <t>Planta Baixa ala oest</t>
  </si>
  <si>
    <t>Planta PrImera ala oest</t>
  </si>
  <si>
    <t>Planta Segona ala oest</t>
  </si>
  <si>
    <t>Planta Tercera ala oest</t>
  </si>
  <si>
    <t>Sant Roc. EUI</t>
  </si>
  <si>
    <t xml:space="preserve">Planta Baixa </t>
  </si>
  <si>
    <t xml:space="preserve">Planta PrImera </t>
  </si>
  <si>
    <t>Pavelló 16</t>
  </si>
  <si>
    <t>Planta soterrani -  Salut Laboral</t>
  </si>
  <si>
    <t>Planta Baixa - Recursos Humans</t>
  </si>
  <si>
    <t>Planta Primera - Serveis Generals</t>
  </si>
  <si>
    <t>Planta Primera altell - office d'ús compartit</t>
  </si>
  <si>
    <t>Pavelló 18- CCEE</t>
  </si>
  <si>
    <t>Planta soterrani - FGS</t>
  </si>
  <si>
    <t>Planta soterrani - Àrees comuns</t>
  </si>
  <si>
    <t>Planta  Baixa - FGS</t>
  </si>
  <si>
    <t>Planta Baixa - Àrees comuns</t>
  </si>
  <si>
    <t>Planta Primera -  Psiquiatria</t>
  </si>
  <si>
    <t>Planta  Segona  - Aules UAB</t>
  </si>
  <si>
    <t>Planta  Segona  - Àrees comuns</t>
  </si>
  <si>
    <t>Pavelló 20</t>
  </si>
  <si>
    <t xml:space="preserve">Planta baixa </t>
  </si>
  <si>
    <t>Planta Baixa -</t>
  </si>
  <si>
    <t>Planta Primera  -  Sant Lluc (Direccions)</t>
  </si>
  <si>
    <t xml:space="preserve">Planta Primera  -  Sant Jordi </t>
  </si>
  <si>
    <t xml:space="preserve">Planta Primera  -  Economia i Finances </t>
  </si>
  <si>
    <t>Planta Segona-  Unitat de Conductes Addicitves</t>
  </si>
  <si>
    <t>Planta  Tercera -  Santa Rita i Santa Teresa</t>
  </si>
  <si>
    <t xml:space="preserve">Planta Quarta </t>
  </si>
  <si>
    <t>Pavelló 24</t>
  </si>
  <si>
    <t>Planta Soterrani  - Logopèdia</t>
  </si>
  <si>
    <t>Planta Baixa - Fundació Vilavecchia i altres</t>
  </si>
  <si>
    <t>Planta Baixa - altell  Logopèdia</t>
  </si>
  <si>
    <t>Planta Baixa - altell  - Altres</t>
  </si>
  <si>
    <t>Planta Primera - Logopèdia</t>
  </si>
  <si>
    <t>Planta Baixa - Locals Sindicals</t>
  </si>
  <si>
    <t>Planta Baixa - SEM</t>
  </si>
  <si>
    <t>PV</t>
  </si>
  <si>
    <t>CR</t>
  </si>
  <si>
    <t>Garita de Seguretat</t>
  </si>
  <si>
    <t>Arxiu carrer Cartagena.  Neteja de Manteniment</t>
  </si>
  <si>
    <t>PALCAM</t>
  </si>
  <si>
    <t>Arxiu</t>
  </si>
  <si>
    <r>
      <t xml:space="preserve">Gestió i Inversió en material neteja. </t>
    </r>
    <r>
      <rPr>
        <b/>
        <sz val="12"/>
        <color theme="1"/>
        <rFont val="Arial"/>
        <family val="2"/>
      </rPr>
      <t>A detallar en un quadre annex</t>
    </r>
  </si>
  <si>
    <r>
      <t xml:space="preserve">Inversió en motorització del servei. </t>
    </r>
    <r>
      <rPr>
        <b/>
        <sz val="12"/>
        <color theme="1"/>
        <rFont val="Arial"/>
        <family val="2"/>
      </rPr>
      <t>A detallar en un quadre annex</t>
    </r>
  </si>
  <si>
    <r>
      <t xml:space="preserve">Altres: Despeses generals.  </t>
    </r>
    <r>
      <rPr>
        <b/>
        <sz val="12"/>
        <color theme="1"/>
        <rFont val="Arial"/>
        <family val="2"/>
      </rPr>
      <t>A detallar en un quadre annex</t>
    </r>
  </si>
  <si>
    <r>
      <t xml:space="preserve">Equip de treball estructura. </t>
    </r>
    <r>
      <rPr>
        <b/>
        <sz val="12"/>
        <color theme="1"/>
        <rFont val="Arial"/>
        <family val="2"/>
      </rPr>
      <t>A detallar en un quadre annex</t>
    </r>
  </si>
  <si>
    <t>HOSPITAL NOU</t>
  </si>
  <si>
    <t>Planta</t>
  </si>
  <si>
    <r>
      <t>M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 per risc</t>
    </r>
  </si>
  <si>
    <t>Admissions de Consultes Externes</t>
  </si>
  <si>
    <t>Extraccions</t>
  </si>
  <si>
    <t>Tractament Anticoagulant Oral</t>
  </si>
  <si>
    <t>Unitat del Dolor</t>
  </si>
  <si>
    <t>Hospital de Dia d'Endocrinologia</t>
  </si>
  <si>
    <t>Cirurgia Sense Ingrés</t>
  </si>
  <si>
    <t>Hospital de Dia Polivalent 1</t>
  </si>
  <si>
    <t>Hospital de Dia de Malalties Infeccioses</t>
  </si>
  <si>
    <t>Hospital de Dia de Pneumologia</t>
  </si>
  <si>
    <t>Hospital de Dia Polivalent 2</t>
  </si>
  <si>
    <t>Hospital d'Oncologia i Hematologia</t>
  </si>
  <si>
    <t>Hospitals de Dia (general)</t>
  </si>
  <si>
    <t>Mig (baix)</t>
  </si>
  <si>
    <t>Alt (baix, mig)</t>
  </si>
  <si>
    <t xml:space="preserve">AGDAC </t>
  </si>
  <si>
    <t>Citació telefònica i Cetraleta</t>
  </si>
  <si>
    <t xml:space="preserve">Arxiu </t>
  </si>
  <si>
    <t>Serveis Generals</t>
  </si>
  <si>
    <t>Àrea de Gestió d'Històries Clíniques</t>
  </si>
  <si>
    <t>Total Bloc A</t>
  </si>
  <si>
    <t>Altell Laboratoris</t>
  </si>
  <si>
    <t xml:space="preserve"> Baix</t>
  </si>
  <si>
    <t>Total Bloc B</t>
  </si>
  <si>
    <t>Total Bloc C</t>
  </si>
  <si>
    <t>Alt (mig,baix)</t>
  </si>
  <si>
    <t>Altell Farmàcia</t>
  </si>
  <si>
    <t>Exterior</t>
  </si>
  <si>
    <t>Total Bloc D</t>
  </si>
  <si>
    <t>Àrea Quirúrgica d'Oftalmologia</t>
  </si>
  <si>
    <t>Residència Metges de Guàrdia</t>
  </si>
  <si>
    <t>Urgències de Psquiatria</t>
  </si>
  <si>
    <t>Baix/ no propiament interior Hospital</t>
  </si>
  <si>
    <t>Total Bloc E</t>
  </si>
  <si>
    <t xml:space="preserve">Baix </t>
  </si>
  <si>
    <t>Medicina Nuclear</t>
  </si>
  <si>
    <t>Radiofarmàcia</t>
  </si>
  <si>
    <t>Oncologia Radioteràpica</t>
  </si>
  <si>
    <t>Radiofisiologia i i Radioprotecció</t>
  </si>
  <si>
    <t>Total Bloc F</t>
  </si>
  <si>
    <t>Nou Semicrítics</t>
  </si>
  <si>
    <t>Total Bloc G</t>
  </si>
  <si>
    <t xml:space="preserve">Vestíbul principal </t>
  </si>
  <si>
    <t>Total Bloc V</t>
  </si>
  <si>
    <t xml:space="preserve"> Gestió Roba</t>
  </si>
  <si>
    <t>Distribució i col:locació de la roba</t>
  </si>
  <si>
    <t>TOTAL COST  Hospital Nou</t>
  </si>
  <si>
    <t>Total Gestió de la roba</t>
  </si>
  <si>
    <t>Preu total Banc i Teixits  s/IVA</t>
  </si>
  <si>
    <t>Preu total Banc i Teixits s/IVA</t>
  </si>
  <si>
    <t xml:space="preserve">TOTAL COST  Ampliació </t>
  </si>
  <si>
    <r>
      <t>M</t>
    </r>
    <r>
      <rPr>
        <b/>
        <vertAlign val="superscript"/>
        <sz val="11"/>
        <color rgb="FFFF0000"/>
        <rFont val="Arial"/>
        <family val="2"/>
      </rPr>
      <t>2</t>
    </r>
    <r>
      <rPr>
        <b/>
        <sz val="11"/>
        <color rgb="FFFF0000"/>
        <rFont val="Arial"/>
        <family val="2"/>
      </rPr>
      <t xml:space="preserve">  per risc</t>
    </r>
  </si>
  <si>
    <t>Ampliació Esterilització</t>
  </si>
  <si>
    <t>Ampliació Àrea Quirúrgica</t>
  </si>
  <si>
    <t xml:space="preserve">Pevisio d'entrada en funcionament: Esterilització Abril 2024 </t>
  </si>
  <si>
    <t>Pevisio d'entrada en funcionament:Quiròfans Octubre 2024.</t>
  </si>
  <si>
    <t>Preu total licitació (Amb ampliació Bloc Quirúrgic i Esterilització) FGS s/IVA</t>
  </si>
  <si>
    <t>Alt/Mig</t>
  </si>
  <si>
    <t>Ampliació Vestuaris Soteranni -3 Bloc E</t>
  </si>
  <si>
    <t>Ampliacio vestuaris</t>
  </si>
  <si>
    <t>Pevisio d'entrada en funcionament: Octubre 2024.</t>
  </si>
  <si>
    <t>Previso entrada en funcionament: 01/06/23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</si>
</sst>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4">
    <numFmt numFmtId="8" formatCode="#,##0.00\ &quot;€&quot;;[Red]\-#,##0.00\ &quot;€&quot;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[$-409]h:mm\ AM/PM;@"/>
    <numFmt numFmtId="166" formatCode="0.0"/>
    <numFmt numFmtId="167" formatCode="#,##0.00&quot; m²&quot;"/>
    <numFmt numFmtId="168" formatCode="_-* #,##0.00\ _P_t_s_-;\-* #,##0.00\ _P_t_s_-;_-* &quot;-&quot;??\ _P_t_s_-;_-@_-"/>
    <numFmt numFmtId="169" formatCode="[&lt;=9999999]###\-####;\(###\)\ ###\-####"/>
    <numFmt numFmtId="170" formatCode="0.00\ &quot;€/h&quot;"/>
    <numFmt numFmtId="171" formatCode="_-* #,##0.00\ [$€-1]_-;\-* #,##0.00\ [$€-1]_-;_-* &quot;-&quot;??\ [$€-1]_-"/>
    <numFmt numFmtId="172" formatCode="General_)"/>
    <numFmt numFmtId="173" formatCode="#,##0.0_ ;\-#,##0.0\ "/>
  </numFmts>
  <fonts count="7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i/>
      <sz val="10"/>
      <color indexed="1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8"/>
      <name val="Arial"/>
      <family val="2"/>
    </font>
    <font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b/>
      <sz val="15"/>
      <color indexed="54"/>
      <name val="Calibri"/>
      <family val="2"/>
    </font>
    <font>
      <sz val="9"/>
      <name val="Tms Rmn"/>
    </font>
    <font>
      <sz val="9"/>
      <name val="ArbitraryRegular"/>
    </font>
    <font>
      <b/>
      <sz val="12"/>
      <name val="Helv"/>
    </font>
    <font>
      <b/>
      <sz val="10"/>
      <name val="Helv"/>
    </font>
    <font>
      <b/>
      <sz val="12"/>
      <name val="ArbitraryRegular"/>
    </font>
    <font>
      <u/>
      <sz val="10"/>
      <color theme="10"/>
      <name val="Arial"/>
      <family val="2"/>
    </font>
    <font>
      <sz val="12"/>
      <color theme="1"/>
      <name val="Calibri"/>
      <family val="2"/>
      <scheme val="minor"/>
    </font>
    <font>
      <sz val="10"/>
      <name val="Courier"/>
      <family val="3"/>
    </font>
    <font>
      <sz val="10"/>
      <name val="Tahoma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24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0"/>
      <color indexed="8"/>
      <name val="Arial"/>
      <family val="2"/>
    </font>
    <font>
      <b/>
      <i/>
      <sz val="10"/>
      <color indexed="8"/>
      <name val="Arial"/>
      <family val="2"/>
    </font>
    <font>
      <sz val="10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rgb="FFFF0000"/>
      <name val="Calibri"/>
      <family val="2"/>
      <scheme val="minor"/>
    </font>
    <font>
      <b/>
      <sz val="11"/>
      <color rgb="FFFF0000"/>
      <name val="Arial"/>
      <family val="2"/>
    </font>
    <font>
      <b/>
      <vertAlign val="superscript"/>
      <sz val="11"/>
      <color rgb="FFFF0000"/>
      <name val="Arial"/>
      <family val="2"/>
    </font>
    <font>
      <b/>
      <sz val="10"/>
      <color rgb="FFFF0000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55"/>
        <bgColor indexed="55"/>
      </patternFill>
    </fill>
    <fill>
      <patternFill patternType="solid">
        <fgColor indexed="18"/>
        <bgColor indexed="18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</patternFill>
    </fill>
    <fill>
      <patternFill patternType="solid">
        <fgColor indexed="9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rgb="FFFFCC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</fills>
  <borders count="9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17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518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6" fillId="7" borderId="0" applyNumberFormat="0" applyBorder="0" applyAlignment="0" applyProtection="0"/>
    <xf numFmtId="0" fontId="7" fillId="19" borderId="47" applyNumberFormat="0" applyAlignment="0" applyProtection="0"/>
    <xf numFmtId="0" fontId="8" fillId="20" borderId="48" applyNumberFormat="0" applyAlignment="0" applyProtection="0"/>
    <xf numFmtId="0" fontId="9" fillId="0" borderId="49" applyNumberFormat="0" applyFill="0" applyAlignment="0" applyProtection="0"/>
    <xf numFmtId="43" fontId="3" fillId="0" borderId="0" applyFont="0" applyFill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4" borderId="0" applyNumberFormat="0" applyBorder="0" applyAlignment="0" applyProtection="0"/>
    <xf numFmtId="0" fontId="10" fillId="6" borderId="0" applyNumberFormat="0" applyBorder="0" applyAlignment="0" applyProtection="0"/>
    <xf numFmtId="44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11" fillId="19" borderId="51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52" applyNumberFormat="0" applyFill="0" applyAlignment="0" applyProtection="0"/>
    <xf numFmtId="0" fontId="15" fillId="0" borderId="53" applyNumberFormat="0" applyFill="0" applyAlignment="0" applyProtection="0"/>
    <xf numFmtId="0" fontId="16" fillId="0" borderId="54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" fillId="0" borderId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21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22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3" borderId="0" applyNumberFormat="0" applyBorder="0" applyAlignment="0" applyProtection="0"/>
    <xf numFmtId="0" fontId="4" fillId="34" borderId="0" applyNumberFormat="0" applyBorder="0" applyAlignment="0" applyProtection="0"/>
    <xf numFmtId="0" fontId="4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7" borderId="0" applyNumberFormat="0" applyBorder="0" applyAlignment="0" applyProtection="0"/>
    <xf numFmtId="0" fontId="5" fillId="16" borderId="0" applyNumberFormat="0" applyBorder="0" applyAlignment="0" applyProtection="0"/>
    <xf numFmtId="0" fontId="4" fillId="30" borderId="0" applyNumberFormat="0" applyBorder="0" applyAlignment="0" applyProtection="0"/>
    <xf numFmtId="0" fontId="4" fillId="38" borderId="0" applyNumberFormat="0" applyBorder="0" applyAlignment="0" applyProtection="0"/>
    <xf numFmtId="0" fontId="5" fillId="31" borderId="0" applyNumberFormat="0" applyBorder="0" applyAlignment="0" applyProtection="0"/>
    <xf numFmtId="0" fontId="5" fillId="39" borderId="0" applyNumberFormat="0" applyBorder="0" applyAlignment="0" applyProtection="0"/>
    <xf numFmtId="0" fontId="5" fillId="17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4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5" borderId="0" applyNumberFormat="0" applyBorder="0" applyAlignment="0" applyProtection="0"/>
    <xf numFmtId="0" fontId="12" fillId="0" borderId="0" applyNumberFormat="0" applyFill="0" applyBorder="0" applyAlignment="0" applyProtection="0"/>
    <xf numFmtId="0" fontId="23" fillId="42" borderId="0" applyNumberFormat="0" applyBorder="0" applyAlignment="0" applyProtection="0"/>
    <xf numFmtId="0" fontId="6" fillId="7" borderId="0" applyNumberFormat="0" applyBorder="0" applyAlignment="0" applyProtection="0"/>
    <xf numFmtId="0" fontId="7" fillId="19" borderId="47" applyNumberFormat="0" applyAlignment="0" applyProtection="0"/>
    <xf numFmtId="0" fontId="24" fillId="46" borderId="55" applyNumberFormat="0" applyAlignment="0" applyProtection="0"/>
    <xf numFmtId="0" fontId="7" fillId="19" borderId="47" applyNumberFormat="0" applyAlignment="0" applyProtection="0"/>
    <xf numFmtId="0" fontId="8" fillId="20" borderId="48" applyNumberFormat="0" applyAlignment="0" applyProtection="0"/>
    <xf numFmtId="0" fontId="9" fillId="0" borderId="49" applyNumberFormat="0" applyFill="0" applyAlignment="0" applyProtection="0"/>
    <xf numFmtId="0" fontId="9" fillId="0" borderId="49" applyNumberFormat="0" applyFill="0" applyAlignment="0" applyProtection="0"/>
    <xf numFmtId="0" fontId="8" fillId="39" borderId="48" applyNumberFormat="0" applyAlignment="0" applyProtection="0"/>
    <xf numFmtId="43" fontId="1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25" borderId="50" applyNumberFormat="0" applyFont="0" applyAlignment="0" applyProtection="0"/>
    <xf numFmtId="0" fontId="18" fillId="47" borderId="0" applyNumberFormat="0" applyBorder="0" applyAlignment="0" applyProtection="0"/>
    <xf numFmtId="0" fontId="18" fillId="48" borderId="0" applyNumberFormat="0" applyBorder="0" applyAlignment="0" applyProtection="0"/>
    <xf numFmtId="0" fontId="18" fillId="49" borderId="0" applyNumberFormat="0" applyBorder="0" applyAlignment="0" applyProtection="0"/>
    <xf numFmtId="0" fontId="40" fillId="0" borderId="56" applyNumberFormat="0" applyFill="0" applyAlignment="0" applyProtection="0"/>
    <xf numFmtId="0" fontId="16" fillId="0" borderId="0" applyNumberFormat="0" applyFill="0" applyBorder="0" applyAlignment="0" applyProtection="0"/>
    <xf numFmtId="0" fontId="5" fillId="21" borderId="0" applyNumberFormat="0" applyBorder="0" applyAlignment="0" applyProtection="0"/>
    <xf numFmtId="165" fontId="2" fillId="4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4" borderId="0" applyNumberFormat="0" applyBorder="0" applyAlignment="0" applyProtection="0"/>
    <xf numFmtId="0" fontId="20" fillId="10" borderId="47" applyNumberFormat="0" applyAlignment="0" applyProtection="0"/>
    <xf numFmtId="0" fontId="20" fillId="10" borderId="47" applyNumberFormat="0" applyAlignment="0" applyProtection="0"/>
    <xf numFmtId="164" fontId="19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35" borderId="0" applyNumberFormat="0" applyBorder="0" applyAlignment="0" applyProtection="0"/>
    <xf numFmtId="0" fontId="26" fillId="0" borderId="57" applyNumberFormat="0" applyFill="0" applyAlignment="0" applyProtection="0"/>
    <xf numFmtId="0" fontId="27" fillId="0" borderId="58" applyNumberFormat="0" applyFill="0" applyAlignment="0" applyProtection="0"/>
    <xf numFmtId="0" fontId="28" fillId="0" borderId="59" applyNumberFormat="0" applyFill="0" applyAlignment="0" applyProtection="0"/>
    <xf numFmtId="0" fontId="28" fillId="0" borderId="0" applyNumberForma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10" fillId="6" borderId="0" applyNumberFormat="0" applyBorder="0" applyAlignment="0" applyProtection="0"/>
    <xf numFmtId="0" fontId="29" fillId="43" borderId="55" applyNumberFormat="0" applyAlignment="0" applyProtection="0"/>
    <xf numFmtId="0" fontId="10" fillId="6" borderId="0" applyNumberFormat="0" applyBorder="0" applyAlignment="0" applyProtection="0"/>
    <xf numFmtId="0" fontId="41" fillId="0" borderId="0"/>
    <xf numFmtId="0" fontId="42" fillId="0" borderId="60">
      <alignment horizontal="right"/>
    </xf>
    <xf numFmtId="0" fontId="6" fillId="0" borderId="61" applyNumberFormat="0" applyFill="0" applyAlignment="0" applyProtection="0"/>
    <xf numFmtId="43" fontId="4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1" fillId="50" borderId="0" applyNumberFormat="0" applyBorder="0" applyAlignment="0" applyProtection="0"/>
    <xf numFmtId="0" fontId="21" fillId="50" borderId="0" applyNumberFormat="0" applyBorder="0" applyAlignment="0" applyProtection="0"/>
    <xf numFmtId="0" fontId="41" fillId="0" borderId="0"/>
    <xf numFmtId="0" fontId="3" fillId="0" borderId="0"/>
    <xf numFmtId="165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2" fillId="0" borderId="0">
      <alignment vertical="top"/>
    </xf>
    <xf numFmtId="0" fontId="19" fillId="25" borderId="50" applyNumberFormat="0" applyFont="0" applyAlignment="0" applyProtection="0"/>
    <xf numFmtId="0" fontId="3" fillId="25" borderId="50" applyNumberFormat="0" applyFont="0" applyAlignment="0" applyProtection="0"/>
    <xf numFmtId="0" fontId="3" fillId="25" borderId="50" applyNumberFormat="0" applyFont="0" applyAlignment="0" applyProtection="0"/>
    <xf numFmtId="0" fontId="3" fillId="25" borderId="50" applyNumberFormat="0" applyFont="0" applyAlignment="0" applyProtection="0"/>
    <xf numFmtId="0" fontId="4" fillId="25" borderId="50" applyNumberFormat="0" applyFont="0" applyAlignment="0" applyProtection="0"/>
    <xf numFmtId="0" fontId="3" fillId="3" borderId="46" applyNumberFormat="0" applyFont="0" applyAlignment="0" applyProtection="0"/>
    <xf numFmtId="0" fontId="30" fillId="42" borderId="55" applyNumberFormat="0" applyFont="0" applyAlignment="0" applyProtection="0"/>
    <xf numFmtId="0" fontId="31" fillId="42" borderId="55" applyNumberFormat="0" applyFont="0" applyAlignment="0" applyProtection="0"/>
    <xf numFmtId="0" fontId="11" fillId="46" borderId="51" applyNumberFormat="0" applyAlignment="0" applyProtection="0"/>
    <xf numFmtId="9" fontId="1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1" fillId="19" borderId="51" applyNumberFormat="0" applyAlignment="0" applyProtection="0"/>
    <xf numFmtId="4" fontId="31" fillId="50" borderId="55" applyNumberFormat="0" applyProtection="0">
      <alignment vertical="center"/>
    </xf>
    <xf numFmtId="4" fontId="32" fillId="51" borderId="55" applyNumberFormat="0" applyProtection="0">
      <alignment vertical="center"/>
    </xf>
    <xf numFmtId="4" fontId="31" fillId="51" borderId="55" applyNumberFormat="0" applyProtection="0">
      <alignment horizontal="left" vertical="center" indent="1"/>
    </xf>
    <xf numFmtId="0" fontId="33" fillId="50" borderId="62" applyNumberFormat="0" applyProtection="0">
      <alignment horizontal="left" vertical="top" indent="1"/>
    </xf>
    <xf numFmtId="4" fontId="31" fillId="17" borderId="55" applyNumberFormat="0" applyProtection="0">
      <alignment horizontal="left" vertical="center" indent="1"/>
    </xf>
    <xf numFmtId="4" fontId="31" fillId="6" borderId="55" applyNumberFormat="0" applyProtection="0">
      <alignment horizontal="right" vertical="center"/>
    </xf>
    <xf numFmtId="4" fontId="31" fillId="52" borderId="55" applyNumberFormat="0" applyProtection="0">
      <alignment horizontal="right" vertical="center"/>
    </xf>
    <xf numFmtId="4" fontId="31" fillId="22" borderId="63" applyNumberFormat="0" applyProtection="0">
      <alignment horizontal="right" vertical="center"/>
    </xf>
    <xf numFmtId="4" fontId="31" fillId="14" borderId="55" applyNumberFormat="0" applyProtection="0">
      <alignment horizontal="right" vertical="center"/>
    </xf>
    <xf numFmtId="4" fontId="31" fillId="18" borderId="55" applyNumberFormat="0" applyProtection="0">
      <alignment horizontal="right" vertical="center"/>
    </xf>
    <xf numFmtId="4" fontId="31" fillId="24" borderId="55" applyNumberFormat="0" applyProtection="0">
      <alignment horizontal="right" vertical="center"/>
    </xf>
    <xf numFmtId="4" fontId="31" fillId="23" borderId="55" applyNumberFormat="0" applyProtection="0">
      <alignment horizontal="right" vertical="center"/>
    </xf>
    <xf numFmtId="4" fontId="31" fillId="53" borderId="55" applyNumberFormat="0" applyProtection="0">
      <alignment horizontal="right" vertical="center"/>
    </xf>
    <xf numFmtId="4" fontId="31" fillId="13" borderId="55" applyNumberFormat="0" applyProtection="0">
      <alignment horizontal="right" vertical="center"/>
    </xf>
    <xf numFmtId="4" fontId="31" fillId="54" borderId="63" applyNumberFormat="0" applyProtection="0">
      <alignment horizontal="left" vertical="center" indent="1"/>
    </xf>
    <xf numFmtId="4" fontId="3" fillId="55" borderId="63" applyNumberFormat="0" applyProtection="0">
      <alignment horizontal="left" vertical="center" indent="1"/>
    </xf>
    <xf numFmtId="4" fontId="3" fillId="55" borderId="63" applyNumberFormat="0" applyProtection="0">
      <alignment horizontal="left" vertical="center" indent="1"/>
    </xf>
    <xf numFmtId="4" fontId="31" fillId="56" borderId="55" applyNumberFormat="0" applyProtection="0">
      <alignment horizontal="right" vertical="center"/>
    </xf>
    <xf numFmtId="4" fontId="31" fillId="57" borderId="63" applyNumberFormat="0" applyProtection="0">
      <alignment horizontal="left" vertical="center" indent="1"/>
    </xf>
    <xf numFmtId="4" fontId="31" fillId="56" borderId="63" applyNumberFormat="0" applyProtection="0">
      <alignment horizontal="left" vertical="center" indent="1"/>
    </xf>
    <xf numFmtId="0" fontId="31" fillId="19" borderId="55" applyNumberFormat="0" applyProtection="0">
      <alignment horizontal="left" vertical="center" indent="1"/>
    </xf>
    <xf numFmtId="0" fontId="30" fillId="55" borderId="62" applyNumberFormat="0" applyProtection="0">
      <alignment horizontal="left" vertical="top" indent="1"/>
    </xf>
    <xf numFmtId="0" fontId="31" fillId="55" borderId="62" applyNumberFormat="0" applyProtection="0">
      <alignment horizontal="left" vertical="top" indent="1"/>
    </xf>
    <xf numFmtId="0" fontId="31" fillId="55" borderId="62" applyNumberFormat="0" applyProtection="0">
      <alignment horizontal="left" vertical="top" indent="1"/>
    </xf>
    <xf numFmtId="0" fontId="31" fillId="58" borderId="55" applyNumberFormat="0" applyProtection="0">
      <alignment horizontal="left" vertical="center" indent="1"/>
    </xf>
    <xf numFmtId="0" fontId="30" fillId="56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11" borderId="55" applyNumberFormat="0" applyProtection="0">
      <alignment horizontal="left" vertical="center" indent="1"/>
    </xf>
    <xf numFmtId="0" fontId="30" fillId="11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57" borderId="55" applyNumberFormat="0" applyProtection="0">
      <alignment horizontal="left" vertical="center" indent="1"/>
    </xf>
    <xf numFmtId="0" fontId="30" fillId="57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0" fillId="59" borderId="64" applyNumberFormat="0">
      <protection locked="0"/>
    </xf>
    <xf numFmtId="0" fontId="31" fillId="59" borderId="64" applyNumberFormat="0">
      <protection locked="0"/>
    </xf>
    <xf numFmtId="0" fontId="31" fillId="59" borderId="64" applyNumberFormat="0">
      <protection locked="0"/>
    </xf>
    <xf numFmtId="0" fontId="34" fillId="55" borderId="65" applyBorder="0"/>
    <xf numFmtId="4" fontId="35" fillId="25" borderId="62" applyNumberFormat="0" applyProtection="0">
      <alignment vertical="center"/>
    </xf>
    <xf numFmtId="4" fontId="32" fillId="60" borderId="11" applyNumberFormat="0" applyProtection="0">
      <alignment vertical="center"/>
    </xf>
    <xf numFmtId="4" fontId="35" fillId="19" borderId="62" applyNumberFormat="0" applyProtection="0">
      <alignment horizontal="left" vertical="center" indent="1"/>
    </xf>
    <xf numFmtId="0" fontId="35" fillId="25" borderId="62" applyNumberFormat="0" applyProtection="0">
      <alignment horizontal="left" vertical="top" indent="1"/>
    </xf>
    <xf numFmtId="4" fontId="31" fillId="0" borderId="55" applyNumberFormat="0" applyProtection="0">
      <alignment horizontal="right" vertical="center"/>
    </xf>
    <xf numFmtId="4" fontId="32" fillId="61" borderId="55" applyNumberFormat="0" applyProtection="0">
      <alignment horizontal="right" vertical="center"/>
    </xf>
    <xf numFmtId="4" fontId="31" fillId="17" borderId="55" applyNumberFormat="0" applyProtection="0">
      <alignment horizontal="left" vertical="center" indent="1"/>
    </xf>
    <xf numFmtId="0" fontId="35" fillId="56" borderId="62" applyNumberFormat="0" applyProtection="0">
      <alignment horizontal="left" vertical="top" indent="1"/>
    </xf>
    <xf numFmtId="4" fontId="36" fillId="62" borderId="63" applyNumberFormat="0" applyProtection="0">
      <alignment horizontal="left" vertical="center" indent="1"/>
    </xf>
    <xf numFmtId="0" fontId="31" fillId="63" borderId="11"/>
    <xf numFmtId="4" fontId="37" fillId="59" borderId="55" applyNumberFormat="0" applyProtection="0">
      <alignment horizontal="right" vertical="center"/>
    </xf>
    <xf numFmtId="0" fontId="6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1" fillId="19" borderId="51" applyNumberFormat="0" applyAlignment="0" applyProtection="0"/>
    <xf numFmtId="0" fontId="43" fillId="0" borderId="0"/>
    <xf numFmtId="0" fontId="43" fillId="0" borderId="0"/>
    <xf numFmtId="0" fontId="44" fillId="0" borderId="0"/>
    <xf numFmtId="0" fontId="44" fillId="0" borderId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5" fillId="0" borderId="66"/>
    <xf numFmtId="0" fontId="14" fillId="0" borderId="52" applyNumberFormat="0" applyFill="0" applyAlignment="0" applyProtection="0"/>
    <xf numFmtId="0" fontId="15" fillId="0" borderId="53" applyNumberFormat="0" applyFill="0" applyAlignment="0" applyProtection="0"/>
    <xf numFmtId="0" fontId="16" fillId="0" borderId="54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4" fillId="0" borderId="52" applyNumberFormat="0" applyFill="0" applyAlignment="0" applyProtection="0"/>
    <xf numFmtId="0" fontId="15" fillId="0" borderId="53" applyNumberFormat="0" applyFill="0" applyAlignment="0" applyProtection="0"/>
    <xf numFmtId="0" fontId="16" fillId="0" borderId="54" applyNumberFormat="0" applyFill="0" applyAlignment="0" applyProtection="0"/>
    <xf numFmtId="0" fontId="38" fillId="0" borderId="0" applyNumberFormat="0" applyFill="0" applyBorder="0" applyAlignment="0" applyProtection="0"/>
    <xf numFmtId="0" fontId="18" fillId="0" borderId="67" applyNumberFormat="0" applyFill="0" applyAlignment="0" applyProtection="0"/>
    <xf numFmtId="0" fontId="8" fillId="20" borderId="48" applyNumberFormat="0" applyAlignment="0" applyProtection="0"/>
    <xf numFmtId="0" fontId="39" fillId="0" borderId="0" applyNumberFormat="0" applyFill="0" applyBorder="0" applyAlignment="0" applyProtection="0"/>
    <xf numFmtId="0" fontId="3" fillId="0" borderId="0"/>
    <xf numFmtId="0" fontId="19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1" fillId="0" borderId="0"/>
    <xf numFmtId="0" fontId="3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4" fontId="1" fillId="0" borderId="0" applyFont="0" applyFill="0" applyBorder="0" applyAlignment="0" applyProtection="0"/>
    <xf numFmtId="0" fontId="47" fillId="0" borderId="0"/>
    <xf numFmtId="43" fontId="47" fillId="0" borderId="0" applyFont="0" applyFill="0" applyBorder="0" applyAlignment="0" applyProtection="0"/>
    <xf numFmtId="44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2" fillId="0" borderId="0" applyFont="0" applyFill="0" applyBorder="0" applyAlignment="0" applyProtection="0">
      <alignment vertical="top"/>
    </xf>
    <xf numFmtId="169" fontId="3" fillId="0" borderId="0" applyFont="0" applyFill="0" applyBorder="0" applyAlignment="0" applyProtection="0"/>
    <xf numFmtId="0" fontId="31" fillId="42" borderId="55" applyNumberFormat="0" applyFont="0" applyAlignment="0" applyProtection="0"/>
    <xf numFmtId="0" fontId="31" fillId="55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1" fillId="59" borderId="64" applyNumberFormat="0">
      <protection locked="0"/>
    </xf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3" fillId="0" borderId="0" applyFont="0" applyFill="0" applyBorder="0" applyAlignment="0" applyProtection="0"/>
    <xf numFmtId="172" fontId="48" fillId="0" borderId="0"/>
    <xf numFmtId="164" fontId="48" fillId="0" borderId="0" applyFont="0" applyFill="0" applyBorder="0" applyAlignment="0" applyProtection="0"/>
    <xf numFmtId="0" fontId="4" fillId="0" borderId="0"/>
    <xf numFmtId="0" fontId="1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31" fillId="42" borderId="55" applyNumberFormat="0" applyFont="0" applyAlignment="0" applyProtection="0"/>
    <xf numFmtId="9" fontId="3" fillId="0" borderId="0" applyFont="0" applyFill="0" applyBorder="0" applyAlignment="0" applyProtection="0"/>
    <xf numFmtId="0" fontId="31" fillId="55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1" fillId="59" borderId="64" applyNumberFormat="0">
      <protection locked="0"/>
    </xf>
    <xf numFmtId="164" fontId="48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31" fillId="42" borderId="55" applyNumberFormat="0" applyFont="0" applyAlignment="0" applyProtection="0"/>
    <xf numFmtId="9" fontId="3" fillId="0" borderId="0" applyFont="0" applyFill="0" applyBorder="0" applyAlignment="0" applyProtection="0"/>
    <xf numFmtId="0" fontId="31" fillId="55" borderId="62" applyNumberFormat="0" applyProtection="0">
      <alignment horizontal="left" vertical="top" indent="1"/>
    </xf>
    <xf numFmtId="0" fontId="31" fillId="56" borderId="62" applyNumberFormat="0" applyProtection="0">
      <alignment horizontal="left" vertical="top" indent="1"/>
    </xf>
    <xf numFmtId="0" fontId="31" fillId="11" borderId="62" applyNumberFormat="0" applyProtection="0">
      <alignment horizontal="left" vertical="top" indent="1"/>
    </xf>
    <xf numFmtId="0" fontId="31" fillId="57" borderId="62" applyNumberFormat="0" applyProtection="0">
      <alignment horizontal="left" vertical="top" indent="1"/>
    </xf>
    <xf numFmtId="0" fontId="31" fillId="59" borderId="64" applyNumberFormat="0">
      <protection locked="0"/>
    </xf>
    <xf numFmtId="0" fontId="49" fillId="25" borderId="50" applyNumberFormat="0" applyFont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9" fillId="25" borderId="50" applyNumberFormat="0" applyFont="0" applyAlignment="0" applyProtection="0"/>
    <xf numFmtId="0" fontId="4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9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3" fillId="25" borderId="50" applyNumberFormat="0" applyFont="0" applyAlignment="0" applyProtection="0"/>
    <xf numFmtId="0" fontId="1" fillId="0" borderId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47" fillId="0" borderId="0"/>
    <xf numFmtId="0" fontId="3" fillId="0" borderId="0"/>
    <xf numFmtId="0" fontId="19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59">
    <xf numFmtId="0" fontId="0" fillId="0" borderId="0" xfId="0"/>
    <xf numFmtId="0" fontId="53" fillId="0" borderId="0" xfId="0" applyFont="1"/>
    <xf numFmtId="0" fontId="51" fillId="2" borderId="16" xfId="0" applyFont="1" applyFill="1" applyBorder="1" applyAlignment="1">
      <alignment horizontal="center"/>
    </xf>
    <xf numFmtId="0" fontId="51" fillId="2" borderId="35" xfId="0" applyFont="1" applyFill="1" applyBorder="1" applyAlignment="1">
      <alignment horizontal="center"/>
    </xf>
    <xf numFmtId="0" fontId="0" fillId="0" borderId="0" xfId="0"/>
    <xf numFmtId="0" fontId="51" fillId="0" borderId="0" xfId="0" applyFont="1"/>
    <xf numFmtId="0" fontId="52" fillId="0" borderId="0" xfId="0" applyFont="1"/>
    <xf numFmtId="0" fontId="50" fillId="2" borderId="1" xfId="0" applyFont="1" applyFill="1" applyBorder="1" applyAlignment="1">
      <alignment horizontal="center" vertical="center" wrapText="1"/>
    </xf>
    <xf numFmtId="0" fontId="51" fillId="2" borderId="12" xfId="0" applyFont="1" applyFill="1" applyBorder="1"/>
    <xf numFmtId="0" fontId="51" fillId="2" borderId="14" xfId="0" applyFont="1" applyFill="1" applyBorder="1"/>
    <xf numFmtId="0" fontId="51" fillId="2" borderId="15" xfId="0" applyFont="1" applyFill="1" applyBorder="1"/>
    <xf numFmtId="0" fontId="51" fillId="2" borderId="16" xfId="0" applyFont="1" applyFill="1" applyBorder="1"/>
    <xf numFmtId="0" fontId="51" fillId="2" borderId="15" xfId="0" applyFont="1" applyFill="1" applyBorder="1" applyAlignment="1">
      <alignment horizontal="center"/>
    </xf>
    <xf numFmtId="0" fontId="51" fillId="2" borderId="34" xfId="0" applyFont="1" applyFill="1" applyBorder="1"/>
    <xf numFmtId="0" fontId="51" fillId="2" borderId="35" xfId="0" applyFont="1" applyFill="1" applyBorder="1"/>
    <xf numFmtId="0" fontId="51" fillId="2" borderId="34" xfId="0" applyFont="1" applyFill="1" applyBorder="1" applyAlignment="1">
      <alignment horizontal="center"/>
    </xf>
    <xf numFmtId="0" fontId="50" fillId="2" borderId="31" xfId="0" applyFont="1" applyFill="1" applyBorder="1"/>
    <xf numFmtId="0" fontId="50" fillId="2" borderId="32" xfId="0" applyFont="1" applyFill="1" applyBorder="1"/>
    <xf numFmtId="0" fontId="51" fillId="0" borderId="9" xfId="0" applyFont="1" applyBorder="1" applyAlignment="1"/>
    <xf numFmtId="0" fontId="51" fillId="0" borderId="0" xfId="0" applyFont="1" applyAlignment="1">
      <alignment horizontal="left"/>
    </xf>
    <xf numFmtId="0" fontId="0" fillId="0" borderId="0" xfId="0"/>
    <xf numFmtId="0" fontId="55" fillId="0" borderId="0" xfId="0" applyFont="1"/>
    <xf numFmtId="0" fontId="55" fillId="0" borderId="0" xfId="0" applyFont="1" applyAlignment="1">
      <alignment horizontal="center"/>
    </xf>
    <xf numFmtId="0" fontId="56" fillId="0" borderId="0" xfId="0" applyFont="1"/>
    <xf numFmtId="0" fontId="57" fillId="0" borderId="12" xfId="0" applyFont="1" applyBorder="1" applyProtection="1"/>
    <xf numFmtId="0" fontId="57" fillId="0" borderId="14" xfId="0" applyFont="1" applyBorder="1" applyAlignment="1" applyProtection="1">
      <alignment wrapText="1"/>
      <protection locked="0"/>
    </xf>
    <xf numFmtId="0" fontId="57" fillId="0" borderId="15" xfId="0" applyFont="1" applyBorder="1" applyProtection="1"/>
    <xf numFmtId="0" fontId="57" fillId="0" borderId="16" xfId="0" applyFont="1" applyBorder="1" applyAlignment="1" applyProtection="1">
      <alignment wrapText="1"/>
      <protection locked="0"/>
    </xf>
    <xf numFmtId="0" fontId="58" fillId="0" borderId="15" xfId="0" applyFont="1" applyBorder="1" applyProtection="1"/>
    <xf numFmtId="0" fontId="58" fillId="0" borderId="16" xfId="0" applyFont="1" applyBorder="1" applyAlignment="1" applyProtection="1">
      <alignment wrapText="1"/>
      <protection locked="0"/>
    </xf>
    <xf numFmtId="0" fontId="58" fillId="0" borderId="15" xfId="0" applyFont="1" applyBorder="1" applyAlignment="1" applyProtection="1">
      <alignment vertical="top"/>
    </xf>
    <xf numFmtId="0" fontId="58" fillId="0" borderId="78" xfId="0" applyFont="1" applyBorder="1" applyAlignment="1" applyProtection="1">
      <alignment wrapText="1"/>
    </xf>
    <xf numFmtId="0" fontId="58" fillId="0" borderId="18" xfId="0" applyFont="1" applyBorder="1" applyAlignment="1" applyProtection="1">
      <alignment wrapText="1"/>
      <protection locked="0"/>
    </xf>
    <xf numFmtId="0" fontId="56" fillId="2" borderId="2" xfId="0" applyFont="1" applyFill="1" applyBorder="1" applyAlignment="1">
      <alignment vertical="center"/>
    </xf>
    <xf numFmtId="0" fontId="56" fillId="2" borderId="1" xfId="0" applyFont="1" applyFill="1" applyBorder="1" applyAlignment="1">
      <alignment vertical="center"/>
    </xf>
    <xf numFmtId="0" fontId="56" fillId="0" borderId="45" xfId="0" applyFont="1" applyFill="1" applyBorder="1" applyAlignment="1">
      <alignment vertical="center" wrapText="1"/>
    </xf>
    <xf numFmtId="0" fontId="56" fillId="0" borderId="28" xfId="0" applyFont="1" applyFill="1" applyBorder="1" applyAlignment="1">
      <alignment vertical="center" wrapText="1"/>
    </xf>
    <xf numFmtId="0" fontId="55" fillId="0" borderId="13" xfId="0" applyFont="1" applyBorder="1"/>
    <xf numFmtId="0" fontId="55" fillId="0" borderId="42" xfId="0" applyFont="1" applyBorder="1"/>
    <xf numFmtId="0" fontId="55" fillId="0" borderId="15" xfId="0" applyFont="1" applyBorder="1"/>
    <xf numFmtId="0" fontId="55" fillId="0" borderId="11" xfId="0" applyFont="1" applyBorder="1" applyAlignment="1">
      <alignment horizontal="center"/>
    </xf>
    <xf numFmtId="0" fontId="55" fillId="0" borderId="11" xfId="0" applyFont="1" applyBorder="1"/>
    <xf numFmtId="0" fontId="55" fillId="0" borderId="78" xfId="0" applyFont="1" applyBorder="1"/>
    <xf numFmtId="0" fontId="55" fillId="0" borderId="17" xfId="0" applyFont="1" applyBorder="1"/>
    <xf numFmtId="0" fontId="55" fillId="0" borderId="17" xfId="0" applyFont="1" applyBorder="1" applyAlignment="1">
      <alignment horizontal="center"/>
    </xf>
    <xf numFmtId="0" fontId="55" fillId="0" borderId="72" xfId="0" applyFont="1" applyBorder="1"/>
    <xf numFmtId="0" fontId="55" fillId="0" borderId="20" xfId="0" applyFont="1" applyBorder="1"/>
    <xf numFmtId="0" fontId="55" fillId="0" borderId="20" xfId="0" applyFont="1" applyBorder="1" applyAlignment="1">
      <alignment horizontal="center"/>
    </xf>
    <xf numFmtId="0" fontId="55" fillId="0" borderId="68" xfId="0" applyFont="1" applyBorder="1"/>
    <xf numFmtId="0" fontId="55" fillId="0" borderId="34" xfId="0" applyFont="1" applyBorder="1"/>
    <xf numFmtId="0" fontId="55" fillId="0" borderId="39" xfId="0" applyFont="1" applyBorder="1"/>
    <xf numFmtId="0" fontId="55" fillId="0" borderId="39" xfId="0" applyFont="1" applyBorder="1" applyAlignment="1">
      <alignment horizontal="center"/>
    </xf>
    <xf numFmtId="0" fontId="55" fillId="0" borderId="12" xfId="0" applyFont="1" applyBorder="1"/>
    <xf numFmtId="0" fontId="55" fillId="0" borderId="13" xfId="0" applyFont="1" applyBorder="1" applyAlignment="1">
      <alignment horizontal="center"/>
    </xf>
    <xf numFmtId="0" fontId="56" fillId="2" borderId="2" xfId="0" applyFont="1" applyFill="1" applyBorder="1"/>
    <xf numFmtId="0" fontId="57" fillId="2" borderId="2" xfId="342" applyFont="1" applyFill="1" applyBorder="1" applyAlignment="1">
      <alignment horizontal="center" vertical="center"/>
    </xf>
    <xf numFmtId="0" fontId="55" fillId="0" borderId="31" xfId="0" applyFont="1" applyBorder="1"/>
    <xf numFmtId="0" fontId="55" fillId="0" borderId="30" xfId="0" applyFont="1" applyBorder="1"/>
    <xf numFmtId="0" fontId="55" fillId="0" borderId="30" xfId="0" applyFont="1" applyBorder="1" applyAlignment="1">
      <alignment horizontal="center"/>
    </xf>
    <xf numFmtId="0" fontId="57" fillId="2" borderId="21" xfId="342" applyFont="1" applyFill="1" applyBorder="1" applyAlignment="1">
      <alignment horizontal="center" vertical="center"/>
    </xf>
    <xf numFmtId="0" fontId="55" fillId="0" borderId="0" xfId="0" applyFont="1" applyBorder="1"/>
    <xf numFmtId="0" fontId="55" fillId="0" borderId="12" xfId="0" applyFont="1" applyBorder="1" applyAlignment="1">
      <alignment horizontal="center"/>
    </xf>
    <xf numFmtId="167" fontId="58" fillId="2" borderId="30" xfId="298" applyNumberFormat="1" applyFont="1" applyFill="1" applyBorder="1" applyAlignment="1">
      <alignment horizontal="center" vertical="center"/>
    </xf>
    <xf numFmtId="0" fontId="55" fillId="2" borderId="7" xfId="298" applyFont="1" applyFill="1" applyBorder="1"/>
    <xf numFmtId="166" fontId="56" fillId="2" borderId="32" xfId="0" applyNumberFormat="1" applyFont="1" applyFill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 wrapText="1"/>
    </xf>
    <xf numFmtId="0" fontId="55" fillId="0" borderId="0" xfId="0" applyFont="1" applyBorder="1" applyAlignment="1">
      <alignment horizontal="center"/>
    </xf>
    <xf numFmtId="0" fontId="55" fillId="65" borderId="25" xfId="0" applyFont="1" applyFill="1" applyBorder="1"/>
    <xf numFmtId="0" fontId="55" fillId="65" borderId="16" xfId="0" applyFont="1" applyFill="1" applyBorder="1"/>
    <xf numFmtId="0" fontId="55" fillId="65" borderId="18" xfId="0" applyFont="1" applyFill="1" applyBorder="1"/>
    <xf numFmtId="0" fontId="55" fillId="0" borderId="7" xfId="0" applyFont="1" applyBorder="1"/>
    <xf numFmtId="0" fontId="58" fillId="0" borderId="0" xfId="0" applyFont="1" applyBorder="1" applyAlignment="1" applyProtection="1">
      <alignment wrapText="1"/>
    </xf>
    <xf numFmtId="0" fontId="58" fillId="0" borderId="0" xfId="0" applyFont="1" applyBorder="1" applyAlignment="1" applyProtection="1">
      <alignment wrapText="1"/>
      <protection locked="0"/>
    </xf>
    <xf numFmtId="0" fontId="56" fillId="0" borderId="0" xfId="0" applyFont="1" applyAlignment="1">
      <alignment vertical="center"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61" fillId="0" borderId="12" xfId="0" applyFont="1" applyBorder="1" applyProtection="1"/>
    <xf numFmtId="0" fontId="61" fillId="0" borderId="14" xfId="0" applyFont="1" applyBorder="1" applyAlignment="1" applyProtection="1">
      <alignment wrapText="1"/>
      <protection locked="0"/>
    </xf>
    <xf numFmtId="0" fontId="61" fillId="0" borderId="15" xfId="0" applyFont="1" applyBorder="1" applyProtection="1"/>
    <xf numFmtId="0" fontId="61" fillId="0" borderId="16" xfId="0" applyFont="1" applyBorder="1" applyAlignment="1" applyProtection="1">
      <alignment wrapText="1"/>
      <protection locked="0"/>
    </xf>
    <xf numFmtId="0" fontId="62" fillId="0" borderId="15" xfId="0" applyFont="1" applyBorder="1" applyProtection="1"/>
    <xf numFmtId="0" fontId="62" fillId="0" borderId="16" xfId="0" applyFont="1" applyBorder="1" applyAlignment="1" applyProtection="1">
      <alignment wrapText="1"/>
      <protection locked="0"/>
    </xf>
    <xf numFmtId="0" fontId="62" fillId="0" borderId="15" xfId="0" applyFont="1" applyBorder="1" applyAlignment="1" applyProtection="1">
      <alignment vertical="top"/>
    </xf>
    <xf numFmtId="0" fontId="62" fillId="0" borderId="78" xfId="0" applyFont="1" applyBorder="1" applyAlignment="1" applyProtection="1">
      <alignment wrapText="1"/>
    </xf>
    <xf numFmtId="0" fontId="62" fillId="0" borderId="18" xfId="0" applyFont="1" applyBorder="1" applyAlignment="1" applyProtection="1">
      <alignment wrapText="1"/>
      <protection locked="0"/>
    </xf>
    <xf numFmtId="0" fontId="0" fillId="0" borderId="36" xfId="0" applyFont="1" applyBorder="1" applyAlignment="1">
      <alignment vertical="center" wrapText="1"/>
    </xf>
    <xf numFmtId="0" fontId="0" fillId="0" borderId="7" xfId="0" applyFont="1" applyBorder="1" applyAlignment="1">
      <alignment vertical="center"/>
    </xf>
    <xf numFmtId="8" fontId="0" fillId="0" borderId="36" xfId="0" applyNumberFormat="1" applyFont="1" applyBorder="1" applyAlignment="1">
      <alignment horizontal="center" vertical="center"/>
    </xf>
    <xf numFmtId="8" fontId="0" fillId="65" borderId="36" xfId="0" applyNumberFormat="1" applyFont="1" applyFill="1" applyBorder="1" applyAlignment="1">
      <alignment horizontal="center" vertical="center"/>
    </xf>
    <xf numFmtId="4" fontId="57" fillId="2" borderId="30" xfId="298" applyNumberFormat="1" applyFont="1" applyFill="1" applyBorder="1" applyAlignment="1">
      <alignment horizontal="center" vertical="center"/>
    </xf>
    <xf numFmtId="0" fontId="53" fillId="2" borderId="5" xfId="0" applyFont="1" applyFill="1" applyBorder="1" applyAlignment="1">
      <alignment horizontal="center" vertical="center"/>
    </xf>
    <xf numFmtId="0" fontId="53" fillId="2" borderId="8" xfId="0" applyFont="1" applyFill="1" applyBorder="1" applyAlignment="1">
      <alignment horizontal="center" vertical="center"/>
    </xf>
    <xf numFmtId="0" fontId="56" fillId="2" borderId="6" xfId="298" applyFont="1" applyFill="1" applyBorder="1" applyAlignment="1">
      <alignment vertical="center"/>
    </xf>
    <xf numFmtId="0" fontId="56" fillId="2" borderId="7" xfId="298" applyFont="1" applyFill="1" applyBorder="1" applyAlignment="1">
      <alignment vertical="center"/>
    </xf>
    <xf numFmtId="0" fontId="56" fillId="2" borderId="8" xfId="298" applyFont="1" applyFill="1" applyBorder="1" applyAlignment="1">
      <alignment horizontal="center" vertical="center" wrapText="1"/>
    </xf>
    <xf numFmtId="0" fontId="56" fillId="2" borderId="86" xfId="298" applyFont="1" applyFill="1" applyBorder="1" applyAlignment="1">
      <alignment horizontal="center" vertical="center" wrapText="1"/>
    </xf>
    <xf numFmtId="167" fontId="58" fillId="2" borderId="80" xfId="298" applyNumberFormat="1" applyFont="1" applyFill="1" applyBorder="1" applyAlignment="1">
      <alignment horizontal="center" vertical="center"/>
    </xf>
    <xf numFmtId="0" fontId="56" fillId="0" borderId="8" xfId="0" applyFont="1" applyFill="1" applyBorder="1" applyAlignment="1">
      <alignment vertical="center"/>
    </xf>
    <xf numFmtId="0" fontId="66" fillId="2" borderId="42" xfId="0" applyFont="1" applyFill="1" applyBorder="1" applyAlignment="1">
      <alignment horizontal="center" vertical="center"/>
    </xf>
    <xf numFmtId="1" fontId="66" fillId="2" borderId="26" xfId="0" applyNumberFormat="1" applyFont="1" applyFill="1" applyBorder="1" applyAlignment="1">
      <alignment horizontal="center" vertical="center"/>
    </xf>
    <xf numFmtId="0" fontId="66" fillId="2" borderId="43" xfId="0" applyFont="1" applyFill="1" applyBorder="1" applyAlignment="1">
      <alignment horizontal="center" vertical="center"/>
    </xf>
    <xf numFmtId="3" fontId="55" fillId="0" borderId="21" xfId="0" applyNumberFormat="1" applyFont="1" applyFill="1" applyBorder="1" applyAlignment="1">
      <alignment horizontal="center" vertical="center"/>
    </xf>
    <xf numFmtId="0" fontId="66" fillId="2" borderId="44" xfId="0" applyFont="1" applyFill="1" applyBorder="1" applyAlignment="1">
      <alignment horizontal="center" vertical="center"/>
    </xf>
    <xf numFmtId="3" fontId="55" fillId="0" borderId="19" xfId="0" applyNumberFormat="1" applyFont="1" applyFill="1" applyBorder="1" applyAlignment="1">
      <alignment horizontal="center" vertical="center"/>
    </xf>
    <xf numFmtId="3" fontId="55" fillId="0" borderId="75" xfId="0" applyNumberFormat="1" applyFont="1" applyFill="1" applyBorder="1" applyAlignment="1">
      <alignment horizontal="center" vertical="center"/>
    </xf>
    <xf numFmtId="3" fontId="55" fillId="0" borderId="76" xfId="0" applyNumberFormat="1" applyFont="1" applyFill="1" applyBorder="1" applyAlignment="1">
      <alignment horizontal="center" vertical="center"/>
    </xf>
    <xf numFmtId="3" fontId="66" fillId="2" borderId="26" xfId="0" applyNumberFormat="1" applyFont="1" applyFill="1" applyBorder="1" applyAlignment="1">
      <alignment horizontal="center" vertical="center"/>
    </xf>
    <xf numFmtId="3" fontId="66" fillId="2" borderId="21" xfId="0" applyNumberFormat="1" applyFont="1" applyFill="1" applyBorder="1" applyAlignment="1">
      <alignment horizontal="center" vertical="center"/>
    </xf>
    <xf numFmtId="3" fontId="66" fillId="2" borderId="19" xfId="0" applyNumberFormat="1" applyFont="1" applyFill="1" applyBorder="1" applyAlignment="1">
      <alignment horizontal="center" vertical="center"/>
    </xf>
    <xf numFmtId="3" fontId="55" fillId="0" borderId="73" xfId="0" applyNumberFormat="1" applyFont="1" applyFill="1" applyBorder="1" applyAlignment="1">
      <alignment horizontal="center" vertical="center"/>
    </xf>
    <xf numFmtId="0" fontId="66" fillId="2" borderId="1" xfId="0" applyFont="1" applyFill="1" applyBorder="1" applyAlignment="1">
      <alignment horizontal="center" vertical="center"/>
    </xf>
    <xf numFmtId="3" fontId="66" fillId="2" borderId="2" xfId="0" applyNumberFormat="1" applyFont="1" applyFill="1" applyBorder="1" applyAlignment="1">
      <alignment horizontal="center" vertical="center"/>
    </xf>
    <xf numFmtId="0" fontId="66" fillId="2" borderId="7" xfId="0" applyFont="1" applyFill="1" applyBorder="1" applyAlignment="1">
      <alignment horizontal="center" vertical="center"/>
    </xf>
    <xf numFmtId="3" fontId="66" fillId="2" borderId="22" xfId="0" applyNumberFormat="1" applyFont="1" applyFill="1" applyBorder="1" applyAlignment="1">
      <alignment horizontal="center" vertical="center"/>
    </xf>
    <xf numFmtId="0" fontId="59" fillId="2" borderId="69" xfId="352" applyFont="1" applyFill="1" applyBorder="1" applyAlignment="1">
      <alignment vertical="center"/>
    </xf>
    <xf numFmtId="0" fontId="59" fillId="0" borderId="29" xfId="0" applyFont="1" applyFill="1" applyBorder="1" applyAlignment="1">
      <alignment vertical="center"/>
    </xf>
    <xf numFmtId="0" fontId="59" fillId="0" borderId="85" xfId="0" applyFont="1" applyFill="1" applyBorder="1" applyAlignment="1">
      <alignment vertical="center"/>
    </xf>
    <xf numFmtId="0" fontId="59" fillId="0" borderId="69" xfId="0" applyFont="1" applyFill="1" applyBorder="1" applyAlignment="1">
      <alignment vertical="center"/>
    </xf>
    <xf numFmtId="0" fontId="59" fillId="2" borderId="5" xfId="362" applyFont="1" applyFill="1" applyBorder="1" applyAlignment="1">
      <alignment horizontal="center" vertical="center"/>
    </xf>
    <xf numFmtId="0" fontId="59" fillId="2" borderId="6" xfId="362" applyFont="1" applyFill="1" applyBorder="1" applyAlignment="1">
      <alignment horizontal="center" vertical="center"/>
    </xf>
    <xf numFmtId="0" fontId="57" fillId="0" borderId="29" xfId="0" applyFont="1" applyFill="1" applyBorder="1" applyAlignment="1">
      <alignment vertical="center"/>
    </xf>
    <xf numFmtId="0" fontId="59" fillId="2" borderId="7" xfId="362" applyFont="1" applyFill="1" applyBorder="1" applyAlignment="1">
      <alignment horizontal="center" vertical="center"/>
    </xf>
    <xf numFmtId="0" fontId="59" fillId="2" borderId="5" xfId="355" applyFont="1" applyFill="1" applyBorder="1" applyAlignment="1">
      <alignment horizontal="center" vertical="center"/>
    </xf>
    <xf numFmtId="0" fontId="59" fillId="2" borderId="6" xfId="355" applyFont="1" applyFill="1" applyBorder="1" applyAlignment="1">
      <alignment horizontal="center" vertical="center"/>
    </xf>
    <xf numFmtId="0" fontId="59" fillId="2" borderId="7" xfId="355" applyFont="1" applyFill="1" applyBorder="1" applyAlignment="1">
      <alignment horizontal="center" vertical="center"/>
    </xf>
    <xf numFmtId="0" fontId="59" fillId="2" borderId="69" xfId="353" applyFont="1" applyFill="1" applyBorder="1" applyAlignment="1">
      <alignment vertical="center"/>
    </xf>
    <xf numFmtId="0" fontId="59" fillId="2" borderId="85" xfId="353" applyFont="1" applyFill="1" applyBorder="1" applyAlignment="1">
      <alignment vertical="center"/>
    </xf>
    <xf numFmtId="0" fontId="58" fillId="2" borderId="2" xfId="353" applyFont="1" applyFill="1" applyBorder="1" applyAlignment="1">
      <alignment horizontal="left" vertical="center"/>
    </xf>
    <xf numFmtId="0" fontId="59" fillId="2" borderId="1" xfId="353" applyFont="1" applyFill="1" applyBorder="1" applyAlignment="1">
      <alignment horizontal="center" vertical="center"/>
    </xf>
    <xf numFmtId="0" fontId="59" fillId="2" borderId="3" xfId="353" applyFont="1" applyFill="1" applyBorder="1" applyAlignment="1">
      <alignment vertical="center"/>
    </xf>
    <xf numFmtId="0" fontId="58" fillId="2" borderId="22" xfId="353" applyFont="1" applyFill="1" applyBorder="1" applyAlignment="1">
      <alignment horizontal="left" vertical="center"/>
    </xf>
    <xf numFmtId="0" fontId="59" fillId="2" borderId="7" xfId="353" applyFont="1" applyFill="1" applyBorder="1" applyAlignment="1">
      <alignment horizontal="center" vertical="center"/>
    </xf>
    <xf numFmtId="0" fontId="59" fillId="2" borderId="23" xfId="353" applyFont="1" applyFill="1" applyBorder="1" applyAlignment="1">
      <alignment vertical="center"/>
    </xf>
    <xf numFmtId="0" fontId="56" fillId="2" borderId="0" xfId="298" applyFont="1" applyFill="1" applyBorder="1" applyAlignment="1">
      <alignment vertical="center"/>
    </xf>
    <xf numFmtId="0" fontId="56" fillId="2" borderId="0" xfId="298" applyFont="1" applyFill="1" applyBorder="1" applyAlignment="1">
      <alignment horizontal="center" vertical="center" wrapText="1"/>
    </xf>
    <xf numFmtId="167" fontId="58" fillId="2" borderId="0" xfId="298" applyNumberFormat="1" applyFont="1" applyFill="1" applyBorder="1" applyAlignment="1">
      <alignment horizontal="center" vertical="center"/>
    </xf>
    <xf numFmtId="0" fontId="55" fillId="0" borderId="0" xfId="0" applyFont="1" applyFill="1" applyBorder="1" applyAlignment="1">
      <alignment horizontal="center"/>
    </xf>
    <xf numFmtId="0" fontId="55" fillId="2" borderId="0" xfId="298" applyFont="1" applyFill="1" applyBorder="1"/>
    <xf numFmtId="0" fontId="56" fillId="2" borderId="0" xfId="298" applyFont="1" applyFill="1" applyBorder="1" applyAlignment="1">
      <alignment horizontal="center" vertical="center"/>
    </xf>
    <xf numFmtId="0" fontId="56" fillId="2" borderId="0" xfId="298" applyFont="1" applyFill="1" applyBorder="1" applyAlignment="1">
      <alignment horizontal="left" vertical="center" wrapText="1"/>
    </xf>
    <xf numFmtId="167" fontId="58" fillId="0" borderId="0" xfId="298" applyNumberFormat="1" applyFont="1" applyFill="1" applyBorder="1" applyAlignment="1">
      <alignment horizontal="center" vertical="center"/>
    </xf>
    <xf numFmtId="0" fontId="65" fillId="0" borderId="74" xfId="0" applyFont="1" applyFill="1" applyBorder="1" applyAlignment="1">
      <alignment vertical="center"/>
    </xf>
    <xf numFmtId="0" fontId="55" fillId="2" borderId="75" xfId="298" applyFont="1" applyFill="1" applyBorder="1" applyAlignment="1">
      <alignment horizontal="left" vertical="center"/>
    </xf>
    <xf numFmtId="0" fontId="55" fillId="2" borderId="76" xfId="298" applyFont="1" applyFill="1" applyBorder="1" applyAlignment="1">
      <alignment horizontal="left" vertical="center"/>
    </xf>
    <xf numFmtId="0" fontId="56" fillId="0" borderId="9" xfId="0" applyFont="1" applyFill="1" applyBorder="1" applyAlignment="1">
      <alignment vertical="center"/>
    </xf>
    <xf numFmtId="4" fontId="57" fillId="2" borderId="24" xfId="298" applyNumberFormat="1" applyFont="1" applyFill="1" applyBorder="1" applyAlignment="1">
      <alignment horizontal="center" vertical="center"/>
    </xf>
    <xf numFmtId="4" fontId="57" fillId="2" borderId="41" xfId="298" applyNumberFormat="1" applyFont="1" applyFill="1" applyBorder="1" applyAlignment="1">
      <alignment horizontal="center" vertical="center"/>
    </xf>
    <xf numFmtId="4" fontId="57" fillId="2" borderId="42" xfId="298" applyNumberFormat="1" applyFont="1" applyFill="1" applyBorder="1" applyAlignment="1">
      <alignment horizontal="center" vertical="center"/>
    </xf>
    <xf numFmtId="4" fontId="57" fillId="2" borderId="44" xfId="298" applyNumberFormat="1" applyFont="1" applyFill="1" applyBorder="1" applyAlignment="1">
      <alignment horizontal="center" vertical="center"/>
    </xf>
    <xf numFmtId="0" fontId="56" fillId="2" borderId="7" xfId="298" applyFont="1" applyFill="1" applyBorder="1" applyAlignment="1">
      <alignment horizontal="left" vertical="center" wrapText="1"/>
    </xf>
    <xf numFmtId="0" fontId="64" fillId="0" borderId="11" xfId="0" applyFont="1" applyFill="1" applyBorder="1" applyAlignment="1">
      <alignment vertical="center"/>
    </xf>
    <xf numFmtId="0" fontId="59" fillId="2" borderId="5" xfId="359" applyFont="1" applyFill="1" applyBorder="1" applyAlignment="1">
      <alignment vertical="center"/>
    </xf>
    <xf numFmtId="0" fontId="59" fillId="2" borderId="6" xfId="359" applyFont="1" applyFill="1" applyBorder="1" applyAlignment="1">
      <alignment vertical="center"/>
    </xf>
    <xf numFmtId="0" fontId="59" fillId="2" borderId="7" xfId="359" applyFont="1" applyFill="1" applyBorder="1" applyAlignment="1">
      <alignment vertical="center"/>
    </xf>
    <xf numFmtId="0" fontId="59" fillId="2" borderId="5" xfId="360" applyFont="1" applyFill="1" applyBorder="1" applyAlignment="1">
      <alignment vertical="center"/>
    </xf>
    <xf numFmtId="0" fontId="59" fillId="2" borderId="6" xfId="360" applyFont="1" applyFill="1" applyBorder="1" applyAlignment="1">
      <alignment vertical="center"/>
    </xf>
    <xf numFmtId="0" fontId="59" fillId="2" borderId="7" xfId="360" applyFont="1" applyFill="1" applyBorder="1" applyAlignment="1">
      <alignment vertical="center"/>
    </xf>
    <xf numFmtId="0" fontId="59" fillId="2" borderId="5" xfId="361" applyFont="1" applyFill="1" applyBorder="1" applyAlignment="1">
      <alignment vertical="center"/>
    </xf>
    <xf numFmtId="0" fontId="59" fillId="2" borderId="6" xfId="361" applyFont="1" applyFill="1" applyBorder="1" applyAlignment="1">
      <alignment vertical="center"/>
    </xf>
    <xf numFmtId="0" fontId="59" fillId="2" borderId="7" xfId="361" applyFont="1" applyFill="1" applyBorder="1" applyAlignment="1">
      <alignment vertical="center"/>
    </xf>
    <xf numFmtId="0" fontId="55" fillId="0" borderId="0" xfId="0" applyFont="1" applyFill="1"/>
    <xf numFmtId="0" fontId="60" fillId="0" borderId="0" xfId="0" applyFont="1" applyFill="1"/>
    <xf numFmtId="0" fontId="55" fillId="0" borderId="0" xfId="0" applyFont="1" applyFill="1" applyAlignment="1">
      <alignment horizontal="center"/>
    </xf>
    <xf numFmtId="0" fontId="53" fillId="2" borderId="2" xfId="0" applyFont="1" applyFill="1" applyBorder="1" applyAlignment="1">
      <alignment vertical="center"/>
    </xf>
    <xf numFmtId="0" fontId="53" fillId="2" borderId="1" xfId="0" applyFont="1" applyFill="1" applyBorder="1" applyAlignment="1">
      <alignment vertical="center"/>
    </xf>
    <xf numFmtId="0" fontId="53" fillId="2" borderId="2" xfId="0" applyFont="1" applyFill="1" applyBorder="1" applyAlignment="1">
      <alignment horizontal="center" vertical="center" wrapText="1"/>
    </xf>
    <xf numFmtId="0" fontId="56" fillId="0" borderId="31" xfId="0" applyFont="1" applyFill="1" applyBorder="1" applyAlignment="1">
      <alignment vertical="center" wrapText="1"/>
    </xf>
    <xf numFmtId="0" fontId="56" fillId="0" borderId="32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vertical="center"/>
    </xf>
    <xf numFmtId="0" fontId="22" fillId="2" borderId="1" xfId="317" applyFont="1" applyFill="1" applyBorder="1" applyAlignment="1">
      <alignment horizontal="center" vertical="center"/>
    </xf>
    <xf numFmtId="3" fontId="3" fillId="0" borderId="40" xfId="0" applyNumberFormat="1" applyFont="1" applyFill="1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top"/>
    </xf>
    <xf numFmtId="0" fontId="22" fillId="0" borderId="69" xfId="0" applyFont="1" applyFill="1" applyBorder="1" applyAlignment="1">
      <alignment vertical="center"/>
    </xf>
    <xf numFmtId="0" fontId="22" fillId="2" borderId="42" xfId="317" applyFont="1" applyFill="1" applyBorder="1" applyAlignment="1">
      <alignment horizontal="center" vertical="center"/>
    </xf>
    <xf numFmtId="3" fontId="3" fillId="0" borderId="24" xfId="0" applyNumberFormat="1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top"/>
    </xf>
    <xf numFmtId="0" fontId="22" fillId="0" borderId="85" xfId="0" applyFont="1" applyFill="1" applyBorder="1" applyAlignment="1">
      <alignment vertical="center"/>
    </xf>
    <xf numFmtId="0" fontId="22" fillId="2" borderId="7" xfId="317" applyFont="1" applyFill="1" applyBorder="1" applyAlignment="1">
      <alignment horizontal="center" vertical="center"/>
    </xf>
    <xf numFmtId="3" fontId="3" fillId="0" borderId="41" xfId="0" applyNumberFormat="1" applyFont="1" applyFill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top"/>
    </xf>
    <xf numFmtId="0" fontId="22" fillId="0" borderId="29" xfId="0" applyFont="1" applyFill="1" applyBorder="1" applyAlignment="1">
      <alignment vertical="center"/>
    </xf>
    <xf numFmtId="0" fontId="22" fillId="2" borderId="68" xfId="317" applyFont="1" applyFill="1" applyBorder="1" applyAlignment="1">
      <alignment horizontal="center" vertical="center"/>
    </xf>
    <xf numFmtId="3" fontId="3" fillId="0" borderId="38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top" wrapText="1"/>
    </xf>
    <xf numFmtId="0" fontId="22" fillId="0" borderId="84" xfId="0" applyFont="1" applyFill="1" applyBorder="1" applyAlignment="1">
      <alignment vertical="center"/>
    </xf>
    <xf numFmtId="3" fontId="3" fillId="0" borderId="87" xfId="0" applyNumberFormat="1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vertical="center"/>
    </xf>
    <xf numFmtId="0" fontId="52" fillId="2" borderId="37" xfId="0" applyFont="1" applyFill="1" applyBorder="1"/>
    <xf numFmtId="0" fontId="3" fillId="0" borderId="7" xfId="0" applyFont="1" applyFill="1" applyBorder="1" applyAlignment="1">
      <alignment horizontal="center" vertical="top" wrapText="1"/>
    </xf>
    <xf numFmtId="0" fontId="22" fillId="0" borderId="85" xfId="0" applyFont="1" applyFill="1" applyBorder="1" applyAlignment="1">
      <alignment horizontal="left" vertical="center"/>
    </xf>
    <xf numFmtId="0" fontId="68" fillId="2" borderId="1" xfId="317" applyFont="1" applyFill="1" applyBorder="1" applyAlignment="1">
      <alignment horizontal="center"/>
    </xf>
    <xf numFmtId="0" fontId="22" fillId="2" borderId="3" xfId="317" applyFont="1" applyFill="1" applyBorder="1" applyAlignment="1">
      <alignment vertical="center"/>
    </xf>
    <xf numFmtId="0" fontId="64" fillId="2" borderId="1" xfId="317" applyFont="1" applyFill="1" applyBorder="1" applyAlignment="1">
      <alignment horizontal="center" vertical="center"/>
    </xf>
    <xf numFmtId="3" fontId="22" fillId="2" borderId="3" xfId="317" applyNumberFormat="1" applyFont="1" applyFill="1" applyBorder="1" applyAlignment="1">
      <alignment horizontal="center" vertical="center"/>
    </xf>
    <xf numFmtId="0" fontId="53" fillId="2" borderId="8" xfId="0" applyFont="1" applyFill="1" applyBorder="1"/>
    <xf numFmtId="0" fontId="22" fillId="0" borderId="42" xfId="0" applyFont="1" applyFill="1" applyBorder="1" applyAlignment="1">
      <alignment horizontal="center" vertical="center"/>
    </xf>
    <xf numFmtId="0" fontId="22" fillId="0" borderId="69" xfId="0" applyFont="1" applyFill="1" applyBorder="1" applyAlignment="1">
      <alignment horizontal="left" vertical="center"/>
    </xf>
    <xf numFmtId="0" fontId="22" fillId="0" borderId="43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left" vertical="center"/>
    </xf>
    <xf numFmtId="0" fontId="22" fillId="0" borderId="29" xfId="0" applyFont="1" applyFill="1" applyBorder="1" applyAlignment="1">
      <alignment horizontal="left" vertical="center"/>
    </xf>
    <xf numFmtId="0" fontId="22" fillId="0" borderId="77" xfId="0" applyFont="1" applyFill="1" applyBorder="1" applyAlignment="1">
      <alignment horizontal="center" vertical="top"/>
    </xf>
    <xf numFmtId="0" fontId="22" fillId="0" borderId="43" xfId="0" applyFont="1" applyFill="1" applyBorder="1" applyAlignment="1">
      <alignment horizontal="center" vertical="top"/>
    </xf>
    <xf numFmtId="0" fontId="22" fillId="2" borderId="43" xfId="317" applyFont="1" applyFill="1" applyBorder="1" applyAlignment="1">
      <alignment horizontal="center" vertical="center"/>
    </xf>
    <xf numFmtId="0" fontId="0" fillId="0" borderId="3" xfId="0" applyBorder="1"/>
    <xf numFmtId="0" fontId="3" fillId="0" borderId="43" xfId="0" applyFont="1" applyFill="1" applyBorder="1" applyAlignment="1">
      <alignment horizontal="center" vertical="center"/>
    </xf>
    <xf numFmtId="0" fontId="3" fillId="0" borderId="77" xfId="0" applyFont="1" applyFill="1" applyBorder="1" applyAlignment="1">
      <alignment horizontal="center" vertical="center"/>
    </xf>
    <xf numFmtId="0" fontId="3" fillId="0" borderId="77" xfId="0" applyFont="1" applyFill="1" applyBorder="1" applyAlignment="1">
      <alignment horizontal="center" vertical="top"/>
    </xf>
    <xf numFmtId="0" fontId="3" fillId="0" borderId="6" xfId="0" applyFont="1" applyFill="1" applyBorder="1" applyAlignment="1">
      <alignment horizontal="center" vertical="top"/>
    </xf>
    <xf numFmtId="0" fontId="3" fillId="0" borderId="88" xfId="0" applyFont="1" applyFill="1" applyBorder="1" applyAlignment="1">
      <alignment horizontal="left" vertical="center"/>
    </xf>
    <xf numFmtId="0" fontId="22" fillId="2" borderId="6" xfId="317" applyFont="1" applyFill="1" applyBorder="1" applyAlignment="1">
      <alignment horizontal="center" vertical="center"/>
    </xf>
    <xf numFmtId="3" fontId="3" fillId="0" borderId="89" xfId="0" applyNumberFormat="1" applyFont="1" applyFill="1" applyBorder="1" applyAlignment="1">
      <alignment horizontal="center" vertical="center"/>
    </xf>
    <xf numFmtId="0" fontId="52" fillId="2" borderId="2" xfId="0" applyFont="1" applyFill="1" applyBorder="1"/>
    <xf numFmtId="0" fontId="68" fillId="2" borderId="1" xfId="319" applyFont="1" applyFill="1" applyBorder="1" applyAlignment="1">
      <alignment horizontal="center" vertical="center"/>
    </xf>
    <xf numFmtId="0" fontId="22" fillId="2" borderId="3" xfId="319" applyFont="1" applyFill="1" applyBorder="1" applyAlignment="1">
      <alignment horizontal="left" vertical="center"/>
    </xf>
    <xf numFmtId="3" fontId="22" fillId="2" borderId="3" xfId="319" applyNumberFormat="1" applyFont="1" applyFill="1" applyBorder="1" applyAlignment="1">
      <alignment horizontal="center" vertical="center"/>
    </xf>
    <xf numFmtId="3" fontId="22" fillId="2" borderId="69" xfId="317" applyNumberFormat="1" applyFont="1" applyFill="1" applyBorder="1" applyAlignment="1">
      <alignment horizontal="center" vertical="center"/>
    </xf>
    <xf numFmtId="3" fontId="22" fillId="2" borderId="84" xfId="317" applyNumberFormat="1" applyFont="1" applyFill="1" applyBorder="1" applyAlignment="1">
      <alignment horizontal="center" vertical="center"/>
    </xf>
    <xf numFmtId="0" fontId="0" fillId="0" borderId="37" xfId="0" applyBorder="1"/>
    <xf numFmtId="0" fontId="22" fillId="0" borderId="77" xfId="0" applyFont="1" applyFill="1" applyBorder="1" applyAlignment="1">
      <alignment horizontal="center" vertical="center"/>
    </xf>
    <xf numFmtId="0" fontId="22" fillId="2" borderId="77" xfId="0" applyFont="1" applyFill="1" applyBorder="1" applyAlignment="1">
      <alignment horizontal="center" vertical="top"/>
    </xf>
    <xf numFmtId="3" fontId="22" fillId="2" borderId="88" xfId="320" applyNumberFormat="1" applyFont="1" applyFill="1" applyBorder="1" applyAlignment="1">
      <alignment horizontal="center" vertical="center"/>
    </xf>
    <xf numFmtId="0" fontId="22" fillId="2" borderId="6" xfId="0" applyFont="1" applyFill="1" applyBorder="1" applyAlignment="1">
      <alignment horizontal="center" vertical="top"/>
    </xf>
    <xf numFmtId="3" fontId="22" fillId="2" borderId="90" xfId="320" applyNumberFormat="1" applyFont="1" applyFill="1" applyBorder="1" applyAlignment="1">
      <alignment horizontal="center" vertical="center"/>
    </xf>
    <xf numFmtId="0" fontId="22" fillId="0" borderId="88" xfId="0" applyFont="1" applyFill="1" applyBorder="1" applyAlignment="1">
      <alignment horizontal="left" vertical="center"/>
    </xf>
    <xf numFmtId="3" fontId="22" fillId="2" borderId="0" xfId="320" applyNumberFormat="1" applyFont="1" applyFill="1" applyBorder="1" applyAlignment="1">
      <alignment horizontal="center" vertical="center"/>
    </xf>
    <xf numFmtId="0" fontId="52" fillId="0" borderId="2" xfId="0" applyFont="1" applyFill="1" applyBorder="1"/>
    <xf numFmtId="0" fontId="22" fillId="0" borderId="1" xfId="0" applyFont="1" applyFill="1" applyBorder="1" applyAlignment="1">
      <alignment horizontal="center" vertical="top"/>
    </xf>
    <xf numFmtId="0" fontId="22" fillId="0" borderId="3" xfId="0" applyFont="1" applyFill="1" applyBorder="1" applyAlignment="1">
      <alignment horizontal="left" vertical="center"/>
    </xf>
    <xf numFmtId="0" fontId="64" fillId="0" borderId="1" xfId="317" applyFont="1" applyFill="1" applyBorder="1" applyAlignment="1">
      <alignment horizontal="center" vertical="center"/>
    </xf>
    <xf numFmtId="0" fontId="53" fillId="2" borderId="37" xfId="0" applyFont="1" applyFill="1" applyBorder="1"/>
    <xf numFmtId="0" fontId="22" fillId="0" borderId="68" xfId="0" applyFont="1" applyFill="1" applyBorder="1" applyAlignment="1">
      <alignment horizontal="center" vertical="center"/>
    </xf>
    <xf numFmtId="0" fontId="22" fillId="0" borderId="84" xfId="0" applyFont="1" applyFill="1" applyBorder="1" applyAlignment="1">
      <alignment horizontal="left" vertical="center"/>
    </xf>
    <xf numFmtId="0" fontId="22" fillId="2" borderId="68" xfId="321" applyFont="1" applyFill="1" applyBorder="1" applyAlignment="1">
      <alignment horizontal="center" vertical="center"/>
    </xf>
    <xf numFmtId="0" fontId="22" fillId="0" borderId="68" xfId="0" applyFont="1" applyFill="1" applyBorder="1" applyAlignment="1">
      <alignment horizontal="center" vertical="top"/>
    </xf>
    <xf numFmtId="0" fontId="0" fillId="2" borderId="0" xfId="0" applyFill="1"/>
    <xf numFmtId="0" fontId="52" fillId="2" borderId="37" xfId="0" applyFont="1" applyFill="1" applyBorder="1" applyAlignment="1">
      <alignment horizontal="right"/>
    </xf>
    <xf numFmtId="0" fontId="22" fillId="2" borderId="44" xfId="321" applyFont="1" applyFill="1" applyBorder="1" applyAlignment="1">
      <alignment horizontal="center" vertical="center"/>
    </xf>
    <xf numFmtId="3" fontId="22" fillId="2" borderId="91" xfId="317" applyNumberFormat="1" applyFont="1" applyFill="1" applyBorder="1" applyAlignment="1">
      <alignment horizontal="center" vertical="center"/>
    </xf>
    <xf numFmtId="3" fontId="22" fillId="2" borderId="92" xfId="317" applyNumberFormat="1" applyFont="1" applyFill="1" applyBorder="1" applyAlignment="1">
      <alignment horizontal="center" vertical="center"/>
    </xf>
    <xf numFmtId="3" fontId="22" fillId="2" borderId="90" xfId="342" applyNumberFormat="1" applyFont="1" applyFill="1" applyBorder="1" applyAlignment="1">
      <alignment horizontal="center" vertical="center"/>
    </xf>
    <xf numFmtId="0" fontId="22" fillId="0" borderId="88" xfId="0" applyFont="1" applyFill="1" applyBorder="1" applyAlignment="1">
      <alignment vertical="center"/>
    </xf>
    <xf numFmtId="3" fontId="22" fillId="2" borderId="93" xfId="342" applyNumberFormat="1" applyFont="1" applyFill="1" applyBorder="1" applyAlignment="1">
      <alignment horizontal="center" vertical="center"/>
    </xf>
    <xf numFmtId="0" fontId="52" fillId="2" borderId="8" xfId="0" applyFont="1" applyFill="1" applyBorder="1"/>
    <xf numFmtId="0" fontId="22" fillId="2" borderId="1" xfId="342" applyFont="1" applyFill="1" applyBorder="1" applyAlignment="1">
      <alignment horizontal="center" vertical="center"/>
    </xf>
    <xf numFmtId="0" fontId="3" fillId="2" borderId="9" xfId="342" applyFont="1" applyFill="1" applyBorder="1" applyAlignment="1">
      <alignment horizontal="left" vertical="center"/>
    </xf>
    <xf numFmtId="0" fontId="64" fillId="2" borderId="5" xfId="317" applyFont="1" applyFill="1" applyBorder="1" applyAlignment="1">
      <alignment horizontal="center" vertical="center"/>
    </xf>
    <xf numFmtId="3" fontId="22" fillId="2" borderId="9" xfId="317" applyNumberFormat="1" applyFont="1" applyFill="1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center"/>
    </xf>
    <xf numFmtId="0" fontId="53" fillId="2" borderId="0" xfId="0" applyFont="1" applyFill="1" applyBorder="1"/>
    <xf numFmtId="0" fontId="22" fillId="0" borderId="7" xfId="0" applyFont="1" applyFill="1" applyBorder="1" applyAlignment="1">
      <alignment horizontal="center" vertical="center"/>
    </xf>
    <xf numFmtId="0" fontId="3" fillId="2" borderId="77" xfId="342" applyFont="1" applyFill="1" applyBorder="1" applyAlignment="1">
      <alignment horizontal="center" vertical="center"/>
    </xf>
    <xf numFmtId="3" fontId="3" fillId="0" borderId="93" xfId="0" applyNumberFormat="1" applyFont="1" applyFill="1" applyBorder="1" applyAlignment="1">
      <alignment horizontal="center" vertical="center"/>
    </xf>
    <xf numFmtId="0" fontId="3" fillId="2" borderId="3" xfId="342" applyFont="1" applyFill="1" applyBorder="1" applyAlignment="1">
      <alignment horizontal="left" vertical="center"/>
    </xf>
    <xf numFmtId="0" fontId="53" fillId="2" borderId="81" xfId="0" applyFont="1" applyFill="1" applyBorder="1"/>
    <xf numFmtId="0" fontId="3" fillId="2" borderId="42" xfId="342" applyFont="1" applyFill="1" applyBorder="1" applyAlignment="1">
      <alignment horizontal="center" vertical="center"/>
    </xf>
    <xf numFmtId="3" fontId="3" fillId="2" borderId="91" xfId="342" applyNumberFormat="1" applyFont="1" applyFill="1" applyBorder="1" applyAlignment="1">
      <alignment horizontal="center" vertical="center"/>
    </xf>
    <xf numFmtId="0" fontId="52" fillId="2" borderId="19" xfId="0" applyFont="1" applyFill="1" applyBorder="1" applyAlignment="1">
      <alignment horizontal="right"/>
    </xf>
    <xf numFmtId="0" fontId="22" fillId="0" borderId="44" xfId="0" applyFont="1" applyFill="1" applyBorder="1" applyAlignment="1">
      <alignment horizontal="center" vertical="center"/>
    </xf>
    <xf numFmtId="0" fontId="3" fillId="2" borderId="44" xfId="342" applyFont="1" applyFill="1" applyBorder="1" applyAlignment="1">
      <alignment horizontal="center" vertical="center"/>
    </xf>
    <xf numFmtId="3" fontId="3" fillId="2" borderId="94" xfId="342" applyNumberFormat="1" applyFont="1" applyFill="1" applyBorder="1" applyAlignment="1">
      <alignment horizontal="center" vertical="center"/>
    </xf>
    <xf numFmtId="0" fontId="52" fillId="2" borderId="22" xfId="0" applyFont="1" applyFill="1" applyBorder="1" applyAlignment="1">
      <alignment horizontal="right"/>
    </xf>
    <xf numFmtId="0" fontId="22" fillId="2" borderId="7" xfId="350" applyFont="1" applyFill="1" applyBorder="1" applyAlignment="1">
      <alignment horizontal="center" vertical="center"/>
    </xf>
    <xf numFmtId="0" fontId="22" fillId="2" borderId="23" xfId="350" applyFont="1" applyFill="1" applyBorder="1" applyAlignment="1">
      <alignment vertical="center"/>
    </xf>
    <xf numFmtId="0" fontId="64" fillId="2" borderId="7" xfId="317" applyFont="1" applyFill="1" applyBorder="1" applyAlignment="1">
      <alignment horizontal="center" vertical="center"/>
    </xf>
    <xf numFmtId="173" fontId="3" fillId="2" borderId="23" xfId="342" applyNumberFormat="1" applyFont="1" applyFill="1" applyBorder="1" applyAlignment="1">
      <alignment horizontal="center" vertical="center"/>
    </xf>
    <xf numFmtId="0" fontId="53" fillId="2" borderId="8" xfId="0" applyFont="1" applyFill="1" applyBorder="1" applyAlignment="1">
      <alignment vertical="top"/>
    </xf>
    <xf numFmtId="0" fontId="22" fillId="2" borderId="5" xfId="350" applyFont="1" applyFill="1" applyBorder="1" applyAlignment="1">
      <alignment horizontal="center" vertical="center"/>
    </xf>
    <xf numFmtId="0" fontId="22" fillId="2" borderId="9" xfId="350" applyFont="1" applyFill="1" applyBorder="1" applyAlignment="1">
      <alignment vertical="center"/>
    </xf>
    <xf numFmtId="0" fontId="64" fillId="2" borderId="6" xfId="317" applyFont="1" applyFill="1" applyBorder="1" applyAlignment="1">
      <alignment horizontal="center" vertical="center"/>
    </xf>
    <xf numFmtId="173" fontId="3" fillId="2" borderId="10" xfId="342" applyNumberFormat="1" applyFont="1" applyFill="1" applyBorder="1" applyAlignment="1">
      <alignment horizontal="center" vertical="center"/>
    </xf>
    <xf numFmtId="0" fontId="53" fillId="2" borderId="37" xfId="0" applyFont="1" applyFill="1" applyBorder="1" applyAlignment="1">
      <alignment vertical="top"/>
    </xf>
    <xf numFmtId="0" fontId="52" fillId="2" borderId="6" xfId="0" applyFont="1" applyFill="1" applyBorder="1" applyAlignment="1">
      <alignment horizontal="center"/>
    </xf>
    <xf numFmtId="0" fontId="22" fillId="2" borderId="29" xfId="350" applyFont="1" applyFill="1" applyBorder="1" applyAlignment="1">
      <alignment vertical="center"/>
    </xf>
    <xf numFmtId="0" fontId="3" fillId="2" borderId="43" xfId="342" applyFont="1" applyFill="1" applyBorder="1" applyAlignment="1">
      <alignment horizontal="center" vertical="center"/>
    </xf>
    <xf numFmtId="0" fontId="3" fillId="2" borderId="90" xfId="342" applyFont="1" applyFill="1" applyBorder="1" applyAlignment="1">
      <alignment horizontal="center" vertical="center"/>
    </xf>
    <xf numFmtId="0" fontId="52" fillId="2" borderId="3" xfId="0" applyFont="1" applyFill="1" applyBorder="1" applyAlignment="1">
      <alignment horizontal="center"/>
    </xf>
    <xf numFmtId="0" fontId="22" fillId="0" borderId="82" xfId="0" applyFont="1" applyFill="1" applyBorder="1" applyAlignment="1">
      <alignment horizontal="center" vertical="top"/>
    </xf>
    <xf numFmtId="0" fontId="53" fillId="2" borderId="6" xfId="0" applyFont="1" applyFill="1" applyBorder="1" applyAlignment="1">
      <alignment horizontal="center" vertical="center"/>
    </xf>
    <xf numFmtId="0" fontId="52" fillId="2" borderId="6" xfId="0" applyFont="1" applyFill="1" applyBorder="1"/>
    <xf numFmtId="0" fontId="0" fillId="0" borderId="6" xfId="0" applyBorder="1"/>
    <xf numFmtId="0" fontId="52" fillId="2" borderId="7" xfId="0" applyFont="1" applyFill="1" applyBorder="1"/>
    <xf numFmtId="0" fontId="55" fillId="66" borderId="31" xfId="0" applyFont="1" applyFill="1" applyBorder="1" applyAlignment="1">
      <alignment horizontal="center"/>
    </xf>
    <xf numFmtId="0" fontId="55" fillId="66" borderId="30" xfId="0" applyFont="1" applyFill="1" applyBorder="1" applyAlignment="1">
      <alignment horizontal="center"/>
    </xf>
    <xf numFmtId="0" fontId="55" fillId="66" borderId="31" xfId="0" applyFont="1" applyFill="1" applyBorder="1"/>
    <xf numFmtId="0" fontId="55" fillId="66" borderId="30" xfId="0" applyFont="1" applyFill="1" applyBorder="1"/>
    <xf numFmtId="0" fontId="55" fillId="66" borderId="1" xfId="0" applyFont="1" applyFill="1" applyBorder="1"/>
    <xf numFmtId="0" fontId="55" fillId="0" borderId="13" xfId="0" applyNumberFormat="1" applyFont="1" applyBorder="1"/>
    <xf numFmtId="0" fontId="55" fillId="0" borderId="11" xfId="0" applyNumberFormat="1" applyFont="1" applyBorder="1"/>
    <xf numFmtId="0" fontId="53" fillId="2" borderId="6" xfId="0" applyFont="1" applyFill="1" applyBorder="1" applyAlignment="1">
      <alignment horizontal="left" vertical="center"/>
    </xf>
    <xf numFmtId="0" fontId="55" fillId="0" borderId="20" xfId="0" applyNumberFormat="1" applyFont="1" applyBorder="1"/>
    <xf numFmtId="0" fontId="63" fillId="0" borderId="0" xfId="0" applyFont="1" applyBorder="1" applyAlignment="1"/>
    <xf numFmtId="170" fontId="55" fillId="0" borderId="31" xfId="322" applyNumberFormat="1" applyFont="1" applyFill="1" applyBorder="1" applyAlignment="1" applyProtection="1">
      <alignment horizontal="center" vertical="center"/>
      <protection locked="0"/>
    </xf>
    <xf numFmtId="170" fontId="55" fillId="0" borderId="30" xfId="322" applyNumberFormat="1" applyFont="1" applyFill="1" applyBorder="1" applyAlignment="1" applyProtection="1">
      <alignment horizontal="center" vertical="center"/>
      <protection locked="0"/>
    </xf>
    <xf numFmtId="0" fontId="55" fillId="0" borderId="30" xfId="0" applyNumberFormat="1" applyFont="1" applyBorder="1"/>
    <xf numFmtId="0" fontId="55" fillId="0" borderId="32" xfId="0" applyFont="1" applyBorder="1"/>
    <xf numFmtId="0" fontId="22" fillId="0" borderId="82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vertical="center"/>
    </xf>
    <xf numFmtId="3" fontId="3" fillId="0" borderId="86" xfId="0" applyNumberFormat="1" applyFont="1" applyFill="1" applyBorder="1" applyAlignment="1">
      <alignment horizontal="center" vertical="center"/>
    </xf>
    <xf numFmtId="0" fontId="55" fillId="0" borderId="79" xfId="0" applyFont="1" applyBorder="1"/>
    <xf numFmtId="0" fontId="55" fillId="0" borderId="80" xfId="0" applyFont="1" applyBorder="1" applyAlignment="1">
      <alignment horizontal="center"/>
    </xf>
    <xf numFmtId="0" fontId="55" fillId="0" borderId="80" xfId="0" applyNumberFormat="1" applyFont="1" applyBorder="1"/>
    <xf numFmtId="0" fontId="55" fillId="0" borderId="80" xfId="0" applyFont="1" applyBorder="1"/>
    <xf numFmtId="0" fontId="55" fillId="0" borderId="14" xfId="0" applyFont="1" applyBorder="1"/>
    <xf numFmtId="0" fontId="55" fillId="0" borderId="17" xfId="0" applyNumberFormat="1" applyFont="1" applyBorder="1"/>
    <xf numFmtId="0" fontId="55" fillId="0" borderId="18" xfId="0" applyFont="1" applyBorder="1"/>
    <xf numFmtId="0" fontId="55" fillId="0" borderId="39" xfId="0" applyNumberFormat="1" applyFont="1" applyBorder="1"/>
    <xf numFmtId="0" fontId="55" fillId="0" borderId="16" xfId="0" applyFont="1" applyBorder="1"/>
    <xf numFmtId="0" fontId="3" fillId="0" borderId="5" xfId="0" applyFont="1" applyFill="1" applyBorder="1" applyAlignment="1">
      <alignment horizontal="center" vertical="top" wrapText="1"/>
    </xf>
    <xf numFmtId="0" fontId="55" fillId="0" borderId="35" xfId="0" applyFont="1" applyBorder="1"/>
    <xf numFmtId="0" fontId="22" fillId="0" borderId="44" xfId="0" applyFont="1" applyFill="1" applyBorder="1" applyAlignment="1">
      <alignment horizontal="center" vertical="top"/>
    </xf>
    <xf numFmtId="0" fontId="22" fillId="2" borderId="44" xfId="317" applyFont="1" applyFill="1" applyBorder="1" applyAlignment="1">
      <alignment horizontal="center" vertical="center"/>
    </xf>
    <xf numFmtId="0" fontId="3" fillId="0" borderId="68" xfId="0" applyFont="1" applyFill="1" applyBorder="1" applyAlignment="1">
      <alignment horizontal="center" vertical="center"/>
    </xf>
    <xf numFmtId="0" fontId="3" fillId="0" borderId="84" xfId="0" applyFont="1" applyFill="1" applyBorder="1" applyAlignment="1">
      <alignment horizontal="left" vertical="center"/>
    </xf>
    <xf numFmtId="0" fontId="55" fillId="66" borderId="31" xfId="0" applyNumberFormat="1" applyFont="1" applyFill="1" applyBorder="1"/>
    <xf numFmtId="3" fontId="22" fillId="0" borderId="2" xfId="317" applyNumberFormat="1" applyFont="1" applyFill="1" applyBorder="1" applyAlignment="1">
      <alignment horizontal="center" vertical="center"/>
    </xf>
    <xf numFmtId="0" fontId="22" fillId="2" borderId="0" xfId="350" applyFont="1" applyFill="1" applyBorder="1" applyAlignment="1">
      <alignment vertical="center"/>
    </xf>
    <xf numFmtId="0" fontId="22" fillId="2" borderId="6" xfId="350" applyFont="1" applyFill="1" applyBorder="1" applyAlignment="1">
      <alignment horizontal="center" vertical="center"/>
    </xf>
    <xf numFmtId="0" fontId="22" fillId="2" borderId="82" xfId="350" applyFont="1" applyFill="1" applyBorder="1" applyAlignment="1">
      <alignment horizontal="center" vertical="center"/>
    </xf>
    <xf numFmtId="0" fontId="53" fillId="2" borderId="22" xfId="0" applyFont="1" applyFill="1" applyBorder="1" applyAlignment="1"/>
    <xf numFmtId="0" fontId="53" fillId="2" borderId="23" xfId="0" applyFont="1" applyFill="1" applyBorder="1" applyAlignment="1"/>
    <xf numFmtId="0" fontId="55" fillId="66" borderId="71" xfId="0" applyFont="1" applyFill="1" applyBorder="1"/>
    <xf numFmtId="0" fontId="53" fillId="2" borderId="2" xfId="0" applyFont="1" applyFill="1" applyBorder="1" applyAlignment="1">
      <alignment vertical="top"/>
    </xf>
    <xf numFmtId="0" fontId="22" fillId="2" borderId="3" xfId="350" applyFont="1" applyFill="1" applyBorder="1" applyAlignment="1">
      <alignment vertical="center"/>
    </xf>
    <xf numFmtId="0" fontId="22" fillId="2" borderId="3" xfId="350" applyFont="1" applyFill="1" applyBorder="1" applyAlignment="1">
      <alignment horizontal="center" vertical="center"/>
    </xf>
    <xf numFmtId="0" fontId="55" fillId="0" borderId="4" xfId="0" applyFont="1" applyBorder="1"/>
    <xf numFmtId="0" fontId="64" fillId="2" borderId="3" xfId="350" applyFont="1" applyFill="1" applyBorder="1" applyAlignment="1">
      <alignment horizontal="center" vertical="center"/>
    </xf>
    <xf numFmtId="0" fontId="55" fillId="64" borderId="70" xfId="0" applyFont="1" applyFill="1" applyBorder="1" applyAlignment="1">
      <alignment horizontal="center"/>
    </xf>
    <xf numFmtId="0" fontId="55" fillId="0" borderId="91" xfId="0" applyFont="1" applyBorder="1"/>
    <xf numFmtId="0" fontId="55" fillId="0" borderId="90" xfId="0" applyFont="1" applyBorder="1"/>
    <xf numFmtId="0" fontId="55" fillId="0" borderId="94" xfId="0" applyFont="1" applyBorder="1"/>
    <xf numFmtId="0" fontId="55" fillId="0" borderId="92" xfId="0" applyFont="1" applyBorder="1"/>
    <xf numFmtId="0" fontId="55" fillId="0" borderId="93" xfId="0" applyFont="1" applyBorder="1"/>
    <xf numFmtId="0" fontId="55" fillId="0" borderId="82" xfId="0" applyFont="1" applyBorder="1"/>
    <xf numFmtId="0" fontId="55" fillId="64" borderId="95" xfId="0" applyFont="1" applyFill="1" applyBorder="1" applyAlignment="1">
      <alignment horizontal="center"/>
    </xf>
    <xf numFmtId="0" fontId="56" fillId="0" borderId="2" xfId="0" applyFont="1" applyFill="1" applyBorder="1" applyAlignment="1">
      <alignment vertical="center"/>
    </xf>
    <xf numFmtId="0" fontId="59" fillId="2" borderId="30" xfId="350" applyFont="1" applyFill="1" applyBorder="1" applyAlignment="1">
      <alignment horizontal="center" vertical="center"/>
    </xf>
    <xf numFmtId="0" fontId="59" fillId="2" borderId="33" xfId="350" applyFont="1" applyFill="1" applyBorder="1" applyAlignment="1">
      <alignment vertical="center"/>
    </xf>
    <xf numFmtId="173" fontId="57" fillId="0" borderId="2" xfId="342" applyNumberFormat="1" applyFont="1" applyFill="1" applyBorder="1" applyAlignment="1">
      <alignment horizontal="center" vertical="center"/>
    </xf>
    <xf numFmtId="0" fontId="55" fillId="0" borderId="27" xfId="0" applyFont="1" applyBorder="1"/>
    <xf numFmtId="0" fontId="55" fillId="0" borderId="10" xfId="0" applyFont="1" applyBorder="1"/>
    <xf numFmtId="167" fontId="58" fillId="2" borderId="23" xfId="298" applyNumberFormat="1" applyFont="1" applyFill="1" applyBorder="1" applyAlignment="1">
      <alignment horizontal="center" vertical="center"/>
    </xf>
    <xf numFmtId="0" fontId="55" fillId="0" borderId="34" xfId="0" applyFont="1" applyBorder="1" applyAlignment="1">
      <alignment horizontal="center"/>
    </xf>
    <xf numFmtId="167" fontId="58" fillId="66" borderId="31" xfId="298" applyNumberFormat="1" applyFont="1" applyFill="1" applyBorder="1" applyAlignment="1">
      <alignment horizontal="center" vertical="center"/>
    </xf>
    <xf numFmtId="0" fontId="55" fillId="66" borderId="32" xfId="0" applyFont="1" applyFill="1" applyBorder="1" applyAlignment="1">
      <alignment horizontal="center"/>
    </xf>
    <xf numFmtId="0" fontId="55" fillId="66" borderId="30" xfId="0" applyFont="1" applyFill="1" applyBorder="1" applyAlignment="1">
      <alignment horizontal="right"/>
    </xf>
    <xf numFmtId="0" fontId="55" fillId="66" borderId="33" xfId="0" applyFont="1" applyFill="1" applyBorder="1" applyAlignment="1">
      <alignment horizontal="right"/>
    </xf>
    <xf numFmtId="0" fontId="55" fillId="66" borderId="1" xfId="0" applyFont="1" applyFill="1" applyBorder="1" applyAlignment="1">
      <alignment horizontal="right"/>
    </xf>
    <xf numFmtId="0" fontId="56" fillId="0" borderId="12" xfId="0" applyFont="1" applyBorder="1" applyAlignment="1">
      <alignment horizontal="left"/>
    </xf>
    <xf numFmtId="0" fontId="55" fillId="65" borderId="14" xfId="0" applyFont="1" applyFill="1" applyBorder="1" applyAlignment="1">
      <alignment horizontal="center"/>
    </xf>
    <xf numFmtId="0" fontId="56" fillId="0" borderId="0" xfId="0" applyFont="1" applyBorder="1" applyAlignment="1">
      <alignment horizontal="left"/>
    </xf>
    <xf numFmtId="0" fontId="56" fillId="0" borderId="78" xfId="0" applyFont="1" applyBorder="1" applyAlignment="1">
      <alignment horizontal="left"/>
    </xf>
    <xf numFmtId="0" fontId="55" fillId="65" borderId="18" xfId="0" applyFont="1" applyFill="1" applyBorder="1" applyAlignment="1">
      <alignment horizontal="center"/>
    </xf>
    <xf numFmtId="0" fontId="56" fillId="0" borderId="45" xfId="0" applyFont="1" applyBorder="1" applyAlignment="1">
      <alignment horizontal="left"/>
    </xf>
    <xf numFmtId="0" fontId="70" fillId="0" borderId="69" xfId="0" applyFont="1" applyFill="1" applyBorder="1" applyAlignment="1">
      <alignment vertical="center"/>
    </xf>
    <xf numFmtId="0" fontId="70" fillId="2" borderId="42" xfId="317" applyFont="1" applyFill="1" applyBorder="1" applyAlignment="1">
      <alignment horizontal="center" vertical="center"/>
    </xf>
    <xf numFmtId="3" fontId="70" fillId="0" borderId="91" xfId="0" applyNumberFormat="1" applyFont="1" applyFill="1" applyBorder="1" applyAlignment="1">
      <alignment horizontal="center" vertical="center"/>
    </xf>
    <xf numFmtId="0" fontId="71" fillId="0" borderId="72" xfId="0" applyFont="1" applyBorder="1"/>
    <xf numFmtId="0" fontId="69" fillId="0" borderId="0" xfId="0" applyFont="1"/>
    <xf numFmtId="0" fontId="69" fillId="0" borderId="0" xfId="0" applyFont="1" applyAlignment="1">
      <alignment horizontal="left" vertical="top"/>
    </xf>
    <xf numFmtId="0" fontId="55" fillId="0" borderId="29" xfId="0" applyFont="1" applyFill="1" applyBorder="1" applyAlignment="1">
      <alignment vertical="center"/>
    </xf>
    <xf numFmtId="0" fontId="55" fillId="0" borderId="11" xfId="0" applyFont="1" applyFill="1" applyBorder="1" applyAlignment="1">
      <alignment horizontal="center"/>
    </xf>
    <xf numFmtId="0" fontId="3" fillId="2" borderId="43" xfId="0" applyFont="1" applyFill="1" applyBorder="1" applyAlignment="1">
      <alignment horizontal="center" vertical="center"/>
    </xf>
    <xf numFmtId="3" fontId="57" fillId="0" borderId="73" xfId="0" applyNumberFormat="1" applyFont="1" applyFill="1" applyBorder="1" applyAlignment="1">
      <alignment horizontal="center" vertical="center"/>
    </xf>
    <xf numFmtId="0" fontId="66" fillId="0" borderId="6" xfId="0" applyFont="1" applyFill="1" applyBorder="1" applyAlignment="1">
      <alignment horizontal="center" vertical="top"/>
    </xf>
    <xf numFmtId="0" fontId="66" fillId="0" borderId="29" xfId="0" applyFont="1" applyFill="1" applyBorder="1" applyAlignment="1">
      <alignment vertical="center"/>
    </xf>
    <xf numFmtId="0" fontId="66" fillId="2" borderId="68" xfId="317" applyFont="1" applyFill="1" applyBorder="1" applyAlignment="1">
      <alignment horizontal="center" vertical="center"/>
    </xf>
    <xf numFmtId="3" fontId="66" fillId="0" borderId="38" xfId="0" applyNumberFormat="1" applyFont="1" applyFill="1" applyBorder="1" applyAlignment="1">
      <alignment horizontal="center" vertical="center"/>
    </xf>
    <xf numFmtId="0" fontId="66" fillId="0" borderId="5" xfId="0" applyFont="1" applyFill="1" applyBorder="1" applyAlignment="1">
      <alignment horizontal="center" vertical="top"/>
    </xf>
    <xf numFmtId="0" fontId="66" fillId="0" borderId="8" xfId="0" applyFont="1" applyFill="1" applyBorder="1" applyAlignment="1">
      <alignment vertical="center"/>
    </xf>
    <xf numFmtId="0" fontId="66" fillId="2" borderId="5" xfId="317" applyFont="1" applyFill="1" applyBorder="1" applyAlignment="1">
      <alignment horizontal="center" vertical="center"/>
    </xf>
    <xf numFmtId="3" fontId="66" fillId="0" borderId="96" xfId="0" applyNumberFormat="1" applyFont="1" applyFill="1" applyBorder="1" applyAlignment="1">
      <alignment horizontal="center" vertical="center"/>
    </xf>
    <xf numFmtId="0" fontId="70" fillId="0" borderId="12" xfId="0" applyFont="1" applyFill="1" applyBorder="1" applyAlignment="1">
      <alignment vertical="center"/>
    </xf>
    <xf numFmtId="0" fontId="70" fillId="2" borderId="13" xfId="317" applyFont="1" applyFill="1" applyBorder="1" applyAlignment="1">
      <alignment horizontal="center" vertical="center"/>
    </xf>
    <xf numFmtId="3" fontId="70" fillId="0" borderId="13" xfId="0" applyNumberFormat="1" applyFont="1" applyFill="1" applyBorder="1" applyAlignment="1">
      <alignment horizontal="center" vertical="center"/>
    </xf>
    <xf numFmtId="0" fontId="72" fillId="2" borderId="2" xfId="0" applyFont="1" applyFill="1" applyBorder="1" applyAlignment="1">
      <alignment vertical="center"/>
    </xf>
    <xf numFmtId="0" fontId="72" fillId="2" borderId="1" xfId="0" applyFont="1" applyFill="1" applyBorder="1" applyAlignment="1">
      <alignment vertical="center"/>
    </xf>
    <xf numFmtId="0" fontId="72" fillId="2" borderId="2" xfId="0" applyFont="1" applyFill="1" applyBorder="1" applyAlignment="1">
      <alignment horizontal="center" vertical="center" wrapText="1"/>
    </xf>
    <xf numFmtId="0" fontId="74" fillId="0" borderId="31" xfId="0" applyFont="1" applyFill="1" applyBorder="1" applyAlignment="1">
      <alignment vertical="center" wrapText="1"/>
    </xf>
    <xf numFmtId="0" fontId="74" fillId="0" borderId="32" xfId="0" applyFont="1" applyFill="1" applyBorder="1" applyAlignment="1">
      <alignment vertical="center" wrapText="1"/>
    </xf>
    <xf numFmtId="0" fontId="72" fillId="2" borderId="42" xfId="0" applyFont="1" applyFill="1" applyBorder="1"/>
    <xf numFmtId="0" fontId="70" fillId="0" borderId="42" xfId="0" applyFont="1" applyFill="1" applyBorder="1" applyAlignment="1">
      <alignment horizontal="center" vertical="top"/>
    </xf>
    <xf numFmtId="0" fontId="71" fillId="0" borderId="12" xfId="0" applyFont="1" applyBorder="1"/>
    <xf numFmtId="0" fontId="71" fillId="0" borderId="13" xfId="0" applyFont="1" applyBorder="1"/>
    <xf numFmtId="0" fontId="71" fillId="0" borderId="13" xfId="0" applyFont="1" applyBorder="1" applyAlignment="1">
      <alignment horizontal="center"/>
    </xf>
    <xf numFmtId="0" fontId="71" fillId="0" borderId="13" xfId="0" applyNumberFormat="1" applyFont="1" applyBorder="1"/>
    <xf numFmtId="0" fontId="71" fillId="0" borderId="14" xfId="0" applyFont="1" applyBorder="1"/>
    <xf numFmtId="0" fontId="54" fillId="2" borderId="2" xfId="0" applyFont="1" applyFill="1" applyBorder="1" applyAlignment="1">
      <alignment horizontal="center" vertical="center"/>
    </xf>
    <xf numFmtId="0" fontId="54" fillId="2" borderId="3" xfId="0" applyFont="1" applyFill="1" applyBorder="1" applyAlignment="1">
      <alignment horizontal="center" vertical="center"/>
    </xf>
    <xf numFmtId="0" fontId="54" fillId="2" borderId="4" xfId="0" applyFont="1" applyFill="1" applyBorder="1" applyAlignment="1">
      <alignment horizontal="center" vertical="center"/>
    </xf>
    <xf numFmtId="0" fontId="54" fillId="2" borderId="26" xfId="0" applyFont="1" applyFill="1" applyBorder="1" applyAlignment="1">
      <alignment horizontal="left" vertical="center"/>
    </xf>
    <xf numFmtId="0" fontId="54" fillId="2" borderId="21" xfId="0" applyFont="1" applyFill="1" applyBorder="1" applyAlignment="1">
      <alignment horizontal="left" vertical="center"/>
    </xf>
    <xf numFmtId="0" fontId="54" fillId="2" borderId="19" xfId="0" applyFont="1" applyFill="1" applyBorder="1" applyAlignment="1">
      <alignment horizontal="left" vertical="center"/>
    </xf>
    <xf numFmtId="0" fontId="56" fillId="2" borderId="2" xfId="298" applyFont="1" applyFill="1" applyBorder="1" applyAlignment="1">
      <alignment horizontal="center" vertical="center" wrapText="1"/>
    </xf>
    <xf numFmtId="0" fontId="56" fillId="2" borderId="40" xfId="298" applyFont="1" applyFill="1" applyBorder="1" applyAlignment="1">
      <alignment horizontal="center" vertical="center" wrapText="1"/>
    </xf>
    <xf numFmtId="0" fontId="54" fillId="2" borderId="8" xfId="0" applyFont="1" applyFill="1" applyBorder="1" applyAlignment="1">
      <alignment horizontal="left" vertical="center"/>
    </xf>
    <xf numFmtId="0" fontId="54" fillId="2" borderId="22" xfId="0" applyFont="1" applyFill="1" applyBorder="1" applyAlignment="1">
      <alignment horizontal="left" vertical="center"/>
    </xf>
    <xf numFmtId="0" fontId="55" fillId="2" borderId="21" xfId="0" applyFont="1" applyFill="1" applyBorder="1" applyAlignment="1">
      <alignment horizontal="right" vertical="center"/>
    </xf>
    <xf numFmtId="0" fontId="55" fillId="2" borderId="38" xfId="0" applyFont="1" applyFill="1" applyBorder="1" applyAlignment="1">
      <alignment horizontal="right" vertical="center"/>
    </xf>
    <xf numFmtId="0" fontId="55" fillId="2" borderId="19" xfId="0" applyFont="1" applyFill="1" applyBorder="1" applyAlignment="1">
      <alignment horizontal="right" vertical="center"/>
    </xf>
    <xf numFmtId="0" fontId="55" fillId="2" borderId="41" xfId="0" applyFont="1" applyFill="1" applyBorder="1" applyAlignment="1">
      <alignment horizontal="right" vertical="center"/>
    </xf>
    <xf numFmtId="0" fontId="56" fillId="2" borderId="22" xfId="298" applyFont="1" applyFill="1" applyBorder="1" applyAlignment="1">
      <alignment horizontal="center" vertical="center"/>
    </xf>
    <xf numFmtId="0" fontId="56" fillId="2" borderId="23" xfId="298" applyFont="1" applyFill="1" applyBorder="1" applyAlignment="1">
      <alignment horizontal="center" vertical="center"/>
    </xf>
    <xf numFmtId="0" fontId="56" fillId="0" borderId="2" xfId="0" applyFont="1" applyBorder="1" applyAlignment="1">
      <alignment horizontal="center"/>
    </xf>
    <xf numFmtId="0" fontId="56" fillId="0" borderId="40" xfId="0" applyFont="1" applyBorder="1" applyAlignment="1">
      <alignment horizontal="center"/>
    </xf>
    <xf numFmtId="0" fontId="56" fillId="2" borderId="45" xfId="298" applyFont="1" applyFill="1" applyBorder="1" applyAlignment="1">
      <alignment vertical="center"/>
    </xf>
    <xf numFmtId="0" fontId="56" fillId="2" borderId="71" xfId="298" applyFont="1" applyFill="1" applyBorder="1" applyAlignment="1">
      <alignment vertical="center"/>
    </xf>
    <xf numFmtId="0" fontId="55" fillId="2" borderId="5" xfId="298" applyFont="1" applyFill="1" applyBorder="1" applyAlignment="1">
      <alignment horizontal="left" vertical="center" wrapText="1"/>
    </xf>
    <xf numFmtId="0" fontId="55" fillId="2" borderId="7" xfId="298" applyFont="1" applyFill="1" applyBorder="1" applyAlignment="1">
      <alignment horizontal="left" vertical="center" wrapText="1"/>
    </xf>
    <xf numFmtId="0" fontId="55" fillId="0" borderId="8" xfId="0" applyFont="1" applyBorder="1" applyAlignment="1">
      <alignment horizontal="center"/>
    </xf>
    <xf numFmtId="0" fontId="55" fillId="0" borderId="9" xfId="0" applyFont="1" applyBorder="1" applyAlignment="1">
      <alignment horizontal="center"/>
    </xf>
    <xf numFmtId="0" fontId="55" fillId="0" borderId="4" xfId="0" applyFont="1" applyBorder="1" applyAlignment="1">
      <alignment horizontal="center"/>
    </xf>
    <xf numFmtId="0" fontId="55" fillId="2" borderId="26" xfId="0" applyFont="1" applyFill="1" applyBorder="1" applyAlignment="1">
      <alignment horizontal="right" vertical="center"/>
    </xf>
    <xf numFmtId="0" fontId="55" fillId="2" borderId="24" xfId="0" applyFont="1" applyFill="1" applyBorder="1" applyAlignment="1">
      <alignment horizontal="right" vertical="center"/>
    </xf>
    <xf numFmtId="0" fontId="59" fillId="2" borderId="5" xfId="353" applyFont="1" applyFill="1" applyBorder="1" applyAlignment="1">
      <alignment horizontal="center" vertical="center"/>
    </xf>
    <xf numFmtId="0" fontId="59" fillId="2" borderId="7" xfId="353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58" fillId="2" borderId="8" xfId="353" applyFont="1" applyFill="1" applyBorder="1" applyAlignment="1">
      <alignment horizontal="left" vertical="center"/>
    </xf>
    <xf numFmtId="0" fontId="58" fillId="2" borderId="22" xfId="353" applyFont="1" applyFill="1" applyBorder="1" applyAlignment="1">
      <alignment horizontal="left" vertical="center"/>
    </xf>
    <xf numFmtId="0" fontId="22" fillId="0" borderId="77" xfId="0" applyFont="1" applyFill="1" applyBorder="1" applyAlignment="1">
      <alignment horizontal="center" vertical="top"/>
    </xf>
    <xf numFmtId="0" fontId="22" fillId="0" borderId="6" xfId="0" applyFont="1" applyFill="1" applyBorder="1" applyAlignment="1">
      <alignment horizontal="center" vertical="top"/>
    </xf>
    <xf numFmtId="0" fontId="53" fillId="0" borderId="23" xfId="0" applyFont="1" applyBorder="1" applyAlignment="1">
      <alignment horizontal="right"/>
    </xf>
    <xf numFmtId="0" fontId="69" fillId="0" borderId="37" xfId="0" applyFont="1" applyBorder="1" applyAlignment="1">
      <alignment horizontal="left"/>
    </xf>
    <xf numFmtId="0" fontId="69" fillId="0" borderId="0" xfId="0" applyFont="1" applyAlignment="1">
      <alignment horizontal="left"/>
    </xf>
    <xf numFmtId="0" fontId="56" fillId="0" borderId="0" xfId="0" applyFont="1" applyAlignment="1">
      <alignment horizontal="center" vertical="center" wrapText="1"/>
    </xf>
    <xf numFmtId="0" fontId="56" fillId="0" borderId="0" xfId="0" applyFont="1" applyAlignment="1">
      <alignment horizontal="center" vertical="center"/>
    </xf>
    <xf numFmtId="0" fontId="54" fillId="2" borderId="37" xfId="0" applyFont="1" applyFill="1" applyBorder="1" applyAlignment="1">
      <alignment horizontal="left" vertical="center"/>
    </xf>
    <xf numFmtId="0" fontId="63" fillId="0" borderId="84" xfId="0" applyFont="1" applyBorder="1" applyAlignment="1">
      <alignment horizontal="left"/>
    </xf>
    <xf numFmtId="0" fontId="51" fillId="2" borderId="34" xfId="0" applyFont="1" applyFill="1" applyBorder="1" applyAlignment="1">
      <alignment horizontal="left"/>
    </xf>
    <xf numFmtId="0" fontId="51" fillId="2" borderId="39" xfId="0" applyFont="1" applyFill="1" applyBorder="1" applyAlignment="1">
      <alignment horizontal="left"/>
    </xf>
    <xf numFmtId="0" fontId="50" fillId="2" borderId="2" xfId="0" applyFont="1" applyFill="1" applyBorder="1" applyAlignment="1">
      <alignment horizontal="left"/>
    </xf>
    <xf numFmtId="0" fontId="50" fillId="2" borderId="3" xfId="0" applyFont="1" applyFill="1" applyBorder="1" applyAlignment="1">
      <alignment horizontal="left"/>
    </xf>
    <xf numFmtId="0" fontId="50" fillId="2" borderId="2" xfId="0" applyFont="1" applyFill="1" applyBorder="1" applyAlignment="1">
      <alignment horizontal="left" vertical="center"/>
    </xf>
    <xf numFmtId="0" fontId="50" fillId="2" borderId="3" xfId="0" applyFont="1" applyFill="1" applyBorder="1" applyAlignment="1">
      <alignment horizontal="left" vertical="center"/>
    </xf>
    <xf numFmtId="0" fontId="50" fillId="2" borderId="4" xfId="0" applyFont="1" applyFill="1" applyBorder="1" applyAlignment="1">
      <alignment horizontal="left" vertical="center"/>
    </xf>
    <xf numFmtId="0" fontId="51" fillId="2" borderId="26" xfId="0" applyFont="1" applyFill="1" applyBorder="1" applyAlignment="1">
      <alignment horizontal="left" wrapText="1"/>
    </xf>
    <xf numFmtId="0" fontId="51" fillId="2" borderId="69" xfId="0" applyFont="1" applyFill="1" applyBorder="1" applyAlignment="1">
      <alignment horizontal="left" wrapText="1"/>
    </xf>
    <xf numFmtId="0" fontId="51" fillId="2" borderId="15" xfId="0" applyFont="1" applyFill="1" applyBorder="1" applyAlignment="1">
      <alignment horizontal="left"/>
    </xf>
    <xf numFmtId="0" fontId="51" fillId="2" borderId="11" xfId="0" applyFont="1" applyFill="1" applyBorder="1" applyAlignment="1">
      <alignment horizontal="left"/>
    </xf>
    <xf numFmtId="0" fontId="51" fillId="2" borderId="21" xfId="0" applyFont="1" applyFill="1" applyBorder="1" applyAlignment="1">
      <alignment horizontal="left" vertical="center" wrapText="1"/>
    </xf>
    <xf numFmtId="0" fontId="51" fillId="2" borderId="29" xfId="0" applyFont="1" applyFill="1" applyBorder="1" applyAlignment="1">
      <alignment horizontal="left" vertical="center" wrapText="1"/>
    </xf>
    <xf numFmtId="0" fontId="51" fillId="2" borderId="21" xfId="0" applyFont="1" applyFill="1" applyBorder="1" applyAlignment="1">
      <alignment horizontal="left" wrapText="1"/>
    </xf>
    <xf numFmtId="0" fontId="51" fillId="2" borderId="29" xfId="0" applyFont="1" applyFill="1" applyBorder="1" applyAlignment="1">
      <alignment horizontal="left" wrapText="1"/>
    </xf>
    <xf numFmtId="0" fontId="50" fillId="2" borderId="8" xfId="0" applyFont="1" applyFill="1" applyBorder="1" applyAlignment="1">
      <alignment horizontal="left" vertical="center" wrapText="1"/>
    </xf>
    <xf numFmtId="0" fontId="50" fillId="2" borderId="9" xfId="0" applyFont="1" applyFill="1" applyBorder="1" applyAlignment="1">
      <alignment horizontal="left" vertical="center" wrapText="1"/>
    </xf>
    <xf numFmtId="0" fontId="50" fillId="2" borderId="22" xfId="0" applyFont="1" applyFill="1" applyBorder="1" applyAlignment="1">
      <alignment horizontal="left" vertical="center" wrapText="1"/>
    </xf>
    <xf numFmtId="0" fontId="50" fillId="2" borderId="23" xfId="0" applyFont="1" applyFill="1" applyBorder="1" applyAlignment="1">
      <alignment horizontal="left" vertical="center" wrapText="1"/>
    </xf>
    <xf numFmtId="0" fontId="50" fillId="2" borderId="2" xfId="0" applyFont="1" applyFill="1" applyBorder="1" applyAlignment="1">
      <alignment horizontal="center" vertical="center"/>
    </xf>
    <xf numFmtId="0" fontId="50" fillId="2" borderId="4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83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</cellXfs>
  <cellStyles count="518">
    <cellStyle name="20 % - Accent1" xfId="45" xr:uid="{00000000-0005-0000-0000-000000000000}"/>
    <cellStyle name="20 % - Accent2" xfId="46" xr:uid="{00000000-0005-0000-0000-000001000000}"/>
    <cellStyle name="20 % - Accent3" xfId="47" xr:uid="{00000000-0005-0000-0000-000002000000}"/>
    <cellStyle name="20 % - Accent4" xfId="48" xr:uid="{00000000-0005-0000-0000-000003000000}"/>
    <cellStyle name="20 % - Accent5" xfId="49" xr:uid="{00000000-0005-0000-0000-000004000000}"/>
    <cellStyle name="20 % - Accent6" xfId="50" xr:uid="{00000000-0005-0000-0000-000005000000}"/>
    <cellStyle name="20% - Accent1" xfId="51" xr:uid="{00000000-0005-0000-0000-000006000000}"/>
    <cellStyle name="20% - Accent2" xfId="52" xr:uid="{00000000-0005-0000-0000-000007000000}"/>
    <cellStyle name="20% - Accent3" xfId="53" xr:uid="{00000000-0005-0000-0000-000008000000}"/>
    <cellStyle name="20% - Accent4" xfId="54" xr:uid="{00000000-0005-0000-0000-000009000000}"/>
    <cellStyle name="20% - Accent5" xfId="55" xr:uid="{00000000-0005-0000-0000-00000A000000}"/>
    <cellStyle name="20% - Accent6" xfId="56" xr:uid="{00000000-0005-0000-0000-00000B000000}"/>
    <cellStyle name="20% - Èmfasi1 2" xfId="4" xr:uid="{00000000-0005-0000-0000-00000C000000}"/>
    <cellStyle name="20% - Èmfasi2 2" xfId="5" xr:uid="{00000000-0005-0000-0000-00000D000000}"/>
    <cellStyle name="20% - Èmfasi3 2" xfId="6" xr:uid="{00000000-0005-0000-0000-00000E000000}"/>
    <cellStyle name="20% - Èmfasi4 2" xfId="7" xr:uid="{00000000-0005-0000-0000-00000F000000}"/>
    <cellStyle name="20% - Èmfasi5 2" xfId="8" xr:uid="{00000000-0005-0000-0000-000010000000}"/>
    <cellStyle name="20% - Èmfasi6 2" xfId="9" xr:uid="{00000000-0005-0000-0000-000011000000}"/>
    <cellStyle name="20% - Énfasis1" xfId="57" xr:uid="{00000000-0005-0000-0000-000012000000}"/>
    <cellStyle name="20% - Énfasis2" xfId="58" xr:uid="{00000000-0005-0000-0000-000013000000}"/>
    <cellStyle name="20% - Énfasis3" xfId="59" xr:uid="{00000000-0005-0000-0000-000014000000}"/>
    <cellStyle name="20% - Énfasis4" xfId="60" xr:uid="{00000000-0005-0000-0000-000015000000}"/>
    <cellStyle name="20% - Énfasis5" xfId="61" xr:uid="{00000000-0005-0000-0000-000016000000}"/>
    <cellStyle name="20% - Énfasis6" xfId="62" xr:uid="{00000000-0005-0000-0000-000017000000}"/>
    <cellStyle name="40 % - Accent1" xfId="63" xr:uid="{00000000-0005-0000-0000-000018000000}"/>
    <cellStyle name="40 % - Accent2" xfId="64" xr:uid="{00000000-0005-0000-0000-000019000000}"/>
    <cellStyle name="40 % - Accent3" xfId="65" xr:uid="{00000000-0005-0000-0000-00001A000000}"/>
    <cellStyle name="40 % - Accent4" xfId="66" xr:uid="{00000000-0005-0000-0000-00001B000000}"/>
    <cellStyle name="40 % - Accent5" xfId="67" xr:uid="{00000000-0005-0000-0000-00001C000000}"/>
    <cellStyle name="40 % - Accent6" xfId="68" xr:uid="{00000000-0005-0000-0000-00001D000000}"/>
    <cellStyle name="40% - Accent1" xfId="69" xr:uid="{00000000-0005-0000-0000-00001E000000}"/>
    <cellStyle name="40% - Accent2" xfId="70" xr:uid="{00000000-0005-0000-0000-00001F000000}"/>
    <cellStyle name="40% - Accent3" xfId="71" xr:uid="{00000000-0005-0000-0000-000020000000}"/>
    <cellStyle name="40% - Accent4" xfId="72" xr:uid="{00000000-0005-0000-0000-000021000000}"/>
    <cellStyle name="40% - Accent5" xfId="73" xr:uid="{00000000-0005-0000-0000-000022000000}"/>
    <cellStyle name="40% - Accent6" xfId="74" xr:uid="{00000000-0005-0000-0000-000023000000}"/>
    <cellStyle name="40% - Èmfasi1 2" xfId="10" xr:uid="{00000000-0005-0000-0000-000024000000}"/>
    <cellStyle name="40% - Èmfasi2 2" xfId="11" xr:uid="{00000000-0005-0000-0000-000025000000}"/>
    <cellStyle name="40% - Èmfasi3 2" xfId="12" xr:uid="{00000000-0005-0000-0000-000026000000}"/>
    <cellStyle name="40% - Èmfasi4 2" xfId="13" xr:uid="{00000000-0005-0000-0000-000027000000}"/>
    <cellStyle name="40% - Èmfasi5 2" xfId="14" xr:uid="{00000000-0005-0000-0000-000028000000}"/>
    <cellStyle name="40% - Èmfasi6 2" xfId="15" xr:uid="{00000000-0005-0000-0000-000029000000}"/>
    <cellStyle name="40% - Énfasis1" xfId="75" xr:uid="{00000000-0005-0000-0000-00002A000000}"/>
    <cellStyle name="40% - Énfasis2" xfId="76" xr:uid="{00000000-0005-0000-0000-00002B000000}"/>
    <cellStyle name="40% - Énfasis3" xfId="77" xr:uid="{00000000-0005-0000-0000-00002C000000}"/>
    <cellStyle name="40% - Énfasis4" xfId="78" xr:uid="{00000000-0005-0000-0000-00002D000000}"/>
    <cellStyle name="40% - Énfasis5" xfId="79" xr:uid="{00000000-0005-0000-0000-00002E000000}"/>
    <cellStyle name="40% - Énfasis6" xfId="80" xr:uid="{00000000-0005-0000-0000-00002F000000}"/>
    <cellStyle name="60 % - Accent1" xfId="81" xr:uid="{00000000-0005-0000-0000-000030000000}"/>
    <cellStyle name="60 % - Accent2" xfId="82" xr:uid="{00000000-0005-0000-0000-000031000000}"/>
    <cellStyle name="60 % - Accent3" xfId="83" xr:uid="{00000000-0005-0000-0000-000032000000}"/>
    <cellStyle name="60 % - Accent4" xfId="84" xr:uid="{00000000-0005-0000-0000-000033000000}"/>
    <cellStyle name="60 % - Accent5" xfId="85" xr:uid="{00000000-0005-0000-0000-000034000000}"/>
    <cellStyle name="60 % - Accent6" xfId="86" xr:uid="{00000000-0005-0000-0000-000035000000}"/>
    <cellStyle name="60% - Accent1" xfId="87" xr:uid="{00000000-0005-0000-0000-000036000000}"/>
    <cellStyle name="60% - Accent2" xfId="88" xr:uid="{00000000-0005-0000-0000-000037000000}"/>
    <cellStyle name="60% - Accent3" xfId="89" xr:uid="{00000000-0005-0000-0000-000038000000}"/>
    <cellStyle name="60% - Accent4" xfId="90" xr:uid="{00000000-0005-0000-0000-000039000000}"/>
    <cellStyle name="60% - Accent5" xfId="91" xr:uid="{00000000-0005-0000-0000-00003A000000}"/>
    <cellStyle name="60% - Accent6" xfId="92" xr:uid="{00000000-0005-0000-0000-00003B000000}"/>
    <cellStyle name="60% - Èmfasi1 2" xfId="16" xr:uid="{00000000-0005-0000-0000-00003C000000}"/>
    <cellStyle name="60% - Èmfasi2 2" xfId="17" xr:uid="{00000000-0005-0000-0000-00003D000000}"/>
    <cellStyle name="60% - Èmfasi3 2" xfId="18" xr:uid="{00000000-0005-0000-0000-00003E000000}"/>
    <cellStyle name="60% - Èmfasi4 2" xfId="19" xr:uid="{00000000-0005-0000-0000-00003F000000}"/>
    <cellStyle name="60% - Èmfasi5 2" xfId="20" xr:uid="{00000000-0005-0000-0000-000040000000}"/>
    <cellStyle name="60% - Èmfasi6 2" xfId="21" xr:uid="{00000000-0005-0000-0000-000041000000}"/>
    <cellStyle name="60% - Énfasis1" xfId="93" xr:uid="{00000000-0005-0000-0000-000042000000}"/>
    <cellStyle name="60% - Énfasis2" xfId="94" xr:uid="{00000000-0005-0000-0000-000043000000}"/>
    <cellStyle name="60% - Énfasis3" xfId="95" xr:uid="{00000000-0005-0000-0000-000044000000}"/>
    <cellStyle name="60% - Énfasis4" xfId="96" xr:uid="{00000000-0005-0000-0000-000045000000}"/>
    <cellStyle name="60% - Énfasis5" xfId="97" xr:uid="{00000000-0005-0000-0000-000046000000}"/>
    <cellStyle name="60% - Énfasis6" xfId="98" xr:uid="{00000000-0005-0000-0000-000047000000}"/>
    <cellStyle name="Accent1" xfId="99" xr:uid="{00000000-0005-0000-0000-000048000000}"/>
    <cellStyle name="Accent1 - 20%" xfId="100" xr:uid="{00000000-0005-0000-0000-000049000000}"/>
    <cellStyle name="Accent1 - 40%" xfId="101" xr:uid="{00000000-0005-0000-0000-00004A000000}"/>
    <cellStyle name="Accent1 - 60%" xfId="102" xr:uid="{00000000-0005-0000-0000-00004B000000}"/>
    <cellStyle name="Accent1_2ª revisió" xfId="103" xr:uid="{00000000-0005-0000-0000-00004C000000}"/>
    <cellStyle name="Accent2" xfId="104" xr:uid="{00000000-0005-0000-0000-00004D000000}"/>
    <cellStyle name="Accent2 - 20%" xfId="105" xr:uid="{00000000-0005-0000-0000-00004E000000}"/>
    <cellStyle name="Accent2 - 40%" xfId="106" xr:uid="{00000000-0005-0000-0000-00004F000000}"/>
    <cellStyle name="Accent2 - 60%" xfId="107" xr:uid="{00000000-0005-0000-0000-000050000000}"/>
    <cellStyle name="Accent2_2ª revisió" xfId="108" xr:uid="{00000000-0005-0000-0000-000051000000}"/>
    <cellStyle name="Accent3" xfId="109" xr:uid="{00000000-0005-0000-0000-000052000000}"/>
    <cellStyle name="Accent3 - 20%" xfId="110" xr:uid="{00000000-0005-0000-0000-000053000000}"/>
    <cellStyle name="Accent3 - 40%" xfId="111" xr:uid="{00000000-0005-0000-0000-000054000000}"/>
    <cellStyle name="Accent3 - 60%" xfId="112" xr:uid="{00000000-0005-0000-0000-000055000000}"/>
    <cellStyle name="Accent3_2ª revisió" xfId="113" xr:uid="{00000000-0005-0000-0000-000056000000}"/>
    <cellStyle name="Accent4" xfId="114" xr:uid="{00000000-0005-0000-0000-000057000000}"/>
    <cellStyle name="Accent4 - 20%" xfId="115" xr:uid="{00000000-0005-0000-0000-000058000000}"/>
    <cellStyle name="Accent4 - 40%" xfId="116" xr:uid="{00000000-0005-0000-0000-000059000000}"/>
    <cellStyle name="Accent4 - 60%" xfId="117" xr:uid="{00000000-0005-0000-0000-00005A000000}"/>
    <cellStyle name="Accent4_2ª revisió" xfId="118" xr:uid="{00000000-0005-0000-0000-00005B000000}"/>
    <cellStyle name="Accent5" xfId="119" xr:uid="{00000000-0005-0000-0000-00005C000000}"/>
    <cellStyle name="Accent5 - 20%" xfId="120" xr:uid="{00000000-0005-0000-0000-00005D000000}"/>
    <cellStyle name="Accent5 - 40%" xfId="121" xr:uid="{00000000-0005-0000-0000-00005E000000}"/>
    <cellStyle name="Accent5 - 60%" xfId="122" xr:uid="{00000000-0005-0000-0000-00005F000000}"/>
    <cellStyle name="Accent5_2ª revisió" xfId="123" xr:uid="{00000000-0005-0000-0000-000060000000}"/>
    <cellStyle name="Accent6" xfId="124" xr:uid="{00000000-0005-0000-0000-000061000000}"/>
    <cellStyle name="Accent6 - 20%" xfId="125" xr:uid="{00000000-0005-0000-0000-000062000000}"/>
    <cellStyle name="Accent6 - 40%" xfId="126" xr:uid="{00000000-0005-0000-0000-000063000000}"/>
    <cellStyle name="Accent6 - 60%" xfId="127" xr:uid="{00000000-0005-0000-0000-000064000000}"/>
    <cellStyle name="Accent6_2ª revisió" xfId="128" xr:uid="{00000000-0005-0000-0000-000065000000}"/>
    <cellStyle name="Avertissement" xfId="129" xr:uid="{00000000-0005-0000-0000-000066000000}"/>
    <cellStyle name="Bad" xfId="130" xr:uid="{00000000-0005-0000-0000-000067000000}"/>
    <cellStyle name="Bé 2" xfId="22" xr:uid="{00000000-0005-0000-0000-000068000000}"/>
    <cellStyle name="Buena" xfId="131" xr:uid="{00000000-0005-0000-0000-000069000000}"/>
    <cellStyle name="Calcul" xfId="132" xr:uid="{00000000-0005-0000-0000-00006A000000}"/>
    <cellStyle name="Càlcul 2" xfId="23" xr:uid="{00000000-0005-0000-0000-00006B000000}"/>
    <cellStyle name="Calculation" xfId="133" xr:uid="{00000000-0005-0000-0000-00006C000000}"/>
    <cellStyle name="Cálculo" xfId="134" xr:uid="{00000000-0005-0000-0000-00006D000000}"/>
    <cellStyle name="Cel·la de comprovació 2" xfId="24" xr:uid="{00000000-0005-0000-0000-00006E000000}"/>
    <cellStyle name="Cel·la enllaçada 2" xfId="25" xr:uid="{00000000-0005-0000-0000-00006F000000}"/>
    <cellStyle name="Celda de comprobación" xfId="135" xr:uid="{00000000-0005-0000-0000-000070000000}"/>
    <cellStyle name="Celda vinculada" xfId="136" xr:uid="{00000000-0005-0000-0000-000071000000}"/>
    <cellStyle name="Cellule liée" xfId="137" xr:uid="{00000000-0005-0000-0000-000072000000}"/>
    <cellStyle name="Check Cell" xfId="138" xr:uid="{00000000-0005-0000-0000-000073000000}"/>
    <cellStyle name="Coma 2" xfId="26" xr:uid="{00000000-0005-0000-0000-000074000000}"/>
    <cellStyle name="Coma 2 2" xfId="140" xr:uid="{00000000-0005-0000-0000-000075000000}"/>
    <cellStyle name="Coma 2 3" xfId="139" xr:uid="{00000000-0005-0000-0000-000076000000}"/>
    <cellStyle name="Coma 2 3 2" xfId="304" xr:uid="{00000000-0005-0000-0000-000077000000}"/>
    <cellStyle name="Coma 2 4" xfId="313" xr:uid="{00000000-0005-0000-0000-000078000000}"/>
    <cellStyle name="Coma 2 5" xfId="441" xr:uid="{00000000-0005-0000-0000-000079000000}"/>
    <cellStyle name="Coma 2 6" xfId="439" xr:uid="{00000000-0005-0000-0000-00007A000000}"/>
    <cellStyle name="Coma 2 6 2" xfId="484" xr:uid="{00000000-0005-0000-0000-00007B000000}"/>
    <cellStyle name="Coma 2 6 3" xfId="497" xr:uid="{00000000-0005-0000-0000-00007C000000}"/>
    <cellStyle name="Coma 3" xfId="141" xr:uid="{00000000-0005-0000-0000-00007D000000}"/>
    <cellStyle name="Coma 3 2" xfId="316" xr:uid="{00000000-0005-0000-0000-00007E000000}"/>
    <cellStyle name="Coma 3 3" xfId="444" xr:uid="{00000000-0005-0000-0000-00007F000000}"/>
    <cellStyle name="Coma 4" xfId="174" xr:uid="{00000000-0005-0000-0000-000080000000}"/>
    <cellStyle name="Coma 4 2" xfId="315" xr:uid="{00000000-0005-0000-0000-000081000000}"/>
    <cellStyle name="Coma 4 3" xfId="445" xr:uid="{00000000-0005-0000-0000-000082000000}"/>
    <cellStyle name="Coma 5" xfId="2" xr:uid="{00000000-0005-0000-0000-000083000000}"/>
    <cellStyle name="Coma 6" xfId="446" xr:uid="{00000000-0005-0000-0000-000084000000}"/>
    <cellStyle name="Coma 6 2" xfId="512" xr:uid="{00000000-0005-0000-0000-000085000000}"/>
    <cellStyle name="Coma 7" xfId="470" xr:uid="{00000000-0005-0000-0000-000086000000}"/>
    <cellStyle name="Coma 7 2" xfId="516" xr:uid="{00000000-0005-0000-0000-000087000000}"/>
    <cellStyle name="Commentaire" xfId="142" xr:uid="{00000000-0005-0000-0000-000088000000}"/>
    <cellStyle name="Èmfasi1 2" xfId="27" xr:uid="{00000000-0005-0000-0000-000089000000}"/>
    <cellStyle name="Èmfasi2 2" xfId="28" xr:uid="{00000000-0005-0000-0000-00008A000000}"/>
    <cellStyle name="Èmfasi3 2" xfId="29" xr:uid="{00000000-0005-0000-0000-00008B000000}"/>
    <cellStyle name="Èmfasi4 2" xfId="30" xr:uid="{00000000-0005-0000-0000-00008C000000}"/>
    <cellStyle name="Èmfasi5 2" xfId="31" xr:uid="{00000000-0005-0000-0000-00008D000000}"/>
    <cellStyle name="Èmfasi6 2" xfId="32" xr:uid="{00000000-0005-0000-0000-00008E000000}"/>
    <cellStyle name="Emphasis 1" xfId="143" xr:uid="{00000000-0005-0000-0000-00008F000000}"/>
    <cellStyle name="Emphasis 2" xfId="144" xr:uid="{00000000-0005-0000-0000-000090000000}"/>
    <cellStyle name="Emphasis 3" xfId="145" xr:uid="{00000000-0005-0000-0000-000091000000}"/>
    <cellStyle name="Encabezado 1" xfId="146" xr:uid="{00000000-0005-0000-0000-000092000000}"/>
    <cellStyle name="Encabezado 4" xfId="147" xr:uid="{00000000-0005-0000-0000-000093000000}"/>
    <cellStyle name="Énfasis1" xfId="148" xr:uid="{00000000-0005-0000-0000-000094000000}"/>
    <cellStyle name="Énfasis1 2" xfId="149" xr:uid="{00000000-0005-0000-0000-000095000000}"/>
    <cellStyle name="Énfasis2" xfId="150" xr:uid="{00000000-0005-0000-0000-000096000000}"/>
    <cellStyle name="Énfasis3" xfId="151" xr:uid="{00000000-0005-0000-0000-000097000000}"/>
    <cellStyle name="Énfasis4" xfId="152" xr:uid="{00000000-0005-0000-0000-000098000000}"/>
    <cellStyle name="Énfasis5" xfId="153" xr:uid="{00000000-0005-0000-0000-000099000000}"/>
    <cellStyle name="Énfasis6" xfId="154" xr:uid="{00000000-0005-0000-0000-00009A000000}"/>
    <cellStyle name="Entrada 2" xfId="155" xr:uid="{00000000-0005-0000-0000-00009B000000}"/>
    <cellStyle name="Entrée" xfId="156" xr:uid="{00000000-0005-0000-0000-00009C000000}"/>
    <cellStyle name="Euro" xfId="157" xr:uid="{00000000-0005-0000-0000-00009D000000}"/>
    <cellStyle name="Euro 2" xfId="158" xr:uid="{00000000-0005-0000-0000-00009E000000}"/>
    <cellStyle name="Euro 2 2" xfId="395" xr:uid="{00000000-0005-0000-0000-00009F000000}"/>
    <cellStyle name="Euro 2 3" xfId="405" xr:uid="{00000000-0005-0000-0000-0000A0000000}"/>
    <cellStyle name="Euro 2 4" xfId="418" xr:uid="{00000000-0005-0000-0000-0000A1000000}"/>
    <cellStyle name="Euro 2 5" xfId="392" xr:uid="{00000000-0005-0000-0000-0000A2000000}"/>
    <cellStyle name="Euro 3" xfId="159" xr:uid="{00000000-0005-0000-0000-0000A3000000}"/>
    <cellStyle name="Euro 3 2" xfId="328" xr:uid="{00000000-0005-0000-0000-0000A4000000}"/>
    <cellStyle name="Euro 4" xfId="396" xr:uid="{00000000-0005-0000-0000-0000A5000000}"/>
    <cellStyle name="Euro 4 2" xfId="407" xr:uid="{00000000-0005-0000-0000-0000A6000000}"/>
    <cellStyle name="Euro 5" xfId="417" xr:uid="{00000000-0005-0000-0000-0000A7000000}"/>
    <cellStyle name="Euro 6" xfId="390" xr:uid="{00000000-0005-0000-0000-0000A8000000}"/>
    <cellStyle name="Euro_Interhospitalia" xfId="160" xr:uid="{00000000-0005-0000-0000-0000A9000000}"/>
    <cellStyle name="Excel Built-in Normal" xfId="393" xr:uid="{00000000-0005-0000-0000-0000AA000000}"/>
    <cellStyle name="Explanatory Text" xfId="161" xr:uid="{00000000-0005-0000-0000-0000AB000000}"/>
    <cellStyle name="Good" xfId="162" xr:uid="{00000000-0005-0000-0000-0000AC000000}"/>
    <cellStyle name="Heading 1" xfId="163" xr:uid="{00000000-0005-0000-0000-0000AD000000}"/>
    <cellStyle name="Heading 2" xfId="164" xr:uid="{00000000-0005-0000-0000-0000AE000000}"/>
    <cellStyle name="Heading 3" xfId="165" xr:uid="{00000000-0005-0000-0000-0000AF000000}"/>
    <cellStyle name="Heading 4" xfId="166" xr:uid="{00000000-0005-0000-0000-0000B0000000}"/>
    <cellStyle name="Hipervínculo 2" xfId="167" xr:uid="{00000000-0005-0000-0000-0000B1000000}"/>
    <cellStyle name="Incorrecte 2" xfId="33" xr:uid="{00000000-0005-0000-0000-0000B2000000}"/>
    <cellStyle name="Incorrecto" xfId="168" xr:uid="{00000000-0005-0000-0000-0000B3000000}"/>
    <cellStyle name="Input" xfId="169" xr:uid="{00000000-0005-0000-0000-0000B4000000}"/>
    <cellStyle name="Insatisfaisant" xfId="170" xr:uid="{00000000-0005-0000-0000-0000B5000000}"/>
    <cellStyle name="LIBEL - Style3" xfId="171" xr:uid="{00000000-0005-0000-0000-0000B6000000}"/>
    <cellStyle name="Ligne détail" xfId="172" xr:uid="{00000000-0005-0000-0000-0000B7000000}"/>
    <cellStyle name="Linked Cell" xfId="173" xr:uid="{00000000-0005-0000-0000-0000B8000000}"/>
    <cellStyle name="Millares [0] 2" xfId="175" xr:uid="{00000000-0005-0000-0000-0000B9000000}"/>
    <cellStyle name="Millares 2" xfId="176" xr:uid="{00000000-0005-0000-0000-0000BA000000}"/>
    <cellStyle name="Millares 2 2" xfId="177" xr:uid="{00000000-0005-0000-0000-0000BB000000}"/>
    <cellStyle name="Millares 2 3" xfId="324" xr:uid="{00000000-0005-0000-0000-0000BC000000}"/>
    <cellStyle name="Millares 3" xfId="178" xr:uid="{00000000-0005-0000-0000-0000BD000000}"/>
    <cellStyle name="Moneda" xfId="322" builtinId="4"/>
    <cellStyle name="Moneda 10" xfId="476" xr:uid="{00000000-0005-0000-0000-0000BF000000}"/>
    <cellStyle name="Moneda 10 2" xfId="517" xr:uid="{00000000-0005-0000-0000-0000C0000000}"/>
    <cellStyle name="Moneda 2" xfId="34" xr:uid="{00000000-0005-0000-0000-0000C1000000}"/>
    <cellStyle name="Moneda 2 2" xfId="180" xr:uid="{00000000-0005-0000-0000-0000C2000000}"/>
    <cellStyle name="Moneda 2 3" xfId="179" xr:uid="{00000000-0005-0000-0000-0000C3000000}"/>
    <cellStyle name="Moneda 2 3 2" xfId="306" xr:uid="{00000000-0005-0000-0000-0000C4000000}"/>
    <cellStyle name="Moneda 2 4" xfId="325" xr:uid="{00000000-0005-0000-0000-0000C5000000}"/>
    <cellStyle name="Moneda 3" xfId="181" xr:uid="{00000000-0005-0000-0000-0000C6000000}"/>
    <cellStyle name="Moneda 3 2" xfId="182" xr:uid="{00000000-0005-0000-0000-0000C7000000}"/>
    <cellStyle name="Moneda 4" xfId="183" xr:uid="{00000000-0005-0000-0000-0000C8000000}"/>
    <cellStyle name="Moneda 4 2" xfId="307" xr:uid="{00000000-0005-0000-0000-0000C9000000}"/>
    <cellStyle name="Moneda 5" xfId="184" xr:uid="{00000000-0005-0000-0000-0000CA000000}"/>
    <cellStyle name="Moneda 5 2" xfId="308" xr:uid="{00000000-0005-0000-0000-0000CB000000}"/>
    <cellStyle name="Moneda 6" xfId="185" xr:uid="{00000000-0005-0000-0000-0000CC000000}"/>
    <cellStyle name="Moneda 7" xfId="186" xr:uid="{00000000-0005-0000-0000-0000CD000000}"/>
    <cellStyle name="Moneda 8" xfId="187" xr:uid="{00000000-0005-0000-0000-0000CE000000}"/>
    <cellStyle name="Moneda 9" xfId="452" xr:uid="{00000000-0005-0000-0000-0000CF000000}"/>
    <cellStyle name="Moneda 9 2" xfId="513" xr:uid="{00000000-0005-0000-0000-0000D0000000}"/>
    <cellStyle name="Monétaire_chiffrage Galerie SEGECE BLAGNAC  2011 v3.2" xfId="188" xr:uid="{00000000-0005-0000-0000-0000D1000000}"/>
    <cellStyle name="Neutral 2" xfId="189" xr:uid="{00000000-0005-0000-0000-0000D2000000}"/>
    <cellStyle name="Neutre" xfId="190" xr:uid="{00000000-0005-0000-0000-0000D3000000}"/>
    <cellStyle name="Normal" xfId="0" builtinId="0"/>
    <cellStyle name="Normal - Style3" xfId="191" xr:uid="{00000000-0005-0000-0000-0000D5000000}"/>
    <cellStyle name="Normal 10" xfId="301" xr:uid="{00000000-0005-0000-0000-0000D6000000}"/>
    <cellStyle name="Normal 11" xfId="299" xr:uid="{00000000-0005-0000-0000-0000D7000000}"/>
    <cellStyle name="Normal 12" xfId="305" xr:uid="{00000000-0005-0000-0000-0000D8000000}"/>
    <cellStyle name="Normal 12 2" xfId="346" xr:uid="{00000000-0005-0000-0000-0000D9000000}"/>
    <cellStyle name="Normal 12 2 2" xfId="435" xr:uid="{00000000-0005-0000-0000-0000DA000000}"/>
    <cellStyle name="Normal 12 2 3" xfId="460" xr:uid="{00000000-0005-0000-0000-0000DB000000}"/>
    <cellStyle name="Normal 12 2 4" xfId="384" xr:uid="{00000000-0005-0000-0000-0000DC000000}"/>
    <cellStyle name="Normal 12 3" xfId="425" xr:uid="{00000000-0005-0000-0000-0000DD000000}"/>
    <cellStyle name="Normal 12 3 2" xfId="474" xr:uid="{00000000-0005-0000-0000-0000DE000000}"/>
    <cellStyle name="Normal 12 4" xfId="450" xr:uid="{00000000-0005-0000-0000-0000DF000000}"/>
    <cellStyle name="Normal 13" xfId="302" xr:uid="{00000000-0005-0000-0000-0000E0000000}"/>
    <cellStyle name="Normal 13 2" xfId="347" xr:uid="{00000000-0005-0000-0000-0000E1000000}"/>
    <cellStyle name="Normal 13 2 2" xfId="433" xr:uid="{00000000-0005-0000-0000-0000E2000000}"/>
    <cellStyle name="Normal 13 2 3" xfId="461" xr:uid="{00000000-0005-0000-0000-0000E3000000}"/>
    <cellStyle name="Normal 13 2 4" xfId="382" xr:uid="{00000000-0005-0000-0000-0000E4000000}"/>
    <cellStyle name="Normal 13 3" xfId="423" xr:uid="{00000000-0005-0000-0000-0000E5000000}"/>
    <cellStyle name="Normal 13 3 2" xfId="472" xr:uid="{00000000-0005-0000-0000-0000E6000000}"/>
    <cellStyle name="Normal 13 4" xfId="448" xr:uid="{00000000-0005-0000-0000-0000E7000000}"/>
    <cellStyle name="Normal 14" xfId="310" xr:uid="{00000000-0005-0000-0000-0000E8000000}"/>
    <cellStyle name="Normal 14 2" xfId="348" xr:uid="{00000000-0005-0000-0000-0000E9000000}"/>
    <cellStyle name="Normal 14 2 2" xfId="436" xr:uid="{00000000-0005-0000-0000-0000EA000000}"/>
    <cellStyle name="Normal 14 2 3" xfId="462" xr:uid="{00000000-0005-0000-0000-0000EB000000}"/>
    <cellStyle name="Normal 14 2 4" xfId="385" xr:uid="{00000000-0005-0000-0000-0000EC000000}"/>
    <cellStyle name="Normal 14 3" xfId="426" xr:uid="{00000000-0005-0000-0000-0000ED000000}"/>
    <cellStyle name="Normal 14 3 2" xfId="475" xr:uid="{00000000-0005-0000-0000-0000EE000000}"/>
    <cellStyle name="Normal 14 4" xfId="451" xr:uid="{00000000-0005-0000-0000-0000EF000000}"/>
    <cellStyle name="Normal 15" xfId="303" xr:uid="{00000000-0005-0000-0000-0000F0000000}"/>
    <cellStyle name="Normal 15 2" xfId="344" xr:uid="{00000000-0005-0000-0000-0000F1000000}"/>
    <cellStyle name="Normal 15 2 2" xfId="434" xr:uid="{00000000-0005-0000-0000-0000F2000000}"/>
    <cellStyle name="Normal 15 2 3" xfId="458" xr:uid="{00000000-0005-0000-0000-0000F3000000}"/>
    <cellStyle name="Normal 15 2 4" xfId="383" xr:uid="{00000000-0005-0000-0000-0000F4000000}"/>
    <cellStyle name="Normal 15 3" xfId="424" xr:uid="{00000000-0005-0000-0000-0000F5000000}"/>
    <cellStyle name="Normal 15 3 2" xfId="473" xr:uid="{00000000-0005-0000-0000-0000F6000000}"/>
    <cellStyle name="Normal 15 4" xfId="449" xr:uid="{00000000-0005-0000-0000-0000F7000000}"/>
    <cellStyle name="Normal 16" xfId="311" xr:uid="{00000000-0005-0000-0000-0000F8000000}"/>
    <cellStyle name="Normal 17" xfId="314" xr:uid="{00000000-0005-0000-0000-0000F9000000}"/>
    <cellStyle name="Normal 18" xfId="312" xr:uid="{00000000-0005-0000-0000-0000FA000000}"/>
    <cellStyle name="Normal 19" xfId="317" xr:uid="{00000000-0005-0000-0000-0000FB000000}"/>
    <cellStyle name="Normal 2" xfId="3" xr:uid="{00000000-0005-0000-0000-0000FC000000}"/>
    <cellStyle name="Normal 2 2" xfId="192" xr:uid="{00000000-0005-0000-0000-0000FD000000}"/>
    <cellStyle name="Normal 2 3" xfId="193" xr:uid="{00000000-0005-0000-0000-0000FE000000}"/>
    <cellStyle name="Normal 2 3 2" xfId="327" xr:uid="{00000000-0005-0000-0000-0000FF000000}"/>
    <cellStyle name="Normal 2 3 2 2" xfId="454" xr:uid="{00000000-0005-0000-0000-000000010000}"/>
    <cellStyle name="Normal 2 3 2 3" xfId="420" xr:uid="{00000000-0005-0000-0000-000001010000}"/>
    <cellStyle name="Normal 2 4" xfId="323" xr:uid="{00000000-0005-0000-0000-000002010000}"/>
    <cellStyle name="Normal 2 4 2" xfId="453" xr:uid="{00000000-0005-0000-0000-000003010000}"/>
    <cellStyle name="Normal 2 4 3" xfId="391" xr:uid="{00000000-0005-0000-0000-000004010000}"/>
    <cellStyle name="Normal 20" xfId="318" xr:uid="{00000000-0005-0000-0000-000005010000}"/>
    <cellStyle name="Normal 21" xfId="319" xr:uid="{00000000-0005-0000-0000-000006010000}"/>
    <cellStyle name="Normal 22" xfId="320" xr:uid="{00000000-0005-0000-0000-000007010000}"/>
    <cellStyle name="Normal 23" xfId="321" xr:uid="{00000000-0005-0000-0000-000008010000}"/>
    <cellStyle name="Normal 24" xfId="296" xr:uid="{00000000-0005-0000-0000-000009010000}"/>
    <cellStyle name="Normal 24 2" xfId="342" xr:uid="{00000000-0005-0000-0000-00000A010000}"/>
    <cellStyle name="Normal 25" xfId="297" xr:uid="{00000000-0005-0000-0000-00000B010000}"/>
    <cellStyle name="Normal 26" xfId="345" xr:uid="{00000000-0005-0000-0000-00000C010000}"/>
    <cellStyle name="Normal 26 2" xfId="437" xr:uid="{00000000-0005-0000-0000-00000D010000}"/>
    <cellStyle name="Normal 26 3" xfId="459" xr:uid="{00000000-0005-0000-0000-00000E010000}"/>
    <cellStyle name="Normal 26 4" xfId="386" xr:uid="{00000000-0005-0000-0000-00000F010000}"/>
    <cellStyle name="Normal 27" xfId="350" xr:uid="{00000000-0005-0000-0000-000010010000}"/>
    <cellStyle name="Normal 27 2" xfId="438" xr:uid="{00000000-0005-0000-0000-000011010000}"/>
    <cellStyle name="Normal 27 3" xfId="464" xr:uid="{00000000-0005-0000-0000-000012010000}"/>
    <cellStyle name="Normal 27 4" xfId="387" xr:uid="{00000000-0005-0000-0000-000013010000}"/>
    <cellStyle name="Normal 28" xfId="349" xr:uid="{00000000-0005-0000-0000-000014010000}"/>
    <cellStyle name="Normal 28 2" xfId="463" xr:uid="{00000000-0005-0000-0000-000015010000}"/>
    <cellStyle name="Normal 28 3" xfId="388" xr:uid="{00000000-0005-0000-0000-000016010000}"/>
    <cellStyle name="Normal 29" xfId="351" xr:uid="{00000000-0005-0000-0000-000017010000}"/>
    <cellStyle name="Normal 29 2" xfId="465" xr:uid="{00000000-0005-0000-0000-000018010000}"/>
    <cellStyle name="Normal 29 3" xfId="389" xr:uid="{00000000-0005-0000-0000-000019010000}"/>
    <cellStyle name="Normal 3" xfId="194" xr:uid="{00000000-0005-0000-0000-00001A010000}"/>
    <cellStyle name="Normal 3 2" xfId="195" xr:uid="{00000000-0005-0000-0000-00001B010000}"/>
    <cellStyle name="Normal 3 3" xfId="196" xr:uid="{00000000-0005-0000-0000-00001C010000}"/>
    <cellStyle name="Normal 3 4" xfId="197" xr:uid="{00000000-0005-0000-0000-00001D010000}"/>
    <cellStyle name="Normal 30" xfId="359" xr:uid="{00000000-0005-0000-0000-00001E010000}"/>
    <cellStyle name="Normal 30 2" xfId="466" xr:uid="{00000000-0005-0000-0000-00001F010000}"/>
    <cellStyle name="Normal 30 3" xfId="394" xr:uid="{00000000-0005-0000-0000-000020010000}"/>
    <cellStyle name="Normal 31" xfId="352" xr:uid="{00000000-0005-0000-0000-000021010000}"/>
    <cellStyle name="Normal 32" xfId="358" xr:uid="{00000000-0005-0000-0000-000022010000}"/>
    <cellStyle name="Normal 33" xfId="360" xr:uid="{00000000-0005-0000-0000-000023010000}"/>
    <cellStyle name="Normal 34" xfId="356" xr:uid="{00000000-0005-0000-0000-000024010000}"/>
    <cellStyle name="Normal 35" xfId="361" xr:uid="{00000000-0005-0000-0000-000025010000}"/>
    <cellStyle name="Normal 36" xfId="357" xr:uid="{00000000-0005-0000-0000-000026010000}"/>
    <cellStyle name="Normal 37" xfId="362" xr:uid="{00000000-0005-0000-0000-000027010000}"/>
    <cellStyle name="Normal 38" xfId="355" xr:uid="{00000000-0005-0000-0000-000028010000}"/>
    <cellStyle name="Normal 39" xfId="363" xr:uid="{00000000-0005-0000-0000-000029010000}"/>
    <cellStyle name="Normal 4" xfId="198" xr:uid="{00000000-0005-0000-0000-00002A010000}"/>
    <cellStyle name="Normal 4 2" xfId="406" xr:uid="{00000000-0005-0000-0000-00002B010000}"/>
    <cellStyle name="Normal 40" xfId="364" xr:uid="{00000000-0005-0000-0000-00002C010000}"/>
    <cellStyle name="Normal 41" xfId="365" xr:uid="{00000000-0005-0000-0000-00002D010000}"/>
    <cellStyle name="Normal 42" xfId="366" xr:uid="{00000000-0005-0000-0000-00002E010000}"/>
    <cellStyle name="Normal 43" xfId="354" xr:uid="{00000000-0005-0000-0000-00002F010000}"/>
    <cellStyle name="Normal 44" xfId="353" xr:uid="{00000000-0005-0000-0000-000030010000}"/>
    <cellStyle name="Normal 45" xfId="440" xr:uid="{00000000-0005-0000-0000-000031010000}"/>
    <cellStyle name="Normal 45 2" xfId="511" xr:uid="{00000000-0005-0000-0000-000032010000}"/>
    <cellStyle name="Normal 46" xfId="467" xr:uid="{00000000-0005-0000-0000-000033010000}"/>
    <cellStyle name="Normal 46 2" xfId="514" xr:uid="{00000000-0005-0000-0000-000034010000}"/>
    <cellStyle name="Normal 47" xfId="468" xr:uid="{00000000-0005-0000-0000-000035010000}"/>
    <cellStyle name="Normal 47 2" xfId="515" xr:uid="{00000000-0005-0000-0000-000036010000}"/>
    <cellStyle name="Normal 48" xfId="369" xr:uid="{00000000-0005-0000-0000-000037010000}"/>
    <cellStyle name="Normal 48 2" xfId="480" xr:uid="{00000000-0005-0000-0000-000038010000}"/>
    <cellStyle name="Normal 48 3" xfId="493" xr:uid="{00000000-0005-0000-0000-000039010000}"/>
    <cellStyle name="Normal 49" xfId="372" xr:uid="{00000000-0005-0000-0000-00003A010000}"/>
    <cellStyle name="Normal 49 2" xfId="483" xr:uid="{00000000-0005-0000-0000-00003B010000}"/>
    <cellStyle name="Normal 49 3" xfId="496" xr:uid="{00000000-0005-0000-0000-00003C010000}"/>
    <cellStyle name="Normal 5" xfId="199" xr:uid="{00000000-0005-0000-0000-00003D010000}"/>
    <cellStyle name="Normal 50" xfId="370" xr:uid="{00000000-0005-0000-0000-00003E010000}"/>
    <cellStyle name="Normal 50 2" xfId="481" xr:uid="{00000000-0005-0000-0000-00003F010000}"/>
    <cellStyle name="Normal 50 3" xfId="494" xr:uid="{00000000-0005-0000-0000-000040010000}"/>
    <cellStyle name="Normal 51" xfId="477" xr:uid="{00000000-0005-0000-0000-000041010000}"/>
    <cellStyle name="Normal 51 2" xfId="488" xr:uid="{00000000-0005-0000-0000-000042010000}"/>
    <cellStyle name="Normal 51 3" xfId="501" xr:uid="{00000000-0005-0000-0000-000043010000}"/>
    <cellStyle name="Normal 52" xfId="455" xr:uid="{00000000-0005-0000-0000-000044010000}"/>
    <cellStyle name="Normal 52 2" xfId="485" xr:uid="{00000000-0005-0000-0000-000045010000}"/>
    <cellStyle name="Normal 52 3" xfId="498" xr:uid="{00000000-0005-0000-0000-000046010000}"/>
    <cellStyle name="Normal 53" xfId="371" xr:uid="{00000000-0005-0000-0000-000047010000}"/>
    <cellStyle name="Normal 53 2" xfId="482" xr:uid="{00000000-0005-0000-0000-000048010000}"/>
    <cellStyle name="Normal 53 3" xfId="495" xr:uid="{00000000-0005-0000-0000-000049010000}"/>
    <cellStyle name="Normal 54" xfId="478" xr:uid="{00000000-0005-0000-0000-00004A010000}"/>
    <cellStyle name="Normal 54 2" xfId="489" xr:uid="{00000000-0005-0000-0000-00004B010000}"/>
    <cellStyle name="Normal 54 3" xfId="502" xr:uid="{00000000-0005-0000-0000-00004C010000}"/>
    <cellStyle name="Normal 55" xfId="479" xr:uid="{00000000-0005-0000-0000-00004D010000}"/>
    <cellStyle name="Normal 55 2" xfId="490" xr:uid="{00000000-0005-0000-0000-00004E010000}"/>
    <cellStyle name="Normal 55 3" xfId="503" xr:uid="{00000000-0005-0000-0000-00004F010000}"/>
    <cellStyle name="Normal 56" xfId="491" xr:uid="{00000000-0005-0000-0000-000050010000}"/>
    <cellStyle name="Normal 57" xfId="492" xr:uid="{00000000-0005-0000-0000-000051010000}"/>
    <cellStyle name="Normal 58" xfId="504" xr:uid="{00000000-0005-0000-0000-000052010000}"/>
    <cellStyle name="Normal 59" xfId="510" xr:uid="{00000000-0005-0000-0000-000053010000}"/>
    <cellStyle name="Normal 6" xfId="44" xr:uid="{00000000-0005-0000-0000-000054010000}"/>
    <cellStyle name="Normal 6 2" xfId="298" xr:uid="{00000000-0005-0000-0000-000055010000}"/>
    <cellStyle name="Normal 6 2 2" xfId="380" xr:uid="{00000000-0005-0000-0000-000056010000}"/>
    <cellStyle name="Normal 6 2 2 2" xfId="432" xr:uid="{00000000-0005-0000-0000-000057010000}"/>
    <cellStyle name="Normal 6 2 2 3" xfId="471" xr:uid="{00000000-0005-0000-0000-000058010000}"/>
    <cellStyle name="Normal 6 2 3" xfId="422" xr:uid="{00000000-0005-0000-0000-000059010000}"/>
    <cellStyle name="Normal 6 2 4" xfId="447" xr:uid="{00000000-0005-0000-0000-00005A010000}"/>
    <cellStyle name="Normal 6 3" xfId="377" xr:uid="{00000000-0005-0000-0000-00005B010000}"/>
    <cellStyle name="Normal 6 3 2" xfId="431" xr:uid="{00000000-0005-0000-0000-00005C010000}"/>
    <cellStyle name="Normal 6 3 3" xfId="469" xr:uid="{00000000-0005-0000-0000-00005D010000}"/>
    <cellStyle name="Normal 6 4" xfId="373" xr:uid="{00000000-0005-0000-0000-00005E010000}"/>
    <cellStyle name="Normal 6 4 2" xfId="427" xr:uid="{00000000-0005-0000-0000-00005F010000}"/>
    <cellStyle name="Normal 6 5" xfId="421" xr:uid="{00000000-0005-0000-0000-000060010000}"/>
    <cellStyle name="Normal 6 6" xfId="443" xr:uid="{00000000-0005-0000-0000-000061010000}"/>
    <cellStyle name="Normal 60" xfId="507" xr:uid="{00000000-0005-0000-0000-000062010000}"/>
    <cellStyle name="Normal 61" xfId="505" xr:uid="{00000000-0005-0000-0000-000063010000}"/>
    <cellStyle name="Normal 62" xfId="506" xr:uid="{00000000-0005-0000-0000-000064010000}"/>
    <cellStyle name="Normal 63" xfId="509" xr:uid="{00000000-0005-0000-0000-000065010000}"/>
    <cellStyle name="Normal 64" xfId="508" xr:uid="{00000000-0005-0000-0000-000066010000}"/>
    <cellStyle name="Normal 7" xfId="1" xr:uid="{00000000-0005-0000-0000-000067010000}"/>
    <cellStyle name="Normal 7 2" xfId="378" xr:uid="{00000000-0005-0000-0000-000068010000}"/>
    <cellStyle name="Normal 7 3" xfId="374" xr:uid="{00000000-0005-0000-0000-000069010000}"/>
    <cellStyle name="Normal 7 3 2" xfId="428" xr:uid="{00000000-0005-0000-0000-00006A010000}"/>
    <cellStyle name="Normal 8" xfId="295" xr:uid="{00000000-0005-0000-0000-00006B010000}"/>
    <cellStyle name="Normal 8 2" xfId="341" xr:uid="{00000000-0005-0000-0000-00006C010000}"/>
    <cellStyle name="Normal 8 2 2" xfId="367" xr:uid="{00000000-0005-0000-0000-00006D010000}"/>
    <cellStyle name="Normal 8 2 3" xfId="456" xr:uid="{00000000-0005-0000-0000-00006E010000}"/>
    <cellStyle name="Normal 8 2 3 2" xfId="486" xr:uid="{00000000-0005-0000-0000-00006F010000}"/>
    <cellStyle name="Normal 8 2 3 3" xfId="499" xr:uid="{00000000-0005-0000-0000-000070010000}"/>
    <cellStyle name="Normal 8 2 4" xfId="379" xr:uid="{00000000-0005-0000-0000-000071010000}"/>
    <cellStyle name="Normal 8 3" xfId="376" xr:uid="{00000000-0005-0000-0000-000072010000}"/>
    <cellStyle name="Normal 8 3 2" xfId="430" xr:uid="{00000000-0005-0000-0000-000073010000}"/>
    <cellStyle name="Normal 9" xfId="300" xr:uid="{00000000-0005-0000-0000-000074010000}"/>
    <cellStyle name="Normal 9 2" xfId="343" xr:uid="{00000000-0005-0000-0000-000075010000}"/>
    <cellStyle name="Normal 9 2 2" xfId="368" xr:uid="{00000000-0005-0000-0000-000076010000}"/>
    <cellStyle name="Normal 9 2 3" xfId="457" xr:uid="{00000000-0005-0000-0000-000077010000}"/>
    <cellStyle name="Normal 9 2 3 2" xfId="487" xr:uid="{00000000-0005-0000-0000-000078010000}"/>
    <cellStyle name="Normal 9 2 3 3" xfId="500" xr:uid="{00000000-0005-0000-0000-000079010000}"/>
    <cellStyle name="Normal 9 2 4" xfId="381" xr:uid="{00000000-0005-0000-0000-00007A010000}"/>
    <cellStyle name="Normal 9 3" xfId="375" xr:uid="{00000000-0005-0000-0000-00007B010000}"/>
    <cellStyle name="Normal 9 3 2" xfId="429" xr:uid="{00000000-0005-0000-0000-00007C010000}"/>
    <cellStyle name="Nota 2" xfId="35" xr:uid="{00000000-0005-0000-0000-00007D010000}"/>
    <cellStyle name="Nota 2 2" xfId="201" xr:uid="{00000000-0005-0000-0000-00007E010000}"/>
    <cellStyle name="Nota 2 3" xfId="200" xr:uid="{00000000-0005-0000-0000-00007F010000}"/>
    <cellStyle name="Nota 2 3 2" xfId="309" xr:uid="{00000000-0005-0000-0000-000080010000}"/>
    <cellStyle name="Nota 2 4" xfId="442" xr:uid="{00000000-0005-0000-0000-000081010000}"/>
    <cellStyle name="Nota 3" xfId="202" xr:uid="{00000000-0005-0000-0000-000082010000}"/>
    <cellStyle name="Nota 4" xfId="397" xr:uid="{00000000-0005-0000-0000-000083010000}"/>
    <cellStyle name="Nota 4 2" xfId="408" xr:uid="{00000000-0005-0000-0000-000084010000}"/>
    <cellStyle name="Notas" xfId="203" xr:uid="{00000000-0005-0000-0000-000085010000}"/>
    <cellStyle name="Notas 2" xfId="204" xr:uid="{00000000-0005-0000-0000-000086010000}"/>
    <cellStyle name="Notas 2 2" xfId="205" xr:uid="{00000000-0005-0000-0000-000087010000}"/>
    <cellStyle name="Notas 2 3" xfId="416" xr:uid="{00000000-0005-0000-0000-000088010000}"/>
    <cellStyle name="Notas 3" xfId="419" xr:uid="{00000000-0005-0000-0000-000089010000}"/>
    <cellStyle name="Note" xfId="206" xr:uid="{00000000-0005-0000-0000-00008A010000}"/>
    <cellStyle name="Note 2" xfId="207" xr:uid="{00000000-0005-0000-0000-00008B010000}"/>
    <cellStyle name="Note 2 2" xfId="335" xr:uid="{00000000-0005-0000-0000-00008C010000}"/>
    <cellStyle name="Note 3" xfId="398" xr:uid="{00000000-0005-0000-0000-00008D010000}"/>
    <cellStyle name="Note 3 2" xfId="409" xr:uid="{00000000-0005-0000-0000-00008E010000}"/>
    <cellStyle name="Output" xfId="208" xr:uid="{00000000-0005-0000-0000-00008F010000}"/>
    <cellStyle name="Percentatge 2" xfId="209" xr:uid="{00000000-0005-0000-0000-000090010000}"/>
    <cellStyle name="Percentatge 2 2" xfId="210" xr:uid="{00000000-0005-0000-0000-000091010000}"/>
    <cellStyle name="Percentatge 3" xfId="211" xr:uid="{00000000-0005-0000-0000-000092010000}"/>
    <cellStyle name="Percentatge 4" xfId="399" xr:uid="{00000000-0005-0000-0000-000093010000}"/>
    <cellStyle name="Percentatge 4 2" xfId="410" xr:uid="{00000000-0005-0000-0000-000094010000}"/>
    <cellStyle name="Porcentual 2" xfId="212" xr:uid="{00000000-0005-0000-0000-000095010000}"/>
    <cellStyle name="Porcentual 2 2" xfId="330" xr:uid="{00000000-0005-0000-0000-000096010000}"/>
    <cellStyle name="Porcentual 2 3" xfId="329" xr:uid="{00000000-0005-0000-0000-000097010000}"/>
    <cellStyle name="Porcentual 2 4" xfId="326" xr:uid="{00000000-0005-0000-0000-000098010000}"/>
    <cellStyle name="Porcentual 3" xfId="331" xr:uid="{00000000-0005-0000-0000-000099010000}"/>
    <cellStyle name="Porcentual 4" xfId="332" xr:uid="{00000000-0005-0000-0000-00009A010000}"/>
    <cellStyle name="Porcentual 5" xfId="333" xr:uid="{00000000-0005-0000-0000-00009B010000}"/>
    <cellStyle name="Resultat 2" xfId="36" xr:uid="{00000000-0005-0000-0000-00009C010000}"/>
    <cellStyle name="Salida" xfId="213" xr:uid="{00000000-0005-0000-0000-00009D010000}"/>
    <cellStyle name="SAPBEXaggData" xfId="214" xr:uid="{00000000-0005-0000-0000-00009E010000}"/>
    <cellStyle name="SAPBEXaggDataEmph" xfId="215" xr:uid="{00000000-0005-0000-0000-00009F010000}"/>
    <cellStyle name="SAPBEXaggItem" xfId="216" xr:uid="{00000000-0005-0000-0000-0000A0010000}"/>
    <cellStyle name="SAPBEXaggItemX" xfId="217" xr:uid="{00000000-0005-0000-0000-0000A1010000}"/>
    <cellStyle name="SAPBEXchaText" xfId="218" xr:uid="{00000000-0005-0000-0000-0000A2010000}"/>
    <cellStyle name="SAPBEXexcBad7" xfId="219" xr:uid="{00000000-0005-0000-0000-0000A3010000}"/>
    <cellStyle name="SAPBEXexcBad8" xfId="220" xr:uid="{00000000-0005-0000-0000-0000A4010000}"/>
    <cellStyle name="SAPBEXexcBad9" xfId="221" xr:uid="{00000000-0005-0000-0000-0000A5010000}"/>
    <cellStyle name="SAPBEXexcCritical4" xfId="222" xr:uid="{00000000-0005-0000-0000-0000A6010000}"/>
    <cellStyle name="SAPBEXexcCritical5" xfId="223" xr:uid="{00000000-0005-0000-0000-0000A7010000}"/>
    <cellStyle name="SAPBEXexcCritical6" xfId="224" xr:uid="{00000000-0005-0000-0000-0000A8010000}"/>
    <cellStyle name="SAPBEXexcGood1" xfId="225" xr:uid="{00000000-0005-0000-0000-0000A9010000}"/>
    <cellStyle name="SAPBEXexcGood2" xfId="226" xr:uid="{00000000-0005-0000-0000-0000AA010000}"/>
    <cellStyle name="SAPBEXexcGood3" xfId="227" xr:uid="{00000000-0005-0000-0000-0000AB010000}"/>
    <cellStyle name="SAPBEXfilterDrill" xfId="228" xr:uid="{00000000-0005-0000-0000-0000AC010000}"/>
    <cellStyle name="SAPBEXfilterItem" xfId="229" xr:uid="{00000000-0005-0000-0000-0000AD010000}"/>
    <cellStyle name="SAPBEXfilterText" xfId="230" xr:uid="{00000000-0005-0000-0000-0000AE010000}"/>
    <cellStyle name="SAPBEXformats" xfId="231" xr:uid="{00000000-0005-0000-0000-0000AF010000}"/>
    <cellStyle name="SAPBEXheaderItem" xfId="232" xr:uid="{00000000-0005-0000-0000-0000B0010000}"/>
    <cellStyle name="SAPBEXheaderText" xfId="233" xr:uid="{00000000-0005-0000-0000-0000B1010000}"/>
    <cellStyle name="SAPBEXHLevel0" xfId="234" xr:uid="{00000000-0005-0000-0000-0000B2010000}"/>
    <cellStyle name="SAPBEXHLevel0X" xfId="235" xr:uid="{00000000-0005-0000-0000-0000B3010000}"/>
    <cellStyle name="SAPBEXHLevel0X 2" xfId="236" xr:uid="{00000000-0005-0000-0000-0000B4010000}"/>
    <cellStyle name="SAPBEXHLevel0X 2 2" xfId="336" xr:uid="{00000000-0005-0000-0000-0000B5010000}"/>
    <cellStyle name="SAPBEXHLevel0X 3" xfId="400" xr:uid="{00000000-0005-0000-0000-0000B6010000}"/>
    <cellStyle name="SAPBEXHLevel0X 3 2" xfId="411" xr:uid="{00000000-0005-0000-0000-0000B7010000}"/>
    <cellStyle name="SAPBEXHLevel0X_RESUM NETEJA 2012-2015" xfId="237" xr:uid="{00000000-0005-0000-0000-0000B8010000}"/>
    <cellStyle name="SAPBEXHLevel1" xfId="238" xr:uid="{00000000-0005-0000-0000-0000B9010000}"/>
    <cellStyle name="SAPBEXHLevel1X" xfId="239" xr:uid="{00000000-0005-0000-0000-0000BA010000}"/>
    <cellStyle name="SAPBEXHLevel1X 2" xfId="240" xr:uid="{00000000-0005-0000-0000-0000BB010000}"/>
    <cellStyle name="SAPBEXHLevel1X 2 2" xfId="337" xr:uid="{00000000-0005-0000-0000-0000BC010000}"/>
    <cellStyle name="SAPBEXHLevel1X 3" xfId="401" xr:uid="{00000000-0005-0000-0000-0000BD010000}"/>
    <cellStyle name="SAPBEXHLevel1X 3 2" xfId="412" xr:uid="{00000000-0005-0000-0000-0000BE010000}"/>
    <cellStyle name="SAPBEXHLevel1X_RESUM NETEJA 2012-2015" xfId="241" xr:uid="{00000000-0005-0000-0000-0000BF010000}"/>
    <cellStyle name="SAPBEXHLevel2" xfId="242" xr:uid="{00000000-0005-0000-0000-0000C0010000}"/>
    <cellStyle name="SAPBEXHLevel2X" xfId="243" xr:uid="{00000000-0005-0000-0000-0000C1010000}"/>
    <cellStyle name="SAPBEXHLevel2X 2" xfId="244" xr:uid="{00000000-0005-0000-0000-0000C2010000}"/>
    <cellStyle name="SAPBEXHLevel2X 2 2" xfId="338" xr:uid="{00000000-0005-0000-0000-0000C3010000}"/>
    <cellStyle name="SAPBEXHLevel2X 3" xfId="402" xr:uid="{00000000-0005-0000-0000-0000C4010000}"/>
    <cellStyle name="SAPBEXHLevel2X 3 2" xfId="413" xr:uid="{00000000-0005-0000-0000-0000C5010000}"/>
    <cellStyle name="SAPBEXHLevel2X_RESUM NETEJA 2012-2015" xfId="245" xr:uid="{00000000-0005-0000-0000-0000C6010000}"/>
    <cellStyle name="SAPBEXHLevel3" xfId="246" xr:uid="{00000000-0005-0000-0000-0000C7010000}"/>
    <cellStyle name="SAPBEXHLevel3X" xfId="247" xr:uid="{00000000-0005-0000-0000-0000C8010000}"/>
    <cellStyle name="SAPBEXHLevel3X 2" xfId="248" xr:uid="{00000000-0005-0000-0000-0000C9010000}"/>
    <cellStyle name="SAPBEXHLevel3X 2 2" xfId="339" xr:uid="{00000000-0005-0000-0000-0000CA010000}"/>
    <cellStyle name="SAPBEXHLevel3X 3" xfId="403" xr:uid="{00000000-0005-0000-0000-0000CB010000}"/>
    <cellStyle name="SAPBEXHLevel3X 3 2" xfId="414" xr:uid="{00000000-0005-0000-0000-0000CC010000}"/>
    <cellStyle name="SAPBEXHLevel3X_RESUM NETEJA 2012-2015" xfId="249" xr:uid="{00000000-0005-0000-0000-0000CD010000}"/>
    <cellStyle name="SAPBEXinputData" xfId="250" xr:uid="{00000000-0005-0000-0000-0000CE010000}"/>
    <cellStyle name="SAPBEXinputData 2" xfId="251" xr:uid="{00000000-0005-0000-0000-0000CF010000}"/>
    <cellStyle name="SAPBEXinputData 2 2" xfId="340" xr:uid="{00000000-0005-0000-0000-0000D0010000}"/>
    <cellStyle name="SAPBEXinputData 3" xfId="404" xr:uid="{00000000-0005-0000-0000-0000D1010000}"/>
    <cellStyle name="SAPBEXinputData 3 2" xfId="415" xr:uid="{00000000-0005-0000-0000-0000D2010000}"/>
    <cellStyle name="SAPBEXinputData_RESUM NETEJA 2012-2015" xfId="252" xr:uid="{00000000-0005-0000-0000-0000D3010000}"/>
    <cellStyle name="SAPBEXItemHeader" xfId="253" xr:uid="{00000000-0005-0000-0000-0000D4010000}"/>
    <cellStyle name="SAPBEXresData" xfId="254" xr:uid="{00000000-0005-0000-0000-0000D5010000}"/>
    <cellStyle name="SAPBEXresDataEmph" xfId="255" xr:uid="{00000000-0005-0000-0000-0000D6010000}"/>
    <cellStyle name="SAPBEXresItem" xfId="256" xr:uid="{00000000-0005-0000-0000-0000D7010000}"/>
    <cellStyle name="SAPBEXresItemX" xfId="257" xr:uid="{00000000-0005-0000-0000-0000D8010000}"/>
    <cellStyle name="SAPBEXstdData" xfId="258" xr:uid="{00000000-0005-0000-0000-0000D9010000}"/>
    <cellStyle name="SAPBEXstdDataEmph" xfId="259" xr:uid="{00000000-0005-0000-0000-0000DA010000}"/>
    <cellStyle name="SAPBEXstdItem" xfId="260" xr:uid="{00000000-0005-0000-0000-0000DB010000}"/>
    <cellStyle name="SAPBEXstdItemX" xfId="261" xr:uid="{00000000-0005-0000-0000-0000DC010000}"/>
    <cellStyle name="SAPBEXtitle" xfId="262" xr:uid="{00000000-0005-0000-0000-0000DD010000}"/>
    <cellStyle name="SAPBEXunassignedItem" xfId="263" xr:uid="{00000000-0005-0000-0000-0000DE010000}"/>
    <cellStyle name="SAPBEXundefined" xfId="264" xr:uid="{00000000-0005-0000-0000-0000DF010000}"/>
    <cellStyle name="Satisfaisant" xfId="265" xr:uid="{00000000-0005-0000-0000-0000E0010000}"/>
    <cellStyle name="Sheet Title" xfId="266" xr:uid="{00000000-0005-0000-0000-0000E1010000}"/>
    <cellStyle name="Sortie" xfId="267" xr:uid="{00000000-0005-0000-0000-0000E2010000}"/>
    <cellStyle name="t1 - Style1" xfId="268" xr:uid="{00000000-0005-0000-0000-0000E3010000}"/>
    <cellStyle name="t1 - Style2" xfId="269" xr:uid="{00000000-0005-0000-0000-0000E4010000}"/>
    <cellStyle name="T2 - Style1" xfId="270" xr:uid="{00000000-0005-0000-0000-0000E5010000}"/>
    <cellStyle name="T2 - Style2" xfId="271" xr:uid="{00000000-0005-0000-0000-0000E6010000}"/>
    <cellStyle name="Text d'advertiment 2" xfId="37" xr:uid="{00000000-0005-0000-0000-0000E7010000}"/>
    <cellStyle name="Text explicatiu 2" xfId="38" xr:uid="{00000000-0005-0000-0000-0000E8010000}"/>
    <cellStyle name="Texte explicatif" xfId="272" xr:uid="{00000000-0005-0000-0000-0000E9010000}"/>
    <cellStyle name="Texto de advertencia" xfId="273" xr:uid="{00000000-0005-0000-0000-0000EA010000}"/>
    <cellStyle name="Texto explicativo" xfId="274" xr:uid="{00000000-0005-0000-0000-0000EB010000}"/>
    <cellStyle name="Title" xfId="275" xr:uid="{00000000-0005-0000-0000-0000EC010000}"/>
    <cellStyle name="Títol 1 2" xfId="39" xr:uid="{00000000-0005-0000-0000-0000ED010000}"/>
    <cellStyle name="Títol 10" xfId="276" xr:uid="{00000000-0005-0000-0000-0000EE010000}"/>
    <cellStyle name="Títol 2 2" xfId="40" xr:uid="{00000000-0005-0000-0000-0000EF010000}"/>
    <cellStyle name="Títol 3 2" xfId="41" xr:uid="{00000000-0005-0000-0000-0000F0010000}"/>
    <cellStyle name="Títol 4 2" xfId="42" xr:uid="{00000000-0005-0000-0000-0000F1010000}"/>
    <cellStyle name="Títol 5" xfId="43" xr:uid="{00000000-0005-0000-0000-0000F2010000}"/>
    <cellStyle name="Títol 6" xfId="277" xr:uid="{00000000-0005-0000-0000-0000F3010000}"/>
    <cellStyle name="Títol 7" xfId="278" xr:uid="{00000000-0005-0000-0000-0000F4010000}"/>
    <cellStyle name="Títol 8" xfId="279" xr:uid="{00000000-0005-0000-0000-0000F5010000}"/>
    <cellStyle name="Títol 9" xfId="280" xr:uid="{00000000-0005-0000-0000-0000F6010000}"/>
    <cellStyle name="Titre" xfId="281" xr:uid="{00000000-0005-0000-0000-0000F7010000}"/>
    <cellStyle name="Titre noir" xfId="282" xr:uid="{00000000-0005-0000-0000-0000F8010000}"/>
    <cellStyle name="Titre 1" xfId="283" xr:uid="{00000000-0005-0000-0000-0000F9010000}"/>
    <cellStyle name="Titre 2" xfId="284" xr:uid="{00000000-0005-0000-0000-0000FA010000}"/>
    <cellStyle name="Titre 3" xfId="285" xr:uid="{00000000-0005-0000-0000-0000FB010000}"/>
    <cellStyle name="Titre 4" xfId="286" xr:uid="{00000000-0005-0000-0000-0000FC010000}"/>
    <cellStyle name="Título" xfId="287" xr:uid="{00000000-0005-0000-0000-0000FD010000}"/>
    <cellStyle name="Título 1" xfId="288" xr:uid="{00000000-0005-0000-0000-0000FE010000}"/>
    <cellStyle name="Título 2" xfId="289" xr:uid="{00000000-0005-0000-0000-0000FF010000}"/>
    <cellStyle name="Título 3" xfId="290" xr:uid="{00000000-0005-0000-0000-000000020000}"/>
    <cellStyle name="Título_AXIOMA" xfId="291" xr:uid="{00000000-0005-0000-0000-000001020000}"/>
    <cellStyle name="Total 2" xfId="292" xr:uid="{00000000-0005-0000-0000-000002020000}"/>
    <cellStyle name="Vérification" xfId="293" xr:uid="{00000000-0005-0000-0000-000003020000}"/>
    <cellStyle name="Währung" xfId="334" xr:uid="{00000000-0005-0000-0000-000004020000}"/>
    <cellStyle name="Warning Text" xfId="294" xr:uid="{00000000-0005-0000-0000-000005020000}"/>
  </cellStyles>
  <dxfs count="0"/>
  <tableStyles count="1" defaultTableStyle="TableStyleMedium2" defaultPivotStyle="PivotStyleLight16">
    <tableStyle name="Estilo de tabla 1" pivot="0" count="0" xr9:uid="{00000000-0011-0000-FFFF-FFFF00000000}"/>
  </tableStyles>
  <colors>
    <mruColors>
      <color rgb="FF0000CC"/>
      <color rgb="FFFFFF00"/>
      <color rgb="FFFFFFCC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30632</xdr:colOff>
      <xdr:row>3</xdr:row>
      <xdr:rowOff>37851</xdr:rowOff>
    </xdr:from>
    <xdr:to>
      <xdr:col>0</xdr:col>
      <xdr:colOff>3165852</xdr:colOff>
      <xdr:row>7</xdr:row>
      <xdr:rowOff>40250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32" y="520809"/>
          <a:ext cx="3133573" cy="10219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64576</xdr:colOff>
      <xdr:row>4</xdr:row>
      <xdr:rowOff>62250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id="{56D73BE6-0105-4738-B0ED-B0F06B455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566907" cy="8371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200025</xdr:colOff>
      <xdr:row>0</xdr:row>
      <xdr:rowOff>104775</xdr:rowOff>
    </xdr:from>
    <xdr:to>
      <xdr:col>7</xdr:col>
      <xdr:colOff>523723</xdr:colOff>
      <xdr:row>5</xdr:row>
      <xdr:rowOff>155201</xdr:rowOff>
    </xdr:to>
    <xdr:pic>
      <xdr:nvPicPr>
        <xdr:cNvPr id="2" name="Imatge 1">
          <a:extLst>
            <a:ext uri="{FF2B5EF4-FFF2-40B4-BE49-F238E27FC236}">
              <a16:creationId xmlns:a16="http://schemas.microsoft.com/office/drawing/2014/main" id="{14B3DC84-885D-4044-8BD1-F97776AF9B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3950" y="104775"/>
          <a:ext cx="3133573" cy="10219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5:AG257"/>
  <sheetViews>
    <sheetView tabSelected="1" zoomScale="57" zoomScaleNormal="57" zoomScaleSheetLayoutView="55" workbookViewId="0">
      <selection activeCell="N121" sqref="N121"/>
    </sheetView>
  </sheetViews>
  <sheetFormatPr defaultRowHeight="12.75"/>
  <cols>
    <col min="1" max="1" width="93.85546875" style="21" bestFit="1" customWidth="1"/>
    <col min="2" max="2" width="38.42578125" style="21" bestFit="1" customWidth="1"/>
    <col min="3" max="3" width="40.42578125" style="21" customWidth="1"/>
    <col min="4" max="4" width="22" style="21" customWidth="1"/>
    <col min="5" max="5" width="16.5703125" style="21" customWidth="1"/>
    <col min="6" max="6" width="24.7109375" style="21" customWidth="1"/>
    <col min="7" max="7" width="32.5703125" style="21" customWidth="1"/>
    <col min="8" max="8" width="31" style="22" customWidth="1"/>
    <col min="9" max="9" width="23.28515625" style="21" customWidth="1"/>
    <col min="10" max="10" width="18.42578125" style="21" customWidth="1"/>
    <col min="11" max="11" width="15.140625" style="21" customWidth="1"/>
    <col min="12" max="24" width="9.140625" style="21"/>
    <col min="25" max="25" width="0.85546875" style="21" customWidth="1"/>
    <col min="26" max="33" width="9.140625" style="21" hidden="1" customWidth="1"/>
    <col min="34" max="16384" width="9.140625" style="21"/>
  </cols>
  <sheetData>
    <row r="5" spans="1:9" ht="42" customHeight="1">
      <c r="C5" s="427" t="s">
        <v>109</v>
      </c>
      <c r="D5" s="426" t="s">
        <v>119</v>
      </c>
      <c r="E5" s="426"/>
      <c r="F5" s="426"/>
      <c r="G5" s="426"/>
      <c r="H5" s="426"/>
      <c r="I5" s="426"/>
    </row>
    <row r="6" spans="1:9">
      <c r="C6" s="427"/>
      <c r="D6" s="426"/>
      <c r="E6" s="426"/>
      <c r="F6" s="426"/>
      <c r="G6" s="426"/>
      <c r="H6" s="426"/>
      <c r="I6" s="426"/>
    </row>
    <row r="7" spans="1:9">
      <c r="C7" s="65"/>
      <c r="D7" s="66"/>
      <c r="E7" s="66"/>
      <c r="F7" s="66"/>
      <c r="G7" s="66"/>
      <c r="H7" s="66"/>
      <c r="I7" s="66"/>
    </row>
    <row r="8" spans="1:9">
      <c r="C8" s="65"/>
      <c r="D8" s="66"/>
      <c r="E8" s="66"/>
      <c r="F8" s="66"/>
      <c r="G8" s="66"/>
      <c r="H8" s="66"/>
      <c r="I8" s="66"/>
    </row>
    <row r="9" spans="1:9">
      <c r="A9" s="23" t="s">
        <v>110</v>
      </c>
    </row>
    <row r="10" spans="1:9" ht="13.5" thickBot="1">
      <c r="D10" s="161"/>
      <c r="E10" s="161"/>
      <c r="F10" s="161"/>
      <c r="G10" s="161"/>
    </row>
    <row r="11" spans="1:9" ht="32.25" thickBot="1">
      <c r="A11" s="24" t="s">
        <v>124</v>
      </c>
      <c r="B11" s="25"/>
      <c r="D11" s="162"/>
      <c r="E11" s="161"/>
      <c r="F11" s="161"/>
      <c r="G11" s="163"/>
      <c r="H11" s="21"/>
    </row>
    <row r="12" spans="1:9">
      <c r="A12" s="24" t="s">
        <v>111</v>
      </c>
      <c r="B12" s="25"/>
      <c r="G12" s="22"/>
      <c r="H12" s="21"/>
    </row>
    <row r="13" spans="1:9">
      <c r="A13" s="26" t="s">
        <v>112</v>
      </c>
      <c r="B13" s="27"/>
      <c r="G13" s="22"/>
      <c r="H13" s="21"/>
    </row>
    <row r="14" spans="1:9">
      <c r="A14" s="28" t="s">
        <v>113</v>
      </c>
      <c r="B14" s="29"/>
      <c r="G14" s="22"/>
      <c r="H14" s="21"/>
    </row>
    <row r="15" spans="1:9">
      <c r="A15" s="26" t="s">
        <v>114</v>
      </c>
      <c r="B15" s="29"/>
      <c r="G15" s="22"/>
      <c r="H15" s="21"/>
    </row>
    <row r="16" spans="1:9">
      <c r="A16" s="26" t="s">
        <v>115</v>
      </c>
      <c r="B16" s="29"/>
      <c r="G16" s="22"/>
      <c r="H16" s="21"/>
    </row>
    <row r="17" spans="1:11">
      <c r="A17" s="26" t="s">
        <v>116</v>
      </c>
      <c r="B17" s="29"/>
      <c r="G17" s="22"/>
      <c r="H17" s="21"/>
    </row>
    <row r="18" spans="1:11">
      <c r="A18" s="30" t="s">
        <v>117</v>
      </c>
      <c r="B18" s="29"/>
      <c r="G18" s="22"/>
      <c r="H18" s="21"/>
    </row>
    <row r="19" spans="1:11" ht="13.5" thickBot="1">
      <c r="A19" s="31" t="s">
        <v>118</v>
      </c>
      <c r="B19" s="32"/>
      <c r="G19" s="22"/>
      <c r="H19" s="21"/>
    </row>
    <row r="21" spans="1:11">
      <c r="A21" s="23"/>
    </row>
    <row r="22" spans="1:11">
      <c r="A22" s="23"/>
      <c r="F22" s="22"/>
    </row>
    <row r="23" spans="1:11" ht="21" customHeight="1" thickBot="1">
      <c r="A23" s="292" t="s">
        <v>130</v>
      </c>
      <c r="B23" s="292"/>
      <c r="C23" s="292"/>
      <c r="D23" s="292"/>
      <c r="E23" s="292"/>
      <c r="F23" s="292"/>
      <c r="G23" s="292"/>
      <c r="H23" s="292"/>
      <c r="I23" s="292"/>
      <c r="J23" s="292"/>
      <c r="K23" s="292"/>
    </row>
    <row r="24" spans="1:11" ht="48" customHeight="1" thickBot="1">
      <c r="A24" s="164" t="s">
        <v>191</v>
      </c>
      <c r="B24" s="165" t="s">
        <v>192</v>
      </c>
      <c r="C24" s="165" t="s">
        <v>28</v>
      </c>
      <c r="D24" s="165" t="s">
        <v>29</v>
      </c>
      <c r="E24" s="166" t="s">
        <v>193</v>
      </c>
      <c r="F24" s="167" t="s">
        <v>120</v>
      </c>
      <c r="G24" s="167" t="s">
        <v>102</v>
      </c>
      <c r="H24" s="167" t="s">
        <v>103</v>
      </c>
      <c r="I24" s="168" t="s">
        <v>104</v>
      </c>
      <c r="J24" s="168" t="s">
        <v>107</v>
      </c>
      <c r="K24" s="168" t="s">
        <v>108</v>
      </c>
    </row>
    <row r="25" spans="1:11" ht="15.75" thickBot="1">
      <c r="A25" s="290" t="s">
        <v>12</v>
      </c>
      <c r="B25" s="169" t="s">
        <v>30</v>
      </c>
      <c r="C25" s="170" t="s">
        <v>31</v>
      </c>
      <c r="D25" s="171" t="s">
        <v>27</v>
      </c>
      <c r="E25" s="172">
        <v>1813.2199999999991</v>
      </c>
      <c r="F25" s="293"/>
      <c r="G25" s="294" t="s">
        <v>8</v>
      </c>
      <c r="H25" s="294" t="s">
        <v>8</v>
      </c>
      <c r="I25" s="295">
        <f>SUM(F25:H25)</f>
        <v>0</v>
      </c>
      <c r="J25" s="57">
        <f>I25*52</f>
        <v>0</v>
      </c>
      <c r="K25" s="296">
        <f>+J25*1.21</f>
        <v>0</v>
      </c>
    </row>
    <row r="26" spans="1:11" ht="15.75" thickBot="1">
      <c r="A26" s="279"/>
      <c r="B26" s="297" t="s">
        <v>32</v>
      </c>
      <c r="C26" s="298" t="s">
        <v>31</v>
      </c>
      <c r="D26" s="211" t="s">
        <v>27</v>
      </c>
      <c r="E26" s="299">
        <v>2325.6500000000015</v>
      </c>
      <c r="F26" s="300"/>
      <c r="G26" s="301" t="s">
        <v>8</v>
      </c>
      <c r="H26" s="301" t="s">
        <v>8</v>
      </c>
      <c r="I26" s="302">
        <f t="shared" ref="I26:I89" si="0">SUM(F26:H26)</f>
        <v>0</v>
      </c>
      <c r="J26" s="303">
        <f t="shared" ref="J26:J89" si="1">I26*52</f>
        <v>0</v>
      </c>
      <c r="K26" s="303">
        <f t="shared" ref="K26:K89" si="2">+J26*1.21</f>
        <v>0</v>
      </c>
    </row>
    <row r="27" spans="1:11" ht="15">
      <c r="A27" s="279"/>
      <c r="B27" s="173" t="s">
        <v>33</v>
      </c>
      <c r="C27" s="174" t="s">
        <v>34</v>
      </c>
      <c r="D27" s="175" t="s">
        <v>27</v>
      </c>
      <c r="E27" s="176">
        <v>3635.8399999999992</v>
      </c>
      <c r="F27" s="52"/>
      <c r="G27" s="53" t="s">
        <v>8</v>
      </c>
      <c r="H27" s="53" t="s">
        <v>8</v>
      </c>
      <c r="I27" s="288">
        <f t="shared" si="0"/>
        <v>0</v>
      </c>
      <c r="J27" s="37">
        <f t="shared" si="1"/>
        <v>0</v>
      </c>
      <c r="K27" s="304">
        <f t="shared" si="2"/>
        <v>0</v>
      </c>
    </row>
    <row r="28" spans="1:11" ht="15.75" thickBot="1">
      <c r="A28" s="279"/>
      <c r="B28" s="177"/>
      <c r="C28" s="178" t="s">
        <v>36</v>
      </c>
      <c r="D28" s="179" t="s">
        <v>27</v>
      </c>
      <c r="E28" s="180">
        <v>166.16</v>
      </c>
      <c r="F28" s="42"/>
      <c r="G28" s="44" t="s">
        <v>8</v>
      </c>
      <c r="H28" s="44" t="s">
        <v>8</v>
      </c>
      <c r="I28" s="305">
        <f t="shared" si="0"/>
        <v>0</v>
      </c>
      <c r="J28" s="43">
        <f t="shared" si="1"/>
        <v>0</v>
      </c>
      <c r="K28" s="306">
        <f t="shared" si="2"/>
        <v>0</v>
      </c>
    </row>
    <row r="29" spans="1:11" ht="15">
      <c r="A29" s="279"/>
      <c r="B29" s="278" t="s">
        <v>37</v>
      </c>
      <c r="C29" s="186" t="s">
        <v>34</v>
      </c>
      <c r="D29" s="183" t="s">
        <v>27</v>
      </c>
      <c r="E29" s="187">
        <v>3582.4399999999991</v>
      </c>
      <c r="F29" s="45"/>
      <c r="G29" s="47" t="s">
        <v>8</v>
      </c>
      <c r="H29" s="47" t="s">
        <v>8</v>
      </c>
      <c r="I29" s="291">
        <f t="shared" si="0"/>
        <v>0</v>
      </c>
      <c r="J29" s="46">
        <f t="shared" si="1"/>
        <v>0</v>
      </c>
      <c r="K29" s="46">
        <f t="shared" si="2"/>
        <v>0</v>
      </c>
    </row>
    <row r="30" spans="1:11" ht="15">
      <c r="A30" s="279"/>
      <c r="B30" s="278"/>
      <c r="C30" s="182" t="s">
        <v>36</v>
      </c>
      <c r="D30" s="183" t="s">
        <v>27</v>
      </c>
      <c r="E30" s="184">
        <v>550.98</v>
      </c>
      <c r="F30" s="39"/>
      <c r="G30" s="40" t="s">
        <v>8</v>
      </c>
      <c r="H30" s="40" t="s">
        <v>8</v>
      </c>
      <c r="I30" s="289">
        <f t="shared" si="0"/>
        <v>0</v>
      </c>
      <c r="J30" s="41">
        <f t="shared" si="1"/>
        <v>0</v>
      </c>
      <c r="K30" s="41">
        <f t="shared" si="2"/>
        <v>0</v>
      </c>
    </row>
    <row r="31" spans="1:11" ht="15">
      <c r="A31" s="279"/>
      <c r="B31" s="278"/>
      <c r="C31" s="182" t="s">
        <v>38</v>
      </c>
      <c r="D31" s="183" t="s">
        <v>27</v>
      </c>
      <c r="E31" s="184">
        <v>78.87</v>
      </c>
      <c r="F31" s="39"/>
      <c r="G31" s="40" t="s">
        <v>8</v>
      </c>
      <c r="H31" s="40" t="s">
        <v>8</v>
      </c>
      <c r="I31" s="289">
        <f t="shared" si="0"/>
        <v>0</v>
      </c>
      <c r="J31" s="41">
        <f t="shared" si="1"/>
        <v>0</v>
      </c>
      <c r="K31" s="41">
        <f t="shared" si="2"/>
        <v>0</v>
      </c>
    </row>
    <row r="32" spans="1:11" ht="15.75" thickBot="1">
      <c r="A32" s="279"/>
      <c r="B32" s="278"/>
      <c r="C32" s="242" t="s">
        <v>39</v>
      </c>
      <c r="D32" s="211" t="s">
        <v>27</v>
      </c>
      <c r="E32" s="212">
        <v>143.44</v>
      </c>
      <c r="F32" s="49"/>
      <c r="G32" s="51" t="s">
        <v>8</v>
      </c>
      <c r="H32" s="51" t="s">
        <v>8</v>
      </c>
      <c r="I32" s="307">
        <f t="shared" si="0"/>
        <v>0</v>
      </c>
      <c r="J32" s="50">
        <f t="shared" si="1"/>
        <v>0</v>
      </c>
      <c r="K32" s="50">
        <f t="shared" si="2"/>
        <v>0</v>
      </c>
    </row>
    <row r="33" spans="1:11" ht="15">
      <c r="A33" s="279"/>
      <c r="B33" s="173" t="s">
        <v>40</v>
      </c>
      <c r="C33" s="174" t="s">
        <v>194</v>
      </c>
      <c r="D33" s="175" t="s">
        <v>27</v>
      </c>
      <c r="E33" s="176">
        <v>241.01</v>
      </c>
      <c r="F33" s="52"/>
      <c r="G33" s="53" t="s">
        <v>8</v>
      </c>
      <c r="H33" s="53" t="s">
        <v>8</v>
      </c>
      <c r="I33" s="288">
        <f t="shared" si="0"/>
        <v>0</v>
      </c>
      <c r="J33" s="37">
        <f t="shared" si="1"/>
        <v>0</v>
      </c>
      <c r="K33" s="304">
        <f t="shared" si="2"/>
        <v>0</v>
      </c>
    </row>
    <row r="34" spans="1:11" ht="15">
      <c r="A34" s="279"/>
      <c r="B34" s="181"/>
      <c r="C34" s="182" t="s">
        <v>34</v>
      </c>
      <c r="D34" s="183" t="s">
        <v>27</v>
      </c>
      <c r="E34" s="184">
        <v>3439.3699999999994</v>
      </c>
      <c r="F34" s="39"/>
      <c r="G34" s="40" t="s">
        <v>8</v>
      </c>
      <c r="H34" s="40" t="s">
        <v>8</v>
      </c>
      <c r="I34" s="289">
        <f t="shared" si="0"/>
        <v>0</v>
      </c>
      <c r="J34" s="41">
        <f t="shared" si="1"/>
        <v>0</v>
      </c>
      <c r="K34" s="308">
        <f t="shared" si="2"/>
        <v>0</v>
      </c>
    </row>
    <row r="35" spans="1:11" ht="15">
      <c r="A35" s="279"/>
      <c r="B35" s="181"/>
      <c r="C35" s="182" t="s">
        <v>195</v>
      </c>
      <c r="D35" s="183" t="s">
        <v>27</v>
      </c>
      <c r="E35" s="184">
        <v>294.14999999999998</v>
      </c>
      <c r="F35" s="39"/>
      <c r="G35" s="40" t="s">
        <v>8</v>
      </c>
      <c r="H35" s="40" t="s">
        <v>8</v>
      </c>
      <c r="I35" s="289">
        <f t="shared" si="0"/>
        <v>0</v>
      </c>
      <c r="J35" s="41">
        <f t="shared" si="1"/>
        <v>0</v>
      </c>
      <c r="K35" s="308">
        <f t="shared" si="2"/>
        <v>0</v>
      </c>
    </row>
    <row r="36" spans="1:11" ht="15.75" thickBot="1">
      <c r="A36" s="279"/>
      <c r="B36" s="177"/>
      <c r="C36" s="178" t="s">
        <v>196</v>
      </c>
      <c r="D36" s="179" t="s">
        <v>27</v>
      </c>
      <c r="E36" s="180">
        <v>347.15</v>
      </c>
      <c r="F36" s="42"/>
      <c r="G36" s="40" t="s">
        <v>8</v>
      </c>
      <c r="H36" s="44" t="s">
        <v>8</v>
      </c>
      <c r="I36" s="305">
        <f t="shared" si="0"/>
        <v>0</v>
      </c>
      <c r="J36" s="43">
        <f t="shared" si="1"/>
        <v>0</v>
      </c>
      <c r="K36" s="306">
        <f t="shared" si="2"/>
        <v>0</v>
      </c>
    </row>
    <row r="37" spans="1:11" ht="15">
      <c r="A37" s="279"/>
      <c r="B37" s="309" t="s">
        <v>41</v>
      </c>
      <c r="C37" s="174" t="s">
        <v>42</v>
      </c>
      <c r="D37" s="175" t="s">
        <v>27</v>
      </c>
      <c r="E37" s="176">
        <v>102.88000000000001</v>
      </c>
      <c r="F37" s="52"/>
      <c r="G37" s="37"/>
      <c r="H37" s="53" t="s">
        <v>8</v>
      </c>
      <c r="I37" s="288">
        <f t="shared" si="0"/>
        <v>0</v>
      </c>
      <c r="J37" s="37">
        <f t="shared" si="1"/>
        <v>0</v>
      </c>
      <c r="K37" s="304">
        <f t="shared" si="2"/>
        <v>0</v>
      </c>
    </row>
    <row r="38" spans="1:11" ht="15">
      <c r="A38" s="279"/>
      <c r="B38" s="185"/>
      <c r="C38" s="182" t="s">
        <v>197</v>
      </c>
      <c r="D38" s="183" t="s">
        <v>35</v>
      </c>
      <c r="E38" s="184">
        <v>285.90999999999997</v>
      </c>
      <c r="F38" s="39"/>
      <c r="G38" s="40" t="s">
        <v>8</v>
      </c>
      <c r="H38" s="40" t="s">
        <v>8</v>
      </c>
      <c r="I38" s="289">
        <f t="shared" si="0"/>
        <v>0</v>
      </c>
      <c r="J38" s="41">
        <f t="shared" si="1"/>
        <v>0</v>
      </c>
      <c r="K38" s="308">
        <f t="shared" si="2"/>
        <v>0</v>
      </c>
    </row>
    <row r="39" spans="1:11" ht="15">
      <c r="A39" s="279"/>
      <c r="B39" s="185"/>
      <c r="C39" s="182" t="s">
        <v>198</v>
      </c>
      <c r="D39" s="183" t="s">
        <v>35</v>
      </c>
      <c r="E39" s="184">
        <v>202.16</v>
      </c>
      <c r="F39" s="39"/>
      <c r="G39" s="40" t="s">
        <v>8</v>
      </c>
      <c r="H39" s="40" t="s">
        <v>8</v>
      </c>
      <c r="I39" s="289">
        <f t="shared" si="0"/>
        <v>0</v>
      </c>
      <c r="J39" s="41">
        <f t="shared" si="1"/>
        <v>0</v>
      </c>
      <c r="K39" s="308">
        <f t="shared" si="2"/>
        <v>0</v>
      </c>
    </row>
    <row r="40" spans="1:11" ht="15">
      <c r="A40" s="279"/>
      <c r="B40" s="185"/>
      <c r="C40" s="182" t="s">
        <v>199</v>
      </c>
      <c r="D40" s="183" t="s">
        <v>35</v>
      </c>
      <c r="E40" s="184">
        <v>297.28999999999996</v>
      </c>
      <c r="F40" s="39"/>
      <c r="G40" s="40" t="s">
        <v>8</v>
      </c>
      <c r="H40" s="40" t="s">
        <v>8</v>
      </c>
      <c r="I40" s="289">
        <f t="shared" si="0"/>
        <v>0</v>
      </c>
      <c r="J40" s="41">
        <f t="shared" si="1"/>
        <v>0</v>
      </c>
      <c r="K40" s="308">
        <f t="shared" si="2"/>
        <v>0</v>
      </c>
    </row>
    <row r="41" spans="1:11" ht="15">
      <c r="A41" s="279"/>
      <c r="B41" s="185"/>
      <c r="C41" s="182" t="s">
        <v>200</v>
      </c>
      <c r="D41" s="183" t="s">
        <v>35</v>
      </c>
      <c r="E41" s="184">
        <v>311.74</v>
      </c>
      <c r="F41" s="39"/>
      <c r="G41" s="40" t="s">
        <v>8</v>
      </c>
      <c r="H41" s="40" t="s">
        <v>8</v>
      </c>
      <c r="I41" s="289">
        <f t="shared" si="0"/>
        <v>0</v>
      </c>
      <c r="J41" s="41">
        <f t="shared" si="1"/>
        <v>0</v>
      </c>
      <c r="K41" s="308">
        <f t="shared" si="2"/>
        <v>0</v>
      </c>
    </row>
    <row r="42" spans="1:11" ht="15">
      <c r="A42" s="279"/>
      <c r="B42" s="185"/>
      <c r="C42" s="182" t="s">
        <v>201</v>
      </c>
      <c r="D42" s="183" t="s">
        <v>35</v>
      </c>
      <c r="E42" s="184">
        <v>139.79000000000002</v>
      </c>
      <c r="F42" s="39"/>
      <c r="G42" s="40" t="s">
        <v>8</v>
      </c>
      <c r="H42" s="40" t="s">
        <v>8</v>
      </c>
      <c r="I42" s="289">
        <f t="shared" si="0"/>
        <v>0</v>
      </c>
      <c r="J42" s="41">
        <f t="shared" si="1"/>
        <v>0</v>
      </c>
      <c r="K42" s="308">
        <f t="shared" si="2"/>
        <v>0</v>
      </c>
    </row>
    <row r="43" spans="1:11" ht="15">
      <c r="A43" s="279"/>
      <c r="B43" s="185"/>
      <c r="C43" s="188" t="s">
        <v>202</v>
      </c>
      <c r="D43" s="183" t="s">
        <v>35</v>
      </c>
      <c r="E43" s="184">
        <v>138.62</v>
      </c>
      <c r="F43" s="39"/>
      <c r="G43" s="40" t="s">
        <v>8</v>
      </c>
      <c r="H43" s="40" t="s">
        <v>8</v>
      </c>
      <c r="I43" s="289">
        <f t="shared" si="0"/>
        <v>0</v>
      </c>
      <c r="J43" s="41">
        <f t="shared" si="1"/>
        <v>0</v>
      </c>
      <c r="K43" s="308">
        <f t="shared" si="2"/>
        <v>0</v>
      </c>
    </row>
    <row r="44" spans="1:11" ht="15">
      <c r="A44" s="279"/>
      <c r="B44" s="185"/>
      <c r="C44" s="182" t="s">
        <v>203</v>
      </c>
      <c r="D44" s="183" t="s">
        <v>35</v>
      </c>
      <c r="E44" s="184">
        <v>287.79999999999995</v>
      </c>
      <c r="F44" s="39"/>
      <c r="G44" s="40" t="s">
        <v>8</v>
      </c>
      <c r="H44" s="40" t="s">
        <v>8</v>
      </c>
      <c r="I44" s="289">
        <f t="shared" si="0"/>
        <v>0</v>
      </c>
      <c r="J44" s="41">
        <f t="shared" si="1"/>
        <v>0</v>
      </c>
      <c r="K44" s="308">
        <f t="shared" si="2"/>
        <v>0</v>
      </c>
    </row>
    <row r="45" spans="1:11" ht="15">
      <c r="A45" s="279"/>
      <c r="B45" s="185"/>
      <c r="C45" s="182" t="s">
        <v>204</v>
      </c>
      <c r="D45" s="183" t="s">
        <v>35</v>
      </c>
      <c r="E45" s="184">
        <v>526.1</v>
      </c>
      <c r="F45" s="39"/>
      <c r="G45" s="40" t="s">
        <v>8</v>
      </c>
      <c r="H45" s="40" t="s">
        <v>8</v>
      </c>
      <c r="I45" s="289">
        <f t="shared" si="0"/>
        <v>0</v>
      </c>
      <c r="J45" s="41">
        <f t="shared" si="1"/>
        <v>0</v>
      </c>
      <c r="K45" s="308">
        <f t="shared" si="2"/>
        <v>0</v>
      </c>
    </row>
    <row r="46" spans="1:11" ht="15">
      <c r="A46" s="279"/>
      <c r="B46" s="185"/>
      <c r="C46" s="182" t="s">
        <v>205</v>
      </c>
      <c r="D46" s="183" t="s">
        <v>35</v>
      </c>
      <c r="E46" s="184">
        <v>2632.49</v>
      </c>
      <c r="F46" s="39"/>
      <c r="G46" s="40" t="s">
        <v>8</v>
      </c>
      <c r="H46" s="40" t="s">
        <v>8</v>
      </c>
      <c r="I46" s="289">
        <f t="shared" si="0"/>
        <v>0</v>
      </c>
      <c r="J46" s="41">
        <f t="shared" si="1"/>
        <v>0</v>
      </c>
      <c r="K46" s="308">
        <f t="shared" si="2"/>
        <v>0</v>
      </c>
    </row>
    <row r="47" spans="1:11" ht="15">
      <c r="A47" s="279"/>
      <c r="B47" s="185"/>
      <c r="C47" s="182" t="s">
        <v>43</v>
      </c>
      <c r="D47" s="183" t="s">
        <v>27</v>
      </c>
      <c r="E47" s="184">
        <v>147.18</v>
      </c>
      <c r="F47" s="39"/>
      <c r="G47" s="40" t="s">
        <v>8</v>
      </c>
      <c r="H47" s="40" t="s">
        <v>8</v>
      </c>
      <c r="I47" s="289">
        <f t="shared" si="0"/>
        <v>0</v>
      </c>
      <c r="J47" s="41">
        <f t="shared" si="1"/>
        <v>0</v>
      </c>
      <c r="K47" s="308">
        <f t="shared" si="2"/>
        <v>0</v>
      </c>
    </row>
    <row r="48" spans="1:11" ht="15">
      <c r="A48" s="279"/>
      <c r="B48" s="185"/>
      <c r="C48" s="182" t="s">
        <v>44</v>
      </c>
      <c r="D48" s="183" t="s">
        <v>27</v>
      </c>
      <c r="E48" s="184">
        <v>57.54</v>
      </c>
      <c r="F48" s="39"/>
      <c r="G48" s="40" t="s">
        <v>8</v>
      </c>
      <c r="H48" s="40" t="s">
        <v>8</v>
      </c>
      <c r="I48" s="289">
        <f t="shared" si="0"/>
        <v>0</v>
      </c>
      <c r="J48" s="41">
        <f t="shared" si="1"/>
        <v>0</v>
      </c>
      <c r="K48" s="308">
        <f t="shared" si="2"/>
        <v>0</v>
      </c>
    </row>
    <row r="49" spans="1:11" ht="15">
      <c r="A49" s="279"/>
      <c r="B49" s="185"/>
      <c r="C49" s="182" t="s">
        <v>45</v>
      </c>
      <c r="D49" s="183" t="s">
        <v>27</v>
      </c>
      <c r="E49" s="184">
        <v>23.85</v>
      </c>
      <c r="F49" s="39"/>
      <c r="G49" s="41"/>
      <c r="H49" s="40"/>
      <c r="I49" s="289">
        <f t="shared" si="0"/>
        <v>0</v>
      </c>
      <c r="J49" s="41">
        <f t="shared" si="1"/>
        <v>0</v>
      </c>
      <c r="K49" s="308">
        <f t="shared" si="2"/>
        <v>0</v>
      </c>
    </row>
    <row r="50" spans="1:11" ht="15">
      <c r="A50" s="279"/>
      <c r="B50" s="185"/>
      <c r="C50" s="182" t="s">
        <v>46</v>
      </c>
      <c r="D50" s="183" t="s">
        <v>27</v>
      </c>
      <c r="E50" s="184">
        <v>100.69</v>
      </c>
      <c r="F50" s="39"/>
      <c r="G50" s="40" t="s">
        <v>8</v>
      </c>
      <c r="H50" s="40" t="s">
        <v>8</v>
      </c>
      <c r="I50" s="289">
        <f t="shared" si="0"/>
        <v>0</v>
      </c>
      <c r="J50" s="41">
        <f t="shared" si="1"/>
        <v>0</v>
      </c>
      <c r="K50" s="308">
        <f t="shared" si="2"/>
        <v>0</v>
      </c>
    </row>
    <row r="51" spans="1:11" ht="15">
      <c r="A51" s="279"/>
      <c r="B51" s="185"/>
      <c r="C51" s="182" t="s">
        <v>47</v>
      </c>
      <c r="D51" s="183" t="s">
        <v>27</v>
      </c>
      <c r="E51" s="184">
        <v>39.46</v>
      </c>
      <c r="F51" s="39"/>
      <c r="G51" s="40" t="s">
        <v>8</v>
      </c>
      <c r="H51" s="40" t="s">
        <v>8</v>
      </c>
      <c r="I51" s="289">
        <f t="shared" si="0"/>
        <v>0</v>
      </c>
      <c r="J51" s="41">
        <f t="shared" si="1"/>
        <v>0</v>
      </c>
      <c r="K51" s="308">
        <f t="shared" si="2"/>
        <v>0</v>
      </c>
    </row>
    <row r="52" spans="1:11" ht="15">
      <c r="A52" s="279"/>
      <c r="B52" s="185"/>
      <c r="C52" s="182" t="s">
        <v>48</v>
      </c>
      <c r="D52" s="183" t="s">
        <v>27</v>
      </c>
      <c r="E52" s="184">
        <v>19.54</v>
      </c>
      <c r="F52" s="39"/>
      <c r="G52" s="41"/>
      <c r="H52" s="40"/>
      <c r="I52" s="289">
        <f t="shared" si="0"/>
        <v>0</v>
      </c>
      <c r="J52" s="41">
        <f t="shared" si="1"/>
        <v>0</v>
      </c>
      <c r="K52" s="308">
        <f t="shared" si="2"/>
        <v>0</v>
      </c>
    </row>
    <row r="53" spans="1:11" ht="15" thickBot="1">
      <c r="A53" s="280"/>
      <c r="B53" s="190"/>
      <c r="C53" s="178" t="s">
        <v>49</v>
      </c>
      <c r="D53" s="179" t="s">
        <v>27</v>
      </c>
      <c r="E53" s="180">
        <v>601.42000000000019</v>
      </c>
      <c r="F53" s="42"/>
      <c r="G53" s="44" t="s">
        <v>8</v>
      </c>
      <c r="H53" s="44" t="s">
        <v>8</v>
      </c>
      <c r="I53" s="305">
        <f t="shared" si="0"/>
        <v>0</v>
      </c>
      <c r="J53" s="43">
        <f t="shared" si="1"/>
        <v>0</v>
      </c>
      <c r="K53" s="306">
        <f t="shared" si="2"/>
        <v>0</v>
      </c>
    </row>
    <row r="54" spans="1:11" ht="14.25">
      <c r="A54" s="280"/>
      <c r="B54" s="369" t="s">
        <v>50</v>
      </c>
      <c r="C54" s="370" t="s">
        <v>51</v>
      </c>
      <c r="D54" s="371" t="s">
        <v>25</v>
      </c>
      <c r="E54" s="372">
        <v>3702.1100000000006</v>
      </c>
      <c r="F54" s="52"/>
      <c r="G54" s="37"/>
      <c r="H54" s="53"/>
      <c r="I54" s="288">
        <f t="shared" si="0"/>
        <v>0</v>
      </c>
      <c r="J54" s="37">
        <f t="shared" si="1"/>
        <v>0</v>
      </c>
      <c r="K54" s="304">
        <f t="shared" si="2"/>
        <v>0</v>
      </c>
    </row>
    <row r="55" spans="1:11" ht="14.25">
      <c r="A55" s="280"/>
      <c r="B55" s="181"/>
      <c r="C55" s="188" t="s">
        <v>52</v>
      </c>
      <c r="D55" s="183" t="s">
        <v>206</v>
      </c>
      <c r="E55" s="184">
        <v>494.97</v>
      </c>
      <c r="F55" s="39"/>
      <c r="G55" s="41"/>
      <c r="H55" s="40"/>
      <c r="I55" s="289">
        <f t="shared" si="0"/>
        <v>0</v>
      </c>
      <c r="J55" s="41">
        <f t="shared" si="1"/>
        <v>0</v>
      </c>
      <c r="K55" s="308">
        <f t="shared" si="2"/>
        <v>0</v>
      </c>
    </row>
    <row r="56" spans="1:11" ht="14.25">
      <c r="A56" s="280"/>
      <c r="B56" s="181"/>
      <c r="C56" s="182" t="s">
        <v>53</v>
      </c>
      <c r="D56" s="183" t="s">
        <v>207</v>
      </c>
      <c r="E56" s="184">
        <v>575.84</v>
      </c>
      <c r="F56" s="39"/>
      <c r="G56" s="41"/>
      <c r="H56" s="40"/>
      <c r="I56" s="289">
        <f t="shared" si="0"/>
        <v>0</v>
      </c>
      <c r="J56" s="41">
        <f t="shared" si="1"/>
        <v>0</v>
      </c>
      <c r="K56" s="308">
        <f t="shared" si="2"/>
        <v>0</v>
      </c>
    </row>
    <row r="57" spans="1:11" ht="14.25">
      <c r="A57" s="280"/>
      <c r="B57" s="181"/>
      <c r="C57" s="182" t="s">
        <v>54</v>
      </c>
      <c r="D57" s="183" t="s">
        <v>207</v>
      </c>
      <c r="E57" s="184">
        <v>702.24000000000012</v>
      </c>
      <c r="F57" s="39"/>
      <c r="G57" s="41"/>
      <c r="H57" s="40"/>
      <c r="I57" s="289">
        <f t="shared" si="0"/>
        <v>0</v>
      </c>
      <c r="J57" s="41">
        <f t="shared" si="1"/>
        <v>0</v>
      </c>
      <c r="K57" s="308">
        <f t="shared" si="2"/>
        <v>0</v>
      </c>
    </row>
    <row r="58" spans="1:11" ht="15" thickBot="1">
      <c r="A58" s="280"/>
      <c r="B58" s="177"/>
      <c r="C58" s="178" t="s">
        <v>55</v>
      </c>
      <c r="D58" s="179" t="s">
        <v>27</v>
      </c>
      <c r="E58" s="180">
        <v>423.98</v>
      </c>
      <c r="F58" s="42"/>
      <c r="G58" s="43"/>
      <c r="H58" s="44"/>
      <c r="I58" s="305">
        <f t="shared" si="0"/>
        <v>0</v>
      </c>
      <c r="J58" s="43">
        <f t="shared" si="1"/>
        <v>0</v>
      </c>
      <c r="K58" s="306">
        <f t="shared" si="2"/>
        <v>0</v>
      </c>
    </row>
    <row r="59" spans="1:11" ht="14.25">
      <c r="A59" s="280"/>
      <c r="B59" s="173" t="s">
        <v>56</v>
      </c>
      <c r="C59" s="174" t="s">
        <v>18</v>
      </c>
      <c r="D59" s="175" t="s">
        <v>27</v>
      </c>
      <c r="E59" s="176">
        <v>1124.9700000000003</v>
      </c>
      <c r="F59" s="52"/>
      <c r="G59" s="37"/>
      <c r="H59" s="53"/>
      <c r="I59" s="288">
        <f t="shared" si="0"/>
        <v>0</v>
      </c>
      <c r="J59" s="37">
        <f t="shared" si="1"/>
        <v>0</v>
      </c>
      <c r="K59" s="304">
        <f t="shared" si="2"/>
        <v>0</v>
      </c>
    </row>
    <row r="60" spans="1:11" ht="14.25">
      <c r="A60" s="280"/>
      <c r="B60" s="181"/>
      <c r="C60" s="182" t="s">
        <v>208</v>
      </c>
      <c r="D60" s="183" t="s">
        <v>27</v>
      </c>
      <c r="E60" s="184">
        <v>397.59999999999997</v>
      </c>
      <c r="F60" s="39"/>
      <c r="G60" s="40" t="s">
        <v>8</v>
      </c>
      <c r="H60" s="40" t="s">
        <v>8</v>
      </c>
      <c r="I60" s="289">
        <f t="shared" si="0"/>
        <v>0</v>
      </c>
      <c r="J60" s="41">
        <f t="shared" si="1"/>
        <v>0</v>
      </c>
      <c r="K60" s="308">
        <f t="shared" si="2"/>
        <v>0</v>
      </c>
    </row>
    <row r="61" spans="1:11" ht="14.25">
      <c r="A61" s="280"/>
      <c r="B61" s="365"/>
      <c r="C61" s="366" t="s">
        <v>57</v>
      </c>
      <c r="D61" s="367" t="s">
        <v>25</v>
      </c>
      <c r="E61" s="368">
        <v>262.17999999999995</v>
      </c>
      <c r="F61" s="39"/>
      <c r="G61" s="41"/>
      <c r="H61" s="40"/>
      <c r="I61" s="289">
        <f t="shared" si="0"/>
        <v>0</v>
      </c>
      <c r="J61" s="41">
        <f t="shared" si="1"/>
        <v>0</v>
      </c>
      <c r="K61" s="308">
        <f t="shared" si="2"/>
        <v>0</v>
      </c>
    </row>
    <row r="62" spans="1:11" ht="14.25">
      <c r="A62" s="280"/>
      <c r="B62" s="181"/>
      <c r="C62" s="182" t="s">
        <v>58</v>
      </c>
      <c r="D62" s="183" t="s">
        <v>27</v>
      </c>
      <c r="E62" s="184">
        <v>81.13000000000001</v>
      </c>
      <c r="F62" s="39"/>
      <c r="G62" s="40"/>
      <c r="H62" s="40"/>
      <c r="I62" s="289">
        <f t="shared" si="0"/>
        <v>0</v>
      </c>
      <c r="J62" s="41">
        <f t="shared" si="1"/>
        <v>0</v>
      </c>
      <c r="K62" s="308">
        <f t="shared" si="2"/>
        <v>0</v>
      </c>
    </row>
    <row r="63" spans="1:11" ht="14.25">
      <c r="A63" s="280"/>
      <c r="B63" s="181"/>
      <c r="C63" s="188" t="s">
        <v>209</v>
      </c>
      <c r="D63" s="183" t="s">
        <v>27</v>
      </c>
      <c r="E63" s="184">
        <v>47.280000000000008</v>
      </c>
      <c r="F63" s="39"/>
      <c r="G63" s="40" t="s">
        <v>8</v>
      </c>
      <c r="H63" s="40" t="s">
        <v>8</v>
      </c>
      <c r="I63" s="289">
        <f t="shared" si="0"/>
        <v>0</v>
      </c>
      <c r="J63" s="41">
        <f t="shared" si="1"/>
        <v>0</v>
      </c>
      <c r="K63" s="308">
        <f t="shared" si="2"/>
        <v>0</v>
      </c>
    </row>
    <row r="64" spans="1:11" ht="15">
      <c r="A64" s="281"/>
      <c r="B64" s="181"/>
      <c r="C64" s="182" t="s">
        <v>210</v>
      </c>
      <c r="D64" s="183" t="s">
        <v>27</v>
      </c>
      <c r="E64" s="184">
        <v>202.41000000000003</v>
      </c>
      <c r="F64" s="39"/>
      <c r="G64" s="40" t="s">
        <v>8</v>
      </c>
      <c r="H64" s="40" t="s">
        <v>8</v>
      </c>
      <c r="I64" s="289">
        <f t="shared" si="0"/>
        <v>0</v>
      </c>
      <c r="J64" s="41">
        <f t="shared" si="1"/>
        <v>0</v>
      </c>
      <c r="K64" s="308">
        <f t="shared" si="2"/>
        <v>0</v>
      </c>
    </row>
    <row r="65" spans="1:11" ht="14.25">
      <c r="A65" s="280"/>
      <c r="B65" s="181"/>
      <c r="C65" s="182" t="s">
        <v>59</v>
      </c>
      <c r="D65" s="183" t="s">
        <v>27</v>
      </c>
      <c r="E65" s="184">
        <v>75.19</v>
      </c>
      <c r="F65" s="39"/>
      <c r="G65" s="40" t="s">
        <v>8</v>
      </c>
      <c r="H65" s="40" t="s">
        <v>8</v>
      </c>
      <c r="I65" s="289">
        <f t="shared" si="0"/>
        <v>0</v>
      </c>
      <c r="J65" s="41">
        <f t="shared" si="1"/>
        <v>0</v>
      </c>
      <c r="K65" s="308">
        <f t="shared" si="2"/>
        <v>0</v>
      </c>
    </row>
    <row r="66" spans="1:11" ht="14.25">
      <c r="A66" s="280"/>
      <c r="B66" s="181"/>
      <c r="C66" s="182" t="s">
        <v>211</v>
      </c>
      <c r="D66" s="183" t="s">
        <v>27</v>
      </c>
      <c r="E66" s="184">
        <v>476.96000000000004</v>
      </c>
      <c r="F66" s="39"/>
      <c r="G66" s="40" t="s">
        <v>8</v>
      </c>
      <c r="H66" s="40" t="s">
        <v>8</v>
      </c>
      <c r="I66" s="289">
        <f t="shared" si="0"/>
        <v>0</v>
      </c>
      <c r="J66" s="41">
        <f t="shared" si="1"/>
        <v>0</v>
      </c>
      <c r="K66" s="308">
        <f t="shared" si="2"/>
        <v>0</v>
      </c>
    </row>
    <row r="67" spans="1:11" ht="14.25">
      <c r="A67" s="280"/>
      <c r="B67" s="181"/>
      <c r="C67" s="242" t="s">
        <v>60</v>
      </c>
      <c r="D67" s="211" t="s">
        <v>27</v>
      </c>
      <c r="E67" s="212">
        <v>1075.32</v>
      </c>
      <c r="F67" s="49"/>
      <c r="G67" s="40" t="s">
        <v>8</v>
      </c>
      <c r="H67" s="51" t="s">
        <v>8</v>
      </c>
      <c r="I67" s="307">
        <f t="shared" si="0"/>
        <v>0</v>
      </c>
      <c r="J67" s="50">
        <f t="shared" si="1"/>
        <v>0</v>
      </c>
      <c r="K67" s="310">
        <f t="shared" si="2"/>
        <v>0</v>
      </c>
    </row>
    <row r="68" spans="1:11" ht="15" thickBot="1">
      <c r="A68" s="282"/>
      <c r="B68" s="181"/>
      <c r="C68" s="191" t="s">
        <v>212</v>
      </c>
      <c r="D68" s="312" t="s">
        <v>27</v>
      </c>
      <c r="E68" s="180">
        <v>55.79</v>
      </c>
      <c r="F68" s="42"/>
      <c r="G68" s="40" t="s">
        <v>8</v>
      </c>
      <c r="H68" s="44" t="s">
        <v>8</v>
      </c>
      <c r="I68" s="305">
        <f t="shared" si="0"/>
        <v>0</v>
      </c>
      <c r="J68" s="43">
        <f t="shared" si="1"/>
        <v>0</v>
      </c>
      <c r="K68" s="43">
        <f t="shared" si="2"/>
        <v>0</v>
      </c>
    </row>
    <row r="69" spans="1:11" ht="15" thickBot="1">
      <c r="A69" s="189"/>
      <c r="B69" s="192"/>
      <c r="C69" s="193"/>
      <c r="D69" s="194" t="s">
        <v>213</v>
      </c>
      <c r="E69" s="195"/>
      <c r="F69" s="315">
        <f t="shared" ref="F69:K69" si="3">SUM(F25:F68)</f>
        <v>0</v>
      </c>
      <c r="G69" s="315">
        <f t="shared" si="3"/>
        <v>0</v>
      </c>
      <c r="H69" s="315">
        <f t="shared" si="3"/>
        <v>0</v>
      </c>
      <c r="I69" s="315">
        <f t="shared" si="3"/>
        <v>0</v>
      </c>
      <c r="J69" s="315">
        <f t="shared" si="3"/>
        <v>0</v>
      </c>
      <c r="K69" s="315">
        <f t="shared" si="3"/>
        <v>0</v>
      </c>
    </row>
    <row r="70" spans="1:11" ht="15">
      <c r="A70" s="196" t="s">
        <v>13</v>
      </c>
      <c r="B70" s="197" t="s">
        <v>33</v>
      </c>
      <c r="C70" s="198" t="s">
        <v>61</v>
      </c>
      <c r="D70" s="175" t="s">
        <v>206</v>
      </c>
      <c r="E70" s="176">
        <v>1094.4399999999998</v>
      </c>
      <c r="F70" s="52"/>
      <c r="G70" s="37"/>
      <c r="H70" s="53"/>
      <c r="I70" s="288">
        <f t="shared" si="0"/>
        <v>0</v>
      </c>
      <c r="J70" s="37">
        <f t="shared" si="1"/>
        <v>0</v>
      </c>
      <c r="K70" s="304">
        <f t="shared" si="2"/>
        <v>0</v>
      </c>
    </row>
    <row r="71" spans="1:11" ht="15">
      <c r="A71" s="20"/>
      <c r="B71" s="199" t="s">
        <v>37</v>
      </c>
      <c r="C71" s="200" t="s">
        <v>62</v>
      </c>
      <c r="D71" s="183" t="s">
        <v>206</v>
      </c>
      <c r="E71" s="184">
        <v>1024.0300000000002</v>
      </c>
      <c r="F71" s="39"/>
      <c r="G71" s="41"/>
      <c r="H71" s="40"/>
      <c r="I71" s="289">
        <f t="shared" si="0"/>
        <v>0</v>
      </c>
      <c r="J71" s="41">
        <f t="shared" si="1"/>
        <v>0</v>
      </c>
      <c r="K71" s="308">
        <f t="shared" si="2"/>
        <v>0</v>
      </c>
    </row>
    <row r="72" spans="1:11" ht="14.25">
      <c r="A72" s="189"/>
      <c r="B72" s="199" t="s">
        <v>40</v>
      </c>
      <c r="C72" s="201" t="s">
        <v>63</v>
      </c>
      <c r="D72" s="183" t="s">
        <v>206</v>
      </c>
      <c r="E72" s="184">
        <v>1124.97</v>
      </c>
      <c r="F72" s="39"/>
      <c r="G72" s="41"/>
      <c r="H72" s="40"/>
      <c r="I72" s="289">
        <f t="shared" si="0"/>
        <v>0</v>
      </c>
      <c r="J72" s="41">
        <f t="shared" si="1"/>
        <v>0</v>
      </c>
      <c r="K72" s="308">
        <f t="shared" si="2"/>
        <v>0</v>
      </c>
    </row>
    <row r="73" spans="1:11" ht="14.25">
      <c r="A73" s="189"/>
      <c r="B73" s="199" t="s">
        <v>41</v>
      </c>
      <c r="C73" s="201" t="s">
        <v>64</v>
      </c>
      <c r="D73" s="183" t="s">
        <v>206</v>
      </c>
      <c r="E73" s="184">
        <v>1122.01</v>
      </c>
      <c r="F73" s="39"/>
      <c r="G73" s="41"/>
      <c r="H73" s="40"/>
      <c r="I73" s="289">
        <f t="shared" si="0"/>
        <v>0</v>
      </c>
      <c r="J73" s="41">
        <f t="shared" si="1"/>
        <v>0</v>
      </c>
      <c r="K73" s="308">
        <f t="shared" si="2"/>
        <v>0</v>
      </c>
    </row>
    <row r="74" spans="1:11" ht="14.25">
      <c r="A74" s="189"/>
      <c r="B74" s="202" t="s">
        <v>50</v>
      </c>
      <c r="C74" s="201" t="s">
        <v>65</v>
      </c>
      <c r="D74" s="183" t="s">
        <v>207</v>
      </c>
      <c r="E74" s="184">
        <v>1605.3400000000001</v>
      </c>
      <c r="F74" s="39"/>
      <c r="G74" s="41"/>
      <c r="H74" s="40"/>
      <c r="I74" s="289">
        <f t="shared" si="0"/>
        <v>0</v>
      </c>
      <c r="J74" s="41">
        <f t="shared" si="1"/>
        <v>0</v>
      </c>
      <c r="K74" s="308">
        <f t="shared" si="2"/>
        <v>0</v>
      </c>
    </row>
    <row r="75" spans="1:11" ht="14.25">
      <c r="A75" s="189"/>
      <c r="B75" s="203" t="s">
        <v>56</v>
      </c>
      <c r="C75" s="201" t="s">
        <v>26</v>
      </c>
      <c r="D75" s="204" t="s">
        <v>206</v>
      </c>
      <c r="E75" s="184">
        <v>3093.6200000000008</v>
      </c>
      <c r="F75" s="39"/>
      <c r="G75" s="41"/>
      <c r="H75" s="40"/>
      <c r="I75" s="289">
        <f t="shared" si="0"/>
        <v>0</v>
      </c>
      <c r="J75" s="41">
        <f t="shared" si="1"/>
        <v>0</v>
      </c>
      <c r="K75" s="308">
        <f t="shared" si="2"/>
        <v>0</v>
      </c>
    </row>
    <row r="76" spans="1:11" ht="15" thickBot="1">
      <c r="A76" s="189"/>
      <c r="B76" s="311"/>
      <c r="C76" s="191" t="s">
        <v>214</v>
      </c>
      <c r="D76" s="179" t="s">
        <v>215</v>
      </c>
      <c r="E76" s="180">
        <v>270.92999999999995</v>
      </c>
      <c r="F76" s="42"/>
      <c r="G76" s="43"/>
      <c r="H76" s="44"/>
      <c r="I76" s="305">
        <f t="shared" si="0"/>
        <v>0</v>
      </c>
      <c r="J76" s="43">
        <f t="shared" si="1"/>
        <v>0</v>
      </c>
      <c r="K76" s="306">
        <f t="shared" si="2"/>
        <v>0</v>
      </c>
    </row>
    <row r="77" spans="1:11" ht="15.75" thickBot="1">
      <c r="A77" s="189"/>
      <c r="B77" s="192"/>
      <c r="C77" s="205"/>
      <c r="D77" s="194" t="s">
        <v>216</v>
      </c>
      <c r="E77" s="195"/>
      <c r="F77" s="285">
        <f>SUM(F70:F76)</f>
        <v>0</v>
      </c>
      <c r="G77" s="285">
        <f t="shared" ref="G77:K77" si="4">SUM(G70:G76)</f>
        <v>0</v>
      </c>
      <c r="H77" s="285">
        <f t="shared" si="4"/>
        <v>0</v>
      </c>
      <c r="I77" s="285">
        <f t="shared" si="4"/>
        <v>0</v>
      </c>
      <c r="J77" s="285">
        <f t="shared" si="4"/>
        <v>0</v>
      </c>
      <c r="K77" s="285">
        <f t="shared" si="4"/>
        <v>0</v>
      </c>
    </row>
    <row r="78" spans="1:11" ht="15">
      <c r="A78" s="196" t="s">
        <v>14</v>
      </c>
      <c r="B78" s="313" t="s">
        <v>33</v>
      </c>
      <c r="C78" s="314" t="s">
        <v>66</v>
      </c>
      <c r="D78" s="183" t="s">
        <v>206</v>
      </c>
      <c r="E78" s="187">
        <v>1011.1699999999998</v>
      </c>
      <c r="F78" s="45"/>
      <c r="G78" s="46"/>
      <c r="H78" s="47"/>
      <c r="I78" s="291">
        <f t="shared" si="0"/>
        <v>0</v>
      </c>
      <c r="J78" s="46">
        <f t="shared" si="1"/>
        <v>0</v>
      </c>
      <c r="K78" s="46">
        <f t="shared" si="2"/>
        <v>0</v>
      </c>
    </row>
    <row r="79" spans="1:11" ht="14.25">
      <c r="A79" s="189"/>
      <c r="B79" s="206" t="s">
        <v>37</v>
      </c>
      <c r="C79" s="200" t="s">
        <v>67</v>
      </c>
      <c r="D79" s="183" t="s">
        <v>206</v>
      </c>
      <c r="E79" s="184">
        <v>1035.1499999999999</v>
      </c>
      <c r="F79" s="39"/>
      <c r="G79" s="41"/>
      <c r="H79" s="40"/>
      <c r="I79" s="289">
        <f t="shared" si="0"/>
        <v>0</v>
      </c>
      <c r="J79" s="41">
        <f t="shared" si="1"/>
        <v>0</v>
      </c>
      <c r="K79" s="41">
        <f t="shared" si="2"/>
        <v>0</v>
      </c>
    </row>
    <row r="80" spans="1:11" ht="14.25">
      <c r="A80" s="189"/>
      <c r="B80" s="206" t="s">
        <v>40</v>
      </c>
      <c r="C80" s="200" t="s">
        <v>68</v>
      </c>
      <c r="D80" s="183" t="s">
        <v>206</v>
      </c>
      <c r="E80" s="184">
        <v>1030.6199999999999</v>
      </c>
      <c r="F80" s="39"/>
      <c r="G80" s="41"/>
      <c r="H80" s="40"/>
      <c r="I80" s="289">
        <f t="shared" si="0"/>
        <v>0</v>
      </c>
      <c r="J80" s="41">
        <f t="shared" si="1"/>
        <v>0</v>
      </c>
      <c r="K80" s="41">
        <f t="shared" si="2"/>
        <v>0</v>
      </c>
    </row>
    <row r="81" spans="1:11" ht="14.25">
      <c r="A81" s="189"/>
      <c r="B81" s="207" t="s">
        <v>41</v>
      </c>
      <c r="C81" s="200" t="s">
        <v>69</v>
      </c>
      <c r="D81" s="183" t="s">
        <v>206</v>
      </c>
      <c r="E81" s="184">
        <v>1027.7499999999998</v>
      </c>
      <c r="F81" s="39"/>
      <c r="G81" s="41"/>
      <c r="H81" s="40"/>
      <c r="I81" s="289">
        <f t="shared" si="0"/>
        <v>0</v>
      </c>
      <c r="J81" s="41">
        <f t="shared" si="1"/>
        <v>0</v>
      </c>
      <c r="K81" s="41">
        <f t="shared" si="2"/>
        <v>0</v>
      </c>
    </row>
    <row r="82" spans="1:11" ht="14.25">
      <c r="A82" s="189"/>
      <c r="B82" s="208" t="s">
        <v>50</v>
      </c>
      <c r="C82" s="188" t="s">
        <v>70</v>
      </c>
      <c r="D82" s="183" t="s">
        <v>207</v>
      </c>
      <c r="E82" s="184">
        <v>919.66</v>
      </c>
      <c r="F82" s="39"/>
      <c r="G82" s="41"/>
      <c r="H82" s="40"/>
      <c r="I82" s="289">
        <f t="shared" si="0"/>
        <v>0</v>
      </c>
      <c r="J82" s="41">
        <f t="shared" si="1"/>
        <v>0</v>
      </c>
      <c r="K82" s="41">
        <f t="shared" si="2"/>
        <v>0</v>
      </c>
    </row>
    <row r="83" spans="1:11" ht="14.25">
      <c r="A83" s="189"/>
      <c r="B83" s="209"/>
      <c r="C83" s="188" t="s">
        <v>71</v>
      </c>
      <c r="D83" s="183" t="s">
        <v>207</v>
      </c>
      <c r="E83" s="184">
        <v>708.42999999999984</v>
      </c>
      <c r="F83" s="39"/>
      <c r="G83" s="41"/>
      <c r="H83" s="40"/>
      <c r="I83" s="289">
        <f t="shared" si="0"/>
        <v>0</v>
      </c>
      <c r="J83" s="41">
        <f t="shared" si="1"/>
        <v>0</v>
      </c>
      <c r="K83" s="41">
        <f t="shared" si="2"/>
        <v>0</v>
      </c>
    </row>
    <row r="84" spans="1:11" ht="14.25">
      <c r="A84" s="189"/>
      <c r="B84" s="208" t="s">
        <v>56</v>
      </c>
      <c r="C84" s="200" t="s">
        <v>72</v>
      </c>
      <c r="D84" s="183" t="s">
        <v>206</v>
      </c>
      <c r="E84" s="184">
        <v>1078.21</v>
      </c>
      <c r="F84" s="39"/>
      <c r="G84" s="41"/>
      <c r="H84" s="40"/>
      <c r="I84" s="289">
        <f t="shared" si="0"/>
        <v>0</v>
      </c>
      <c r="J84" s="41">
        <f t="shared" si="1"/>
        <v>0</v>
      </c>
      <c r="K84" s="41">
        <f t="shared" si="2"/>
        <v>0</v>
      </c>
    </row>
    <row r="85" spans="1:11" ht="15" thickBot="1">
      <c r="A85" s="189"/>
      <c r="B85" s="208" t="s">
        <v>56</v>
      </c>
      <c r="C85" s="210" t="s">
        <v>73</v>
      </c>
      <c r="D85" s="211" t="s">
        <v>27</v>
      </c>
      <c r="E85" s="212">
        <v>433.43</v>
      </c>
      <c r="F85" s="49"/>
      <c r="G85" s="51" t="s">
        <v>8</v>
      </c>
      <c r="H85" s="51" t="s">
        <v>8</v>
      </c>
      <c r="I85" s="307">
        <f t="shared" si="0"/>
        <v>0</v>
      </c>
      <c r="J85" s="50">
        <f t="shared" si="1"/>
        <v>0</v>
      </c>
      <c r="K85" s="50">
        <f t="shared" si="2"/>
        <v>0</v>
      </c>
    </row>
    <row r="86" spans="1:11" ht="15" thickBot="1">
      <c r="A86" s="213"/>
      <c r="B86" s="214"/>
      <c r="C86" s="215"/>
      <c r="D86" s="194" t="s">
        <v>217</v>
      </c>
      <c r="E86" s="216"/>
      <c r="F86" s="285">
        <f>SUM(F78:F85)</f>
        <v>0</v>
      </c>
      <c r="G86" s="285">
        <f t="shared" ref="G86:K86" si="5">SUM(G78:G85)</f>
        <v>0</v>
      </c>
      <c r="H86" s="285">
        <f t="shared" si="5"/>
        <v>0</v>
      </c>
      <c r="I86" s="285">
        <f t="shared" si="5"/>
        <v>0</v>
      </c>
      <c r="J86" s="285">
        <f t="shared" si="5"/>
        <v>0</v>
      </c>
      <c r="K86" s="287">
        <f t="shared" si="5"/>
        <v>0</v>
      </c>
    </row>
    <row r="87" spans="1:11" ht="15">
      <c r="A87" s="196" t="s">
        <v>15</v>
      </c>
      <c r="B87" s="197" t="s">
        <v>33</v>
      </c>
      <c r="C87" s="198" t="s">
        <v>74</v>
      </c>
      <c r="D87" s="175" t="s">
        <v>206</v>
      </c>
      <c r="E87" s="217">
        <v>229.33000000000015</v>
      </c>
      <c r="F87" s="45"/>
      <c r="G87" s="46"/>
      <c r="H87" s="47"/>
      <c r="I87" s="291">
        <f t="shared" si="0"/>
        <v>0</v>
      </c>
      <c r="J87" s="46">
        <f t="shared" si="1"/>
        <v>0</v>
      </c>
      <c r="K87" s="46">
        <f t="shared" si="2"/>
        <v>0</v>
      </c>
    </row>
    <row r="88" spans="1:11" ht="14.25">
      <c r="A88" s="189"/>
      <c r="B88" s="199" t="s">
        <v>37</v>
      </c>
      <c r="C88" s="201" t="s">
        <v>75</v>
      </c>
      <c r="D88" s="183" t="s">
        <v>206</v>
      </c>
      <c r="E88" s="218">
        <v>1038.06</v>
      </c>
      <c r="F88" s="39"/>
      <c r="G88" s="41"/>
      <c r="H88" s="40"/>
      <c r="I88" s="289">
        <f t="shared" si="0"/>
        <v>0</v>
      </c>
      <c r="J88" s="41">
        <f t="shared" si="1"/>
        <v>0</v>
      </c>
      <c r="K88" s="41">
        <f t="shared" si="2"/>
        <v>0</v>
      </c>
    </row>
    <row r="89" spans="1:11" ht="14.25">
      <c r="A89" s="189"/>
      <c r="B89" s="199" t="s">
        <v>40</v>
      </c>
      <c r="C89" s="201" t="s">
        <v>76</v>
      </c>
      <c r="D89" s="183" t="s">
        <v>218</v>
      </c>
      <c r="E89" s="218">
        <v>1022.8699999999999</v>
      </c>
      <c r="F89" s="39"/>
      <c r="G89" s="41"/>
      <c r="H89" s="40"/>
      <c r="I89" s="289">
        <f t="shared" si="0"/>
        <v>0</v>
      </c>
      <c r="J89" s="41">
        <f t="shared" si="1"/>
        <v>0</v>
      </c>
      <c r="K89" s="41">
        <f t="shared" si="2"/>
        <v>0</v>
      </c>
    </row>
    <row r="90" spans="1:11" ht="15">
      <c r="A90" s="219"/>
      <c r="B90" s="220" t="s">
        <v>41</v>
      </c>
      <c r="C90" s="201" t="s">
        <v>77</v>
      </c>
      <c r="D90" s="183" t="s">
        <v>206</v>
      </c>
      <c r="E90" s="218">
        <v>1027.75</v>
      </c>
      <c r="F90" s="39"/>
      <c r="G90" s="41"/>
      <c r="H90" s="40"/>
      <c r="I90" s="289">
        <f t="shared" ref="I90:I126" si="6">SUM(F90:H90)</f>
        <v>0</v>
      </c>
      <c r="J90" s="41">
        <f t="shared" ref="J90:J126" si="7">I90*52</f>
        <v>0</v>
      </c>
      <c r="K90" s="41">
        <f t="shared" ref="K90:K126" si="8">+J90*1.21</f>
        <v>0</v>
      </c>
    </row>
    <row r="91" spans="1:11" ht="14.25">
      <c r="A91" s="189"/>
      <c r="B91" s="421" t="s">
        <v>50</v>
      </c>
      <c r="C91" s="201" t="s">
        <v>78</v>
      </c>
      <c r="D91" s="183" t="s">
        <v>206</v>
      </c>
      <c r="E91" s="218">
        <v>1517.8500000000001</v>
      </c>
      <c r="F91" s="39"/>
      <c r="G91" s="41"/>
      <c r="H91" s="40"/>
      <c r="I91" s="289">
        <f t="shared" si="6"/>
        <v>0</v>
      </c>
      <c r="J91" s="41">
        <f t="shared" si="7"/>
        <v>0</v>
      </c>
      <c r="K91" s="41">
        <f t="shared" si="8"/>
        <v>0</v>
      </c>
    </row>
    <row r="92" spans="1:11" ht="14.25">
      <c r="A92" s="189"/>
      <c r="B92" s="422"/>
      <c r="C92" s="201" t="s">
        <v>79</v>
      </c>
      <c r="D92" s="183" t="s">
        <v>206</v>
      </c>
      <c r="E92" s="218">
        <v>89.539999999999992</v>
      </c>
      <c r="F92" s="39"/>
      <c r="G92" s="41"/>
      <c r="H92" s="40"/>
      <c r="I92" s="289">
        <f t="shared" si="6"/>
        <v>0</v>
      </c>
      <c r="J92" s="41">
        <f t="shared" si="7"/>
        <v>0</v>
      </c>
      <c r="K92" s="41">
        <f t="shared" si="8"/>
        <v>0</v>
      </c>
    </row>
    <row r="93" spans="1:11" ht="14.25">
      <c r="A93" s="189"/>
      <c r="B93" s="221" t="s">
        <v>56</v>
      </c>
      <c r="C93" s="201" t="s">
        <v>80</v>
      </c>
      <c r="D93" s="183" t="s">
        <v>206</v>
      </c>
      <c r="E93" s="222">
        <v>1116.0899999999999</v>
      </c>
      <c r="F93" s="39"/>
      <c r="G93" s="41"/>
      <c r="H93" s="40"/>
      <c r="I93" s="289">
        <f t="shared" si="6"/>
        <v>0</v>
      </c>
      <c r="J93" s="41">
        <f t="shared" si="7"/>
        <v>0</v>
      </c>
      <c r="K93" s="41">
        <f t="shared" si="8"/>
        <v>0</v>
      </c>
    </row>
    <row r="94" spans="1:11" ht="14.25">
      <c r="A94" s="189"/>
      <c r="B94" s="223"/>
      <c r="C94" s="201" t="s">
        <v>219</v>
      </c>
      <c r="D94" s="183" t="s">
        <v>27</v>
      </c>
      <c r="E94" s="222">
        <v>171.46</v>
      </c>
      <c r="F94" s="39"/>
      <c r="G94" s="41"/>
      <c r="H94" s="40"/>
      <c r="I94" s="289">
        <f t="shared" si="6"/>
        <v>0</v>
      </c>
      <c r="J94" s="41">
        <f t="shared" si="7"/>
        <v>0</v>
      </c>
      <c r="K94" s="41">
        <f t="shared" si="8"/>
        <v>0</v>
      </c>
    </row>
    <row r="95" spans="1:11" ht="14.25">
      <c r="A95" s="189"/>
      <c r="B95" s="223"/>
      <c r="C95" s="201" t="s">
        <v>81</v>
      </c>
      <c r="D95" s="183" t="s">
        <v>27</v>
      </c>
      <c r="E95" s="224">
        <v>475.9899999999999</v>
      </c>
      <c r="F95" s="39"/>
      <c r="G95" s="41"/>
      <c r="H95" s="40"/>
      <c r="I95" s="289">
        <f t="shared" si="6"/>
        <v>0</v>
      </c>
      <c r="J95" s="41">
        <f t="shared" si="7"/>
        <v>0</v>
      </c>
      <c r="K95" s="41">
        <f t="shared" si="8"/>
        <v>0</v>
      </c>
    </row>
    <row r="96" spans="1:11" ht="15" thickBot="1">
      <c r="A96" s="189"/>
      <c r="B96" s="223"/>
      <c r="C96" s="225" t="s">
        <v>82</v>
      </c>
      <c r="D96" s="211" t="s">
        <v>220</v>
      </c>
      <c r="E96" s="226">
        <v>1339.5000000000002</v>
      </c>
      <c r="F96" s="49"/>
      <c r="G96" s="51" t="s">
        <v>8</v>
      </c>
      <c r="H96" s="51" t="s">
        <v>8</v>
      </c>
      <c r="I96" s="307">
        <f t="shared" si="6"/>
        <v>0</v>
      </c>
      <c r="J96" s="50">
        <f t="shared" si="7"/>
        <v>0</v>
      </c>
      <c r="K96" s="50">
        <f t="shared" si="8"/>
        <v>0</v>
      </c>
    </row>
    <row r="97" spans="1:11" ht="15" thickBot="1">
      <c r="A97" s="227"/>
      <c r="B97" s="228"/>
      <c r="C97" s="229"/>
      <c r="D97" s="230" t="s">
        <v>221</v>
      </c>
      <c r="E97" s="316"/>
      <c r="F97" s="285">
        <f>SUM(F87:F96)</f>
        <v>0</v>
      </c>
      <c r="G97" s="285">
        <f t="shared" ref="G97:K97" si="9">SUM(G87:G96)</f>
        <v>0</v>
      </c>
      <c r="H97" s="285">
        <f t="shared" si="9"/>
        <v>0</v>
      </c>
      <c r="I97" s="285">
        <f t="shared" si="9"/>
        <v>0</v>
      </c>
      <c r="J97" s="285">
        <f t="shared" si="9"/>
        <v>0</v>
      </c>
      <c r="K97" s="287">
        <f t="shared" si="9"/>
        <v>0</v>
      </c>
    </row>
    <row r="98" spans="1:11" ht="15">
      <c r="A98" s="231" t="s">
        <v>16</v>
      </c>
      <c r="B98" s="232" t="s">
        <v>32</v>
      </c>
      <c r="C98" s="233" t="s">
        <v>83</v>
      </c>
      <c r="D98" s="234" t="s">
        <v>27</v>
      </c>
      <c r="E98" s="187">
        <v>9</v>
      </c>
      <c r="F98" s="45"/>
      <c r="G98" s="47" t="s">
        <v>8</v>
      </c>
      <c r="H98" s="47" t="s">
        <v>8</v>
      </c>
      <c r="I98" s="291">
        <f t="shared" si="6"/>
        <v>0</v>
      </c>
      <c r="J98" s="46">
        <f t="shared" si="7"/>
        <v>0</v>
      </c>
      <c r="K98" s="46">
        <f t="shared" si="8"/>
        <v>0</v>
      </c>
    </row>
    <row r="99" spans="1:11" ht="15">
      <c r="A99" s="20"/>
      <c r="B99" s="202" t="s">
        <v>33</v>
      </c>
      <c r="C99" s="201" t="s">
        <v>84</v>
      </c>
      <c r="D99" s="183" t="s">
        <v>206</v>
      </c>
      <c r="E99" s="184">
        <v>1211.3800000000001</v>
      </c>
      <c r="F99" s="39"/>
      <c r="G99" s="41"/>
      <c r="H99" s="40"/>
      <c r="I99" s="289">
        <f t="shared" si="6"/>
        <v>0</v>
      </c>
      <c r="J99" s="41">
        <f t="shared" si="7"/>
        <v>0</v>
      </c>
      <c r="K99" s="41">
        <f t="shared" si="8"/>
        <v>0</v>
      </c>
    </row>
    <row r="100" spans="1:11" ht="14.25">
      <c r="A100" s="189"/>
      <c r="B100" s="202" t="s">
        <v>37</v>
      </c>
      <c r="C100" s="225" t="s">
        <v>85</v>
      </c>
      <c r="D100" s="183" t="s">
        <v>206</v>
      </c>
      <c r="E100" s="184">
        <v>1051.9500000000003</v>
      </c>
      <c r="F100" s="39"/>
      <c r="G100" s="41"/>
      <c r="H100" s="40"/>
      <c r="I100" s="289">
        <f t="shared" si="6"/>
        <v>0</v>
      </c>
      <c r="J100" s="41">
        <f t="shared" si="7"/>
        <v>0</v>
      </c>
      <c r="K100" s="41">
        <f t="shared" si="8"/>
        <v>0</v>
      </c>
    </row>
    <row r="101" spans="1:11" ht="14.25">
      <c r="A101" s="189"/>
      <c r="B101" s="235" t="s">
        <v>37</v>
      </c>
      <c r="C101" s="233" t="s">
        <v>86</v>
      </c>
      <c r="D101" s="183" t="s">
        <v>206</v>
      </c>
      <c r="E101" s="184">
        <v>179.51</v>
      </c>
      <c r="F101" s="39"/>
      <c r="G101" s="41"/>
      <c r="H101" s="40"/>
      <c r="I101" s="289">
        <f t="shared" si="6"/>
        <v>0</v>
      </c>
      <c r="J101" s="41">
        <f t="shared" si="7"/>
        <v>0</v>
      </c>
      <c r="K101" s="41">
        <f t="shared" si="8"/>
        <v>0</v>
      </c>
    </row>
    <row r="102" spans="1:11" ht="14.25">
      <c r="A102" s="189"/>
      <c r="B102" s="220" t="s">
        <v>40</v>
      </c>
      <c r="C102" s="201" t="s">
        <v>87</v>
      </c>
      <c r="D102" s="183" t="s">
        <v>206</v>
      </c>
      <c r="E102" s="184">
        <v>1212.92</v>
      </c>
      <c r="F102" s="39"/>
      <c r="G102" s="41"/>
      <c r="H102" s="40"/>
      <c r="I102" s="289">
        <f t="shared" si="6"/>
        <v>0</v>
      </c>
      <c r="J102" s="41">
        <f t="shared" si="7"/>
        <v>0</v>
      </c>
      <c r="K102" s="41">
        <f t="shared" si="8"/>
        <v>0</v>
      </c>
    </row>
    <row r="103" spans="1:11" ht="14.25">
      <c r="A103" s="189"/>
      <c r="B103" s="202" t="s">
        <v>41</v>
      </c>
      <c r="C103" s="201" t="s">
        <v>34</v>
      </c>
      <c r="D103" s="183" t="s">
        <v>206</v>
      </c>
      <c r="E103" s="184">
        <v>1171.4499999999998</v>
      </c>
      <c r="F103" s="39"/>
      <c r="G103" s="40" t="s">
        <v>8</v>
      </c>
      <c r="H103" s="40" t="s">
        <v>8</v>
      </c>
      <c r="I103" s="289">
        <f t="shared" si="6"/>
        <v>0</v>
      </c>
      <c r="J103" s="41">
        <f t="shared" si="7"/>
        <v>0</v>
      </c>
      <c r="K103" s="41">
        <f t="shared" si="8"/>
        <v>0</v>
      </c>
    </row>
    <row r="104" spans="1:11" ht="15">
      <c r="A104" s="236"/>
      <c r="B104" s="235"/>
      <c r="C104" s="201" t="s">
        <v>222</v>
      </c>
      <c r="D104" s="183" t="s">
        <v>207</v>
      </c>
      <c r="E104" s="184">
        <v>630.94000000000005</v>
      </c>
      <c r="F104" s="39"/>
      <c r="G104" s="40" t="s">
        <v>8</v>
      </c>
      <c r="H104" s="40" t="s">
        <v>8</v>
      </c>
      <c r="I104" s="289">
        <f t="shared" si="6"/>
        <v>0</v>
      </c>
      <c r="J104" s="41">
        <f t="shared" si="7"/>
        <v>0</v>
      </c>
      <c r="K104" s="41">
        <f t="shared" si="8"/>
        <v>0</v>
      </c>
    </row>
    <row r="105" spans="1:11" ht="15">
      <c r="A105" s="236"/>
      <c r="B105" s="202" t="s">
        <v>50</v>
      </c>
      <c r="C105" s="201" t="s">
        <v>88</v>
      </c>
      <c r="D105" s="183" t="s">
        <v>35</v>
      </c>
      <c r="E105" s="184">
        <v>1652.3199999999997</v>
      </c>
      <c r="F105" s="39"/>
      <c r="G105" s="41"/>
      <c r="H105" s="40"/>
      <c r="I105" s="289">
        <f t="shared" si="6"/>
        <v>0</v>
      </c>
      <c r="J105" s="41">
        <f t="shared" si="7"/>
        <v>0</v>
      </c>
      <c r="K105" s="41">
        <f t="shared" si="8"/>
        <v>0</v>
      </c>
    </row>
    <row r="106" spans="1:11" ht="15">
      <c r="A106" s="236"/>
      <c r="B106" s="181"/>
      <c r="C106" s="182" t="s">
        <v>223</v>
      </c>
      <c r="D106" s="183" t="s">
        <v>27</v>
      </c>
      <c r="E106" s="184">
        <v>262.62</v>
      </c>
      <c r="F106" s="39"/>
      <c r="G106" s="41"/>
      <c r="H106" s="40"/>
      <c r="I106" s="289">
        <f t="shared" si="6"/>
        <v>0</v>
      </c>
      <c r="J106" s="41">
        <f t="shared" si="7"/>
        <v>0</v>
      </c>
      <c r="K106" s="41">
        <f t="shared" si="8"/>
        <v>0</v>
      </c>
    </row>
    <row r="107" spans="1:11" ht="15">
      <c r="A107" s="236"/>
      <c r="B107" s="181"/>
      <c r="C107" s="182" t="s">
        <v>224</v>
      </c>
      <c r="D107" s="183" t="s">
        <v>35</v>
      </c>
      <c r="E107" s="184">
        <v>11.37</v>
      </c>
      <c r="F107" s="39"/>
      <c r="G107" s="41"/>
      <c r="H107" s="40"/>
      <c r="I107" s="289">
        <f t="shared" si="6"/>
        <v>0</v>
      </c>
      <c r="J107" s="41">
        <f t="shared" si="7"/>
        <v>0</v>
      </c>
      <c r="K107" s="41">
        <f t="shared" si="8"/>
        <v>0</v>
      </c>
    </row>
    <row r="108" spans="1:11" ht="15" thickBot="1">
      <c r="A108" s="237"/>
      <c r="B108" s="202" t="s">
        <v>89</v>
      </c>
      <c r="C108" s="182" t="s">
        <v>90</v>
      </c>
      <c r="D108" s="238" t="s">
        <v>225</v>
      </c>
      <c r="E108" s="184">
        <v>468.32</v>
      </c>
      <c r="F108" s="49"/>
      <c r="G108" s="51" t="s">
        <v>8</v>
      </c>
      <c r="H108" s="51" t="s">
        <v>8</v>
      </c>
      <c r="I108" s="307">
        <f t="shared" si="6"/>
        <v>0</v>
      </c>
      <c r="J108" s="50">
        <f t="shared" si="7"/>
        <v>0</v>
      </c>
      <c r="K108" s="50">
        <f t="shared" si="8"/>
        <v>0</v>
      </c>
    </row>
    <row r="109" spans="1:11" ht="15" thickBot="1">
      <c r="A109" s="189"/>
      <c r="B109" s="192"/>
      <c r="C109" s="193"/>
      <c r="D109" s="194" t="s">
        <v>226</v>
      </c>
      <c r="E109" s="195"/>
      <c r="F109" s="285">
        <f>SUM(F98:F108)</f>
        <v>0</v>
      </c>
      <c r="G109" s="285">
        <f t="shared" ref="G109:K109" si="10">SUM(G98:G108)</f>
        <v>0</v>
      </c>
      <c r="H109" s="285">
        <f t="shared" si="10"/>
        <v>0</v>
      </c>
      <c r="I109" s="285">
        <f t="shared" si="10"/>
        <v>0</v>
      </c>
      <c r="J109" s="285">
        <f t="shared" si="10"/>
        <v>0</v>
      </c>
      <c r="K109" s="287">
        <f t="shared" si="10"/>
        <v>0</v>
      </c>
    </row>
    <row r="110" spans="1:11" ht="15">
      <c r="A110" s="196" t="s">
        <v>17</v>
      </c>
      <c r="B110" s="202" t="s">
        <v>50</v>
      </c>
      <c r="C110" s="201" t="s">
        <v>91</v>
      </c>
      <c r="D110" s="183" t="s">
        <v>206</v>
      </c>
      <c r="E110" s="239">
        <v>2578.2800000000007</v>
      </c>
      <c r="F110" s="45"/>
      <c r="G110" s="40" t="s">
        <v>8</v>
      </c>
      <c r="H110" s="40" t="s">
        <v>8</v>
      </c>
      <c r="I110" s="291">
        <f t="shared" si="6"/>
        <v>0</v>
      </c>
      <c r="J110" s="46">
        <f t="shared" si="7"/>
        <v>0</v>
      </c>
      <c r="K110" s="46">
        <f t="shared" si="8"/>
        <v>0</v>
      </c>
    </row>
    <row r="111" spans="1:11" ht="14.25">
      <c r="A111" s="189"/>
      <c r="B111" s="181"/>
      <c r="C111" s="201" t="s">
        <v>92</v>
      </c>
      <c r="D111" s="183" t="s">
        <v>206</v>
      </c>
      <c r="E111" s="240">
        <v>416.59999999999997</v>
      </c>
      <c r="F111" s="39"/>
      <c r="G111" s="41"/>
      <c r="H111" s="40"/>
      <c r="I111" s="289">
        <f t="shared" si="6"/>
        <v>0</v>
      </c>
      <c r="J111" s="41">
        <f t="shared" si="7"/>
        <v>0</v>
      </c>
      <c r="K111" s="41">
        <f t="shared" si="8"/>
        <v>0</v>
      </c>
    </row>
    <row r="112" spans="1:11" ht="14.25">
      <c r="A112" s="237"/>
      <c r="B112" s="181"/>
      <c r="C112" s="201" t="s">
        <v>93</v>
      </c>
      <c r="D112" s="183" t="s">
        <v>227</v>
      </c>
      <c r="E112" s="241">
        <v>819.52</v>
      </c>
      <c r="F112" s="39"/>
      <c r="G112" s="41"/>
      <c r="H112" s="40"/>
      <c r="I112" s="289">
        <f t="shared" si="6"/>
        <v>0</v>
      </c>
      <c r="J112" s="41">
        <f t="shared" si="7"/>
        <v>0</v>
      </c>
      <c r="K112" s="41">
        <f t="shared" si="8"/>
        <v>0</v>
      </c>
    </row>
    <row r="113" spans="1:12" ht="14.25">
      <c r="A113" s="237"/>
      <c r="B113" s="202" t="s">
        <v>56</v>
      </c>
      <c r="C113" s="200" t="s">
        <v>228</v>
      </c>
      <c r="D113" s="183" t="s">
        <v>35</v>
      </c>
      <c r="E113" s="241">
        <v>759.17000000000007</v>
      </c>
      <c r="F113" s="39"/>
      <c r="G113" s="40" t="s">
        <v>8</v>
      </c>
      <c r="H113" s="40" t="s">
        <v>8</v>
      </c>
      <c r="I113" s="289">
        <f t="shared" si="6"/>
        <v>0</v>
      </c>
      <c r="J113" s="41">
        <f t="shared" si="7"/>
        <v>0</v>
      </c>
      <c r="K113" s="41">
        <f t="shared" si="8"/>
        <v>0</v>
      </c>
    </row>
    <row r="114" spans="1:12" ht="14.25">
      <c r="A114" s="237"/>
      <c r="B114" s="181"/>
      <c r="C114" s="201" t="s">
        <v>229</v>
      </c>
      <c r="D114" s="183" t="s">
        <v>35</v>
      </c>
      <c r="E114" s="241">
        <v>94.41</v>
      </c>
      <c r="F114" s="39"/>
      <c r="G114" s="40" t="s">
        <v>8</v>
      </c>
      <c r="H114" s="40" t="s">
        <v>8</v>
      </c>
      <c r="I114" s="289">
        <f t="shared" si="6"/>
        <v>0</v>
      </c>
      <c r="J114" s="41">
        <f t="shared" si="7"/>
        <v>0</v>
      </c>
      <c r="K114" s="41">
        <f t="shared" si="8"/>
        <v>0</v>
      </c>
    </row>
    <row r="115" spans="1:12" ht="14.25">
      <c r="A115" s="237"/>
      <c r="B115" s="181"/>
      <c r="C115" s="188" t="s">
        <v>230</v>
      </c>
      <c r="D115" s="183" t="s">
        <v>35</v>
      </c>
      <c r="E115" s="241">
        <v>1760.8200000000002</v>
      </c>
      <c r="F115" s="39"/>
      <c r="G115" s="40" t="s">
        <v>8</v>
      </c>
      <c r="H115" s="40" t="s">
        <v>8</v>
      </c>
      <c r="I115" s="289">
        <f t="shared" si="6"/>
        <v>0</v>
      </c>
      <c r="J115" s="41">
        <f t="shared" si="7"/>
        <v>0</v>
      </c>
      <c r="K115" s="41">
        <f t="shared" si="8"/>
        <v>0</v>
      </c>
    </row>
    <row r="116" spans="1:12" ht="15" thickBot="1">
      <c r="A116" s="237"/>
      <c r="B116" s="181"/>
      <c r="C116" s="242" t="s">
        <v>231</v>
      </c>
      <c r="D116" s="211" t="s">
        <v>35</v>
      </c>
      <c r="E116" s="243">
        <v>186.06</v>
      </c>
      <c r="F116" s="49"/>
      <c r="G116" s="51" t="s">
        <v>8</v>
      </c>
      <c r="H116" s="51" t="s">
        <v>8</v>
      </c>
      <c r="I116" s="307">
        <f t="shared" si="6"/>
        <v>0</v>
      </c>
      <c r="J116" s="50">
        <f t="shared" si="7"/>
        <v>0</v>
      </c>
      <c r="K116" s="50">
        <f t="shared" si="8"/>
        <v>0</v>
      </c>
    </row>
    <row r="117" spans="1:12" ht="15" thickBot="1">
      <c r="A117" s="244"/>
      <c r="B117" s="245"/>
      <c r="C117" s="246"/>
      <c r="D117" s="247" t="s">
        <v>232</v>
      </c>
      <c r="E117" s="248"/>
      <c r="F117" s="285">
        <f>SUM(F110:F116)</f>
        <v>0</v>
      </c>
      <c r="G117" s="285">
        <f t="shared" ref="G117:K117" si="11">SUM(G110:G116)</f>
        <v>0</v>
      </c>
      <c r="H117" s="285">
        <f t="shared" si="11"/>
        <v>0</v>
      </c>
      <c r="I117" s="285">
        <f t="shared" si="11"/>
        <v>0</v>
      </c>
      <c r="J117" s="285">
        <f t="shared" si="11"/>
        <v>0</v>
      </c>
      <c r="K117" s="287">
        <f t="shared" si="11"/>
        <v>0</v>
      </c>
    </row>
    <row r="118" spans="1:12" ht="15">
      <c r="A118" s="196" t="s">
        <v>94</v>
      </c>
      <c r="B118" s="249" t="s">
        <v>50</v>
      </c>
      <c r="C118" s="355" t="s">
        <v>233</v>
      </c>
      <c r="D118" s="356" t="s">
        <v>35</v>
      </c>
      <c r="E118" s="357">
        <v>640</v>
      </c>
      <c r="F118" s="358"/>
      <c r="G118" s="46"/>
      <c r="H118" s="47"/>
      <c r="I118" s="291">
        <f t="shared" si="6"/>
        <v>0</v>
      </c>
      <c r="J118" s="46">
        <f t="shared" si="7"/>
        <v>0</v>
      </c>
      <c r="K118" s="46">
        <f t="shared" si="8"/>
        <v>0</v>
      </c>
      <c r="L118" s="360" t="s">
        <v>254</v>
      </c>
    </row>
    <row r="119" spans="1:12" ht="15.75" thickBot="1">
      <c r="A119" s="250"/>
      <c r="B119" s="251" t="s">
        <v>56</v>
      </c>
      <c r="C119" s="242" t="s">
        <v>95</v>
      </c>
      <c r="D119" s="252" t="s">
        <v>27</v>
      </c>
      <c r="E119" s="253">
        <v>757.32</v>
      </c>
      <c r="F119" s="49"/>
      <c r="G119" s="51" t="s">
        <v>8</v>
      </c>
      <c r="H119" s="51" t="s">
        <v>8</v>
      </c>
      <c r="I119" s="307">
        <f t="shared" si="6"/>
        <v>0</v>
      </c>
      <c r="J119" s="50">
        <f t="shared" si="7"/>
        <v>0</v>
      </c>
      <c r="K119" s="50">
        <f t="shared" si="8"/>
        <v>0</v>
      </c>
    </row>
    <row r="120" spans="1:12" ht="15" thickBot="1">
      <c r="A120" s="213"/>
      <c r="B120" s="245"/>
      <c r="C120" s="254"/>
      <c r="D120" s="194" t="s">
        <v>234</v>
      </c>
      <c r="E120" s="195"/>
      <c r="F120" s="285">
        <f>SUM(F118:F119)</f>
        <v>0</v>
      </c>
      <c r="G120" s="285">
        <f t="shared" ref="G120:K120" si="12">SUM(G118:G119)</f>
        <v>0</v>
      </c>
      <c r="H120" s="285">
        <f t="shared" si="12"/>
        <v>0</v>
      </c>
      <c r="I120" s="285">
        <f t="shared" si="12"/>
        <v>0</v>
      </c>
      <c r="J120" s="285">
        <f t="shared" si="12"/>
        <v>0</v>
      </c>
      <c r="K120" s="287">
        <f t="shared" si="12"/>
        <v>0</v>
      </c>
    </row>
    <row r="121" spans="1:12" ht="15">
      <c r="A121" s="255" t="s">
        <v>96</v>
      </c>
      <c r="B121" s="232" t="s">
        <v>41</v>
      </c>
      <c r="C121" s="174" t="s">
        <v>235</v>
      </c>
      <c r="D121" s="256" t="s">
        <v>27</v>
      </c>
      <c r="E121" s="257">
        <v>1402.87</v>
      </c>
      <c r="F121" s="45"/>
      <c r="G121" s="46"/>
      <c r="H121" s="47" t="s">
        <v>8</v>
      </c>
      <c r="I121" s="291">
        <f t="shared" si="6"/>
        <v>0</v>
      </c>
      <c r="J121" s="46">
        <f t="shared" si="7"/>
        <v>0</v>
      </c>
      <c r="K121" s="46">
        <f t="shared" si="8"/>
        <v>0</v>
      </c>
    </row>
    <row r="122" spans="1:12" ht="15" thickBot="1">
      <c r="A122" s="258"/>
      <c r="B122" s="259" t="s">
        <v>50</v>
      </c>
      <c r="C122" s="178" t="s">
        <v>97</v>
      </c>
      <c r="D122" s="260" t="s">
        <v>27</v>
      </c>
      <c r="E122" s="261">
        <v>1397.2800000000002</v>
      </c>
      <c r="F122" s="49"/>
      <c r="G122" s="50"/>
      <c r="H122" s="51" t="s">
        <v>8</v>
      </c>
      <c r="I122" s="307">
        <f t="shared" si="6"/>
        <v>0</v>
      </c>
      <c r="J122" s="50">
        <f t="shared" si="7"/>
        <v>0</v>
      </c>
      <c r="K122" s="50">
        <f t="shared" si="8"/>
        <v>0</v>
      </c>
    </row>
    <row r="123" spans="1:12" ht="15" thickBot="1">
      <c r="A123" s="262"/>
      <c r="B123" s="263"/>
      <c r="C123" s="264"/>
      <c r="D123" s="265" t="s">
        <v>236</v>
      </c>
      <c r="E123" s="266"/>
      <c r="F123" s="285">
        <f>SUM(F121:F122)</f>
        <v>0</v>
      </c>
      <c r="G123" s="285">
        <f t="shared" ref="G123:K123" si="13">SUM(G121:G122)</f>
        <v>0</v>
      </c>
      <c r="H123" s="285">
        <f t="shared" si="13"/>
        <v>0</v>
      </c>
      <c r="I123" s="285">
        <f t="shared" si="13"/>
        <v>0</v>
      </c>
      <c r="J123" s="285">
        <f t="shared" si="13"/>
        <v>0</v>
      </c>
      <c r="K123" s="287">
        <f t="shared" si="13"/>
        <v>0</v>
      </c>
    </row>
    <row r="124" spans="1:12" ht="15">
      <c r="A124" s="267" t="s">
        <v>237</v>
      </c>
      <c r="B124" s="268"/>
      <c r="C124" s="269" t="s">
        <v>238</v>
      </c>
      <c r="D124" s="270"/>
      <c r="E124" s="271"/>
      <c r="F124" s="45"/>
      <c r="G124" s="46"/>
      <c r="H124" s="47" t="s">
        <v>8</v>
      </c>
      <c r="I124" s="291">
        <f t="shared" si="6"/>
        <v>0</v>
      </c>
      <c r="J124" s="46">
        <f t="shared" si="7"/>
        <v>0</v>
      </c>
      <c r="K124" s="46">
        <f t="shared" si="8"/>
        <v>0</v>
      </c>
    </row>
    <row r="125" spans="1:12" ht="15">
      <c r="A125" s="272"/>
      <c r="B125" s="273"/>
      <c r="C125" s="274" t="s">
        <v>98</v>
      </c>
      <c r="D125" s="275"/>
      <c r="E125" s="276"/>
      <c r="F125" s="39"/>
      <c r="G125" s="41"/>
      <c r="H125" s="40"/>
      <c r="I125" s="289">
        <f t="shared" si="6"/>
        <v>0</v>
      </c>
      <c r="J125" s="41">
        <f t="shared" si="7"/>
        <v>0</v>
      </c>
      <c r="K125" s="41">
        <f t="shared" si="8"/>
        <v>0</v>
      </c>
    </row>
    <row r="126" spans="1:12" ht="15.75" thickBot="1">
      <c r="A126" s="272"/>
      <c r="B126" s="273"/>
      <c r="C126" s="317" t="s">
        <v>99</v>
      </c>
      <c r="D126" s="318"/>
      <c r="E126" s="319"/>
      <c r="F126" s="49"/>
      <c r="G126" s="51" t="s">
        <v>8</v>
      </c>
      <c r="H126" s="51" t="s">
        <v>8</v>
      </c>
      <c r="I126" s="307">
        <f t="shared" si="6"/>
        <v>0</v>
      </c>
      <c r="J126" s="50">
        <f t="shared" si="7"/>
        <v>0</v>
      </c>
      <c r="K126" s="50">
        <f t="shared" si="8"/>
        <v>0</v>
      </c>
    </row>
    <row r="127" spans="1:12" ht="15.75" thickBot="1">
      <c r="A127" s="323"/>
      <c r="B127" s="277"/>
      <c r="C127" s="324"/>
      <c r="D127" s="327" t="s">
        <v>240</v>
      </c>
      <c r="E127" s="325"/>
      <c r="F127" s="285">
        <f>SUM(F124:F126)</f>
        <v>0</v>
      </c>
      <c r="G127" s="285">
        <f t="shared" ref="G127:K127" si="14">SUM(G124:G126)</f>
        <v>0</v>
      </c>
      <c r="H127" s="285">
        <f t="shared" si="14"/>
        <v>0</v>
      </c>
      <c r="I127" s="285">
        <f t="shared" si="14"/>
        <v>0</v>
      </c>
      <c r="J127" s="285">
        <f t="shared" si="14"/>
        <v>0</v>
      </c>
      <c r="K127" s="285">
        <f t="shared" si="14"/>
        <v>0</v>
      </c>
    </row>
    <row r="128" spans="1:12" ht="15.75" thickBot="1">
      <c r="A128" s="320"/>
      <c r="B128" s="321"/>
      <c r="C128" s="423" t="s">
        <v>239</v>
      </c>
      <c r="D128" s="423"/>
      <c r="E128" s="423"/>
      <c r="F128" s="322">
        <f>F69+F77+F86+F97+F109+F117+F120+F123+F127</f>
        <v>0</v>
      </c>
      <c r="G128" s="322">
        <f t="shared" ref="G128:K128" si="15">G69+G77+G86+G97+G109+G117+G120+G123+G127</f>
        <v>0</v>
      </c>
      <c r="H128" s="322">
        <f t="shared" si="15"/>
        <v>0</v>
      </c>
      <c r="I128" s="322">
        <f t="shared" si="15"/>
        <v>0</v>
      </c>
      <c r="J128" s="322">
        <f t="shared" si="15"/>
        <v>0</v>
      </c>
      <c r="K128" s="322">
        <f t="shared" si="15"/>
        <v>0</v>
      </c>
    </row>
    <row r="129" spans="1:33" ht="13.5" thickBot="1">
      <c r="J129" s="60"/>
    </row>
    <row r="130" spans="1:33" ht="48" customHeight="1" thickBot="1">
      <c r="A130" s="376" t="s">
        <v>191</v>
      </c>
      <c r="B130" s="377" t="s">
        <v>192</v>
      </c>
      <c r="C130" s="377" t="s">
        <v>28</v>
      </c>
      <c r="D130" s="377" t="s">
        <v>29</v>
      </c>
      <c r="E130" s="378" t="s">
        <v>244</v>
      </c>
      <c r="F130" s="379" t="s">
        <v>120</v>
      </c>
      <c r="G130" s="379" t="s">
        <v>102</v>
      </c>
      <c r="H130" s="379" t="s">
        <v>103</v>
      </c>
      <c r="I130" s="380" t="s">
        <v>104</v>
      </c>
      <c r="J130" s="380" t="s">
        <v>107</v>
      </c>
      <c r="K130" s="380" t="s">
        <v>108</v>
      </c>
    </row>
    <row r="131" spans="1:33" ht="27" customHeight="1" thickBot="1">
      <c r="A131" s="381" t="s">
        <v>245</v>
      </c>
      <c r="B131" s="382" t="s">
        <v>56</v>
      </c>
      <c r="C131" s="373" t="str">
        <f>+A131</f>
        <v>Ampliació Esterilització</v>
      </c>
      <c r="D131" s="374" t="s">
        <v>250</v>
      </c>
      <c r="E131" s="375">
        <v>125</v>
      </c>
      <c r="F131" s="383"/>
      <c r="G131" s="384"/>
      <c r="H131" s="385"/>
      <c r="I131" s="386"/>
      <c r="J131" s="384"/>
      <c r="K131" s="387"/>
      <c r="L131" s="424" t="s">
        <v>247</v>
      </c>
      <c r="M131" s="425"/>
      <c r="N131" s="425"/>
      <c r="O131" s="425"/>
      <c r="P131" s="425"/>
      <c r="Q131" s="425"/>
      <c r="R131" s="425"/>
      <c r="S131" s="425"/>
      <c r="T131" s="425"/>
      <c r="U131" s="425"/>
      <c r="V131" s="425"/>
      <c r="W131" s="425"/>
      <c r="X131" s="425"/>
      <c r="Y131" s="425"/>
      <c r="Z131" s="425"/>
      <c r="AA131" s="425"/>
      <c r="AB131" s="425"/>
      <c r="AC131" s="425"/>
      <c r="AD131" s="425"/>
      <c r="AE131" s="425"/>
      <c r="AF131" s="425"/>
      <c r="AG131" s="425"/>
    </row>
    <row r="132" spans="1:33" ht="27" customHeight="1" thickBot="1">
      <c r="A132" s="381" t="s">
        <v>246</v>
      </c>
      <c r="B132" s="382" t="s">
        <v>50</v>
      </c>
      <c r="C132" s="373" t="str">
        <f>+A132</f>
        <v>Ampliació Àrea Quirúrgica</v>
      </c>
      <c r="D132" s="374" t="s">
        <v>25</v>
      </c>
      <c r="E132" s="375">
        <f>45*3</f>
        <v>135</v>
      </c>
      <c r="F132" s="383"/>
      <c r="G132" s="384"/>
      <c r="H132" s="385"/>
      <c r="I132" s="386"/>
      <c r="J132" s="384"/>
      <c r="K132" s="387"/>
      <c r="L132" s="424" t="s">
        <v>248</v>
      </c>
      <c r="M132" s="425"/>
      <c r="N132" s="425"/>
      <c r="O132" s="425"/>
      <c r="P132" s="425"/>
      <c r="Q132" s="425"/>
      <c r="R132" s="425"/>
      <c r="S132" s="425"/>
      <c r="T132" s="425"/>
      <c r="U132" s="425"/>
      <c r="V132" s="425"/>
      <c r="W132" s="425"/>
      <c r="X132" s="425"/>
      <c r="Y132" s="425"/>
      <c r="Z132" s="425"/>
      <c r="AA132" s="425"/>
      <c r="AB132" s="425"/>
      <c r="AC132" s="425"/>
      <c r="AD132" s="425"/>
      <c r="AE132" s="425"/>
      <c r="AF132" s="425"/>
      <c r="AG132" s="425"/>
    </row>
    <row r="133" spans="1:33" ht="27" customHeight="1">
      <c r="A133" s="381" t="s">
        <v>251</v>
      </c>
      <c r="B133" s="382" t="s">
        <v>89</v>
      </c>
      <c r="C133" s="373" t="s">
        <v>252</v>
      </c>
      <c r="D133" s="374" t="s">
        <v>27</v>
      </c>
      <c r="E133" s="375">
        <v>860</v>
      </c>
      <c r="F133" s="383"/>
      <c r="G133" s="384"/>
      <c r="H133" s="385"/>
      <c r="I133" s="386"/>
      <c r="J133" s="384"/>
      <c r="K133" s="387"/>
      <c r="L133" s="424" t="s">
        <v>253</v>
      </c>
      <c r="M133" s="425"/>
      <c r="N133" s="425"/>
      <c r="O133" s="425"/>
      <c r="P133" s="425"/>
      <c r="Q133" s="425"/>
      <c r="R133" s="425"/>
      <c r="S133" s="425"/>
      <c r="T133" s="425"/>
      <c r="U133" s="425"/>
      <c r="V133" s="425"/>
      <c r="W133" s="425"/>
      <c r="X133" s="425"/>
      <c r="Y133" s="425"/>
      <c r="Z133" s="425"/>
      <c r="AA133" s="425"/>
      <c r="AB133" s="425"/>
      <c r="AC133" s="425"/>
      <c r="AD133" s="425"/>
      <c r="AE133" s="425"/>
      <c r="AF133" s="425"/>
      <c r="AG133" s="425"/>
    </row>
    <row r="134" spans="1:33" ht="15.75" thickBot="1">
      <c r="A134" s="320"/>
      <c r="B134" s="321"/>
      <c r="C134" s="423" t="s">
        <v>243</v>
      </c>
      <c r="D134" s="423"/>
      <c r="E134" s="423"/>
      <c r="F134" s="322">
        <f>SUM(F131:F133)</f>
        <v>0</v>
      </c>
      <c r="G134" s="322">
        <f t="shared" ref="G134:K134" si="16">SUM(G131:G133)</f>
        <v>0</v>
      </c>
      <c r="H134" s="322">
        <f t="shared" si="16"/>
        <v>0</v>
      </c>
      <c r="I134" s="322">
        <f t="shared" si="16"/>
        <v>0</v>
      </c>
      <c r="J134" s="322">
        <f t="shared" si="16"/>
        <v>0</v>
      </c>
      <c r="K134" s="322">
        <f t="shared" si="16"/>
        <v>0</v>
      </c>
    </row>
    <row r="135" spans="1:33" ht="37.5" customHeight="1" thickBot="1">
      <c r="A135" s="1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6"/>
    </row>
    <row r="136" spans="1:33" ht="26.25" thickBot="1">
      <c r="A136" s="388" t="s">
        <v>141</v>
      </c>
      <c r="B136" s="389"/>
      <c r="C136" s="390"/>
      <c r="D136" s="91"/>
      <c r="E136" s="92"/>
      <c r="F136" s="35" t="s">
        <v>120</v>
      </c>
      <c r="G136" s="35" t="s">
        <v>102</v>
      </c>
      <c r="H136" s="35" t="s">
        <v>103</v>
      </c>
      <c r="I136" s="36" t="s">
        <v>104</v>
      </c>
      <c r="J136" s="36" t="s">
        <v>107</v>
      </c>
      <c r="K136" s="36" t="s">
        <v>108</v>
      </c>
      <c r="L136"/>
      <c r="M136"/>
      <c r="N136"/>
      <c r="O136"/>
      <c r="P136"/>
      <c r="Q136"/>
      <c r="R136"/>
    </row>
    <row r="137" spans="1:33" ht="15.75" customHeight="1">
      <c r="A137" s="391" t="s">
        <v>142</v>
      </c>
      <c r="B137" s="152"/>
      <c r="C137" s="115" t="s">
        <v>143</v>
      </c>
      <c r="D137" s="99" t="s">
        <v>27</v>
      </c>
      <c r="E137" s="100">
        <v>87.07</v>
      </c>
      <c r="F137" s="52"/>
      <c r="G137" s="53" t="s">
        <v>8</v>
      </c>
      <c r="H137" s="53" t="s">
        <v>8</v>
      </c>
      <c r="I137" s="37">
        <f>SUM(F137:H137)</f>
        <v>0</v>
      </c>
      <c r="J137" s="37">
        <f>I137*52</f>
        <v>0</v>
      </c>
      <c r="K137" s="329">
        <f t="shared" ref="K137:K148" si="17">+J137*1.21</f>
        <v>0</v>
      </c>
      <c r="L137"/>
      <c r="M137"/>
      <c r="N137"/>
      <c r="O137"/>
      <c r="P137"/>
      <c r="Q137"/>
      <c r="R137"/>
    </row>
    <row r="138" spans="1:33" ht="15.75" customHeight="1">
      <c r="A138" s="392"/>
      <c r="B138" s="153"/>
      <c r="C138" s="116" t="s">
        <v>144</v>
      </c>
      <c r="D138" s="101" t="s">
        <v>27</v>
      </c>
      <c r="E138" s="102">
        <v>447.13</v>
      </c>
      <c r="F138" s="39"/>
      <c r="G138" s="40" t="s">
        <v>8</v>
      </c>
      <c r="H138" s="40" t="s">
        <v>8</v>
      </c>
      <c r="I138" s="41">
        <f t="shared" ref="I138:I173" si="18">SUM(F138:H138)</f>
        <v>0</v>
      </c>
      <c r="J138" s="41">
        <f t="shared" ref="J138:J173" si="19">I138*52</f>
        <v>0</v>
      </c>
      <c r="K138" s="330">
        <f t="shared" si="17"/>
        <v>0</v>
      </c>
      <c r="L138"/>
      <c r="M138"/>
      <c r="N138"/>
      <c r="O138"/>
      <c r="P138"/>
      <c r="Q138"/>
      <c r="R138"/>
    </row>
    <row r="139" spans="1:33" ht="15.75" customHeight="1">
      <c r="A139" s="392"/>
      <c r="B139" s="153"/>
      <c r="C139" s="116" t="s">
        <v>145</v>
      </c>
      <c r="D139" s="101" t="s">
        <v>27</v>
      </c>
      <c r="E139" s="102">
        <v>409.34999999999997</v>
      </c>
      <c r="F139" s="39"/>
      <c r="G139" s="40" t="s">
        <v>8</v>
      </c>
      <c r="H139" s="40" t="s">
        <v>8</v>
      </c>
      <c r="I139" s="41">
        <f t="shared" si="18"/>
        <v>0</v>
      </c>
      <c r="J139" s="41">
        <f t="shared" si="19"/>
        <v>0</v>
      </c>
      <c r="K139" s="330">
        <f t="shared" si="17"/>
        <v>0</v>
      </c>
      <c r="L139"/>
      <c r="M139"/>
      <c r="N139"/>
      <c r="O139"/>
      <c r="P139"/>
      <c r="Q139"/>
      <c r="R139"/>
    </row>
    <row r="140" spans="1:33" ht="15.75" customHeight="1">
      <c r="A140" s="392"/>
      <c r="B140" s="153"/>
      <c r="C140" s="116" t="s">
        <v>146</v>
      </c>
      <c r="D140" s="101" t="s">
        <v>27</v>
      </c>
      <c r="E140" s="102">
        <v>375.36</v>
      </c>
      <c r="F140" s="39"/>
      <c r="G140" s="40" t="s">
        <v>8</v>
      </c>
      <c r="H140" s="40" t="s">
        <v>8</v>
      </c>
      <c r="I140" s="41">
        <f t="shared" si="18"/>
        <v>0</v>
      </c>
      <c r="J140" s="41">
        <f t="shared" si="19"/>
        <v>0</v>
      </c>
      <c r="K140" s="330">
        <f t="shared" si="17"/>
        <v>0</v>
      </c>
      <c r="L140"/>
      <c r="M140"/>
      <c r="N140"/>
      <c r="O140"/>
      <c r="P140"/>
      <c r="Q140"/>
      <c r="R140"/>
    </row>
    <row r="141" spans="1:33" ht="15.75" customHeight="1" thickBot="1">
      <c r="A141" s="393"/>
      <c r="B141" s="154"/>
      <c r="C141" s="117" t="s">
        <v>147</v>
      </c>
      <c r="D141" s="103" t="s">
        <v>27</v>
      </c>
      <c r="E141" s="104">
        <v>128.71</v>
      </c>
      <c r="F141" s="42"/>
      <c r="G141" s="44" t="s">
        <v>8</v>
      </c>
      <c r="H141" s="44" t="s">
        <v>8</v>
      </c>
      <c r="I141" s="43">
        <f t="shared" si="18"/>
        <v>0</v>
      </c>
      <c r="J141" s="43">
        <f t="shared" si="19"/>
        <v>0</v>
      </c>
      <c r="K141" s="331">
        <f t="shared" si="17"/>
        <v>0</v>
      </c>
      <c r="L141"/>
      <c r="M141"/>
      <c r="N141"/>
      <c r="O141"/>
      <c r="P141"/>
      <c r="Q141"/>
      <c r="R141"/>
    </row>
    <row r="142" spans="1:33" ht="15.75" customHeight="1">
      <c r="A142" s="391" t="s">
        <v>148</v>
      </c>
      <c r="B142" s="152"/>
      <c r="C142" s="118" t="s">
        <v>149</v>
      </c>
      <c r="D142" s="99" t="s">
        <v>27</v>
      </c>
      <c r="E142" s="105">
        <v>151.24</v>
      </c>
      <c r="F142" s="45"/>
      <c r="G142" s="47" t="s">
        <v>8</v>
      </c>
      <c r="H142" s="47" t="s">
        <v>8</v>
      </c>
      <c r="I142" s="46">
        <f t="shared" si="18"/>
        <v>0</v>
      </c>
      <c r="J142" s="46">
        <f t="shared" si="19"/>
        <v>0</v>
      </c>
      <c r="K142" s="332">
        <f t="shared" si="17"/>
        <v>0</v>
      </c>
      <c r="L142"/>
      <c r="M142"/>
      <c r="N142"/>
      <c r="O142"/>
      <c r="P142"/>
      <c r="Q142"/>
      <c r="R142"/>
    </row>
    <row r="143" spans="1:33" ht="15.75" customHeight="1" thickBot="1">
      <c r="A143" s="393"/>
      <c r="B143" s="154"/>
      <c r="C143" s="117" t="s">
        <v>150</v>
      </c>
      <c r="D143" s="103" t="s">
        <v>27</v>
      </c>
      <c r="E143" s="106">
        <v>39.809999999999995</v>
      </c>
      <c r="F143" s="49"/>
      <c r="G143" s="51" t="s">
        <v>8</v>
      </c>
      <c r="H143" s="51" t="s">
        <v>8</v>
      </c>
      <c r="I143" s="50">
        <f t="shared" si="18"/>
        <v>0</v>
      </c>
      <c r="J143" s="50">
        <f t="shared" si="19"/>
        <v>0</v>
      </c>
      <c r="K143" s="333">
        <f t="shared" si="17"/>
        <v>0</v>
      </c>
      <c r="L143"/>
      <c r="M143"/>
      <c r="N143"/>
      <c r="O143"/>
      <c r="P143"/>
      <c r="Q143"/>
      <c r="R143"/>
    </row>
    <row r="144" spans="1:33" ht="15.75" customHeight="1">
      <c r="A144" s="391" t="s">
        <v>151</v>
      </c>
      <c r="B144" s="155"/>
      <c r="C144" s="118" t="s">
        <v>152</v>
      </c>
      <c r="D144" s="99" t="s">
        <v>27</v>
      </c>
      <c r="E144" s="107">
        <v>283.72000000000003</v>
      </c>
      <c r="F144" s="52"/>
      <c r="G144" s="53" t="s">
        <v>8</v>
      </c>
      <c r="H144" s="53" t="s">
        <v>8</v>
      </c>
      <c r="I144" s="37">
        <f t="shared" si="18"/>
        <v>0</v>
      </c>
      <c r="J144" s="37">
        <f t="shared" si="19"/>
        <v>0</v>
      </c>
      <c r="K144" s="329">
        <f t="shared" si="17"/>
        <v>0</v>
      </c>
      <c r="L144"/>
      <c r="M144"/>
      <c r="N144"/>
      <c r="O144"/>
      <c r="P144"/>
      <c r="Q144"/>
      <c r="R144"/>
    </row>
    <row r="145" spans="1:18" ht="15.75" customHeight="1">
      <c r="A145" s="392"/>
      <c r="B145" s="156"/>
      <c r="C145" s="116" t="s">
        <v>153</v>
      </c>
      <c r="D145" s="101" t="s">
        <v>27</v>
      </c>
      <c r="E145" s="108">
        <v>627.52</v>
      </c>
      <c r="F145" s="39"/>
      <c r="G145" s="40" t="s">
        <v>8</v>
      </c>
      <c r="H145" s="40" t="s">
        <v>8</v>
      </c>
      <c r="I145" s="41">
        <f t="shared" si="18"/>
        <v>0</v>
      </c>
      <c r="J145" s="41">
        <f t="shared" si="19"/>
        <v>0</v>
      </c>
      <c r="K145" s="330">
        <f t="shared" si="17"/>
        <v>0</v>
      </c>
      <c r="L145"/>
      <c r="M145"/>
      <c r="N145"/>
      <c r="O145"/>
      <c r="P145"/>
      <c r="Q145"/>
      <c r="R145"/>
    </row>
    <row r="146" spans="1:18" ht="15.75" customHeight="1">
      <c r="A146" s="392"/>
      <c r="B146" s="156"/>
      <c r="C146" s="116" t="s">
        <v>154</v>
      </c>
      <c r="D146" s="101" t="s">
        <v>27</v>
      </c>
      <c r="E146" s="108">
        <v>471.3</v>
      </c>
      <c r="F146" s="39"/>
      <c r="G146" s="40" t="s">
        <v>8</v>
      </c>
      <c r="H146" s="40" t="s">
        <v>8</v>
      </c>
      <c r="I146" s="41">
        <f t="shared" si="18"/>
        <v>0</v>
      </c>
      <c r="J146" s="41">
        <f t="shared" si="19"/>
        <v>0</v>
      </c>
      <c r="K146" s="330">
        <f t="shared" si="17"/>
        <v>0</v>
      </c>
      <c r="L146"/>
      <c r="M146"/>
      <c r="N146"/>
      <c r="O146"/>
      <c r="P146"/>
      <c r="Q146"/>
      <c r="R146"/>
    </row>
    <row r="147" spans="1:18" ht="15.75" customHeight="1" thickBot="1">
      <c r="A147" s="393"/>
      <c r="B147" s="157"/>
      <c r="C147" s="117" t="s">
        <v>155</v>
      </c>
      <c r="D147" s="103" t="s">
        <v>27</v>
      </c>
      <c r="E147" s="109">
        <v>37.56</v>
      </c>
      <c r="F147" s="42"/>
      <c r="G147" s="44" t="s">
        <v>8</v>
      </c>
      <c r="H147" s="44" t="s">
        <v>8</v>
      </c>
      <c r="I147" s="43">
        <f t="shared" si="18"/>
        <v>0</v>
      </c>
      <c r="J147" s="43">
        <f t="shared" si="19"/>
        <v>0</v>
      </c>
      <c r="K147" s="331">
        <f t="shared" si="17"/>
        <v>0</v>
      </c>
      <c r="L147"/>
      <c r="M147"/>
      <c r="N147"/>
      <c r="O147"/>
      <c r="P147"/>
      <c r="Q147"/>
      <c r="R147"/>
    </row>
    <row r="148" spans="1:18" ht="15">
      <c r="A148" s="391" t="s">
        <v>156</v>
      </c>
      <c r="B148" s="158"/>
      <c r="C148" s="118" t="s">
        <v>157</v>
      </c>
      <c r="D148" s="99" t="s">
        <v>27</v>
      </c>
      <c r="E148" s="105">
        <v>173.5</v>
      </c>
      <c r="F148" s="52"/>
      <c r="G148" s="53" t="s">
        <v>8</v>
      </c>
      <c r="H148" s="53" t="s">
        <v>8</v>
      </c>
      <c r="I148" s="37">
        <f t="shared" si="18"/>
        <v>0</v>
      </c>
      <c r="J148" s="37">
        <f t="shared" si="19"/>
        <v>0</v>
      </c>
      <c r="K148" s="329">
        <f t="shared" si="17"/>
        <v>0</v>
      </c>
      <c r="L148"/>
      <c r="M148"/>
      <c r="N148"/>
      <c r="O148"/>
      <c r="P148"/>
      <c r="Q148"/>
      <c r="R148"/>
    </row>
    <row r="149" spans="1:18" ht="15">
      <c r="A149" s="392"/>
      <c r="B149" s="159"/>
      <c r="C149" s="116" t="s">
        <v>158</v>
      </c>
      <c r="D149" s="101" t="s">
        <v>27</v>
      </c>
      <c r="E149" s="110">
        <v>87.66</v>
      </c>
      <c r="F149" s="39"/>
      <c r="G149" s="40" t="s">
        <v>8</v>
      </c>
      <c r="H149" s="40" t="s">
        <v>8</v>
      </c>
      <c r="I149" s="41">
        <f t="shared" si="18"/>
        <v>0</v>
      </c>
      <c r="J149" s="41">
        <f t="shared" si="19"/>
        <v>0</v>
      </c>
      <c r="K149" s="330">
        <f t="shared" ref="K149:K173" si="20">+J149*1.21</f>
        <v>0</v>
      </c>
      <c r="L149"/>
      <c r="M149"/>
      <c r="N149"/>
      <c r="O149"/>
      <c r="P149"/>
      <c r="Q149"/>
      <c r="R149"/>
    </row>
    <row r="150" spans="1:18" ht="15.75" customHeight="1">
      <c r="A150" s="392"/>
      <c r="B150" s="159"/>
      <c r="C150" s="116" t="s">
        <v>159</v>
      </c>
      <c r="D150" s="101" t="s">
        <v>27</v>
      </c>
      <c r="E150" s="110">
        <v>162.25000000000006</v>
      </c>
      <c r="F150" s="39"/>
      <c r="G150" s="40" t="s">
        <v>8</v>
      </c>
      <c r="H150" s="40" t="s">
        <v>8</v>
      </c>
      <c r="I150" s="41">
        <f t="shared" si="18"/>
        <v>0</v>
      </c>
      <c r="J150" s="41">
        <f t="shared" si="19"/>
        <v>0</v>
      </c>
      <c r="K150" s="330">
        <f t="shared" si="20"/>
        <v>0</v>
      </c>
      <c r="L150"/>
      <c r="M150"/>
      <c r="N150"/>
      <c r="O150"/>
      <c r="P150"/>
      <c r="Q150"/>
      <c r="R150"/>
    </row>
    <row r="151" spans="1:18" ht="15">
      <c r="A151" s="392"/>
      <c r="B151" s="159"/>
      <c r="C151" s="116" t="s">
        <v>160</v>
      </c>
      <c r="D151" s="101" t="s">
        <v>27</v>
      </c>
      <c r="E151" s="110">
        <v>232.76999999999998</v>
      </c>
      <c r="F151" s="39"/>
      <c r="G151" s="40" t="s">
        <v>8</v>
      </c>
      <c r="H151" s="40" t="s">
        <v>8</v>
      </c>
      <c r="I151" s="41">
        <f t="shared" si="18"/>
        <v>0</v>
      </c>
      <c r="J151" s="41">
        <f t="shared" si="19"/>
        <v>0</v>
      </c>
      <c r="K151" s="330">
        <f t="shared" si="20"/>
        <v>0</v>
      </c>
      <c r="L151"/>
      <c r="M151"/>
      <c r="N151"/>
      <c r="O151"/>
      <c r="P151"/>
      <c r="Q151"/>
      <c r="R151"/>
    </row>
    <row r="152" spans="1:18" ht="15">
      <c r="A152" s="392"/>
      <c r="B152" s="159"/>
      <c r="C152" s="116" t="s">
        <v>161</v>
      </c>
      <c r="D152" s="101" t="s">
        <v>27</v>
      </c>
      <c r="E152" s="110">
        <v>861.47</v>
      </c>
      <c r="F152" s="39"/>
      <c r="G152" s="40" t="s">
        <v>8</v>
      </c>
      <c r="H152" s="40" t="s">
        <v>8</v>
      </c>
      <c r="I152" s="41">
        <f t="shared" si="18"/>
        <v>0</v>
      </c>
      <c r="J152" s="41">
        <f t="shared" si="19"/>
        <v>0</v>
      </c>
      <c r="K152" s="330">
        <f t="shared" si="20"/>
        <v>0</v>
      </c>
      <c r="L152"/>
      <c r="M152"/>
      <c r="N152"/>
      <c r="O152"/>
      <c r="P152"/>
      <c r="Q152"/>
      <c r="R152"/>
    </row>
    <row r="153" spans="1:18" ht="15">
      <c r="A153" s="392"/>
      <c r="B153" s="159"/>
      <c r="C153" s="116" t="s">
        <v>162</v>
      </c>
      <c r="D153" s="101" t="s">
        <v>27</v>
      </c>
      <c r="E153" s="110">
        <v>394.47999999999996</v>
      </c>
      <c r="F153" s="39"/>
      <c r="G153" s="40" t="s">
        <v>8</v>
      </c>
      <c r="H153" s="40" t="s">
        <v>8</v>
      </c>
      <c r="I153" s="41">
        <f t="shared" si="18"/>
        <v>0</v>
      </c>
      <c r="J153" s="41">
        <f t="shared" si="19"/>
        <v>0</v>
      </c>
      <c r="K153" s="330">
        <f t="shared" si="20"/>
        <v>0</v>
      </c>
      <c r="L153"/>
      <c r="M153"/>
      <c r="N153"/>
      <c r="O153"/>
      <c r="P153"/>
      <c r="Q153"/>
      <c r="R153"/>
    </row>
    <row r="154" spans="1:18" ht="15.75" thickBot="1">
      <c r="A154" s="393"/>
      <c r="B154" s="160"/>
      <c r="C154" s="117" t="s">
        <v>163</v>
      </c>
      <c r="D154" s="103" t="s">
        <v>27</v>
      </c>
      <c r="E154" s="106">
        <v>107.02999999999999</v>
      </c>
      <c r="F154" s="42"/>
      <c r="G154" s="44" t="s">
        <v>8</v>
      </c>
      <c r="H154" s="44" t="s">
        <v>8</v>
      </c>
      <c r="I154" s="43">
        <f t="shared" si="18"/>
        <v>0</v>
      </c>
      <c r="J154" s="43">
        <f t="shared" si="19"/>
        <v>0</v>
      </c>
      <c r="K154" s="331">
        <f t="shared" si="20"/>
        <v>0</v>
      </c>
      <c r="L154"/>
      <c r="M154"/>
      <c r="N154"/>
      <c r="O154"/>
      <c r="P154"/>
      <c r="Q154"/>
      <c r="R154"/>
    </row>
    <row r="155" spans="1:18" ht="15">
      <c r="A155" s="396" t="s">
        <v>164</v>
      </c>
      <c r="B155" s="119"/>
      <c r="C155" s="118" t="s">
        <v>165</v>
      </c>
      <c r="D155" s="99" t="s">
        <v>27</v>
      </c>
      <c r="E155" s="105">
        <v>1542.78</v>
      </c>
      <c r="F155" s="45"/>
      <c r="G155" s="47" t="s">
        <v>8</v>
      </c>
      <c r="H155" s="47" t="s">
        <v>8</v>
      </c>
      <c r="I155" s="46">
        <f t="shared" si="18"/>
        <v>0</v>
      </c>
      <c r="J155" s="46">
        <f t="shared" si="19"/>
        <v>0</v>
      </c>
      <c r="K155" s="332">
        <f t="shared" si="20"/>
        <v>0</v>
      </c>
      <c r="L155"/>
      <c r="M155"/>
      <c r="N155"/>
      <c r="O155"/>
      <c r="P155"/>
      <c r="Q155"/>
      <c r="R155"/>
    </row>
    <row r="156" spans="1:18" ht="15">
      <c r="A156" s="428"/>
      <c r="B156" s="120"/>
      <c r="C156" s="116" t="s">
        <v>166</v>
      </c>
      <c r="D156" s="101" t="s">
        <v>27</v>
      </c>
      <c r="E156" s="110">
        <v>31.490000000000002</v>
      </c>
      <c r="F156" s="39"/>
      <c r="G156" s="40" t="s">
        <v>8</v>
      </c>
      <c r="H156" s="40" t="s">
        <v>8</v>
      </c>
      <c r="I156" s="41">
        <f t="shared" si="18"/>
        <v>0</v>
      </c>
      <c r="J156" s="41">
        <f t="shared" si="19"/>
        <v>0</v>
      </c>
      <c r="K156" s="330">
        <f t="shared" si="20"/>
        <v>0</v>
      </c>
      <c r="L156"/>
      <c r="M156"/>
      <c r="N156"/>
      <c r="O156"/>
      <c r="P156"/>
      <c r="Q156"/>
      <c r="R156"/>
    </row>
    <row r="157" spans="1:18" ht="15">
      <c r="A157" s="428"/>
      <c r="B157" s="120"/>
      <c r="C157" s="116" t="s">
        <v>167</v>
      </c>
      <c r="D157" s="101" t="s">
        <v>27</v>
      </c>
      <c r="E157" s="110">
        <v>626.40000000000009</v>
      </c>
      <c r="F157" s="39"/>
      <c r="G157" s="40" t="s">
        <v>8</v>
      </c>
      <c r="H157" s="40" t="s">
        <v>8</v>
      </c>
      <c r="I157" s="41">
        <f t="shared" si="18"/>
        <v>0</v>
      </c>
      <c r="J157" s="41">
        <f t="shared" si="19"/>
        <v>0</v>
      </c>
      <c r="K157" s="330">
        <f t="shared" si="20"/>
        <v>0</v>
      </c>
      <c r="L157"/>
      <c r="M157"/>
      <c r="N157"/>
      <c r="O157"/>
      <c r="P157"/>
      <c r="Q157"/>
      <c r="R157"/>
    </row>
    <row r="158" spans="1:18" ht="15">
      <c r="A158" s="428"/>
      <c r="B158" s="120"/>
      <c r="C158" s="361" t="s">
        <v>168</v>
      </c>
      <c r="D158" s="363" t="s">
        <v>27</v>
      </c>
      <c r="E158" s="364">
        <v>654.62</v>
      </c>
      <c r="F158" s="39"/>
      <c r="G158" s="40" t="s">
        <v>8</v>
      </c>
      <c r="H158" s="40" t="s">
        <v>8</v>
      </c>
      <c r="I158" s="41">
        <f t="shared" si="18"/>
        <v>0</v>
      </c>
      <c r="J158" s="41">
        <f t="shared" si="19"/>
        <v>0</v>
      </c>
      <c r="K158" s="330">
        <f t="shared" si="20"/>
        <v>0</v>
      </c>
      <c r="L158" s="359"/>
      <c r="M158"/>
      <c r="N158"/>
      <c r="O158"/>
      <c r="P158"/>
      <c r="Q158"/>
      <c r="R158"/>
    </row>
    <row r="159" spans="1:18" ht="15">
      <c r="A159" s="428"/>
      <c r="B159" s="120"/>
      <c r="C159" s="116" t="s">
        <v>169</v>
      </c>
      <c r="D159" s="101" t="s">
        <v>27</v>
      </c>
      <c r="E159" s="110">
        <v>349.57</v>
      </c>
      <c r="F159" s="39"/>
      <c r="G159" s="40" t="s">
        <v>8</v>
      </c>
      <c r="H159" s="40" t="s">
        <v>8</v>
      </c>
      <c r="I159" s="41">
        <f t="shared" si="18"/>
        <v>0</v>
      </c>
      <c r="J159" s="41">
        <f t="shared" si="19"/>
        <v>0</v>
      </c>
      <c r="K159" s="330">
        <f t="shared" si="20"/>
        <v>0</v>
      </c>
      <c r="L159"/>
      <c r="M159"/>
      <c r="N159"/>
      <c r="O159"/>
      <c r="P159"/>
      <c r="Q159"/>
      <c r="R159"/>
    </row>
    <row r="160" spans="1:18" ht="15">
      <c r="A160" s="428"/>
      <c r="B160" s="120"/>
      <c r="C160" s="121" t="s">
        <v>170</v>
      </c>
      <c r="D160" s="101" t="s">
        <v>27</v>
      </c>
      <c r="E160" s="110">
        <v>1243.2399999999998</v>
      </c>
      <c r="F160" s="39"/>
      <c r="G160" s="362"/>
      <c r="H160" s="362"/>
      <c r="I160" s="41">
        <f t="shared" si="18"/>
        <v>0</v>
      </c>
      <c r="J160" s="41">
        <f t="shared" si="19"/>
        <v>0</v>
      </c>
      <c r="K160" s="330">
        <f t="shared" si="20"/>
        <v>0</v>
      </c>
      <c r="L160"/>
      <c r="M160"/>
      <c r="N160"/>
      <c r="O160"/>
      <c r="P160"/>
      <c r="Q160"/>
      <c r="R160"/>
    </row>
    <row r="161" spans="1:18" ht="15">
      <c r="A161" s="428"/>
      <c r="B161" s="120"/>
      <c r="C161" s="116" t="s">
        <v>171</v>
      </c>
      <c r="D161" s="101" t="s">
        <v>27</v>
      </c>
      <c r="E161" s="110">
        <v>1264.4999999999995</v>
      </c>
      <c r="F161" s="39"/>
      <c r="G161" s="40" t="s">
        <v>8</v>
      </c>
      <c r="H161" s="40" t="s">
        <v>8</v>
      </c>
      <c r="I161" s="41">
        <f t="shared" si="18"/>
        <v>0</v>
      </c>
      <c r="J161" s="41">
        <f t="shared" si="19"/>
        <v>0</v>
      </c>
      <c r="K161" s="330">
        <f t="shared" si="20"/>
        <v>0</v>
      </c>
      <c r="L161"/>
      <c r="M161"/>
      <c r="N161"/>
      <c r="O161"/>
      <c r="P161"/>
      <c r="Q161"/>
      <c r="R161"/>
    </row>
    <row r="162" spans="1:18" ht="15.75" thickBot="1">
      <c r="A162" s="397"/>
      <c r="B162" s="122"/>
      <c r="C162" s="117" t="s">
        <v>172</v>
      </c>
      <c r="D162" s="103" t="s">
        <v>27</v>
      </c>
      <c r="E162" s="106">
        <v>355.5</v>
      </c>
      <c r="F162" s="49"/>
      <c r="G162" s="51" t="s">
        <v>8</v>
      </c>
      <c r="H162" s="51" t="s">
        <v>8</v>
      </c>
      <c r="I162" s="50">
        <f t="shared" si="18"/>
        <v>0</v>
      </c>
      <c r="J162" s="50">
        <f t="shared" si="19"/>
        <v>0</v>
      </c>
      <c r="K162" s="333">
        <f t="shared" si="20"/>
        <v>0</v>
      </c>
      <c r="L162"/>
      <c r="M162"/>
      <c r="N162"/>
      <c r="O162"/>
      <c r="P162"/>
      <c r="Q162"/>
      <c r="R162"/>
    </row>
    <row r="163" spans="1:18" ht="15">
      <c r="A163" s="396" t="s">
        <v>173</v>
      </c>
      <c r="B163" s="123"/>
      <c r="C163" s="118" t="s">
        <v>174</v>
      </c>
      <c r="D163" s="99" t="s">
        <v>27</v>
      </c>
      <c r="E163" s="105">
        <v>283.53999999999996</v>
      </c>
      <c r="F163" s="52"/>
      <c r="G163" s="53" t="s">
        <v>8</v>
      </c>
      <c r="H163" s="53" t="s">
        <v>8</v>
      </c>
      <c r="I163" s="37">
        <f t="shared" si="18"/>
        <v>0</v>
      </c>
      <c r="J163" s="37">
        <f t="shared" si="19"/>
        <v>0</v>
      </c>
      <c r="K163" s="329">
        <f t="shared" si="20"/>
        <v>0</v>
      </c>
      <c r="L163"/>
      <c r="M163"/>
      <c r="N163"/>
      <c r="O163"/>
      <c r="P163"/>
      <c r="Q163"/>
      <c r="R163"/>
    </row>
    <row r="164" spans="1:18" ht="15">
      <c r="A164" s="428"/>
      <c r="B164" s="124"/>
      <c r="C164" s="116" t="s">
        <v>175</v>
      </c>
      <c r="D164" s="101" t="s">
        <v>27</v>
      </c>
      <c r="E164" s="110">
        <v>291.50999999999993</v>
      </c>
      <c r="F164" s="39"/>
      <c r="G164" s="40" t="s">
        <v>8</v>
      </c>
      <c r="H164" s="40" t="s">
        <v>8</v>
      </c>
      <c r="I164" s="41">
        <f t="shared" si="18"/>
        <v>0</v>
      </c>
      <c r="J164" s="41">
        <f t="shared" si="19"/>
        <v>0</v>
      </c>
      <c r="K164" s="330">
        <f t="shared" si="20"/>
        <v>0</v>
      </c>
      <c r="L164"/>
      <c r="M164"/>
      <c r="N164"/>
      <c r="O164"/>
      <c r="P164"/>
      <c r="Q164"/>
      <c r="R164"/>
    </row>
    <row r="165" spans="1:18" ht="15">
      <c r="A165" s="428"/>
      <c r="B165" s="124"/>
      <c r="C165" s="116" t="s">
        <v>176</v>
      </c>
      <c r="D165" s="101" t="s">
        <v>27</v>
      </c>
      <c r="E165" s="110">
        <v>77.31</v>
      </c>
      <c r="F165" s="39"/>
      <c r="G165" s="40" t="s">
        <v>8</v>
      </c>
      <c r="H165" s="40" t="s">
        <v>8</v>
      </c>
      <c r="I165" s="41">
        <f t="shared" si="18"/>
        <v>0</v>
      </c>
      <c r="J165" s="41">
        <f t="shared" si="19"/>
        <v>0</v>
      </c>
      <c r="K165" s="330">
        <f t="shared" si="20"/>
        <v>0</v>
      </c>
      <c r="L165"/>
      <c r="M165"/>
      <c r="N165"/>
      <c r="O165"/>
      <c r="P165"/>
      <c r="Q165"/>
      <c r="R165"/>
    </row>
    <row r="166" spans="1:18" ht="15">
      <c r="A166" s="428"/>
      <c r="B166" s="124"/>
      <c r="C166" s="116" t="s">
        <v>177</v>
      </c>
      <c r="D166" s="101" t="s">
        <v>27</v>
      </c>
      <c r="E166" s="110">
        <v>68.760000000000005</v>
      </c>
      <c r="F166" s="39"/>
      <c r="G166" s="40" t="s">
        <v>8</v>
      </c>
      <c r="H166" s="40" t="s">
        <v>8</v>
      </c>
      <c r="I166" s="41">
        <f t="shared" si="18"/>
        <v>0</v>
      </c>
      <c r="J166" s="41">
        <f t="shared" si="19"/>
        <v>0</v>
      </c>
      <c r="K166" s="330">
        <f t="shared" si="20"/>
        <v>0</v>
      </c>
      <c r="L166"/>
      <c r="M166"/>
      <c r="N166"/>
      <c r="O166"/>
      <c r="P166"/>
      <c r="Q166"/>
      <c r="R166"/>
    </row>
    <row r="167" spans="1:18" ht="15.75" thickBot="1">
      <c r="A167" s="397"/>
      <c r="B167" s="125"/>
      <c r="C167" s="117" t="s">
        <v>178</v>
      </c>
      <c r="D167" s="103" t="s">
        <v>27</v>
      </c>
      <c r="E167" s="106">
        <v>272.5</v>
      </c>
      <c r="F167" s="42"/>
      <c r="G167" s="44" t="s">
        <v>8</v>
      </c>
      <c r="H167" s="44" t="s">
        <v>8</v>
      </c>
      <c r="I167" s="43">
        <f t="shared" si="18"/>
        <v>0</v>
      </c>
      <c r="J167" s="43">
        <f t="shared" si="19"/>
        <v>0</v>
      </c>
      <c r="K167" s="331">
        <f t="shared" si="20"/>
        <v>0</v>
      </c>
      <c r="L167"/>
      <c r="M167"/>
      <c r="N167"/>
      <c r="O167"/>
      <c r="P167"/>
      <c r="Q167"/>
      <c r="R167"/>
    </row>
    <row r="168" spans="1:18" ht="15">
      <c r="A168" s="396" t="s">
        <v>140</v>
      </c>
      <c r="B168" s="123"/>
      <c r="C168" s="118" t="s">
        <v>179</v>
      </c>
      <c r="D168" s="99" t="s">
        <v>27</v>
      </c>
      <c r="E168" s="105">
        <v>364.62</v>
      </c>
      <c r="F168" s="45"/>
      <c r="G168" s="47" t="s">
        <v>8</v>
      </c>
      <c r="H168" s="47" t="s">
        <v>8</v>
      </c>
      <c r="I168" s="46">
        <f t="shared" si="18"/>
        <v>0</v>
      </c>
      <c r="J168" s="46">
        <f t="shared" si="19"/>
        <v>0</v>
      </c>
      <c r="K168" s="332">
        <f t="shared" si="20"/>
        <v>0</v>
      </c>
      <c r="L168"/>
      <c r="M168"/>
      <c r="N168"/>
      <c r="O168"/>
      <c r="P168"/>
      <c r="Q168"/>
      <c r="R168"/>
    </row>
    <row r="169" spans="1:18" ht="15.75" thickBot="1">
      <c r="A169" s="397"/>
      <c r="B169" s="125"/>
      <c r="C169" s="117" t="s">
        <v>180</v>
      </c>
      <c r="D169" s="103" t="s">
        <v>27</v>
      </c>
      <c r="E169" s="106">
        <v>149</v>
      </c>
      <c r="F169" s="49"/>
      <c r="G169" s="47" t="s">
        <v>8</v>
      </c>
      <c r="H169" s="47" t="s">
        <v>8</v>
      </c>
      <c r="I169" s="50">
        <f t="shared" si="18"/>
        <v>0</v>
      </c>
      <c r="J169" s="50">
        <f t="shared" si="19"/>
        <v>0</v>
      </c>
      <c r="K169" s="333">
        <f t="shared" si="20"/>
        <v>0</v>
      </c>
      <c r="L169"/>
      <c r="M169"/>
      <c r="N169"/>
      <c r="O169"/>
      <c r="P169"/>
      <c r="Q169"/>
      <c r="R169"/>
    </row>
    <row r="170" spans="1:18" ht="15">
      <c r="A170" s="419" t="s">
        <v>181</v>
      </c>
      <c r="B170" s="415"/>
      <c r="C170" s="126" t="s">
        <v>18</v>
      </c>
      <c r="D170" s="99" t="s">
        <v>27</v>
      </c>
      <c r="E170" s="107">
        <v>147.25</v>
      </c>
      <c r="F170" s="52"/>
      <c r="G170" s="53" t="s">
        <v>8</v>
      </c>
      <c r="H170" s="53" t="s">
        <v>8</v>
      </c>
      <c r="I170" s="37">
        <f t="shared" si="18"/>
        <v>0</v>
      </c>
      <c r="J170" s="37">
        <f t="shared" si="19"/>
        <v>0</v>
      </c>
      <c r="K170" s="329">
        <f t="shared" si="20"/>
        <v>0</v>
      </c>
      <c r="L170"/>
      <c r="M170"/>
      <c r="N170"/>
      <c r="O170"/>
      <c r="P170"/>
      <c r="Q170"/>
      <c r="R170"/>
    </row>
    <row r="171" spans="1:18" ht="15.75" thickBot="1">
      <c r="A171" s="420"/>
      <c r="B171" s="416"/>
      <c r="C171" s="127" t="s">
        <v>18</v>
      </c>
      <c r="D171" s="103" t="s">
        <v>27</v>
      </c>
      <c r="E171" s="109">
        <v>155</v>
      </c>
      <c r="F171" s="42"/>
      <c r="G171" s="44" t="s">
        <v>8</v>
      </c>
      <c r="H171" s="44" t="s">
        <v>8</v>
      </c>
      <c r="I171" s="43">
        <f t="shared" si="18"/>
        <v>0</v>
      </c>
      <c r="J171" s="43">
        <f t="shared" si="19"/>
        <v>0</v>
      </c>
      <c r="K171" s="331">
        <f t="shared" si="20"/>
        <v>0</v>
      </c>
      <c r="L171"/>
      <c r="M171"/>
      <c r="N171"/>
      <c r="O171"/>
      <c r="P171"/>
      <c r="Q171"/>
      <c r="R171"/>
    </row>
    <row r="172" spans="1:18" ht="15.75" thickBot="1">
      <c r="A172" s="128" t="s">
        <v>182</v>
      </c>
      <c r="B172" s="129"/>
      <c r="C172" s="130" t="s">
        <v>183</v>
      </c>
      <c r="D172" s="111" t="s">
        <v>27</v>
      </c>
      <c r="E172" s="112">
        <v>10</v>
      </c>
      <c r="F172" s="300"/>
      <c r="G172" s="301" t="s">
        <v>8</v>
      </c>
      <c r="H172" s="301" t="s">
        <v>8</v>
      </c>
      <c r="I172" s="303">
        <f t="shared" si="18"/>
        <v>0</v>
      </c>
      <c r="J172" s="303">
        <f t="shared" si="19"/>
        <v>0</v>
      </c>
      <c r="K172" s="334">
        <f t="shared" si="20"/>
        <v>0</v>
      </c>
      <c r="L172"/>
      <c r="M172"/>
      <c r="N172"/>
      <c r="O172"/>
      <c r="P172"/>
      <c r="Q172"/>
      <c r="R172"/>
    </row>
    <row r="173" spans="1:18" ht="15.75" thickBot="1">
      <c r="A173" s="131" t="s">
        <v>186</v>
      </c>
      <c r="B173" s="132"/>
      <c r="C173" s="133" t="s">
        <v>184</v>
      </c>
      <c r="D173" s="113" t="s">
        <v>27</v>
      </c>
      <c r="E173" s="114">
        <v>232.07</v>
      </c>
      <c r="F173" s="56"/>
      <c r="G173" s="58" t="s">
        <v>8</v>
      </c>
      <c r="H173" s="58" t="s">
        <v>8</v>
      </c>
      <c r="I173" s="57">
        <f t="shared" si="18"/>
        <v>0</v>
      </c>
      <c r="J173" s="57">
        <f t="shared" si="19"/>
        <v>0</v>
      </c>
      <c r="K173" s="326">
        <f t="shared" si="20"/>
        <v>0</v>
      </c>
      <c r="L173"/>
      <c r="M173"/>
      <c r="N173"/>
      <c r="O173"/>
      <c r="P173"/>
      <c r="Q173"/>
      <c r="R173"/>
    </row>
    <row r="174" spans="1:18" ht="13.5" thickBot="1">
      <c r="A174" s="94"/>
      <c r="B174" s="394" t="s">
        <v>121</v>
      </c>
      <c r="C174" s="395"/>
      <c r="D174" s="62"/>
      <c r="E174" s="62"/>
      <c r="F174" s="328">
        <f>SUM(F137:F173)</f>
        <v>0</v>
      </c>
      <c r="G174" s="328">
        <f t="shared" ref="G174:J174" si="21">SUM(G137:G173)</f>
        <v>0</v>
      </c>
      <c r="H174" s="328">
        <f t="shared" si="21"/>
        <v>0</v>
      </c>
      <c r="I174" s="328">
        <f t="shared" si="21"/>
        <v>0</v>
      </c>
      <c r="J174" s="328">
        <f t="shared" si="21"/>
        <v>0</v>
      </c>
      <c r="K174" s="335">
        <f t="shared" ref="K174:K180" si="22">+J174*1.21</f>
        <v>0</v>
      </c>
    </row>
    <row r="175" spans="1:18" ht="15">
      <c r="A175" s="93"/>
      <c r="B175" s="95"/>
      <c r="C175" s="96"/>
      <c r="D175" s="97"/>
      <c r="E175" s="97"/>
      <c r="F175"/>
      <c r="G175"/>
      <c r="H175"/>
      <c r="I175"/>
      <c r="J175"/>
      <c r="K175"/>
    </row>
    <row r="176" spans="1:18" ht="15.75" thickBot="1">
      <c r="A176" s="134"/>
      <c r="B176" s="135"/>
      <c r="C176" s="135"/>
      <c r="D176" s="136"/>
      <c r="E176" s="136"/>
      <c r="F176"/>
      <c r="G176"/>
      <c r="H176"/>
      <c r="I176"/>
      <c r="J176"/>
      <c r="K176"/>
    </row>
    <row r="177" spans="1:11" customFormat="1" ht="26.25" thickBot="1">
      <c r="A177" s="417"/>
      <c r="B177" s="418"/>
      <c r="C177" s="418"/>
      <c r="D177" s="34" t="s">
        <v>29</v>
      </c>
      <c r="E177" s="145" t="s">
        <v>105</v>
      </c>
      <c r="F177" s="35" t="s">
        <v>120</v>
      </c>
      <c r="G177" s="35" t="s">
        <v>102</v>
      </c>
      <c r="H177" s="35" t="s">
        <v>103</v>
      </c>
      <c r="I177" s="36" t="s">
        <v>104</v>
      </c>
      <c r="J177" s="36" t="s">
        <v>107</v>
      </c>
      <c r="K177" s="36" t="s">
        <v>108</v>
      </c>
    </row>
    <row r="178" spans="1:11" ht="12.75" customHeight="1">
      <c r="A178" s="408" t="s">
        <v>123</v>
      </c>
      <c r="B178" s="406" t="s">
        <v>0</v>
      </c>
      <c r="C178" s="143" t="s">
        <v>19</v>
      </c>
      <c r="D178" s="148" t="s">
        <v>27</v>
      </c>
      <c r="E178" s="146">
        <v>800.75</v>
      </c>
      <c r="F178" s="61"/>
      <c r="G178" s="53" t="s">
        <v>8</v>
      </c>
      <c r="H178" s="53" t="s">
        <v>8</v>
      </c>
      <c r="I178" s="340">
        <f>SUM(F178:H178)</f>
        <v>0</v>
      </c>
      <c r="J178" s="340">
        <f>I178*52</f>
        <v>0</v>
      </c>
      <c r="K178" s="341">
        <f t="shared" ref="K178" si="23">+J178*1.21</f>
        <v>0</v>
      </c>
    </row>
    <row r="179" spans="1:11" ht="13.5" thickBot="1">
      <c r="A179" s="409"/>
      <c r="B179" s="407"/>
      <c r="C179" s="144" t="s">
        <v>20</v>
      </c>
      <c r="D179" s="149" t="s">
        <v>27</v>
      </c>
      <c r="E179" s="147">
        <v>776.66</v>
      </c>
      <c r="F179" s="343"/>
      <c r="G179" s="51"/>
      <c r="H179" s="51"/>
      <c r="I179" s="50">
        <f>SUM(F179:H179)</f>
        <v>0</v>
      </c>
      <c r="J179" s="50">
        <f>I179*52</f>
        <v>0</v>
      </c>
      <c r="K179" s="333">
        <f t="shared" ref="K179" si="24">+J179*1.21</f>
        <v>0</v>
      </c>
    </row>
    <row r="180" spans="1:11" ht="13.5" thickBot="1">
      <c r="A180" s="63"/>
      <c r="B180" s="402" t="s">
        <v>122</v>
      </c>
      <c r="C180" s="403"/>
      <c r="D180" s="150"/>
      <c r="E180" s="342"/>
      <c r="F180" s="344"/>
      <c r="G180" s="284"/>
      <c r="H180" s="284"/>
      <c r="I180" s="284"/>
      <c r="J180" s="284"/>
      <c r="K180" s="345">
        <f t="shared" si="22"/>
        <v>0</v>
      </c>
    </row>
    <row r="181" spans="1:11" ht="13.5" thickBot="1">
      <c r="A181" s="138"/>
      <c r="B181" s="139"/>
      <c r="C181" s="139"/>
      <c r="D181" s="140"/>
      <c r="E181" s="136"/>
      <c r="F181" s="141"/>
      <c r="G181" s="137"/>
      <c r="H181" s="137"/>
      <c r="I181" s="137"/>
      <c r="J181" s="137"/>
      <c r="K181" s="137"/>
    </row>
    <row r="182" spans="1:11" ht="26.25" thickBot="1">
      <c r="A182" s="410"/>
      <c r="B182" s="411"/>
      <c r="C182" s="412"/>
      <c r="D182" s="34" t="s">
        <v>29</v>
      </c>
      <c r="E182" s="98" t="s">
        <v>105</v>
      </c>
      <c r="F182" s="35" t="s">
        <v>120</v>
      </c>
      <c r="G182" s="35" t="s">
        <v>102</v>
      </c>
      <c r="H182" s="35" t="s">
        <v>103</v>
      </c>
      <c r="I182" s="36" t="s">
        <v>104</v>
      </c>
      <c r="J182" s="36" t="s">
        <v>107</v>
      </c>
      <c r="K182" s="36" t="s">
        <v>108</v>
      </c>
    </row>
    <row r="183" spans="1:11" ht="15.75" customHeight="1" thickBot="1">
      <c r="A183" s="151" t="s">
        <v>185</v>
      </c>
      <c r="B183" s="151"/>
      <c r="C183" s="142"/>
      <c r="D183" s="59" t="s">
        <v>27</v>
      </c>
      <c r="E183" s="90">
        <v>710.28</v>
      </c>
      <c r="F183" s="283"/>
      <c r="G183" s="284" t="s">
        <v>8</v>
      </c>
      <c r="H183" s="284" t="s">
        <v>8</v>
      </c>
      <c r="I183" s="346">
        <f>SUM(F183:H183)</f>
        <v>0</v>
      </c>
      <c r="J183" s="347">
        <f>I183*52</f>
        <v>0</v>
      </c>
      <c r="K183" s="348">
        <f t="shared" ref="K183" si="25">+J183*1.21</f>
        <v>0</v>
      </c>
    </row>
    <row r="184" spans="1:11" ht="15" customHeight="1" thickBot="1">
      <c r="B184" s="20"/>
      <c r="C184" s="20"/>
      <c r="D184" s="20"/>
      <c r="E184" s="20"/>
      <c r="J184" s="60"/>
    </row>
    <row r="185" spans="1:11" ht="48" customHeight="1" thickBot="1">
      <c r="A185" s="33"/>
      <c r="B185" s="34"/>
      <c r="C185" s="34" t="s">
        <v>28</v>
      </c>
      <c r="D185" s="34" t="s">
        <v>29</v>
      </c>
      <c r="E185" s="336" t="s">
        <v>105</v>
      </c>
      <c r="F185" s="167" t="s">
        <v>120</v>
      </c>
      <c r="G185" s="167" t="s">
        <v>102</v>
      </c>
      <c r="H185" s="167" t="s">
        <v>103</v>
      </c>
      <c r="I185" s="168" t="s">
        <v>104</v>
      </c>
      <c r="J185" s="168" t="s">
        <v>107</v>
      </c>
      <c r="K185" s="168" t="s">
        <v>108</v>
      </c>
    </row>
    <row r="186" spans="1:11" ht="13.5" thickBot="1">
      <c r="A186" s="54" t="s">
        <v>131</v>
      </c>
      <c r="B186" s="337"/>
      <c r="C186" s="338"/>
      <c r="D186" s="55" t="s">
        <v>27</v>
      </c>
      <c r="E186" s="339">
        <v>434.49</v>
      </c>
      <c r="F186" s="285"/>
      <c r="G186" s="286"/>
      <c r="H186" s="284" t="s">
        <v>8</v>
      </c>
      <c r="I186" s="346">
        <f>SUM(F186:H186)</f>
        <v>0</v>
      </c>
      <c r="J186" s="347">
        <f>I186*52</f>
        <v>0</v>
      </c>
      <c r="K186" s="348">
        <f t="shared" ref="K186" si="26">+J186*1.21</f>
        <v>0</v>
      </c>
    </row>
    <row r="187" spans="1:11">
      <c r="F187" s="22"/>
      <c r="G187" s="22"/>
      <c r="I187" s="22"/>
    </row>
    <row r="188" spans="1:11">
      <c r="F188" s="22"/>
      <c r="G188" s="22"/>
      <c r="I188" s="22"/>
    </row>
    <row r="189" spans="1:11">
      <c r="J189" s="60"/>
    </row>
    <row r="190" spans="1:11" ht="15.75" thickBot="1">
      <c r="F190"/>
      <c r="G190"/>
      <c r="H190"/>
      <c r="I190"/>
      <c r="J190"/>
    </row>
    <row r="191" spans="1:11" ht="15.75" thickBot="1">
      <c r="A191" s="404" t="s">
        <v>106</v>
      </c>
      <c r="B191" s="405"/>
      <c r="C191" s="64" t="s">
        <v>21</v>
      </c>
      <c r="D191" s="64" t="s">
        <v>100</v>
      </c>
      <c r="F191"/>
      <c r="G191"/>
      <c r="H191"/>
      <c r="I191"/>
      <c r="J191"/>
    </row>
    <row r="192" spans="1:11" ht="15">
      <c r="A192" s="413" t="s">
        <v>1</v>
      </c>
      <c r="B192" s="414"/>
      <c r="C192" s="68"/>
      <c r="D192" s="38">
        <f>+C192*1.21</f>
        <v>0</v>
      </c>
      <c r="F192"/>
      <c r="G192"/>
      <c r="H192"/>
      <c r="I192"/>
      <c r="J192"/>
    </row>
    <row r="193" spans="1:10" ht="15">
      <c r="A193" s="398" t="s">
        <v>2</v>
      </c>
      <c r="B193" s="399"/>
      <c r="C193" s="69"/>
      <c r="D193" s="48">
        <f t="shared" ref="D193:D194" si="27">+C193*1.21</f>
        <v>0</v>
      </c>
      <c r="F193"/>
      <c r="G193"/>
      <c r="H193"/>
      <c r="I193"/>
      <c r="J193"/>
    </row>
    <row r="194" spans="1:10" ht="15.75" thickBot="1">
      <c r="A194" s="400" t="s">
        <v>3</v>
      </c>
      <c r="B194" s="401"/>
      <c r="C194" s="70"/>
      <c r="D194" s="71">
        <f t="shared" si="27"/>
        <v>0</v>
      </c>
      <c r="F194"/>
      <c r="G194"/>
      <c r="H194"/>
      <c r="I194"/>
      <c r="J194"/>
    </row>
    <row r="195" spans="1:10" ht="15.75" thickBot="1">
      <c r="F195"/>
      <c r="G195"/>
      <c r="H195"/>
      <c r="I195"/>
      <c r="J195"/>
    </row>
    <row r="196" spans="1:10">
      <c r="A196" s="349" t="s">
        <v>132</v>
      </c>
      <c r="B196" s="350">
        <f>J128+J174+J180+J183</f>
        <v>0</v>
      </c>
      <c r="G196" s="22"/>
      <c r="H196" s="21"/>
    </row>
    <row r="197" spans="1:10" ht="13.5" thickBot="1">
      <c r="A197" s="352" t="s">
        <v>133</v>
      </c>
      <c r="B197" s="353">
        <f>B196*1.21</f>
        <v>0</v>
      </c>
      <c r="G197" s="22"/>
      <c r="H197" s="21"/>
    </row>
    <row r="198" spans="1:10" ht="13.5" thickBot="1">
      <c r="A198" s="351"/>
      <c r="B198" s="137"/>
      <c r="G198" s="22"/>
      <c r="H198" s="21"/>
    </row>
    <row r="199" spans="1:10">
      <c r="A199" s="349" t="s">
        <v>249</v>
      </c>
      <c r="B199" s="350">
        <f>+B196+J134</f>
        <v>0</v>
      </c>
      <c r="G199" s="22"/>
      <c r="H199" s="21"/>
    </row>
    <row r="200" spans="1:10" ht="13.5" thickBot="1">
      <c r="A200" s="352" t="s">
        <v>133</v>
      </c>
      <c r="B200" s="353">
        <f>+B199*1.21</f>
        <v>0</v>
      </c>
      <c r="G200" s="22"/>
      <c r="H200" s="21"/>
    </row>
    <row r="201" spans="1:10" ht="13.5" thickBot="1">
      <c r="A201" s="60"/>
      <c r="B201" s="67"/>
      <c r="G201" s="22"/>
      <c r="H201" s="21"/>
    </row>
    <row r="202" spans="1:10">
      <c r="A202" s="354" t="s">
        <v>241</v>
      </c>
      <c r="B202" s="350">
        <f>J186</f>
        <v>0</v>
      </c>
      <c r="F202" s="22"/>
      <c r="G202" s="22"/>
      <c r="I202" s="22"/>
    </row>
    <row r="203" spans="1:10" ht="13.5" thickBot="1">
      <c r="A203" s="352" t="s">
        <v>242</v>
      </c>
      <c r="B203" s="353">
        <f>B202*1.21</f>
        <v>0</v>
      </c>
    </row>
    <row r="205" spans="1:10">
      <c r="F205" s="22"/>
      <c r="G205" s="22"/>
      <c r="I205" s="22"/>
    </row>
    <row r="206" spans="1:10">
      <c r="F206" s="22"/>
      <c r="G206" s="22"/>
      <c r="I206" s="22"/>
    </row>
    <row r="207" spans="1:10">
      <c r="A207" s="21" t="s">
        <v>22</v>
      </c>
      <c r="F207" s="22"/>
      <c r="G207" s="22"/>
      <c r="I207" s="22"/>
    </row>
    <row r="208" spans="1:10">
      <c r="F208" s="22"/>
      <c r="G208" s="22"/>
      <c r="I208" s="22"/>
    </row>
    <row r="209" spans="6:9">
      <c r="F209" s="22"/>
      <c r="G209" s="22"/>
      <c r="I209" s="22"/>
    </row>
    <row r="210" spans="6:9" customFormat="1" ht="15"/>
    <row r="211" spans="6:9" customFormat="1" ht="15"/>
    <row r="212" spans="6:9" customFormat="1" ht="15"/>
    <row r="213" spans="6:9" customFormat="1" ht="15"/>
    <row r="214" spans="6:9" customFormat="1" ht="15"/>
    <row r="215" spans="6:9" customFormat="1" ht="15"/>
    <row r="216" spans="6:9" customFormat="1" ht="15"/>
    <row r="217" spans="6:9" customFormat="1" ht="15"/>
    <row r="218" spans="6:9" customFormat="1" ht="15"/>
    <row r="219" spans="6:9" customFormat="1" ht="15"/>
    <row r="220" spans="6:9" customFormat="1" ht="15"/>
    <row r="221" spans="6:9" customFormat="1" ht="15"/>
    <row r="222" spans="6:9" customFormat="1" ht="15"/>
    <row r="223" spans="6:9" customFormat="1" ht="15"/>
    <row r="224" spans="6:9" customFormat="1" ht="15"/>
    <row r="225" customFormat="1" ht="15"/>
    <row r="226" customFormat="1" ht="15"/>
    <row r="227" customFormat="1" ht="15"/>
    <row r="228" customFormat="1" ht="15"/>
    <row r="229" customFormat="1" ht="15"/>
    <row r="230" customFormat="1" ht="15"/>
    <row r="231" customFormat="1" ht="15"/>
    <row r="232" customFormat="1" ht="15"/>
    <row r="233" customFormat="1" ht="15"/>
    <row r="234" customFormat="1" ht="15"/>
    <row r="235" customFormat="1" ht="15"/>
    <row r="236" customFormat="1" ht="15"/>
    <row r="237" customFormat="1" ht="15"/>
    <row r="238" customFormat="1" ht="15"/>
    <row r="239" customFormat="1" ht="15"/>
    <row r="240" customFormat="1" ht="15"/>
    <row r="241" customFormat="1" ht="15"/>
    <row r="242" customFormat="1" ht="15"/>
    <row r="243" customFormat="1" ht="15"/>
    <row r="244" customFormat="1" ht="15"/>
    <row r="245" customFormat="1" ht="15"/>
    <row r="246" customFormat="1" ht="15"/>
    <row r="247" customFormat="1" ht="15"/>
    <row r="248" customFormat="1" ht="15"/>
    <row r="249" customFormat="1" ht="15"/>
    <row r="250" customFormat="1" ht="15"/>
    <row r="251" customFormat="1" ht="15"/>
    <row r="252" customFormat="1" ht="15"/>
    <row r="253" customFormat="1" ht="15"/>
    <row r="254" customFormat="1" ht="15"/>
    <row r="255" customFormat="1" ht="15"/>
    <row r="256" customFormat="1" ht="15"/>
    <row r="257" customFormat="1" ht="15"/>
  </sheetData>
  <mergeCells count="28">
    <mergeCell ref="B91:B92"/>
    <mergeCell ref="C128:E128"/>
    <mergeCell ref="C134:E134"/>
    <mergeCell ref="L132:AG132"/>
    <mergeCell ref="D5:I6"/>
    <mergeCell ref="C5:C6"/>
    <mergeCell ref="L133:AG133"/>
    <mergeCell ref="L131:AG131"/>
    <mergeCell ref="A194:B194"/>
    <mergeCell ref="B180:C180"/>
    <mergeCell ref="A191:B191"/>
    <mergeCell ref="B178:B179"/>
    <mergeCell ref="A178:A179"/>
    <mergeCell ref="A182:C182"/>
    <mergeCell ref="A192:B192"/>
    <mergeCell ref="A136:C136"/>
    <mergeCell ref="A137:A141"/>
    <mergeCell ref="B174:C174"/>
    <mergeCell ref="A168:A169"/>
    <mergeCell ref="A193:B193"/>
    <mergeCell ref="B170:B171"/>
    <mergeCell ref="A177:C177"/>
    <mergeCell ref="A170:A171"/>
    <mergeCell ref="A142:A143"/>
    <mergeCell ref="A144:A147"/>
    <mergeCell ref="A148:A154"/>
    <mergeCell ref="A155:A162"/>
    <mergeCell ref="A163:A167"/>
  </mergeCells>
  <pageMargins left="0.7" right="0.7" top="0.75" bottom="0.75" header="0.3" footer="0.3"/>
  <pageSetup paperSize="8" scale="4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4"/>
  <sheetViews>
    <sheetView zoomScale="59" zoomScaleNormal="59" workbookViewId="0">
      <selection activeCell="K20" sqref="K20"/>
    </sheetView>
  </sheetViews>
  <sheetFormatPr defaultColWidth="9.140625" defaultRowHeight="15"/>
  <cols>
    <col min="1" max="1" width="37.42578125" bestFit="1" customWidth="1"/>
    <col min="2" max="2" width="32.140625" customWidth="1"/>
    <col min="4" max="4" width="17.28515625" customWidth="1"/>
    <col min="5" max="5" width="17.85546875" customWidth="1"/>
    <col min="6" max="6" width="17" customWidth="1"/>
    <col min="7" max="7" width="17.140625" customWidth="1"/>
    <col min="8" max="8" width="15.85546875" customWidth="1"/>
    <col min="9" max="9" width="17" customWidth="1"/>
  </cols>
  <sheetData>
    <row r="1" spans="1:10" ht="15" customHeight="1">
      <c r="D1" s="427" t="s">
        <v>109</v>
      </c>
      <c r="E1" s="426" t="s">
        <v>119</v>
      </c>
      <c r="F1" s="426"/>
      <c r="G1" s="426"/>
      <c r="H1" s="74"/>
      <c r="I1" s="74"/>
      <c r="J1" s="74"/>
    </row>
    <row r="2" spans="1:10" s="4" customFormat="1">
      <c r="A2" s="1"/>
      <c r="D2" s="427"/>
      <c r="E2" s="426"/>
      <c r="F2" s="426"/>
      <c r="G2" s="426"/>
      <c r="H2" s="74"/>
      <c r="I2" s="74"/>
      <c r="J2" s="74"/>
    </row>
    <row r="3" spans="1:10" s="4" customFormat="1">
      <c r="A3" s="6"/>
      <c r="D3" s="427"/>
      <c r="E3" s="426"/>
      <c r="F3" s="426"/>
      <c r="G3" s="426"/>
    </row>
    <row r="4" spans="1:10" s="4" customFormat="1">
      <c r="A4" s="1"/>
      <c r="D4" s="427"/>
      <c r="E4" s="426"/>
      <c r="F4" s="426"/>
      <c r="G4" s="426"/>
    </row>
    <row r="5" spans="1:10" s="4" customFormat="1" ht="15.75" thickBot="1">
      <c r="A5" s="1"/>
      <c r="D5" s="427"/>
      <c r="E5" s="426"/>
      <c r="F5" s="426"/>
      <c r="G5" s="426"/>
    </row>
    <row r="6" spans="1:10" s="20" customFormat="1" ht="15.75" thickBot="1">
      <c r="A6" s="24" t="s">
        <v>124</v>
      </c>
      <c r="B6" s="25"/>
      <c r="D6" s="427"/>
      <c r="E6" s="426"/>
      <c r="F6" s="426"/>
      <c r="G6" s="426"/>
    </row>
    <row r="7" spans="1:10" s="20" customFormat="1">
      <c r="A7" s="24" t="s">
        <v>111</v>
      </c>
      <c r="B7" s="25"/>
      <c r="D7" s="427"/>
      <c r="E7" s="426"/>
      <c r="F7" s="426"/>
      <c r="G7" s="426"/>
    </row>
    <row r="8" spans="1:10" s="20" customFormat="1">
      <c r="A8" s="26" t="s">
        <v>112</v>
      </c>
      <c r="B8" s="27"/>
      <c r="D8" s="427"/>
      <c r="E8" s="426"/>
      <c r="F8" s="426"/>
      <c r="G8" s="426"/>
    </row>
    <row r="9" spans="1:10" s="20" customFormat="1">
      <c r="A9" s="28" t="s">
        <v>113</v>
      </c>
      <c r="B9" s="29"/>
      <c r="D9" s="427"/>
      <c r="E9" s="426"/>
      <c r="F9" s="426"/>
      <c r="G9" s="426"/>
    </row>
    <row r="10" spans="1:10" s="20" customFormat="1">
      <c r="A10" s="26" t="s">
        <v>114</v>
      </c>
      <c r="B10" s="29"/>
      <c r="D10" s="427"/>
      <c r="E10" s="426"/>
      <c r="F10" s="426"/>
      <c r="G10" s="426"/>
    </row>
    <row r="11" spans="1:10" s="20" customFormat="1">
      <c r="A11" s="26" t="s">
        <v>115</v>
      </c>
      <c r="B11" s="29"/>
      <c r="D11" s="427"/>
      <c r="E11" s="426"/>
      <c r="F11" s="426"/>
      <c r="G11" s="426"/>
    </row>
    <row r="12" spans="1:10" s="20" customFormat="1">
      <c r="A12" s="26" t="s">
        <v>116</v>
      </c>
      <c r="B12" s="29"/>
      <c r="D12" s="427"/>
      <c r="E12" s="426"/>
      <c r="F12" s="426"/>
      <c r="G12" s="426"/>
    </row>
    <row r="13" spans="1:10" s="20" customFormat="1">
      <c r="A13" s="30" t="s">
        <v>117</v>
      </c>
      <c r="B13" s="29"/>
      <c r="D13" s="427"/>
      <c r="E13" s="426"/>
      <c r="F13" s="426"/>
      <c r="G13" s="426"/>
    </row>
    <row r="14" spans="1:10" s="20" customFormat="1" ht="15.75" thickBot="1">
      <c r="A14" s="31" t="s">
        <v>118</v>
      </c>
      <c r="B14" s="32"/>
    </row>
    <row r="15" spans="1:10" s="20" customFormat="1">
      <c r="A15" s="72"/>
      <c r="B15" s="73"/>
    </row>
    <row r="16" spans="1:10" s="4" customFormat="1">
      <c r="A16" s="429" t="s">
        <v>134</v>
      </c>
      <c r="B16" s="429"/>
      <c r="C16" s="429"/>
      <c r="D16" s="429"/>
      <c r="E16" s="429"/>
      <c r="F16" s="429"/>
      <c r="G16" s="429"/>
    </row>
    <row r="17" spans="1:7" ht="16.5" thickBot="1">
      <c r="A17" s="5"/>
      <c r="B17" s="5"/>
      <c r="C17" s="5"/>
      <c r="D17" s="5"/>
      <c r="E17" s="5"/>
      <c r="F17" s="5"/>
      <c r="G17" s="5"/>
    </row>
    <row r="18" spans="1:7" ht="16.5" thickBot="1">
      <c r="A18" s="434" t="s">
        <v>4</v>
      </c>
      <c r="B18" s="435"/>
      <c r="C18" s="435"/>
      <c r="D18" s="435"/>
      <c r="E18" s="435"/>
      <c r="F18" s="435"/>
      <c r="G18" s="436"/>
    </row>
    <row r="19" spans="1:7" ht="16.5" thickBot="1">
      <c r="A19" s="445" t="s">
        <v>7</v>
      </c>
      <c r="B19" s="446"/>
      <c r="C19" s="446"/>
      <c r="D19" s="449" t="s">
        <v>5</v>
      </c>
      <c r="E19" s="450"/>
      <c r="F19" s="449" t="s">
        <v>0</v>
      </c>
      <c r="G19" s="450"/>
    </row>
    <row r="20" spans="1:7" ht="32.25" thickBot="1">
      <c r="A20" s="447"/>
      <c r="B20" s="448"/>
      <c r="C20" s="448"/>
      <c r="D20" s="7" t="s">
        <v>6</v>
      </c>
      <c r="E20" s="7" t="s">
        <v>10</v>
      </c>
      <c r="F20" s="7" t="s">
        <v>6</v>
      </c>
      <c r="G20" s="7" t="s">
        <v>11</v>
      </c>
    </row>
    <row r="21" spans="1:7" ht="33.75" customHeight="1">
      <c r="A21" s="437" t="s">
        <v>101</v>
      </c>
      <c r="B21" s="438"/>
      <c r="C21" s="438"/>
      <c r="D21" s="8"/>
      <c r="E21" s="9"/>
      <c r="F21" s="8"/>
      <c r="G21" s="9"/>
    </row>
    <row r="22" spans="1:7" ht="15.75">
      <c r="A22" s="439" t="s">
        <v>24</v>
      </c>
      <c r="B22" s="440"/>
      <c r="C22" s="440"/>
      <c r="D22" s="10"/>
      <c r="E22" s="11"/>
      <c r="F22" s="12" t="s">
        <v>8</v>
      </c>
      <c r="G22" s="2" t="s">
        <v>8</v>
      </c>
    </row>
    <row r="23" spans="1:7" ht="15.75">
      <c r="A23" s="439" t="s">
        <v>190</v>
      </c>
      <c r="B23" s="440"/>
      <c r="C23" s="440"/>
      <c r="D23" s="10"/>
      <c r="E23" s="11"/>
      <c r="F23" s="12" t="s">
        <v>8</v>
      </c>
      <c r="G23" s="2" t="s">
        <v>8</v>
      </c>
    </row>
    <row r="24" spans="1:7" ht="31.5" customHeight="1">
      <c r="A24" s="441" t="s">
        <v>187</v>
      </c>
      <c r="B24" s="442"/>
      <c r="C24" s="442"/>
      <c r="D24" s="13"/>
      <c r="E24" s="14"/>
      <c r="F24" s="12"/>
      <c r="G24" s="2"/>
    </row>
    <row r="25" spans="1:7" ht="33" customHeight="1">
      <c r="A25" s="443" t="s">
        <v>188</v>
      </c>
      <c r="B25" s="444"/>
      <c r="C25" s="444"/>
      <c r="D25" s="13"/>
      <c r="E25" s="14"/>
      <c r="F25" s="12"/>
      <c r="G25" s="2"/>
    </row>
    <row r="26" spans="1:7" ht="16.5" thickBot="1">
      <c r="A26" s="430" t="s">
        <v>189</v>
      </c>
      <c r="B26" s="431"/>
      <c r="C26" s="431"/>
      <c r="D26" s="13"/>
      <c r="E26" s="14"/>
      <c r="F26" s="15"/>
      <c r="G26" s="3"/>
    </row>
    <row r="27" spans="1:7" ht="16.5" thickBot="1">
      <c r="A27" s="432" t="s">
        <v>9</v>
      </c>
      <c r="B27" s="433"/>
      <c r="C27" s="433"/>
      <c r="D27" s="16"/>
      <c r="E27" s="17"/>
      <c r="F27" s="16"/>
      <c r="G27" s="17"/>
    </row>
    <row r="28" spans="1:7" ht="15.75">
      <c r="A28" s="18"/>
      <c r="B28" s="18"/>
      <c r="C28" s="18"/>
      <c r="D28" s="18"/>
      <c r="E28" s="18"/>
      <c r="F28" s="18"/>
      <c r="G28" s="18"/>
    </row>
    <row r="29" spans="1:7" ht="15.75">
      <c r="A29" s="5"/>
      <c r="B29" s="5"/>
      <c r="C29" s="5"/>
      <c r="D29" s="5"/>
      <c r="E29" s="5"/>
      <c r="F29" s="5"/>
      <c r="G29" s="5"/>
    </row>
    <row r="30" spans="1:7" ht="15.75">
      <c r="A30" s="5"/>
      <c r="B30" s="5"/>
      <c r="C30" s="5"/>
      <c r="D30" s="5"/>
      <c r="E30" s="5"/>
      <c r="F30" s="5"/>
      <c r="G30" s="5"/>
    </row>
    <row r="31" spans="1:7" ht="15.75">
      <c r="A31" s="19" t="s">
        <v>22</v>
      </c>
      <c r="B31" s="5"/>
      <c r="C31" s="5"/>
      <c r="D31" s="5"/>
      <c r="E31" s="5"/>
      <c r="F31" s="5"/>
      <c r="G31" s="5"/>
    </row>
    <row r="32" spans="1:7" ht="15.75">
      <c r="A32" s="5"/>
      <c r="B32" s="5"/>
      <c r="C32" s="5"/>
      <c r="D32" s="5"/>
      <c r="E32" s="5"/>
      <c r="F32" s="5"/>
      <c r="G32" s="5"/>
    </row>
    <row r="33" spans="1:7" ht="15.75">
      <c r="A33" s="5"/>
      <c r="B33" s="5"/>
      <c r="C33" s="5"/>
      <c r="D33" s="5"/>
      <c r="E33" s="5"/>
      <c r="F33" s="5"/>
      <c r="G33" s="5"/>
    </row>
    <row r="34" spans="1:7" ht="15.75">
      <c r="A34" s="5" t="s">
        <v>23</v>
      </c>
      <c r="B34" s="5"/>
      <c r="C34" s="5"/>
      <c r="D34" s="5"/>
      <c r="E34" s="5"/>
      <c r="F34" s="5"/>
      <c r="G34" s="5"/>
    </row>
  </sheetData>
  <mergeCells count="14">
    <mergeCell ref="E1:G13"/>
    <mergeCell ref="D1:D13"/>
    <mergeCell ref="A16:G16"/>
    <mergeCell ref="A26:C26"/>
    <mergeCell ref="A27:C27"/>
    <mergeCell ref="A18:G18"/>
    <mergeCell ref="A21:C21"/>
    <mergeCell ref="A22:C22"/>
    <mergeCell ref="A23:C23"/>
    <mergeCell ref="A24:C24"/>
    <mergeCell ref="A25:C25"/>
    <mergeCell ref="A19:C20"/>
    <mergeCell ref="D19:E19"/>
    <mergeCell ref="F19:G19"/>
  </mergeCells>
  <pageMargins left="0.34531250000000002" right="0.70866141732283472" top="1.0447916666666666" bottom="0.74803149606299213" header="0.31496062992125984" footer="0.31496062992125984"/>
  <pageSetup paperSize="9" orientation="landscape" r:id="rId1"/>
  <headerFooter scaleWithDoc="0">
    <oddHeader>&amp;L&amp;G&amp;R&amp;"Arial,Normal"&amp;10EXP. OBE 16/328</oddHead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DF366-3516-4DA5-B0B3-F294D7093DB6}">
  <dimension ref="A1:H30"/>
  <sheetViews>
    <sheetView topLeftCell="A13" zoomScale="85" zoomScaleNormal="85" workbookViewId="0">
      <selection activeCell="A25" sqref="A25:E25"/>
    </sheetView>
  </sheetViews>
  <sheetFormatPr defaultRowHeight="15"/>
  <cols>
    <col min="1" max="1" width="28.140625" style="75" customWidth="1"/>
    <col min="2" max="2" width="13.140625" style="75" customWidth="1"/>
    <col min="3" max="3" width="15.5703125" style="75" customWidth="1"/>
    <col min="4" max="4" width="14.140625" style="75" customWidth="1"/>
    <col min="5" max="5" width="15.7109375" style="75" customWidth="1"/>
    <col min="6" max="6" width="13.85546875" style="75" customWidth="1"/>
    <col min="7" max="7" width="12.5703125" style="75" customWidth="1"/>
    <col min="8" max="16384" width="9.140625" style="75"/>
  </cols>
  <sheetData>
    <row r="1" spans="1:8" ht="15.75" thickBot="1"/>
    <row r="2" spans="1:8" ht="15.75" thickBot="1">
      <c r="A2" s="77" t="s">
        <v>124</v>
      </c>
      <c r="B2" s="78"/>
    </row>
    <row r="3" spans="1:8">
      <c r="A3" s="77" t="s">
        <v>111</v>
      </c>
      <c r="B3" s="78"/>
    </row>
    <row r="4" spans="1:8">
      <c r="A4" s="79" t="s">
        <v>112</v>
      </c>
      <c r="B4" s="80"/>
    </row>
    <row r="5" spans="1:8">
      <c r="A5" s="81" t="s">
        <v>113</v>
      </c>
      <c r="B5" s="82"/>
    </row>
    <row r="6" spans="1:8">
      <c r="A6" s="79" t="s">
        <v>114</v>
      </c>
      <c r="B6" s="82"/>
    </row>
    <row r="7" spans="1:8">
      <c r="A7" s="79" t="s">
        <v>115</v>
      </c>
      <c r="B7" s="82"/>
    </row>
    <row r="8" spans="1:8">
      <c r="A8" s="79" t="s">
        <v>116</v>
      </c>
      <c r="B8" s="82"/>
    </row>
    <row r="9" spans="1:8">
      <c r="A9" s="83" t="s">
        <v>117</v>
      </c>
      <c r="B9" s="82"/>
    </row>
    <row r="10" spans="1:8" ht="15.75" thickBot="1">
      <c r="A10" s="84" t="s">
        <v>118</v>
      </c>
      <c r="B10" s="85"/>
    </row>
    <row r="12" spans="1:8">
      <c r="A12" s="429" t="s">
        <v>128</v>
      </c>
      <c r="B12" s="429"/>
      <c r="C12" s="429"/>
      <c r="D12" s="429"/>
      <c r="E12" s="429"/>
      <c r="F12" s="429"/>
      <c r="G12" s="429"/>
      <c r="H12" s="429"/>
    </row>
    <row r="13" spans="1:8">
      <c r="A13" s="76"/>
      <c r="B13" s="76"/>
      <c r="C13" s="76"/>
      <c r="D13" s="76"/>
      <c r="E13" s="76"/>
      <c r="F13" s="76"/>
      <c r="G13" s="76"/>
      <c r="H13" s="76"/>
    </row>
    <row r="14" spans="1:8" ht="15.75" thickBot="1"/>
    <row r="15" spans="1:8" ht="15.75" thickBot="1">
      <c r="A15" s="451"/>
      <c r="B15" s="453" t="s">
        <v>125</v>
      </c>
      <c r="C15" s="454"/>
      <c r="D15" s="454"/>
      <c r="E15" s="455"/>
    </row>
    <row r="16" spans="1:8" ht="60.75" thickBot="1">
      <c r="A16" s="452"/>
      <c r="B16" s="86" t="s">
        <v>135</v>
      </c>
      <c r="C16" s="86" t="s">
        <v>136</v>
      </c>
      <c r="D16" s="86" t="s">
        <v>137</v>
      </c>
      <c r="E16" s="86" t="s">
        <v>138</v>
      </c>
    </row>
    <row r="17" spans="1:5" ht="15.75" thickBot="1">
      <c r="A17" s="87" t="s">
        <v>126</v>
      </c>
      <c r="B17" s="88">
        <v>16.5</v>
      </c>
      <c r="C17" s="88">
        <v>17</v>
      </c>
      <c r="D17" s="88">
        <v>22</v>
      </c>
      <c r="E17" s="88">
        <v>23</v>
      </c>
    </row>
    <row r="18" spans="1:5" ht="15.75" thickBot="1">
      <c r="A18" s="87" t="s">
        <v>127</v>
      </c>
      <c r="B18" s="88">
        <v>17</v>
      </c>
      <c r="C18" s="88">
        <v>17.5</v>
      </c>
      <c r="D18" s="88">
        <v>22.5</v>
      </c>
      <c r="E18" s="88">
        <v>23.5</v>
      </c>
    </row>
    <row r="19" spans="1:5" ht="15.75" thickBot="1"/>
    <row r="20" spans="1:5" ht="15.75" thickBot="1">
      <c r="A20" s="451"/>
      <c r="B20" s="453" t="s">
        <v>129</v>
      </c>
      <c r="C20" s="454"/>
      <c r="D20" s="454"/>
      <c r="E20" s="455"/>
    </row>
    <row r="21" spans="1:5" ht="60.75" thickBot="1">
      <c r="A21" s="452"/>
      <c r="B21" s="86" t="s">
        <v>135</v>
      </c>
      <c r="C21" s="86" t="s">
        <v>136</v>
      </c>
      <c r="D21" s="86" t="s">
        <v>137</v>
      </c>
      <c r="E21" s="86" t="s">
        <v>138</v>
      </c>
    </row>
    <row r="22" spans="1:5" ht="15.75" thickBot="1">
      <c r="A22" s="87" t="s">
        <v>126</v>
      </c>
      <c r="B22" s="89"/>
      <c r="C22" s="89"/>
      <c r="D22" s="89"/>
      <c r="E22" s="89"/>
    </row>
    <row r="23" spans="1:5" ht="15.75" thickBot="1">
      <c r="A23" s="87" t="s">
        <v>127</v>
      </c>
      <c r="B23" s="89"/>
      <c r="C23" s="89"/>
      <c r="D23" s="89"/>
      <c r="E23" s="89"/>
    </row>
    <row r="24" spans="1:5" ht="15.75" thickBot="1"/>
    <row r="25" spans="1:5" ht="56.25" customHeight="1" thickBot="1">
      <c r="A25" s="456" t="s">
        <v>139</v>
      </c>
      <c r="B25" s="457"/>
      <c r="C25" s="457"/>
      <c r="D25" s="457"/>
      <c r="E25" s="458"/>
    </row>
    <row r="27" spans="1:5" ht="15.75">
      <c r="A27" s="19" t="s">
        <v>22</v>
      </c>
    </row>
    <row r="28" spans="1:5" ht="15.75">
      <c r="A28" s="5"/>
    </row>
    <row r="29" spans="1:5" ht="15.75">
      <c r="A29" s="5"/>
    </row>
    <row r="30" spans="1:5" ht="15.75">
      <c r="A30" s="5" t="s">
        <v>23</v>
      </c>
    </row>
  </sheetData>
  <mergeCells count="6">
    <mergeCell ref="A12:H12"/>
    <mergeCell ref="A15:A16"/>
    <mergeCell ref="B15:E15"/>
    <mergeCell ref="A25:E25"/>
    <mergeCell ref="A20:A21"/>
    <mergeCell ref="B20:E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Taula 1</vt:lpstr>
      <vt:lpstr>Taula 2</vt:lpstr>
      <vt:lpstr>Taula 3</vt:lpstr>
      <vt:lpstr>'Taula 1'!Àrea_d'impressió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Losada De la Rosa</dc:creator>
  <cp:lastModifiedBy>Veronica Palau Fernandez</cp:lastModifiedBy>
  <cp:lastPrinted>2018-08-03T13:03:47Z</cp:lastPrinted>
  <dcterms:created xsi:type="dcterms:W3CDTF">2017-01-17T12:13:08Z</dcterms:created>
  <dcterms:modified xsi:type="dcterms:W3CDTF">2023-03-28T11:42:45Z</dcterms:modified>
</cp:coreProperties>
</file>