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T:\som\Projectes\005 - Campus Pedralbes\FISICA - QUIMICA --- CP08\01 - FACULTAT de QUIMIQUES\039 - Planta Baixa - Laboratori General B\03 - PDF\"/>
    </mc:Choice>
  </mc:AlternateContent>
  <bookViews>
    <workbookView xWindow="0" yWindow="0" windowWidth="21570" windowHeight="10215"/>
  </bookViews>
  <sheets>
    <sheet name="Full1" sheetId="1" r:id="rId1"/>
  </sheets>
  <calcPr calcId="162913" fullPrecision="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4" i="1" l="1"/>
  <c r="E113" i="1"/>
  <c r="G130" i="1"/>
  <c r="G128" i="1"/>
  <c r="G126" i="1"/>
  <c r="G124" i="1"/>
  <c r="G122" i="1"/>
  <c r="G120" i="1"/>
  <c r="G118" i="1"/>
  <c r="G116" i="1"/>
  <c r="G114" i="1"/>
  <c r="F132" i="1" s="1"/>
  <c r="E96" i="1"/>
  <c r="G109" i="1"/>
  <c r="G107" i="1"/>
  <c r="G105" i="1"/>
  <c r="G103" i="1"/>
  <c r="G101" i="1"/>
  <c r="F111" i="1" s="1"/>
  <c r="G99" i="1"/>
  <c r="G97" i="1"/>
  <c r="E83" i="1"/>
  <c r="G92" i="1"/>
  <c r="G90" i="1"/>
  <c r="G88" i="1"/>
  <c r="G86" i="1"/>
  <c r="G84" i="1"/>
  <c r="F94" i="1" s="1"/>
  <c r="E40" i="1"/>
  <c r="G79" i="1"/>
  <c r="G77" i="1"/>
  <c r="G75" i="1"/>
  <c r="G73" i="1"/>
  <c r="G71" i="1"/>
  <c r="G69" i="1"/>
  <c r="G67" i="1"/>
  <c r="G65" i="1"/>
  <c r="G63" i="1"/>
  <c r="G61" i="1"/>
  <c r="G59" i="1"/>
  <c r="G57" i="1"/>
  <c r="G55" i="1"/>
  <c r="G53" i="1"/>
  <c r="G51" i="1"/>
  <c r="G49" i="1"/>
  <c r="G47" i="1"/>
  <c r="G45" i="1"/>
  <c r="G43" i="1"/>
  <c r="G41" i="1"/>
  <c r="F81" i="1" s="1"/>
  <c r="E5" i="1"/>
  <c r="G36" i="1"/>
  <c r="G34" i="1"/>
  <c r="G32" i="1"/>
  <c r="G30" i="1"/>
  <c r="G28" i="1"/>
  <c r="G26" i="1"/>
  <c r="G24" i="1"/>
  <c r="G22" i="1"/>
  <c r="G20" i="1"/>
  <c r="G18" i="1"/>
  <c r="G16" i="1"/>
  <c r="G14" i="1"/>
  <c r="G12" i="1"/>
  <c r="G10" i="1"/>
  <c r="G8" i="1"/>
  <c r="G6" i="1"/>
  <c r="F38" i="1" s="1"/>
  <c r="F40" i="1" l="1"/>
  <c r="G81" i="1"/>
  <c r="G40" i="1" s="1"/>
  <c r="G94" i="1"/>
  <c r="G83" i="1" s="1"/>
  <c r="F83" i="1"/>
  <c r="G111" i="1"/>
  <c r="G96" i="1" s="1"/>
  <c r="F96" i="1"/>
  <c r="F5" i="1"/>
  <c r="G38" i="1"/>
  <c r="G5" i="1" s="1"/>
  <c r="F113" i="1"/>
  <c r="G132" i="1"/>
  <c r="G113" i="1" s="1"/>
  <c r="F134" i="1" l="1"/>
  <c r="G134" i="1" l="1"/>
  <c r="G4" i="1" s="1"/>
  <c r="F136" i="1" s="1"/>
  <c r="G136" i="1" s="1"/>
  <c r="F4" i="1"/>
</calcChain>
</file>

<file path=xl/comments1.xml><?xml version="1.0" encoding="utf-8"?>
<comments xmlns="http://schemas.openxmlformats.org/spreadsheetml/2006/main">
  <authors>
    <author>Martina Serrano Catalan</author>
  </authors>
  <commentList>
    <comment ref="A3" authorId="0" shapeId="0">
      <text>
        <r>
          <rPr>
            <b/>
            <sz val="9"/>
            <color indexed="81"/>
            <rFont val="Tahoma"/>
            <family val="2"/>
          </rPr>
          <t>Codi del concepte. Veure colors en "Entorn de treball: Aparença"</t>
        </r>
      </text>
    </comment>
    <comment ref="B3" authorId="0" shapeId="0">
      <text>
        <r>
          <rPr>
            <b/>
            <sz val="9"/>
            <color indexed="81"/>
            <rFont val="Tahoma"/>
            <family val="2"/>
          </rPr>
          <t>Naturalesa o tipus de concepte, veure els tipus en la línia d’estat amb el menú emergent sobre l’icona de naturaleses</t>
        </r>
      </text>
    </comment>
    <comment ref="C3" authorId="0" shapeId="0">
      <text>
        <r>
          <rPr>
            <b/>
            <sz val="9"/>
            <color indexed="81"/>
            <rFont val="Tahoma"/>
            <family val="2"/>
          </rPr>
          <t>Unitat principal de mesura del concepte</t>
        </r>
      </text>
    </comment>
    <comment ref="D3" authorId="0" shapeId="0">
      <text>
        <r>
          <rPr>
            <b/>
            <sz val="9"/>
            <color indexed="81"/>
            <rFont val="Tahoma"/>
            <family val="2"/>
          </rPr>
          <t>Descripció curta del concepte</t>
        </r>
      </text>
    </comment>
    <comment ref="E3" authorId="0" shapeId="0">
      <text>
        <r>
          <rPr>
            <b/>
            <sz val="9"/>
            <color indexed="81"/>
            <rFont val="Tahoma"/>
            <family val="2"/>
          </rPr>
          <t>Rendiment o quantitat pressupostada</t>
        </r>
      </text>
    </comment>
    <comment ref="F3" authorId="0" shapeId="0">
      <text>
        <r>
          <rPr>
            <b/>
            <sz val="9"/>
            <color indexed="81"/>
            <rFont val="Tahoma"/>
            <family val="2"/>
          </rPr>
          <t>Preu unitari en el pressupost</t>
        </r>
      </text>
    </comment>
    <comment ref="G3" authorId="0" shapeId="0">
      <text>
        <r>
          <rPr>
            <b/>
            <sz val="9"/>
            <color indexed="81"/>
            <rFont val="Tahoma"/>
            <family val="2"/>
          </rPr>
          <t>Import del pressupost</t>
        </r>
      </text>
    </comment>
  </commentList>
</comments>
</file>

<file path=xl/sharedStrings.xml><?xml version="1.0" encoding="utf-8"?>
<sst xmlns="http://schemas.openxmlformats.org/spreadsheetml/2006/main" count="325" uniqueCount="206">
  <si>
    <t>REFORMA DEL LABORATORI B DE PLANTA PRIMERA, DE LA FACULTAT DE QUÍMICA</t>
  </si>
  <si>
    <t>Pressupost</t>
  </si>
  <si>
    <t>Código</t>
  </si>
  <si>
    <t>Nat</t>
  </si>
  <si>
    <t>Ud</t>
  </si>
  <si>
    <t>Resumen</t>
  </si>
  <si>
    <t>CanPres</t>
  </si>
  <si>
    <t>Pres</t>
  </si>
  <si>
    <t>ImpPres</t>
  </si>
  <si>
    <t>LAB B P1 -</t>
  </si>
  <si>
    <t>Capítol</t>
  </si>
  <si>
    <t/>
  </si>
  <si>
    <t>FACULTAT DE QUÍMICA</t>
  </si>
  <si>
    <t>P1E01</t>
  </si>
  <si>
    <t>ENDERROCS</t>
  </si>
  <si>
    <t>E010010</t>
  </si>
  <si>
    <t>Partida</t>
  </si>
  <si>
    <t>m2</t>
  </si>
  <si>
    <t>Desmuntatge de cel ras</t>
  </si>
  <si>
    <t xml:space="preserve">Desmuntatge de cel ras de plaques d'escaiola de 60x60 cm i continu a la linia de façana, sistema desmuntable amb entramat ocult per mitjans manuals i carrega de runes sobre contenidor situat al carrer.
Tot segons normativa d'aplicació i/o plànols de projecte incloent els materials, treballs i mitjans auxiliars necessàris per l'execució de la partida.
</t>
  </si>
  <si>
    <t>E010020</t>
  </si>
  <si>
    <t>m3</t>
  </si>
  <si>
    <t>Enderrocs envans ceràmics</t>
  </si>
  <si>
    <t xml:space="preserve">Enderroc d'envans ceràmics per mitjans manuals i mecànics, i trasllat de runes de la planta corresponent fins al contenidor situat a l'exterior.
Tot segons normativa d'aplicació i/o plànols de projecte incloent els materials, treballs i mitjans auxiliars necessàris per l'execució de la partida.
</t>
  </si>
  <si>
    <t>E010022</t>
  </si>
  <si>
    <t>ut</t>
  </si>
  <si>
    <t>Enderroc de vitrina</t>
  </si>
  <si>
    <t xml:space="preserve">Enderroc de vitrina existent, desmuntant mobiliari, lleixa d'obra, envà, sostre, fusteria, vidres, instal·lacions, etc, deixant l'espai entre pilars net.
Tot segons normativa d'aplicació i/o plànols de projecte incloent els materials, treballs i mitjans auxiliars necessàris per l'execució de la partida.
</t>
  </si>
  <si>
    <t>E010028</t>
  </si>
  <si>
    <t>Enderroc paviment de rajola/morter</t>
  </si>
  <si>
    <t xml:space="preserve">Enderroc de paviment existent, de rajola o de morter, per mitjans manuals i mecànics. Inclosa la càrrega de runes al contenidor situat al carrer.
Tot segons normativa d'aplicació i/o plànols de projecte incloent els materials, treballs i mitjans auxiliars necessàris per l'execució de la partida.
</t>
  </si>
  <si>
    <t>E010030</t>
  </si>
  <si>
    <t>Arrencar enrajolats</t>
  </si>
  <si>
    <t>Arrencar els enrajolats existents en parets per mitjans manuals i mecànics. Inclosa la càrrega de runes al contenidor situat al carrer.
Tot segons normativa d'aplicació i/o plànols de projecte incloent els materials, treballs i mitjans auxiliars necessàris per l'execució de la partida.</t>
  </si>
  <si>
    <t>E010050</t>
  </si>
  <si>
    <t>Desmuntatge de portes</t>
  </si>
  <si>
    <t xml:space="preserve">Desmuntatge de bastiments i portes de fusta per mitjans manuals i càrrega de runes sobre contenidor situat al carrer.
Tot segons normativa d'aplicació i/o plànols de projecte incloent els materials, treballs i mitjans auxiliars necessàris per l'execució de la partida.
</t>
  </si>
  <si>
    <t>E010053</t>
  </si>
  <si>
    <t>Desmuntatge de l'armari empotrat de fusta</t>
  </si>
  <si>
    <t xml:space="preserve">Desmuntatge pel posterior aprofitament, o retirada, d'armaris de fusta encastats, armari alt de mides 260x210 cm i armari baix de mides 260x90 cm.
Tot segons normativa d'aplicació i/o plànols de projecte incloent els materials, treballs i mitjans auxiliars necessàris per l'execució de la partida.
</t>
  </si>
  <si>
    <t>E010058</t>
  </si>
  <si>
    <t>Enderroc parcial de lleixa</t>
  </si>
  <si>
    <t xml:space="preserve">Desmuntatge parcial de lleixa central per mitjans manuals i mecànics i càrrega de runes sobre contenidor situat al carrer. Inclòs tot el mobiliari, piques d'aigua, i resta de materials per deixar l'espai que ocupa lliure i net, com a superfície útil.
Tot segons normativa d'aplicació i/o plànols de projecte incloent els materials, treballs i mitjans auxiliars necessàris per l'execució de la partida.
</t>
  </si>
  <si>
    <t>E010059</t>
  </si>
  <si>
    <t>Enderroc del taulell de lleixa central</t>
  </si>
  <si>
    <t xml:space="preserve">Enderroc del taulell de la lleixa central, ceràmica i taulell de fusta, per mitjans manuals i mecànics i càrrega de runes sobre contenidor situat al carrer. Inclòs la carrega de runes al contenidor.
Tot segons normativa d'aplicació i/o plànols de projecte incloent els materials, treballs i mitjans auxiliars necessàris per l'execució de la partida.
</t>
  </si>
  <si>
    <t>E010065</t>
  </si>
  <si>
    <t>Desmuntatge frontal sobre lleixes finestres</t>
  </si>
  <si>
    <t xml:space="preserve">Desmuntatge dels frontals de les lleixes sota les finestres.
Tot segons normativa d'aplicació i/o plànols de projecte incloent els materials, treballs i mitjans auxiliars necessàris per l'execució de la partida.
</t>
  </si>
  <si>
    <t>E010075</t>
  </si>
  <si>
    <t>Desmuntatge/muntatge cortines</t>
  </si>
  <si>
    <t xml:space="preserve">Desmuntatge de les cortines existents, enmagatzematge i posterior muntatge a la finalització de l'obra.
Tot segons normativa d'aplicació i/o plànols de projecte incloent els materials, treballs i mitjans auxiliars necessàris per l'execució de la partida.
</t>
  </si>
  <si>
    <t>E010080</t>
  </si>
  <si>
    <t>Forats per pas d'instal·lacions</t>
  </si>
  <si>
    <t xml:space="preserve">Formació de forats per al pas de les instal·lacions a parets d'obra ceràmica de diferents gruixus per mitjans manuals i mecànics. Inclòs càrrega de runes sobre contenidor situal a l'exterior.
Tot segons normativa d'aplicació i/o plànols de projecte incloent els materials, treballs i mitjans auxiliars necessàris per l'execució de la partida.
</t>
  </si>
  <si>
    <t>E010090</t>
  </si>
  <si>
    <t>Forats per pas de ventilacions</t>
  </si>
  <si>
    <t xml:space="preserve">Formació de forats per a reixes de ventilació en parets exterior de façana d'obra vista, per mitjans manuals i mecànics. Inclosa càrrega de runes sobre contenidor. S'inclou també els repasos dels brancals, llindes i ampits.
Tot segons normativa d'aplicació i/o plànols de projecte incloent els materials, treballs i mitjans auxiliars necessàris per l'execució de la partida.
</t>
  </si>
  <si>
    <t>E010100</t>
  </si>
  <si>
    <t>Neteja de parets i sostres</t>
  </si>
  <si>
    <t xml:space="preserve">Neteja de parets i sostres de tacs, cargols, etc.
Tot segons normativa d'aplicació i/o plànols de projecte incloent els materials, treballs i mitjans auxiliars necessàris per l'execució de la partida.
</t>
  </si>
  <si>
    <t>E010110</t>
  </si>
  <si>
    <t>Retirada de mobiliari existent</t>
  </si>
  <si>
    <t xml:space="preserve">Retirada del mobiliari existent.
Tot segons normativa d'aplicació i/o plànols de projecte incloent els materials, treballs i mitjans auxiliars necessàris per l'execució de la partida.
</t>
  </si>
  <si>
    <t>E010120</t>
  </si>
  <si>
    <t>Trasllat de runes</t>
  </si>
  <si>
    <t xml:space="preserve">Càrrega del contenidor de runes i transport fins a l'abocador més proper autoritzat, tot donant compliment a la normativa sobre els residus de la construcció. El mobiliari malmés es traslladarà al contenidor situat a l'exterior de la Facultat.
</t>
  </si>
  <si>
    <t>Total P1E01</t>
  </si>
  <si>
    <t>P1E04</t>
  </si>
  <si>
    <t>RAM DE PALETA, ARREBOSSATS I REVESTIMENTS</t>
  </si>
  <si>
    <t>E040010</t>
  </si>
  <si>
    <t>Envà ceràmic de 10 cm (totxana)</t>
  </si>
  <si>
    <t xml:space="preserve">Formació de paret de 10 cm de gruix, de maó foradat de 29x14x10 cm, per revestir, col·locat amb morter mixt amb ciment CEM II 1:2:10, elaborat a l'obra amb formigonera de 165 l.
Tot segons normativa d'aplicació i/o plànols de projecte incloent els materials, treballs i mitjans auxiliars necessàris per l'execució de la partida.
</t>
  </si>
  <si>
    <t>E040015</t>
  </si>
  <si>
    <t>Envà de cartró-guix de 4 plaques de 15 mm i estructura de 46 mm (EI 120)</t>
  </si>
  <si>
    <t xml:space="preserve">Formació d'envà de tancament de quatre plaques de cartró-guix ignífug de 15 mm de gruix cadascuna (dues plaques per cada costat), amb estructura de suport de perfils d'acer galvanitzat de 46 mm. per arribar fins al forjat actual. Amb aïllament absorbent acústic de 45 mm de gruix a base de pannells de llana de roca. Inclós tractament de juntes, fixacions i banda estanca inferior. L'envà serà d'una resistència al foc de 120 minuts (EI-120). Si la composició de l'envà no es troba amb la resistència al foc demanada, s'haurà de buscar una comprosició d'envà alternativa buscant sempre la resistència al foc demanada (EI-120).
Tot segons normativa d'aplicació i/o plànols de projecte incloent els materials, treballs i mitjans auxiliars necessàris per l'execució de la partida.
</t>
  </si>
  <si>
    <t>E040018</t>
  </si>
  <si>
    <t>Trasdossat de cartró-guix de 4 plaques de 15 mm i estructura de 46 mm (EI 120)</t>
  </si>
  <si>
    <t xml:space="preserve">Formació de trasdossat de tancament de quatre plaques de cartró-guix ignífug de 15 mm de gruix cadascuna, amb estructura de suport de perfils d'acer galvanitzat de 46 mm. per arribar fins al forjat actual. Inclós tractament de juntes, fixacions i banda estanca inferior. L'envà serà d'una resistència al foc de 120 minuts (EI-120). Si la composició de l'envà no es troba amb la resistència al foc demanada, s'haurà de buscar una comprosició d'envà alternativa buscant sempre la resistència al foc demanada (EI-120).
Tot segons normativa d'aplicació i/o plànols de projecte incloent els materials, treballs i mitjans auxiliars necessàris per l'execució de la partida.
</t>
  </si>
  <si>
    <t>E040019</t>
  </si>
  <si>
    <t>Registre de cartró-guix per envà ignifug (EI 120)</t>
  </si>
  <si>
    <t xml:space="preserve">Formació de registre, de mides 50x50 cm, per tancament de quatre plaques de cartró-guix ignífug de 15 mm de gruix cadascuna, amb estructura de suport de perfils d'acer galvanitzat de 46 mm. per arribar fins al forjat actual. Amb aïllament absorbent acústic de 45 mm de gruix a base de pannells de llana de roca. Inclós tractament de juntes, fixacions, etc. El registre serà d'una resistència al foc de 120 minuts (EI-120), igual que l'envà en el que es realitzaran.
Tot segons normativa d'aplicació i/o plànols de projecte incloent els materials, treballs i mitjans auxiliars necessàris per l'execució de la partida.
</t>
  </si>
  <si>
    <t>E040120</t>
  </si>
  <si>
    <t>Cel ras de plaques víniliques</t>
  </si>
  <si>
    <t>Cel ras de plaques viníliques de cara vista, de 120 x 60 cm sistema desmuntable amb entramat vist i suspensió autoanivelladora de barra roscada.
Tot segons normativa d'aplicació i/o plànols de projecte incloent els materials, treballs i mitjans auxiliars necessàris per l'execució de la partida.</t>
  </si>
  <si>
    <t>E040130</t>
  </si>
  <si>
    <t>Cel ras de plaques de guix laminat</t>
  </si>
  <si>
    <t>Cel ras amb plaques de guix laminat de 13 mm de gruix, sistema fix amb entramat ocult de perfileria de planxa d'acer galvanitzat i suspensió autoanivelladora de barra roscada.
Tot segons normativa d'aplicació i/o plànols de projecte incloent els materials, treballs i mitjans auxiliars necessàris per l'execució de la partida.</t>
  </si>
  <si>
    <t>E040135</t>
  </si>
  <si>
    <t>Cel ras de plaques de guix existents</t>
  </si>
  <si>
    <t xml:space="preserve">Aprofitament i recol·locació de cel ras registrable existent de plaques de guix, sistema fix amb entramat ocult de perfileria de planxa d'acer galvanitzat i suspensió autoanivelladora de barra roscada.
Tot segons normativa d'aplicació i/o plànols de projecte incloent els materials, treballs i mitjans auxiliars necessàris per l'execució de la partida.
</t>
  </si>
  <si>
    <t>E040185</t>
  </si>
  <si>
    <t>Revestiment de panell de resines (Trespa)</t>
  </si>
  <si>
    <t>Suministrament i col·locació de panells compactes de resines termoenduribles, tipus Trespa TopLab, a les lleixes. Inclós cantells de les lleixes, els forats necessaris per encastament de piques i reixes de ventil·lació, instal·laciones i altres, i l'estructura necessària per la seva subjecció en el cas de ser necessari.
Tot segons normativa d'aplicació i/o plànols de projecte incloent els materials, treballs i mitjans auxiliars necessàris per l'execució de la partida.</t>
  </si>
  <si>
    <t>E040186</t>
  </si>
  <si>
    <t>Capa nivellació lleixes d'obra</t>
  </si>
  <si>
    <t>Suministrament i col·locació de capa nivelladora de les lleixes de fusta per a la posterior col·locació dels panells de resines tipus Trespa.
Tot segons normativa d'aplicació i/o plànols de projecte incloent els materials, treballs i mitjans auxiliars necessàris per l'execució de la partida.</t>
  </si>
  <si>
    <t>E040187</t>
  </si>
  <si>
    <t>Taulers de DM com a suport dels pannells de resines</t>
  </si>
  <si>
    <t xml:space="preserve">Suministrament i col·locació de doble tauler de fusta, tipus DM, de 25 mm de gruix, a les lleixes. Inclós els forats necessaris per encastament de piques, reixes de ventil·lació, instal·laciones i altres, i l'estructura i ancoratges necessàris per la seva subjecció en el cas de ser necessari.
Tot segons normativa d'aplicació i/o plànols de projecte incloent els materials, treballs i mitjans auxiliars necessàris per l'execució de la partida.
</t>
  </si>
  <si>
    <t>E040200</t>
  </si>
  <si>
    <t>Arrebossat paraments verticals</t>
  </si>
  <si>
    <t>Arrebossat reglejat sobre parament vertical interior, amb morter de ciment 1:4 elaborat a l'obra amb acabat remolinat.
Tot segons normativa d'aplicació i/o plànols de projecte incloent els materials, treballs i mitjans auxiliars necessàris per l'execució de la partida.</t>
  </si>
  <si>
    <t>E040210</t>
  </si>
  <si>
    <t>Repassos d'arrebossats i envans</t>
  </si>
  <si>
    <t>Repassos d'arrebossats i envans. Inclòs els repassos necesaris al passadís per la substitucions de les portes del laboratori.
Tot segons normativa d'aplicació i/o plànols de projecte incloent els materials, treballs i mitjans auxiliars necessàris per l'execució de la partida.</t>
  </si>
  <si>
    <t>E040220</t>
  </si>
  <si>
    <t>Enguixat paraments verticals</t>
  </si>
  <si>
    <t xml:space="preserve">Enguixat a bona vista sobre parament vertical interior,amb guix YG, acabat lliscat amb guix YF.
Tot segons normativa d'aplicació i/o plànols de projecte incloent els materials, treballs i mitjans auxiliars necessàris per l'execució de la partida.
</t>
  </si>
  <si>
    <t>E040240</t>
  </si>
  <si>
    <t>Pintat paraments verticals</t>
  </si>
  <si>
    <t>Pintat de parament vertical de guix, amb pintura plàstica amb acabat llis, amb una capa segelladora i dues d'acabat.
Tot segons normativa d'aplicació i/o plànols de projecte incloent els materials, treballs i mitjans auxiliars necessàris per l'execució de la partida.</t>
  </si>
  <si>
    <t>E040250</t>
  </si>
  <si>
    <t>Pintat paraments horitzontals</t>
  </si>
  <si>
    <t>Pintat de parament horitzontal de guix, amb pintura plàstica amb acabat llis, amb una capa segelladora i dues d'acabat.
Tot segons normativa d'aplicació i/o plànols de projecte incloent els materials, treballs i mitjans auxiliars necessàris per l'execució de la partida.</t>
  </si>
  <si>
    <t>E040260</t>
  </si>
  <si>
    <t>Pintat a l'esmalt sintètic de perfils metàl·lics</t>
  </si>
  <si>
    <t>Pintat general de perfils d'acer a l'esmalt sintètic, amb dues capes d'imprimació epoxi i dues d'acabat.
Tot segons normativa d'aplicació i/o plànols de projecte incloent els materials, treballs i mitjans auxiliars necessàris per l'execució de la partida.</t>
  </si>
  <si>
    <t>E040275</t>
  </si>
  <si>
    <t>Pintat a l'esmalt sintètic de portes metàl·liques</t>
  </si>
  <si>
    <t>Pintat de portes de fusta, l'esmalt sintètic, amb una segelladora i dues d'acabat.
Tot segons normativa d'aplicació i/o plànols de projecte incloent els materials, treballs i mitjans auxiliars necessàris per l'execució de la partida.</t>
  </si>
  <si>
    <t>E040278</t>
  </si>
  <si>
    <t>Pintat a l'esmalt sintètic de tubs d'instal·lacions</t>
  </si>
  <si>
    <t>Pintat general de tubs d'instal·lacions a l'esmalt sintètic, amb dues capes d'imprimació epoxi i dues d'acabat.
Tot segons normativa d'aplicació i/o plànols de projecte incloent els materials, treballs i mitjans auxiliars necessàris per l'execució de la partida.</t>
  </si>
  <si>
    <t>E040280</t>
  </si>
  <si>
    <t>Pintat mobiliari de fusta per l'interior i exterior</t>
  </si>
  <si>
    <t xml:space="preserve">Pintat de mobiliari de laboratori de fusta, l'esmalt sintètic, pel seu interior i exterior, amb una capa de protector químic insecticida-fungicida, una segelladora i dues d'acabat.
Tot segons normativa d'aplicació i/o plànols de projecte incloent els materials, treballs i mitjans auxiliars necessàris per l'execució de la partida.
</t>
  </si>
  <si>
    <t>E040290</t>
  </si>
  <si>
    <t>Repassos de pintura</t>
  </si>
  <si>
    <t>Repassos de pintura, formació d'arestes i el tapat de forats en parets, sostres, jàsseres i pilars.
Tot segons normativa d'aplicació i/o plànols de projecte incloent els materials, treballs i mitjans auxiliars necessàris per l'execució de la partida.</t>
  </si>
  <si>
    <t>Total P1E04</t>
  </si>
  <si>
    <t>P1E06</t>
  </si>
  <si>
    <t>PAVIMENTS I ENRAJOLATS</t>
  </si>
  <si>
    <t>01.03.01</t>
  </si>
  <si>
    <t>Paviment de gres ceràmic</t>
  </si>
  <si>
    <t xml:space="preserve">Paviment interior, de rajola de gres porcelànic sense esmaltar de 10x10 cm, tipus Nerja o similar, color gris, col·locat a truc de maceta amb morter adhesiu C1 (UNE-EN 12004) i rejuntat amb beurada CG1 (UNE-EN 13888). Similar a l'existent.
Tot segons normativa d'aplicació i/o plànols de projecte incloent els materials, treballs i mitjans auxiliars necessàris per l'execució de la partida.
</t>
  </si>
  <si>
    <t>01.03.02</t>
  </si>
  <si>
    <t>ml</t>
  </si>
  <si>
    <t>Sòcol de resines</t>
  </si>
  <si>
    <t xml:space="preserve">Sòcol de material sintètic, sorra i pols de marbre aglomerats amb resines de poliester de 7 cm d'alçaria i 7 mm de gruix, de color llis col·locat amb adhesiu.
Tot segons normativa d'aplicació i/o plànols de projecte incloent els materials, treballs i mitjans auxiliars necessàris per l'execució de la partida.
</t>
  </si>
  <si>
    <t>E060090</t>
  </si>
  <si>
    <t>Repassos paviment existent</t>
  </si>
  <si>
    <t>Repàs i sustitució de peces trencades del paviment existent degut als desperfectes existents i als formats com a conseqüència de l'enderroc, i altres zones en mal estat. Indlòs el repàs de paviment pintat existent sota lleixes.
Tot segons normativa d'aplicació i/o plànols de projecte incloent els materials, treballs i mitjans auxiliars necessàris per l'execució de la partida.</t>
  </si>
  <si>
    <t>E060200</t>
  </si>
  <si>
    <t>Enrajolat ceràmic</t>
  </si>
  <si>
    <t>Enrajolat de parament vertical interior a una alçaria &lt;=3 m, amb rajola ceràmica fina, de color blanc, de 10x10 cm, col·locada amb morter adhesiu C1 (UNE-EN 12004) i rejuntat amb beurada CG1 (UNE-EN 13888).
Tot segons normativa d'aplicació i/o plànols de projecte incloent els materials, treballs i mitjans auxiliars necessàris per l'execució de la partida.</t>
  </si>
  <si>
    <t>E060210</t>
  </si>
  <si>
    <t>Repassos enrajolat de parets i lleixes vitrina</t>
  </si>
  <si>
    <t>Repassos dels enrajolats existents, sustituint les rajoles trencades i amb forats, i posant les que faltin.
Tot segons normativa d'aplicació i/o plànols de projecte incloent els materials, treballs i mitjans auxiliars necessàris per l'execució de la partida.</t>
  </si>
  <si>
    <t>Total P1E06</t>
  </si>
  <si>
    <t>P1E09</t>
  </si>
  <si>
    <t>FUSTERIA</t>
  </si>
  <si>
    <t>E090010</t>
  </si>
  <si>
    <t>Porta metàl·lica tallafocs de 80 cm sense espiell</t>
  </si>
  <si>
    <t xml:space="preserve">Subministrament i col.locació de porta tallafocs de material metàl·lica, EI2-60-C5, d'una fulla batent de 80 cm, d'acer per a pintar, de 80 x 210 cm. Amb tots els elements de penjar, tancar, tapetes, maneta i clau mestrejada, i banda instumescent al galze. Amb certificats d'homologació de porta i resta d'elements. La porta i els seus elements seran homologats aportant els corresponents certificats del material i de la seva col·locació.
Tot segons normativa d'aplicació i/o plànols de projecte incloent els materials, treballs i mitjans auxiliars necessàris per l'execució de la partida. 
</t>
  </si>
  <si>
    <t>E090012</t>
  </si>
  <si>
    <t>Porta metàl·lica tallafocs de 95 cm amb espiell</t>
  </si>
  <si>
    <t xml:space="preserve">Subministrament i col.locació de porta tallafocs de material metàl·lica, EI2-60-C5, d'una fulla batent de 95 cm, d'acer per a pintar, de 95 x 210 cm. Amb tots els elements de penjar, tancar, tapetes, maneta i clau mestrejada, banda instumescent al galze, espiell de diàmetre 30 cm i cèrcol en acer inoxidable. S'inclou el vidre RF. Amb certificats d'homologació de porta i resta d'elements. La porta i els seus elements seran homologats aportant els corresponents certificats del material i de la seva col·locació.
Tot segons normativa d'aplicació i/o plànols de projecte incloent els materials, treballs i mitjans auxiliars necessàris per l'execució de la partida. 
</t>
  </si>
  <si>
    <t>E090020</t>
  </si>
  <si>
    <t>Porta metàl·lica tallafocs de 160 cm amb espiell</t>
  </si>
  <si>
    <t xml:space="preserve">Subministrament i col.locació de porta tallafocs de material metàl·lica, EI2-60-C5, de dos fulles batents de 80 cm cadascuna, d'acer per a pintar, de 160 x 210 cm. Amb tots els elements de penjar, tancar, tapetes, claus mestrejades, banda instumescent al galze, barra antipànic tipus "push", i espiell a les dues fulles de diàmetre 30 cm i cèrcol en acer inoxidable. S'inclou els dos vidres RF. Amb certificats d'homologació de porta i resta d'elements. Les portes i els seus elements seran homologats aportant els corresponents certificats del material i de la seva col·locació.
Tot segons normativa d'aplicació i/o plànols de projecte incloent els materials, treballs i mitjans auxiliars necessàris per l'execució de la partida. </t>
  </si>
  <si>
    <t>E090230</t>
  </si>
  <si>
    <t>Sustitució de vidres i ribets de finestres exteriors de façana</t>
  </si>
  <si>
    <t>Sustitució de vidres i ribets de totes les finestres exteriors, de façana, del laboratori, suministrant nous vidres aïllants tipus climalit de dues llunes amb càmara d'aire, amb acabat de lluna incolora, de 6+8+8 mm de gruix, amb classificació de resistència a l'impacte manual nivell A, col·locat amb llistó de vidre sobre fusta, acer o alumini. Fent els forats necessaris als vidres com a ventilació de les sales, col·locant la reixa correnponent.
Tot segons normativa d'aplicació i/o plànols de projecte incloent els materials, treballs i mitjans auxiliars necessàris per l'execució de la partida.</t>
  </si>
  <si>
    <t>E090280</t>
  </si>
  <si>
    <t>Lateral de DM hidròfug per tancament de lleixa central</t>
  </si>
  <si>
    <t xml:space="preserve">Suministrament i col·locació de tauler de fusta, tipus DM, de 25 mm de gruix, al lateral de les lleixes retallades. Inclós els forats necessaris per encastament de piques, reixes de ventil·lació, instal·laciones i altres, i l'estructura i ancoratges necessàris per la seva subjecció en el cas de ser necessari.
Tot segons normativa d'aplicació i/o plànols de projecte incloent els materials, treballs i mitjans auxiliars necessàris per l'execució de la partida.
</t>
  </si>
  <si>
    <t>E090300</t>
  </si>
  <si>
    <t>Repassos fusteria</t>
  </si>
  <si>
    <t xml:space="preserve">Repassos de fusteria interior i exterior pel seu correcte funcionament.
Tot segons normativa d'aplicació i/o plànols de projecte incloent els materials, treballs i mitjans auxiliars necessàris per l'execució de la partida. </t>
  </si>
  <si>
    <t>E090400</t>
  </si>
  <si>
    <t>Repassos mobiliari de fusta existent</t>
  </si>
  <si>
    <t xml:space="preserve">Repassos del mobiliari existent, tant per l'interior com per l'exterior, pel seu correcte funcionament.
Tot segons normativa d'aplicació i/o plànols de projecte incloent els materials, treballs i mitjans auxiliars necessàris per l'execució de la partida. </t>
  </si>
  <si>
    <t>Total P1E09</t>
  </si>
  <si>
    <t>P1E10</t>
  </si>
  <si>
    <t>VARIS</t>
  </si>
  <si>
    <t>E100010</t>
  </si>
  <si>
    <t>Mesures de seguretat i higiene</t>
  </si>
  <si>
    <t>Mesures de protecció i seguretat per a la realització dels treballs, tant pels treballadors com per els usuaris de l'edifici, segons la normativa vigent (Reial Decret 1627/1997 de 24 d'octubre). Inclou la totalitat dels treballs a realitzar en obra civil i instal.lacions, en totes les plantes afectades tant a l'interior com a l'exterior de l'edifici.</t>
  </si>
  <si>
    <t>E100020</t>
  </si>
  <si>
    <t>Neteja general de l'obra</t>
  </si>
  <si>
    <t xml:space="preserve">Repasos, acabats i neteja general de l'obra. La neteja de l'obra serà realitzada, tant la periódica durant l'execució de la mateixa, com la que cal realitzar al final, abans de l'entrega de l'obra (neteja definitiva de l'obra). S'inclou la neteja de tot el laboratori i sales contigües que hagin pogut quedar afectades per les obres, tant de paviments, paraments verticals i horitzontals, fusteria de fusta i metàl·liques, vidres, instal·lacions, etc.
</t>
  </si>
  <si>
    <t>E100030</t>
  </si>
  <si>
    <t>Retolació</t>
  </si>
  <si>
    <t>Suministrament i col·locació de retolació d'emergència, extinció d'incendis, informació i direccionals, mitjançant plaques metàl·liques de 25x25 cm, segons la normativa de la Universitat de Barcelona. Els rètols d'emergència i extinció d'incendis seran homologats. També s'inclou la retolació de les instal·lacions necessàries.</t>
  </si>
  <si>
    <t>E100040</t>
  </si>
  <si>
    <t>Ajuts de paleta a instal·lacions</t>
  </si>
  <si>
    <t xml:space="preserve">Ajuts de paleta per a les diferents instal.lacions i muntatges a fer, tant en parets i sostres interiors, com en forats exteriors, deixant seguidament l'obra totalment acabada, tant a l'interior com a l'obra vista de la façana exterior.
Tot segons normativa d'aplicació i/o plànols de projecte incloent els materials, treballs i mitjans auxiliars necessàris per l'execució de la partida.
</t>
  </si>
  <si>
    <t>E100200</t>
  </si>
  <si>
    <t>Panel antisalpicadures de metacrilat en piques</t>
  </si>
  <si>
    <t xml:space="preserve">Suministrament i col·locació de panell antisalpicadures de metacrilat en piques, de 30 cm d'alçada i amplada igual a la de les piques.
Tot segons normativa d'aplicació i/o plànols de projecte incloent els materials, treballs i mitjans auxiliars necessàris per l'execució de la partida.
</t>
  </si>
  <si>
    <t>E100250</t>
  </si>
  <si>
    <t>Estructura de ferro i prestatge lleixes centrals</t>
  </si>
  <si>
    <t xml:space="preserve">Suministrament i col·locació d'estructura d'acer galvanitzat per col·locació de prestatgeria a les lleixes centrals i un frontal a cada costat, de mides 5,00x0,30 i alçada 0,50 m. S'inclou el prestatge de fibres termoendurides (TRESPA), els frontals de 10 cm d'alçada, i els forats i material necessari per la seva instala·lació i passos d'instal·lacions.
Tot segons normativa d'aplicació i/o plànols de projecte incloent els materials, treballs i mitjans auxiliars necessàris per l'execució de la partida.
</t>
  </si>
  <si>
    <t>E100300</t>
  </si>
  <si>
    <t>Estructura de ferro i revestiment sota finestres</t>
  </si>
  <si>
    <t>Suministrament i col·locació d'estructura d'acer galvanitzat per formació de frontal a les lleixes sota finestres i tancament mitjançant pannells de fibres termoendurides (TRESPA) de la part vertical i horitzontal superior. Inclós cantells dels pannells, els forats necessaris per encastament de reixes de ventil·lació, instal·laciones i altres.
Tot segons normativa d'aplicació i/o plànols de projecte incloent els materials, treballs i mitjans auxiliars necessàris per l'execució de la partida.</t>
  </si>
  <si>
    <t>E100400</t>
  </si>
  <si>
    <t>Reparació de baixants</t>
  </si>
  <si>
    <t xml:space="preserve">Reparació de baixants existents, que tinguin perdues d'aigua, ja siguin ceràmics, de fibrociment o de pvc, pel seu correcte funcionament. Si cal, es substituirà el tram de baixant necessari per realitzar la reparació d'aquest, i es desembussaran. 
Tot segons normativa d'aplicació i/o plànols de projecte incloent els materials, treballs i mitjans auxiliars necessàris per l'execució de la partida.
</t>
  </si>
  <si>
    <t>E100410</t>
  </si>
  <si>
    <t>Modificació de baixant</t>
  </si>
  <si>
    <t xml:space="preserve">Modificació de baixant existent a la galeria de serveis, ceràmic, de fibrociment o de pvc, portant l'aigua d'un baixant al baixant més proper, per poder obrir la nova porta del laboratori a través del vestíbul 1.
Tot segons normativa d'aplicació i/o plànols de projecte incloent els materials, treballs i mitjans auxiliars necessàris per l'execució de la partida.
</t>
  </si>
  <si>
    <t>Total P1E10</t>
  </si>
  <si>
    <t>Total LAB B P1 -</t>
  </si>
  <si>
    <t>Total OBRA CIVIL_01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</si>
</sst>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10"/>
      <color theme="1"/>
      <name val="Calibri"/>
      <family val="2"/>
      <scheme val="minor"/>
    </font>
    <font>
      <b/>
      <sz val="14"/>
      <color theme="1"/>
      <name val="Calibri"/>
      <family val="2"/>
      <scheme val="minor"/>
    </font>
    <font>
      <b/>
      <sz val="9"/>
      <color indexed="81"/>
      <name val="Tahoma"/>
      <family val="2"/>
    </font>
    <font>
      <b/>
      <i/>
      <sz val="10"/>
      <color theme="1"/>
      <name val="Calibri"/>
      <family val="2"/>
      <scheme val="minor"/>
    </font>
    <font>
      <b/>
      <sz val="8"/>
      <color theme="1"/>
      <name val="Calibri"/>
      <family val="2"/>
      <scheme val="minor"/>
    </font>
    <font>
      <b/>
      <sz val="8"/>
      <color rgb="FF0000FF"/>
      <name val="Calibri"/>
      <family val="2"/>
      <scheme val="minor"/>
    </font>
    <font>
      <b/>
      <sz val="8"/>
      <color rgb="FFFF00FF"/>
      <name val="Calibri"/>
      <family val="2"/>
      <scheme val="minor"/>
    </font>
    <font>
      <sz val="8"/>
      <color theme="1"/>
      <name val="Calibri"/>
      <family val="2"/>
      <scheme val="minor"/>
    </font>
    <font>
      <sz val="8"/>
      <color rgb="FFFF00FF"/>
      <name val="Calibri"/>
      <family val="2"/>
      <scheme val="minor"/>
    </font>
  </fonts>
  <fills count="6">
    <fill>
      <patternFill patternType="none"/>
    </fill>
    <fill>
      <patternFill patternType="gray125"/>
    </fill>
    <fill>
      <patternFill patternType="solid">
        <fgColor rgb="FFB4CBE0"/>
        <bgColor indexed="64"/>
      </patternFill>
    </fill>
    <fill>
      <patternFill patternType="solid">
        <fgColor rgb="FFC2D5E7"/>
        <bgColor indexed="64"/>
      </patternFill>
    </fill>
    <fill>
      <patternFill patternType="solid">
        <fgColor rgb="FFF0F0F0"/>
        <bgColor indexed="64"/>
      </patternFill>
    </fill>
    <fill>
      <patternFill patternType="solid">
        <fgColor rgb="FFC0C0C0"/>
        <bgColor indexed="64"/>
      </patternFill>
    </fill>
  </fills>
  <borders count="1">
    <border>
      <left/>
      <right/>
      <top/>
      <bottom/>
      <diagonal/>
    </border>
  </borders>
  <cellStyleXfs count="1">
    <xf numFmtId="0" fontId="0" fillId="0" borderId="0"/>
  </cellStyleXfs>
  <cellXfs count="26">
    <xf numFmtId="0" fontId="0" fillId="0" borderId="0" xfId="0"/>
    <xf numFmtId="0" fontId="1" fillId="0" borderId="0" xfId="0" applyFont="1" applyAlignment="1">
      <alignment vertical="top"/>
    </xf>
    <xf numFmtId="0" fontId="0" fillId="0" borderId="0" xfId="0" applyAlignment="1">
      <alignment vertical="top"/>
    </xf>
    <xf numFmtId="0" fontId="2" fillId="0" borderId="0" xfId="0" applyFont="1" applyAlignment="1">
      <alignment vertical="top"/>
    </xf>
    <xf numFmtId="0" fontId="4" fillId="0" borderId="0" xfId="0" applyFont="1" applyAlignment="1">
      <alignment vertical="top"/>
    </xf>
    <xf numFmtId="49" fontId="5" fillId="2" borderId="0" xfId="0" applyNumberFormat="1" applyFont="1" applyFill="1" applyAlignment="1">
      <alignment vertical="top"/>
    </xf>
    <xf numFmtId="49" fontId="6" fillId="2" borderId="0" xfId="0" applyNumberFormat="1" applyFont="1" applyFill="1" applyAlignment="1">
      <alignment vertical="top"/>
    </xf>
    <xf numFmtId="3" fontId="7" fillId="2" borderId="0" xfId="0" applyNumberFormat="1" applyFont="1" applyFill="1" applyAlignment="1">
      <alignment vertical="top"/>
    </xf>
    <xf numFmtId="4" fontId="7" fillId="2" borderId="0" xfId="0" applyNumberFormat="1" applyFont="1" applyFill="1" applyAlignment="1">
      <alignment vertical="top"/>
    </xf>
    <xf numFmtId="49" fontId="5" fillId="3" borderId="0" xfId="0" applyNumberFormat="1" applyFont="1" applyFill="1" applyAlignment="1">
      <alignment vertical="top"/>
    </xf>
    <xf numFmtId="49" fontId="6" fillId="3" borderId="0" xfId="0" applyNumberFormat="1" applyFont="1" applyFill="1" applyAlignment="1">
      <alignment vertical="top"/>
    </xf>
    <xf numFmtId="4" fontId="7" fillId="3" borderId="0" xfId="0" applyNumberFormat="1" applyFont="1" applyFill="1" applyAlignment="1">
      <alignment vertical="top"/>
    </xf>
    <xf numFmtId="49" fontId="8" fillId="4" borderId="0" xfId="0" applyNumberFormat="1" applyFont="1" applyFill="1" applyAlignment="1">
      <alignment vertical="top"/>
    </xf>
    <xf numFmtId="49" fontId="8" fillId="0" borderId="0" xfId="0" applyNumberFormat="1" applyFont="1" applyAlignment="1">
      <alignment vertical="top"/>
    </xf>
    <xf numFmtId="4" fontId="8" fillId="0" borderId="0" xfId="0" applyNumberFormat="1" applyFont="1" applyAlignment="1">
      <alignment vertical="top"/>
    </xf>
    <xf numFmtId="4" fontId="9" fillId="0" borderId="0" xfId="0" applyNumberFormat="1" applyFont="1" applyAlignment="1">
      <alignment vertical="top"/>
    </xf>
    <xf numFmtId="0" fontId="8" fillId="0" borderId="0" xfId="0" applyFont="1" applyAlignment="1">
      <alignment vertical="top"/>
    </xf>
    <xf numFmtId="49" fontId="8" fillId="0" borderId="0" xfId="0" applyNumberFormat="1" applyFont="1" applyAlignment="1">
      <alignment vertical="top" wrapText="1"/>
    </xf>
    <xf numFmtId="4" fontId="7" fillId="0" borderId="0" xfId="0" applyNumberFormat="1" applyFont="1" applyAlignment="1">
      <alignment vertical="top"/>
    </xf>
    <xf numFmtId="0" fontId="8" fillId="5" borderId="0" xfId="0" applyFont="1" applyFill="1" applyAlignment="1">
      <alignment vertical="top"/>
    </xf>
    <xf numFmtId="3" fontId="8" fillId="0" borderId="0" xfId="0" applyNumberFormat="1" applyFont="1" applyAlignment="1">
      <alignment vertical="top"/>
    </xf>
    <xf numFmtId="0" fontId="4" fillId="0" borderId="0" xfId="0" applyFont="1" applyAlignment="1">
      <alignment vertical="top" wrapText="1"/>
    </xf>
    <xf numFmtId="49" fontId="5" fillId="2" borderId="0" xfId="0" applyNumberFormat="1" applyFont="1" applyFill="1" applyAlignment="1">
      <alignment vertical="top" wrapText="1"/>
    </xf>
    <xf numFmtId="49" fontId="5" fillId="3" borderId="0" xfId="0" applyNumberFormat="1" applyFont="1" applyFill="1" applyAlignment="1">
      <alignment vertical="top" wrapText="1"/>
    </xf>
    <xf numFmtId="49" fontId="5" fillId="0" borderId="0" xfId="0" applyNumberFormat="1" applyFont="1" applyAlignment="1">
      <alignment vertical="top" wrapText="1"/>
    </xf>
    <xf numFmtId="0" fontId="8" fillId="5" borderId="0" xfId="0" applyFont="1" applyFill="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l'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137"/>
  <sheetViews>
    <sheetView tabSelected="1" workbookViewId="0">
      <pane xSplit="4" ySplit="3" topLeftCell="E130" activePane="bottomRight" state="frozen"/>
      <selection pane="topRight" activeCell="E1" sqref="E1"/>
      <selection pane="bottomLeft" activeCell="A4" sqref="A4"/>
      <selection pane="bottomRight" activeCell="E4" sqref="E4"/>
    </sheetView>
  </sheetViews>
  <sheetFormatPr defaultRowHeight="15" x14ac:dyDescent="0.25"/>
  <cols>
    <col min="1" max="1" width="7.42578125" customWidth="1"/>
    <col min="2" max="2" width="6" customWidth="1"/>
    <col min="3" max="3" width="3.7109375" customWidth="1"/>
    <col min="4" max="4" width="26" customWidth="1"/>
    <col min="5" max="7" width="7.85546875" customWidth="1"/>
  </cols>
  <sheetData>
    <row r="1" spans="1:7" x14ac:dyDescent="0.25">
      <c r="A1" s="1" t="s">
        <v>0</v>
      </c>
      <c r="B1" s="2"/>
      <c r="C1" s="2"/>
      <c r="D1" s="2"/>
      <c r="E1" s="2"/>
      <c r="F1" s="2"/>
      <c r="G1" s="2"/>
    </row>
    <row r="2" spans="1:7" ht="18.75" x14ac:dyDescent="0.25">
      <c r="A2" s="3" t="s">
        <v>1</v>
      </c>
      <c r="B2" s="2"/>
      <c r="C2" s="2"/>
      <c r="D2" s="2"/>
      <c r="E2" s="2"/>
      <c r="F2" s="2"/>
      <c r="G2" s="2"/>
    </row>
    <row r="3" spans="1:7" x14ac:dyDescent="0.25">
      <c r="A3" s="4" t="s">
        <v>2</v>
      </c>
      <c r="B3" s="4" t="s">
        <v>3</v>
      </c>
      <c r="C3" s="4" t="s">
        <v>4</v>
      </c>
      <c r="D3" s="21" t="s">
        <v>5</v>
      </c>
      <c r="E3" s="4" t="s">
        <v>6</v>
      </c>
      <c r="F3" s="4" t="s">
        <v>7</v>
      </c>
      <c r="G3" s="4" t="s">
        <v>8</v>
      </c>
    </row>
    <row r="4" spans="1:7" x14ac:dyDescent="0.25">
      <c r="A4" s="5" t="s">
        <v>9</v>
      </c>
      <c r="B4" s="6" t="s">
        <v>10</v>
      </c>
      <c r="C4" s="5" t="s">
        <v>11</v>
      </c>
      <c r="D4" s="22" t="s">
        <v>12</v>
      </c>
      <c r="E4" s="7">
        <f>E134</f>
        <v>1</v>
      </c>
      <c r="F4" s="8">
        <f>F134</f>
        <v>82574.28</v>
      </c>
      <c r="G4" s="8">
        <f>G134</f>
        <v>82574.28</v>
      </c>
    </row>
    <row r="5" spans="1:7" x14ac:dyDescent="0.25">
      <c r="A5" s="9" t="s">
        <v>13</v>
      </c>
      <c r="B5" s="10" t="s">
        <v>10</v>
      </c>
      <c r="C5" s="9" t="s">
        <v>11</v>
      </c>
      <c r="D5" s="23" t="s">
        <v>14</v>
      </c>
      <c r="E5" s="11">
        <f>E38</f>
        <v>1</v>
      </c>
      <c r="F5" s="11">
        <f>F38</f>
        <v>6845.95</v>
      </c>
      <c r="G5" s="11">
        <f>G38</f>
        <v>6845.95</v>
      </c>
    </row>
    <row r="6" spans="1:7" x14ac:dyDescent="0.25">
      <c r="A6" s="12" t="s">
        <v>15</v>
      </c>
      <c r="B6" s="13" t="s">
        <v>16</v>
      </c>
      <c r="C6" s="13" t="s">
        <v>17</v>
      </c>
      <c r="D6" s="17" t="s">
        <v>18</v>
      </c>
      <c r="E6" s="14">
        <v>185.92</v>
      </c>
      <c r="F6" s="14">
        <v>7.14</v>
      </c>
      <c r="G6" s="15">
        <f>ROUND(E6*F6,2)</f>
        <v>1327.47</v>
      </c>
    </row>
    <row r="7" spans="1:7" ht="146.25" x14ac:dyDescent="0.25">
      <c r="A7" s="16"/>
      <c r="B7" s="16"/>
      <c r="C7" s="16"/>
      <c r="D7" s="17" t="s">
        <v>19</v>
      </c>
      <c r="E7" s="16"/>
      <c r="F7" s="16"/>
      <c r="G7" s="16"/>
    </row>
    <row r="8" spans="1:7" x14ac:dyDescent="0.25">
      <c r="A8" s="12" t="s">
        <v>20</v>
      </c>
      <c r="B8" s="13" t="s">
        <v>16</v>
      </c>
      <c r="C8" s="13" t="s">
        <v>21</v>
      </c>
      <c r="D8" s="17" t="s">
        <v>22</v>
      </c>
      <c r="E8" s="14">
        <v>5.53</v>
      </c>
      <c r="F8" s="14">
        <v>158.69999999999999</v>
      </c>
      <c r="G8" s="15">
        <f>ROUND(E8*F8,2)</f>
        <v>877.61</v>
      </c>
    </row>
    <row r="9" spans="1:7" ht="123.75" x14ac:dyDescent="0.25">
      <c r="A9" s="16"/>
      <c r="B9" s="16"/>
      <c r="C9" s="16"/>
      <c r="D9" s="17" t="s">
        <v>23</v>
      </c>
      <c r="E9" s="16"/>
      <c r="F9" s="16"/>
      <c r="G9" s="16"/>
    </row>
    <row r="10" spans="1:7" x14ac:dyDescent="0.25">
      <c r="A10" s="12" t="s">
        <v>24</v>
      </c>
      <c r="B10" s="13" t="s">
        <v>16</v>
      </c>
      <c r="C10" s="13" t="s">
        <v>25</v>
      </c>
      <c r="D10" s="17" t="s">
        <v>26</v>
      </c>
      <c r="E10" s="14">
        <v>1</v>
      </c>
      <c r="F10" s="14">
        <v>370.31</v>
      </c>
      <c r="G10" s="15">
        <f>ROUND(E10*F10,2)</f>
        <v>370.31</v>
      </c>
    </row>
    <row r="11" spans="1:7" ht="123.75" x14ac:dyDescent="0.25">
      <c r="A11" s="16"/>
      <c r="B11" s="16"/>
      <c r="C11" s="16"/>
      <c r="D11" s="17" t="s">
        <v>27</v>
      </c>
      <c r="E11" s="16"/>
      <c r="F11" s="16"/>
      <c r="G11" s="16"/>
    </row>
    <row r="12" spans="1:7" x14ac:dyDescent="0.25">
      <c r="A12" s="12" t="s">
        <v>28</v>
      </c>
      <c r="B12" s="13" t="s">
        <v>16</v>
      </c>
      <c r="C12" s="13" t="s">
        <v>17</v>
      </c>
      <c r="D12" s="17" t="s">
        <v>29</v>
      </c>
      <c r="E12" s="14">
        <v>5.25</v>
      </c>
      <c r="F12" s="14">
        <v>10.58</v>
      </c>
      <c r="G12" s="15">
        <f>ROUND(E12*F12,2)</f>
        <v>55.55</v>
      </c>
    </row>
    <row r="13" spans="1:7" ht="123.75" x14ac:dyDescent="0.25">
      <c r="A13" s="16"/>
      <c r="B13" s="16"/>
      <c r="C13" s="16"/>
      <c r="D13" s="17" t="s">
        <v>30</v>
      </c>
      <c r="E13" s="16"/>
      <c r="F13" s="16"/>
      <c r="G13" s="16"/>
    </row>
    <row r="14" spans="1:7" x14ac:dyDescent="0.25">
      <c r="A14" s="12" t="s">
        <v>31</v>
      </c>
      <c r="B14" s="13" t="s">
        <v>16</v>
      </c>
      <c r="C14" s="13" t="s">
        <v>17</v>
      </c>
      <c r="D14" s="17" t="s">
        <v>32</v>
      </c>
      <c r="E14" s="14">
        <v>25</v>
      </c>
      <c r="F14" s="14">
        <v>10.32</v>
      </c>
      <c r="G14" s="15">
        <f>ROUND(E14*F14,2)</f>
        <v>258</v>
      </c>
    </row>
    <row r="15" spans="1:7" ht="101.25" x14ac:dyDescent="0.25">
      <c r="A15" s="16"/>
      <c r="B15" s="16"/>
      <c r="C15" s="16"/>
      <c r="D15" s="17" t="s">
        <v>33</v>
      </c>
      <c r="E15" s="16"/>
      <c r="F15" s="16"/>
      <c r="G15" s="16"/>
    </row>
    <row r="16" spans="1:7" x14ac:dyDescent="0.25">
      <c r="A16" s="12" t="s">
        <v>34</v>
      </c>
      <c r="B16" s="13" t="s">
        <v>16</v>
      </c>
      <c r="C16" s="13" t="s">
        <v>25</v>
      </c>
      <c r="D16" s="17" t="s">
        <v>35</v>
      </c>
      <c r="E16" s="14">
        <v>7</v>
      </c>
      <c r="F16" s="14">
        <v>8.25</v>
      </c>
      <c r="G16" s="15">
        <f>ROUND(E16*F16,2)</f>
        <v>57.75</v>
      </c>
    </row>
    <row r="17" spans="1:7" ht="112.5" x14ac:dyDescent="0.25">
      <c r="A17" s="16"/>
      <c r="B17" s="16"/>
      <c r="C17" s="16"/>
      <c r="D17" s="17" t="s">
        <v>36</v>
      </c>
      <c r="E17" s="16"/>
      <c r="F17" s="16"/>
      <c r="G17" s="16"/>
    </row>
    <row r="18" spans="1:7" ht="22.5" x14ac:dyDescent="0.25">
      <c r="A18" s="12" t="s">
        <v>37</v>
      </c>
      <c r="B18" s="13" t="s">
        <v>16</v>
      </c>
      <c r="C18" s="13" t="s">
        <v>25</v>
      </c>
      <c r="D18" s="17" t="s">
        <v>38</v>
      </c>
      <c r="E18" s="14">
        <v>2</v>
      </c>
      <c r="F18" s="14">
        <v>61.89</v>
      </c>
      <c r="G18" s="15">
        <f>ROUND(E18*F18,2)</f>
        <v>123.78</v>
      </c>
    </row>
    <row r="19" spans="1:7" ht="123.75" x14ac:dyDescent="0.25">
      <c r="A19" s="16"/>
      <c r="B19" s="16"/>
      <c r="C19" s="16"/>
      <c r="D19" s="17" t="s">
        <v>39</v>
      </c>
      <c r="E19" s="16"/>
      <c r="F19" s="16"/>
      <c r="G19" s="16"/>
    </row>
    <row r="20" spans="1:7" x14ac:dyDescent="0.25">
      <c r="A20" s="12" t="s">
        <v>40</v>
      </c>
      <c r="B20" s="13" t="s">
        <v>16</v>
      </c>
      <c r="C20" s="13" t="s">
        <v>25</v>
      </c>
      <c r="D20" s="17" t="s">
        <v>41</v>
      </c>
      <c r="E20" s="14">
        <v>2</v>
      </c>
      <c r="F20" s="14">
        <v>264.51</v>
      </c>
      <c r="G20" s="15">
        <f>ROUND(E20*F20,2)</f>
        <v>529.02</v>
      </c>
    </row>
    <row r="21" spans="1:7" ht="157.5" x14ac:dyDescent="0.25">
      <c r="A21" s="16"/>
      <c r="B21" s="16"/>
      <c r="C21" s="16"/>
      <c r="D21" s="17" t="s">
        <v>42</v>
      </c>
      <c r="E21" s="16"/>
      <c r="F21" s="16"/>
      <c r="G21" s="16"/>
    </row>
    <row r="22" spans="1:7" x14ac:dyDescent="0.25">
      <c r="A22" s="12" t="s">
        <v>43</v>
      </c>
      <c r="B22" s="13" t="s">
        <v>16</v>
      </c>
      <c r="C22" s="13" t="s">
        <v>17</v>
      </c>
      <c r="D22" s="17" t="s">
        <v>44</v>
      </c>
      <c r="E22" s="14">
        <v>42</v>
      </c>
      <c r="F22" s="14">
        <v>7.94</v>
      </c>
      <c r="G22" s="15">
        <f>ROUND(E22*F22,2)</f>
        <v>333.48</v>
      </c>
    </row>
    <row r="23" spans="1:7" ht="135" x14ac:dyDescent="0.25">
      <c r="A23" s="16"/>
      <c r="B23" s="16"/>
      <c r="C23" s="16"/>
      <c r="D23" s="17" t="s">
        <v>45</v>
      </c>
      <c r="E23" s="16"/>
      <c r="F23" s="16"/>
      <c r="G23" s="16"/>
    </row>
    <row r="24" spans="1:7" ht="22.5" x14ac:dyDescent="0.25">
      <c r="A24" s="12" t="s">
        <v>46</v>
      </c>
      <c r="B24" s="13" t="s">
        <v>16</v>
      </c>
      <c r="C24" s="13" t="s">
        <v>25</v>
      </c>
      <c r="D24" s="17" t="s">
        <v>47</v>
      </c>
      <c r="E24" s="14">
        <v>7</v>
      </c>
      <c r="F24" s="14">
        <v>15.48</v>
      </c>
      <c r="G24" s="15">
        <f>ROUND(E24*F24,2)</f>
        <v>108.36</v>
      </c>
    </row>
    <row r="25" spans="1:7" ht="90" x14ac:dyDescent="0.25">
      <c r="A25" s="16"/>
      <c r="B25" s="16"/>
      <c r="C25" s="16"/>
      <c r="D25" s="17" t="s">
        <v>48</v>
      </c>
      <c r="E25" s="16"/>
      <c r="F25" s="16"/>
      <c r="G25" s="16"/>
    </row>
    <row r="26" spans="1:7" x14ac:dyDescent="0.25">
      <c r="A26" s="12" t="s">
        <v>49</v>
      </c>
      <c r="B26" s="13" t="s">
        <v>16</v>
      </c>
      <c r="C26" s="13" t="s">
        <v>25</v>
      </c>
      <c r="D26" s="17" t="s">
        <v>50</v>
      </c>
      <c r="E26" s="14">
        <v>7</v>
      </c>
      <c r="F26" s="14">
        <v>26.45</v>
      </c>
      <c r="G26" s="15">
        <f>ROUND(E26*F26,2)</f>
        <v>185.15</v>
      </c>
    </row>
    <row r="27" spans="1:7" ht="112.5" x14ac:dyDescent="0.25">
      <c r="A27" s="16"/>
      <c r="B27" s="16"/>
      <c r="C27" s="16"/>
      <c r="D27" s="17" t="s">
        <v>51</v>
      </c>
      <c r="E27" s="16"/>
      <c r="F27" s="16"/>
      <c r="G27" s="16"/>
    </row>
    <row r="28" spans="1:7" x14ac:dyDescent="0.25">
      <c r="A28" s="12" t="s">
        <v>52</v>
      </c>
      <c r="B28" s="13" t="s">
        <v>16</v>
      </c>
      <c r="C28" s="13" t="s">
        <v>25</v>
      </c>
      <c r="D28" s="17" t="s">
        <v>53</v>
      </c>
      <c r="E28" s="14">
        <v>1</v>
      </c>
      <c r="F28" s="14">
        <v>809.45</v>
      </c>
      <c r="G28" s="15">
        <f>ROUND(E28*F28,2)</f>
        <v>809.45</v>
      </c>
    </row>
    <row r="29" spans="1:7" ht="135" x14ac:dyDescent="0.25">
      <c r="A29" s="16"/>
      <c r="B29" s="16"/>
      <c r="C29" s="16"/>
      <c r="D29" s="17" t="s">
        <v>54</v>
      </c>
      <c r="E29" s="16"/>
      <c r="F29" s="16"/>
      <c r="G29" s="16"/>
    </row>
    <row r="30" spans="1:7" x14ac:dyDescent="0.25">
      <c r="A30" s="12" t="s">
        <v>55</v>
      </c>
      <c r="B30" s="13" t="s">
        <v>16</v>
      </c>
      <c r="C30" s="13" t="s">
        <v>25</v>
      </c>
      <c r="D30" s="17" t="s">
        <v>56</v>
      </c>
      <c r="E30" s="14">
        <v>1</v>
      </c>
      <c r="F30" s="14">
        <v>269.81</v>
      </c>
      <c r="G30" s="15">
        <f>ROUND(E30*F30,2)</f>
        <v>269.81</v>
      </c>
    </row>
    <row r="31" spans="1:7" ht="146.25" x14ac:dyDescent="0.25">
      <c r="A31" s="16"/>
      <c r="B31" s="16"/>
      <c r="C31" s="16"/>
      <c r="D31" s="17" t="s">
        <v>57</v>
      </c>
      <c r="E31" s="16"/>
      <c r="F31" s="16"/>
      <c r="G31" s="16"/>
    </row>
    <row r="32" spans="1:7" x14ac:dyDescent="0.25">
      <c r="A32" s="12" t="s">
        <v>58</v>
      </c>
      <c r="B32" s="13" t="s">
        <v>16</v>
      </c>
      <c r="C32" s="13" t="s">
        <v>25</v>
      </c>
      <c r="D32" s="17" t="s">
        <v>59</v>
      </c>
      <c r="E32" s="14">
        <v>1</v>
      </c>
      <c r="F32" s="14">
        <v>323.77</v>
      </c>
      <c r="G32" s="15">
        <f>ROUND(E32*F32,2)</f>
        <v>323.77</v>
      </c>
    </row>
    <row r="33" spans="1:7" ht="90" x14ac:dyDescent="0.25">
      <c r="A33" s="16"/>
      <c r="B33" s="16"/>
      <c r="C33" s="16"/>
      <c r="D33" s="17" t="s">
        <v>60</v>
      </c>
      <c r="E33" s="16"/>
      <c r="F33" s="16"/>
      <c r="G33" s="16"/>
    </row>
    <row r="34" spans="1:7" x14ac:dyDescent="0.25">
      <c r="A34" s="12" t="s">
        <v>61</v>
      </c>
      <c r="B34" s="13" t="s">
        <v>16</v>
      </c>
      <c r="C34" s="13" t="s">
        <v>25</v>
      </c>
      <c r="D34" s="17" t="s">
        <v>62</v>
      </c>
      <c r="E34" s="14">
        <v>1</v>
      </c>
      <c r="F34" s="14">
        <v>211.6</v>
      </c>
      <c r="G34" s="15">
        <f>ROUND(E34*F34,2)</f>
        <v>211.6</v>
      </c>
    </row>
    <row r="35" spans="1:7" ht="78.75" x14ac:dyDescent="0.25">
      <c r="A35" s="16"/>
      <c r="B35" s="16"/>
      <c r="C35" s="16"/>
      <c r="D35" s="17" t="s">
        <v>63</v>
      </c>
      <c r="E35" s="16"/>
      <c r="F35" s="16"/>
      <c r="G35" s="16"/>
    </row>
    <row r="36" spans="1:7" x14ac:dyDescent="0.25">
      <c r="A36" s="12" t="s">
        <v>64</v>
      </c>
      <c r="B36" s="13" t="s">
        <v>16</v>
      </c>
      <c r="C36" s="13" t="s">
        <v>21</v>
      </c>
      <c r="D36" s="17" t="s">
        <v>65</v>
      </c>
      <c r="E36" s="14">
        <v>37.99</v>
      </c>
      <c r="F36" s="14">
        <v>26.45</v>
      </c>
      <c r="G36" s="15">
        <f>ROUND(E36*F36,2)</f>
        <v>1004.84</v>
      </c>
    </row>
    <row r="37" spans="1:7" ht="112.5" x14ac:dyDescent="0.25">
      <c r="A37" s="16"/>
      <c r="B37" s="16"/>
      <c r="C37" s="16"/>
      <c r="D37" s="17" t="s">
        <v>66</v>
      </c>
      <c r="E37" s="16"/>
      <c r="F37" s="16"/>
      <c r="G37" s="16"/>
    </row>
    <row r="38" spans="1:7" x14ac:dyDescent="0.25">
      <c r="A38" s="16"/>
      <c r="B38" s="16"/>
      <c r="C38" s="16"/>
      <c r="D38" s="24" t="s">
        <v>67</v>
      </c>
      <c r="E38" s="14">
        <v>1</v>
      </c>
      <c r="F38" s="18">
        <f>G6+G8+G10+G12+G14+G16+G18+G20+G22+G24+G26+G28+G30+G32+G34+G36</f>
        <v>6845.95</v>
      </c>
      <c r="G38" s="18">
        <f>ROUND(E38*F38,2)</f>
        <v>6845.95</v>
      </c>
    </row>
    <row r="39" spans="1:7" ht="0.95" customHeight="1" x14ac:dyDescent="0.25">
      <c r="A39" s="19"/>
      <c r="B39" s="19"/>
      <c r="C39" s="19"/>
      <c r="D39" s="25"/>
      <c r="E39" s="19"/>
      <c r="F39" s="19"/>
      <c r="G39" s="19"/>
    </row>
    <row r="40" spans="1:7" ht="22.5" x14ac:dyDescent="0.25">
      <c r="A40" s="9" t="s">
        <v>68</v>
      </c>
      <c r="B40" s="10" t="s">
        <v>10</v>
      </c>
      <c r="C40" s="9" t="s">
        <v>11</v>
      </c>
      <c r="D40" s="23" t="s">
        <v>69</v>
      </c>
      <c r="E40" s="11">
        <f>E81</f>
        <v>1</v>
      </c>
      <c r="F40" s="11">
        <f>F81</f>
        <v>54409.88</v>
      </c>
      <c r="G40" s="11">
        <f>G81</f>
        <v>54409.88</v>
      </c>
    </row>
    <row r="41" spans="1:7" x14ac:dyDescent="0.25">
      <c r="A41" s="12" t="s">
        <v>70</v>
      </c>
      <c r="B41" s="13" t="s">
        <v>16</v>
      </c>
      <c r="C41" s="13" t="s">
        <v>21</v>
      </c>
      <c r="D41" s="17" t="s">
        <v>71</v>
      </c>
      <c r="E41" s="14">
        <v>0.82</v>
      </c>
      <c r="F41" s="14">
        <v>275.08999999999997</v>
      </c>
      <c r="G41" s="15">
        <f>ROUND(E41*F41,2)</f>
        <v>225.57</v>
      </c>
    </row>
    <row r="42" spans="1:7" ht="135" x14ac:dyDescent="0.25">
      <c r="A42" s="16"/>
      <c r="B42" s="16"/>
      <c r="C42" s="16"/>
      <c r="D42" s="17" t="s">
        <v>72</v>
      </c>
      <c r="E42" s="16"/>
      <c r="F42" s="16"/>
      <c r="G42" s="16"/>
    </row>
    <row r="43" spans="1:7" ht="33.75" x14ac:dyDescent="0.25">
      <c r="A43" s="12" t="s">
        <v>73</v>
      </c>
      <c r="B43" s="13" t="s">
        <v>16</v>
      </c>
      <c r="C43" s="13" t="s">
        <v>17</v>
      </c>
      <c r="D43" s="17" t="s">
        <v>74</v>
      </c>
      <c r="E43" s="14">
        <v>54.22</v>
      </c>
      <c r="F43" s="14">
        <v>79.349999999999994</v>
      </c>
      <c r="G43" s="15">
        <f>ROUND(E43*F43,2)</f>
        <v>4302.3599999999997</v>
      </c>
    </row>
    <row r="44" spans="1:7" ht="281.25" x14ac:dyDescent="0.25">
      <c r="A44" s="16"/>
      <c r="B44" s="16"/>
      <c r="C44" s="16"/>
      <c r="D44" s="17" t="s">
        <v>75</v>
      </c>
      <c r="E44" s="16"/>
      <c r="F44" s="16"/>
      <c r="G44" s="16"/>
    </row>
    <row r="45" spans="1:7" ht="33.75" x14ac:dyDescent="0.25">
      <c r="A45" s="12" t="s">
        <v>76</v>
      </c>
      <c r="B45" s="13" t="s">
        <v>16</v>
      </c>
      <c r="C45" s="13" t="s">
        <v>17</v>
      </c>
      <c r="D45" s="17" t="s">
        <v>77</v>
      </c>
      <c r="E45" s="14">
        <v>162.63</v>
      </c>
      <c r="F45" s="14">
        <v>74.06</v>
      </c>
      <c r="G45" s="15">
        <f>ROUND(E45*F45,2)</f>
        <v>12044.38</v>
      </c>
    </row>
    <row r="46" spans="1:7" ht="247.5" x14ac:dyDescent="0.25">
      <c r="A46" s="16"/>
      <c r="B46" s="16"/>
      <c r="C46" s="16"/>
      <c r="D46" s="17" t="s">
        <v>78</v>
      </c>
      <c r="E46" s="16"/>
      <c r="F46" s="16"/>
      <c r="G46" s="16"/>
    </row>
    <row r="47" spans="1:7" ht="22.5" x14ac:dyDescent="0.25">
      <c r="A47" s="12" t="s">
        <v>79</v>
      </c>
      <c r="B47" s="13" t="s">
        <v>16</v>
      </c>
      <c r="C47" s="13" t="s">
        <v>25</v>
      </c>
      <c r="D47" s="17" t="s">
        <v>80</v>
      </c>
      <c r="E47" s="14">
        <v>4</v>
      </c>
      <c r="F47" s="14">
        <v>126.97</v>
      </c>
      <c r="G47" s="15">
        <f>ROUND(E47*F47,2)</f>
        <v>507.88</v>
      </c>
    </row>
    <row r="48" spans="1:7" ht="225" x14ac:dyDescent="0.25">
      <c r="A48" s="16"/>
      <c r="B48" s="16"/>
      <c r="C48" s="16"/>
      <c r="D48" s="17" t="s">
        <v>81</v>
      </c>
      <c r="E48" s="16"/>
      <c r="F48" s="16"/>
      <c r="G48" s="16"/>
    </row>
    <row r="49" spans="1:7" x14ac:dyDescent="0.25">
      <c r="A49" s="12" t="s">
        <v>82</v>
      </c>
      <c r="B49" s="13" t="s">
        <v>16</v>
      </c>
      <c r="C49" s="13" t="s">
        <v>17</v>
      </c>
      <c r="D49" s="17" t="s">
        <v>83</v>
      </c>
      <c r="E49" s="14">
        <v>207.89</v>
      </c>
      <c r="F49" s="14">
        <v>26.45</v>
      </c>
      <c r="G49" s="15">
        <f>ROUND(E49*F49,2)</f>
        <v>5498.69</v>
      </c>
    </row>
    <row r="50" spans="1:7" ht="112.5" x14ac:dyDescent="0.25">
      <c r="A50" s="16"/>
      <c r="B50" s="16"/>
      <c r="C50" s="16"/>
      <c r="D50" s="17" t="s">
        <v>84</v>
      </c>
      <c r="E50" s="16"/>
      <c r="F50" s="16"/>
      <c r="G50" s="16"/>
    </row>
    <row r="51" spans="1:7" x14ac:dyDescent="0.25">
      <c r="A51" s="12" t="s">
        <v>85</v>
      </c>
      <c r="B51" s="13" t="s">
        <v>16</v>
      </c>
      <c r="C51" s="13" t="s">
        <v>17</v>
      </c>
      <c r="D51" s="17" t="s">
        <v>86</v>
      </c>
      <c r="E51" s="14">
        <v>12.29</v>
      </c>
      <c r="F51" s="14">
        <v>31.74</v>
      </c>
      <c r="G51" s="15">
        <f>ROUND(E51*F51,2)</f>
        <v>390.08</v>
      </c>
    </row>
    <row r="52" spans="1:7" ht="123.75" x14ac:dyDescent="0.25">
      <c r="A52" s="16"/>
      <c r="B52" s="16"/>
      <c r="C52" s="16"/>
      <c r="D52" s="17" t="s">
        <v>87</v>
      </c>
      <c r="E52" s="16"/>
      <c r="F52" s="16"/>
      <c r="G52" s="16"/>
    </row>
    <row r="53" spans="1:7" x14ac:dyDescent="0.25">
      <c r="A53" s="12" t="s">
        <v>88</v>
      </c>
      <c r="B53" s="13" t="s">
        <v>16</v>
      </c>
      <c r="C53" s="13" t="s">
        <v>17</v>
      </c>
      <c r="D53" s="17" t="s">
        <v>89</v>
      </c>
      <c r="E53" s="14">
        <v>6</v>
      </c>
      <c r="F53" s="14">
        <v>37.03</v>
      </c>
      <c r="G53" s="15">
        <f>ROUND(E53*F53,2)</f>
        <v>222.18</v>
      </c>
    </row>
    <row r="54" spans="1:7" ht="135" x14ac:dyDescent="0.25">
      <c r="A54" s="16"/>
      <c r="B54" s="16"/>
      <c r="C54" s="16"/>
      <c r="D54" s="17" t="s">
        <v>90</v>
      </c>
      <c r="E54" s="16"/>
      <c r="F54" s="16"/>
      <c r="G54" s="16"/>
    </row>
    <row r="55" spans="1:7" ht="22.5" x14ac:dyDescent="0.25">
      <c r="A55" s="12" t="s">
        <v>91</v>
      </c>
      <c r="B55" s="13" t="s">
        <v>16</v>
      </c>
      <c r="C55" s="13" t="s">
        <v>17</v>
      </c>
      <c r="D55" s="17" t="s">
        <v>92</v>
      </c>
      <c r="E55" s="14">
        <v>97.43</v>
      </c>
      <c r="F55" s="14">
        <v>222.18</v>
      </c>
      <c r="G55" s="15">
        <f>ROUND(E55*F55,2)</f>
        <v>21647</v>
      </c>
    </row>
    <row r="56" spans="1:7" ht="168.75" x14ac:dyDescent="0.25">
      <c r="A56" s="16"/>
      <c r="B56" s="16"/>
      <c r="C56" s="16"/>
      <c r="D56" s="17" t="s">
        <v>93</v>
      </c>
      <c r="E56" s="16"/>
      <c r="F56" s="16"/>
      <c r="G56" s="16"/>
    </row>
    <row r="57" spans="1:7" x14ac:dyDescent="0.25">
      <c r="A57" s="12" t="s">
        <v>94</v>
      </c>
      <c r="B57" s="13" t="s">
        <v>16</v>
      </c>
      <c r="C57" s="13" t="s">
        <v>17</v>
      </c>
      <c r="D57" s="17" t="s">
        <v>95</v>
      </c>
      <c r="E57" s="14">
        <v>14.7</v>
      </c>
      <c r="F57" s="14">
        <v>9.2799999999999994</v>
      </c>
      <c r="G57" s="15">
        <f>ROUND(E57*F57,2)</f>
        <v>136.41999999999999</v>
      </c>
    </row>
    <row r="58" spans="1:7" ht="101.25" x14ac:dyDescent="0.25">
      <c r="A58" s="16"/>
      <c r="B58" s="16"/>
      <c r="C58" s="16"/>
      <c r="D58" s="17" t="s">
        <v>96</v>
      </c>
      <c r="E58" s="16"/>
      <c r="F58" s="16"/>
      <c r="G58" s="16"/>
    </row>
    <row r="59" spans="1:7" ht="22.5" x14ac:dyDescent="0.25">
      <c r="A59" s="12" t="s">
        <v>97</v>
      </c>
      <c r="B59" s="13" t="s">
        <v>16</v>
      </c>
      <c r="C59" s="13" t="s">
        <v>17</v>
      </c>
      <c r="D59" s="17" t="s">
        <v>98</v>
      </c>
      <c r="E59" s="14">
        <v>52.15</v>
      </c>
      <c r="F59" s="14">
        <v>12.95</v>
      </c>
      <c r="G59" s="15">
        <f>ROUND(E59*F59,2)</f>
        <v>675.34</v>
      </c>
    </row>
    <row r="60" spans="1:7" ht="168.75" x14ac:dyDescent="0.25">
      <c r="A60" s="16"/>
      <c r="B60" s="16"/>
      <c r="C60" s="16"/>
      <c r="D60" s="17" t="s">
        <v>99</v>
      </c>
      <c r="E60" s="16"/>
      <c r="F60" s="16"/>
      <c r="G60" s="16"/>
    </row>
    <row r="61" spans="1:7" x14ac:dyDescent="0.25">
      <c r="A61" s="12" t="s">
        <v>100</v>
      </c>
      <c r="B61" s="13" t="s">
        <v>16</v>
      </c>
      <c r="C61" s="13" t="s">
        <v>17</v>
      </c>
      <c r="D61" s="17" t="s">
        <v>101</v>
      </c>
      <c r="E61" s="14">
        <v>20</v>
      </c>
      <c r="F61" s="14">
        <v>18.57</v>
      </c>
      <c r="G61" s="15">
        <f>ROUND(E61*F61,2)</f>
        <v>371.4</v>
      </c>
    </row>
    <row r="62" spans="1:7" ht="101.25" x14ac:dyDescent="0.25">
      <c r="A62" s="16"/>
      <c r="B62" s="16"/>
      <c r="C62" s="16"/>
      <c r="D62" s="17" t="s">
        <v>102</v>
      </c>
      <c r="E62" s="16"/>
      <c r="F62" s="16"/>
      <c r="G62" s="16"/>
    </row>
    <row r="63" spans="1:7" x14ac:dyDescent="0.25">
      <c r="A63" s="12" t="s">
        <v>103</v>
      </c>
      <c r="B63" s="13" t="s">
        <v>16</v>
      </c>
      <c r="C63" s="13" t="s">
        <v>25</v>
      </c>
      <c r="D63" s="17" t="s">
        <v>104</v>
      </c>
      <c r="E63" s="14">
        <v>1</v>
      </c>
      <c r="F63" s="14">
        <v>257.92</v>
      </c>
      <c r="G63" s="15">
        <f>ROUND(E63*F63,2)</f>
        <v>257.92</v>
      </c>
    </row>
    <row r="64" spans="1:7" ht="101.25" x14ac:dyDescent="0.25">
      <c r="A64" s="16"/>
      <c r="B64" s="16"/>
      <c r="C64" s="16"/>
      <c r="D64" s="17" t="s">
        <v>105</v>
      </c>
      <c r="E64" s="16"/>
      <c r="F64" s="16"/>
      <c r="G64" s="16"/>
    </row>
    <row r="65" spans="1:7" x14ac:dyDescent="0.25">
      <c r="A65" s="12" t="s">
        <v>106</v>
      </c>
      <c r="B65" s="13" t="s">
        <v>16</v>
      </c>
      <c r="C65" s="13" t="s">
        <v>17</v>
      </c>
      <c r="D65" s="17" t="s">
        <v>107</v>
      </c>
      <c r="E65" s="14">
        <v>10</v>
      </c>
      <c r="F65" s="14">
        <v>21.59</v>
      </c>
      <c r="G65" s="15">
        <f>ROUND(E65*F65,2)</f>
        <v>215.9</v>
      </c>
    </row>
    <row r="66" spans="1:7" ht="101.25" x14ac:dyDescent="0.25">
      <c r="A66" s="16"/>
      <c r="B66" s="16"/>
      <c r="C66" s="16"/>
      <c r="D66" s="17" t="s">
        <v>108</v>
      </c>
      <c r="E66" s="16"/>
      <c r="F66" s="16"/>
      <c r="G66" s="16"/>
    </row>
    <row r="67" spans="1:7" x14ac:dyDescent="0.25">
      <c r="A67" s="12" t="s">
        <v>109</v>
      </c>
      <c r="B67" s="13" t="s">
        <v>16</v>
      </c>
      <c r="C67" s="13" t="s">
        <v>17</v>
      </c>
      <c r="D67" s="17" t="s">
        <v>110</v>
      </c>
      <c r="E67" s="14">
        <v>249.54</v>
      </c>
      <c r="F67" s="14">
        <v>7.22</v>
      </c>
      <c r="G67" s="15">
        <f>ROUND(E67*F67,2)</f>
        <v>1801.68</v>
      </c>
    </row>
    <row r="68" spans="1:7" ht="101.25" x14ac:dyDescent="0.25">
      <c r="A68" s="16"/>
      <c r="B68" s="16"/>
      <c r="C68" s="16"/>
      <c r="D68" s="17" t="s">
        <v>111</v>
      </c>
      <c r="E68" s="16"/>
      <c r="F68" s="16"/>
      <c r="G68" s="16"/>
    </row>
    <row r="69" spans="1:7" x14ac:dyDescent="0.25">
      <c r="A69" s="12" t="s">
        <v>112</v>
      </c>
      <c r="B69" s="13" t="s">
        <v>16</v>
      </c>
      <c r="C69" s="13" t="s">
        <v>17</v>
      </c>
      <c r="D69" s="17" t="s">
        <v>113</v>
      </c>
      <c r="E69" s="14">
        <v>12.29</v>
      </c>
      <c r="F69" s="14">
        <v>8.25</v>
      </c>
      <c r="G69" s="15">
        <f>ROUND(E69*F69,2)</f>
        <v>101.39</v>
      </c>
    </row>
    <row r="70" spans="1:7" ht="101.25" x14ac:dyDescent="0.25">
      <c r="A70" s="16"/>
      <c r="B70" s="16"/>
      <c r="C70" s="16"/>
      <c r="D70" s="17" t="s">
        <v>114</v>
      </c>
      <c r="E70" s="16"/>
      <c r="F70" s="16"/>
      <c r="G70" s="16"/>
    </row>
    <row r="71" spans="1:7" ht="22.5" x14ac:dyDescent="0.25">
      <c r="A71" s="12" t="s">
        <v>115</v>
      </c>
      <c r="B71" s="13" t="s">
        <v>16</v>
      </c>
      <c r="C71" s="13" t="s">
        <v>25</v>
      </c>
      <c r="D71" s="17" t="s">
        <v>116</v>
      </c>
      <c r="E71" s="14">
        <v>1</v>
      </c>
      <c r="F71" s="14">
        <v>1238</v>
      </c>
      <c r="G71" s="15">
        <f>ROUND(E71*F71,2)</f>
        <v>1238</v>
      </c>
    </row>
    <row r="72" spans="1:7" ht="90" x14ac:dyDescent="0.25">
      <c r="A72" s="16"/>
      <c r="B72" s="16"/>
      <c r="C72" s="16"/>
      <c r="D72" s="17" t="s">
        <v>117</v>
      </c>
      <c r="E72" s="16"/>
      <c r="F72" s="16"/>
      <c r="G72" s="16"/>
    </row>
    <row r="73" spans="1:7" ht="22.5" x14ac:dyDescent="0.25">
      <c r="A73" s="12" t="s">
        <v>118</v>
      </c>
      <c r="B73" s="13" t="s">
        <v>16</v>
      </c>
      <c r="C73" s="13" t="s">
        <v>17</v>
      </c>
      <c r="D73" s="17" t="s">
        <v>119</v>
      </c>
      <c r="E73" s="14">
        <v>52.8</v>
      </c>
      <c r="F73" s="14">
        <v>18.57</v>
      </c>
      <c r="G73" s="15">
        <f>ROUND(E73*F73,2)</f>
        <v>980.5</v>
      </c>
    </row>
    <row r="74" spans="1:7" ht="90" x14ac:dyDescent="0.25">
      <c r="A74" s="16"/>
      <c r="B74" s="16"/>
      <c r="C74" s="16"/>
      <c r="D74" s="17" t="s">
        <v>120</v>
      </c>
      <c r="E74" s="16"/>
      <c r="F74" s="16"/>
      <c r="G74" s="16"/>
    </row>
    <row r="75" spans="1:7" ht="22.5" x14ac:dyDescent="0.25">
      <c r="A75" s="12" t="s">
        <v>121</v>
      </c>
      <c r="B75" s="13" t="s">
        <v>16</v>
      </c>
      <c r="C75" s="13" t="s">
        <v>25</v>
      </c>
      <c r="D75" s="17" t="s">
        <v>122</v>
      </c>
      <c r="E75" s="14">
        <v>1</v>
      </c>
      <c r="F75" s="14">
        <v>412.66</v>
      </c>
      <c r="G75" s="15">
        <f>ROUND(E75*F75,2)</f>
        <v>412.66</v>
      </c>
    </row>
    <row r="76" spans="1:7" ht="101.25" x14ac:dyDescent="0.25">
      <c r="A76" s="16"/>
      <c r="B76" s="16"/>
      <c r="C76" s="16"/>
      <c r="D76" s="17" t="s">
        <v>123</v>
      </c>
      <c r="E76" s="16"/>
      <c r="F76" s="16"/>
      <c r="G76" s="16"/>
    </row>
    <row r="77" spans="1:7" ht="22.5" x14ac:dyDescent="0.25">
      <c r="A77" s="12" t="s">
        <v>124</v>
      </c>
      <c r="B77" s="13" t="s">
        <v>16</v>
      </c>
      <c r="C77" s="13" t="s">
        <v>25</v>
      </c>
      <c r="D77" s="17" t="s">
        <v>125</v>
      </c>
      <c r="E77" s="14">
        <v>1</v>
      </c>
      <c r="F77" s="14">
        <v>3174.2</v>
      </c>
      <c r="G77" s="15">
        <f>ROUND(E77*F77,2)</f>
        <v>3174.2</v>
      </c>
    </row>
    <row r="78" spans="1:7" ht="135" x14ac:dyDescent="0.25">
      <c r="A78" s="16"/>
      <c r="B78" s="16"/>
      <c r="C78" s="16"/>
      <c r="D78" s="17" t="s">
        <v>126</v>
      </c>
      <c r="E78" s="16"/>
      <c r="F78" s="16"/>
      <c r="G78" s="16"/>
    </row>
    <row r="79" spans="1:7" x14ac:dyDescent="0.25">
      <c r="A79" s="12" t="s">
        <v>127</v>
      </c>
      <c r="B79" s="13" t="s">
        <v>16</v>
      </c>
      <c r="C79" s="13" t="s">
        <v>25</v>
      </c>
      <c r="D79" s="17" t="s">
        <v>128</v>
      </c>
      <c r="E79" s="14">
        <v>1</v>
      </c>
      <c r="F79" s="14">
        <v>206.33</v>
      </c>
      <c r="G79" s="15">
        <f>ROUND(E79*F79,2)</f>
        <v>206.33</v>
      </c>
    </row>
    <row r="80" spans="1:7" ht="90" x14ac:dyDescent="0.25">
      <c r="A80" s="16"/>
      <c r="B80" s="16"/>
      <c r="C80" s="16"/>
      <c r="D80" s="17" t="s">
        <v>129</v>
      </c>
      <c r="E80" s="16"/>
      <c r="F80" s="16"/>
      <c r="G80" s="16"/>
    </row>
    <row r="81" spans="1:7" x14ac:dyDescent="0.25">
      <c r="A81" s="16"/>
      <c r="B81" s="16"/>
      <c r="C81" s="16"/>
      <c r="D81" s="24" t="s">
        <v>130</v>
      </c>
      <c r="E81" s="14">
        <v>1</v>
      </c>
      <c r="F81" s="18">
        <f>G41+G43+G45+G47+G49+G51+G53+G55+G57+G59+G61+G63+G65+G67+G69+G71+G73+G75+G77+G79</f>
        <v>54409.88</v>
      </c>
      <c r="G81" s="18">
        <f>ROUND(E81*F81,2)</f>
        <v>54409.88</v>
      </c>
    </row>
    <row r="82" spans="1:7" ht="0.95" customHeight="1" x14ac:dyDescent="0.25">
      <c r="A82" s="19"/>
      <c r="B82" s="19"/>
      <c r="C82" s="19"/>
      <c r="D82" s="25"/>
      <c r="E82" s="19"/>
      <c r="F82" s="19"/>
      <c r="G82" s="19"/>
    </row>
    <row r="83" spans="1:7" x14ac:dyDescent="0.25">
      <c r="A83" s="9" t="s">
        <v>131</v>
      </c>
      <c r="B83" s="10" t="s">
        <v>10</v>
      </c>
      <c r="C83" s="9" t="s">
        <v>11</v>
      </c>
      <c r="D83" s="23" t="s">
        <v>132</v>
      </c>
      <c r="E83" s="11">
        <f>E94</f>
        <v>1</v>
      </c>
      <c r="F83" s="11">
        <f>F94</f>
        <v>2385.79</v>
      </c>
      <c r="G83" s="11">
        <f>G94</f>
        <v>2385.79</v>
      </c>
    </row>
    <row r="84" spans="1:7" x14ac:dyDescent="0.25">
      <c r="A84" s="12" t="s">
        <v>133</v>
      </c>
      <c r="B84" s="13" t="s">
        <v>16</v>
      </c>
      <c r="C84" s="13" t="s">
        <v>17</v>
      </c>
      <c r="D84" s="17" t="s">
        <v>134</v>
      </c>
      <c r="E84" s="14">
        <v>18.75</v>
      </c>
      <c r="F84" s="14">
        <v>37.03</v>
      </c>
      <c r="G84" s="15">
        <f>ROUND(E84*F84,2)</f>
        <v>694.31</v>
      </c>
    </row>
    <row r="85" spans="1:7" ht="146.25" x14ac:dyDescent="0.25">
      <c r="A85" s="16"/>
      <c r="B85" s="16"/>
      <c r="C85" s="16"/>
      <c r="D85" s="17" t="s">
        <v>135</v>
      </c>
      <c r="E85" s="16"/>
      <c r="F85" s="16"/>
      <c r="G85" s="16"/>
    </row>
    <row r="86" spans="1:7" x14ac:dyDescent="0.25">
      <c r="A86" s="12" t="s">
        <v>136</v>
      </c>
      <c r="B86" s="13" t="s">
        <v>16</v>
      </c>
      <c r="C86" s="13" t="s">
        <v>137</v>
      </c>
      <c r="D86" s="17" t="s">
        <v>138</v>
      </c>
      <c r="E86" s="14">
        <v>39.15</v>
      </c>
      <c r="F86" s="14">
        <v>15.87</v>
      </c>
      <c r="G86" s="15">
        <f>ROUND(E86*F86,2)</f>
        <v>621.30999999999995</v>
      </c>
    </row>
    <row r="87" spans="1:7" ht="123.75" x14ac:dyDescent="0.25">
      <c r="A87" s="16"/>
      <c r="B87" s="16"/>
      <c r="C87" s="16"/>
      <c r="D87" s="17" t="s">
        <v>139</v>
      </c>
      <c r="E87" s="16"/>
      <c r="F87" s="16"/>
      <c r="G87" s="16"/>
    </row>
    <row r="88" spans="1:7" x14ac:dyDescent="0.25">
      <c r="A88" s="12" t="s">
        <v>140</v>
      </c>
      <c r="B88" s="13" t="s">
        <v>16</v>
      </c>
      <c r="C88" s="13" t="s">
        <v>25</v>
      </c>
      <c r="D88" s="17" t="s">
        <v>141</v>
      </c>
      <c r="E88" s="14">
        <v>1</v>
      </c>
      <c r="F88" s="14">
        <v>158.69999999999999</v>
      </c>
      <c r="G88" s="15">
        <f>ROUND(E88*F88,2)</f>
        <v>158.69999999999999</v>
      </c>
    </row>
    <row r="89" spans="1:7" ht="135" x14ac:dyDescent="0.25">
      <c r="A89" s="16"/>
      <c r="B89" s="16"/>
      <c r="C89" s="16"/>
      <c r="D89" s="17" t="s">
        <v>142</v>
      </c>
      <c r="E89" s="16"/>
      <c r="F89" s="16"/>
      <c r="G89" s="16"/>
    </row>
    <row r="90" spans="1:7" x14ac:dyDescent="0.25">
      <c r="A90" s="12" t="s">
        <v>143</v>
      </c>
      <c r="B90" s="13" t="s">
        <v>16</v>
      </c>
      <c r="C90" s="13" t="s">
        <v>17</v>
      </c>
      <c r="D90" s="17" t="s">
        <v>144</v>
      </c>
      <c r="E90" s="14">
        <v>24.88</v>
      </c>
      <c r="F90" s="14">
        <v>25.79</v>
      </c>
      <c r="G90" s="15">
        <f>ROUND(E90*F90,2)</f>
        <v>641.66</v>
      </c>
    </row>
    <row r="91" spans="1:7" ht="135" x14ac:dyDescent="0.25">
      <c r="A91" s="16"/>
      <c r="B91" s="16"/>
      <c r="C91" s="16"/>
      <c r="D91" s="17" t="s">
        <v>145</v>
      </c>
      <c r="E91" s="16"/>
      <c r="F91" s="16"/>
      <c r="G91" s="16"/>
    </row>
    <row r="92" spans="1:7" ht="22.5" x14ac:dyDescent="0.25">
      <c r="A92" s="12" t="s">
        <v>146</v>
      </c>
      <c r="B92" s="13" t="s">
        <v>16</v>
      </c>
      <c r="C92" s="13" t="s">
        <v>25</v>
      </c>
      <c r="D92" s="17" t="s">
        <v>147</v>
      </c>
      <c r="E92" s="14">
        <v>1</v>
      </c>
      <c r="F92" s="14">
        <v>269.81</v>
      </c>
      <c r="G92" s="15">
        <f>ROUND(E92*F92,2)</f>
        <v>269.81</v>
      </c>
    </row>
    <row r="93" spans="1:7" ht="90" x14ac:dyDescent="0.25">
      <c r="A93" s="16"/>
      <c r="B93" s="16"/>
      <c r="C93" s="16"/>
      <c r="D93" s="17" t="s">
        <v>148</v>
      </c>
      <c r="E93" s="16"/>
      <c r="F93" s="16"/>
      <c r="G93" s="16"/>
    </row>
    <row r="94" spans="1:7" x14ac:dyDescent="0.25">
      <c r="A94" s="16"/>
      <c r="B94" s="16"/>
      <c r="C94" s="16"/>
      <c r="D94" s="24" t="s">
        <v>149</v>
      </c>
      <c r="E94" s="14">
        <v>1</v>
      </c>
      <c r="F94" s="18">
        <f>G84+G86+G88+G90+G92</f>
        <v>2385.79</v>
      </c>
      <c r="G94" s="18">
        <f>ROUND(E94*F94,2)</f>
        <v>2385.79</v>
      </c>
    </row>
    <row r="95" spans="1:7" ht="0.95" customHeight="1" x14ac:dyDescent="0.25">
      <c r="A95" s="19"/>
      <c r="B95" s="19"/>
      <c r="C95" s="19"/>
      <c r="D95" s="25"/>
      <c r="E95" s="19"/>
      <c r="F95" s="19"/>
      <c r="G95" s="19"/>
    </row>
    <row r="96" spans="1:7" x14ac:dyDescent="0.25">
      <c r="A96" s="9" t="s">
        <v>150</v>
      </c>
      <c r="B96" s="10" t="s">
        <v>10</v>
      </c>
      <c r="C96" s="9" t="s">
        <v>11</v>
      </c>
      <c r="D96" s="23" t="s">
        <v>151</v>
      </c>
      <c r="E96" s="11">
        <f>E111</f>
        <v>1</v>
      </c>
      <c r="F96" s="11">
        <f>F111</f>
        <v>13198.44</v>
      </c>
      <c r="G96" s="11">
        <f>G111</f>
        <v>13198.44</v>
      </c>
    </row>
    <row r="97" spans="1:7" ht="22.5" x14ac:dyDescent="0.25">
      <c r="A97" s="12" t="s">
        <v>152</v>
      </c>
      <c r="B97" s="13" t="s">
        <v>16</v>
      </c>
      <c r="C97" s="13" t="s">
        <v>25</v>
      </c>
      <c r="D97" s="17" t="s">
        <v>153</v>
      </c>
      <c r="E97" s="14">
        <v>3</v>
      </c>
      <c r="F97" s="14">
        <v>529.01</v>
      </c>
      <c r="G97" s="15">
        <f>ROUND(E97*F97,2)</f>
        <v>1587.03</v>
      </c>
    </row>
    <row r="98" spans="1:7" ht="225" x14ac:dyDescent="0.25">
      <c r="A98" s="16"/>
      <c r="B98" s="16"/>
      <c r="C98" s="16"/>
      <c r="D98" s="17" t="s">
        <v>154</v>
      </c>
      <c r="E98" s="16"/>
      <c r="F98" s="16"/>
      <c r="G98" s="16"/>
    </row>
    <row r="99" spans="1:7" ht="22.5" x14ac:dyDescent="0.25">
      <c r="A99" s="12" t="s">
        <v>155</v>
      </c>
      <c r="B99" s="13" t="s">
        <v>16</v>
      </c>
      <c r="C99" s="13" t="s">
        <v>25</v>
      </c>
      <c r="D99" s="17" t="s">
        <v>156</v>
      </c>
      <c r="E99" s="14">
        <v>3</v>
      </c>
      <c r="F99" s="14">
        <v>740.64</v>
      </c>
      <c r="G99" s="15">
        <f>ROUND(E99*F99,2)</f>
        <v>2221.92</v>
      </c>
    </row>
    <row r="100" spans="1:7" ht="247.5" x14ac:dyDescent="0.25">
      <c r="A100" s="16"/>
      <c r="B100" s="16"/>
      <c r="C100" s="16"/>
      <c r="D100" s="17" t="s">
        <v>157</v>
      </c>
      <c r="E100" s="16"/>
      <c r="F100" s="16"/>
      <c r="G100" s="16"/>
    </row>
    <row r="101" spans="1:7" ht="22.5" x14ac:dyDescent="0.25">
      <c r="A101" s="12" t="s">
        <v>158</v>
      </c>
      <c r="B101" s="13" t="s">
        <v>16</v>
      </c>
      <c r="C101" s="13" t="s">
        <v>25</v>
      </c>
      <c r="D101" s="17" t="s">
        <v>159</v>
      </c>
      <c r="E101" s="14">
        <v>3</v>
      </c>
      <c r="F101" s="14">
        <v>1058.07</v>
      </c>
      <c r="G101" s="15">
        <f>ROUND(E101*F101,2)</f>
        <v>3174.21</v>
      </c>
    </row>
    <row r="102" spans="1:7" ht="258.75" x14ac:dyDescent="0.25">
      <c r="A102" s="16"/>
      <c r="B102" s="16"/>
      <c r="C102" s="16"/>
      <c r="D102" s="17" t="s">
        <v>160</v>
      </c>
      <c r="E102" s="16"/>
      <c r="F102" s="16"/>
      <c r="G102" s="16"/>
    </row>
    <row r="103" spans="1:7" ht="22.5" x14ac:dyDescent="0.25">
      <c r="A103" s="12" t="s">
        <v>161</v>
      </c>
      <c r="B103" s="13" t="s">
        <v>16</v>
      </c>
      <c r="C103" s="13" t="s">
        <v>17</v>
      </c>
      <c r="D103" s="17" t="s">
        <v>162</v>
      </c>
      <c r="E103" s="14">
        <v>33.08</v>
      </c>
      <c r="F103" s="14">
        <v>154.75</v>
      </c>
      <c r="G103" s="15">
        <f>ROUND(E103*F103,2)</f>
        <v>5119.13</v>
      </c>
    </row>
    <row r="104" spans="1:7" ht="202.5" x14ac:dyDescent="0.25">
      <c r="A104" s="16"/>
      <c r="B104" s="16"/>
      <c r="C104" s="16"/>
      <c r="D104" s="17" t="s">
        <v>163</v>
      </c>
      <c r="E104" s="16"/>
      <c r="F104" s="16"/>
      <c r="G104" s="16"/>
    </row>
    <row r="105" spans="1:7" ht="22.5" x14ac:dyDescent="0.25">
      <c r="A105" s="12" t="s">
        <v>164</v>
      </c>
      <c r="B105" s="13" t="s">
        <v>16</v>
      </c>
      <c r="C105" s="13" t="s">
        <v>17</v>
      </c>
      <c r="D105" s="17" t="s">
        <v>165</v>
      </c>
      <c r="E105" s="14">
        <v>5.4</v>
      </c>
      <c r="F105" s="14">
        <v>15.87</v>
      </c>
      <c r="G105" s="15">
        <f>ROUND(E105*F105,2)</f>
        <v>85.7</v>
      </c>
    </row>
    <row r="106" spans="1:7" ht="168.75" x14ac:dyDescent="0.25">
      <c r="A106" s="16"/>
      <c r="B106" s="16"/>
      <c r="C106" s="16"/>
      <c r="D106" s="17" t="s">
        <v>166</v>
      </c>
      <c r="E106" s="16"/>
      <c r="F106" s="16"/>
      <c r="G106" s="16"/>
    </row>
    <row r="107" spans="1:7" x14ac:dyDescent="0.25">
      <c r="A107" s="12" t="s">
        <v>167</v>
      </c>
      <c r="B107" s="13" t="s">
        <v>16</v>
      </c>
      <c r="C107" s="13" t="s">
        <v>25</v>
      </c>
      <c r="D107" s="17" t="s">
        <v>168</v>
      </c>
      <c r="E107" s="14">
        <v>1</v>
      </c>
      <c r="F107" s="14">
        <v>269.81</v>
      </c>
      <c r="G107" s="15">
        <f>ROUND(E107*F107,2)</f>
        <v>269.81</v>
      </c>
    </row>
    <row r="108" spans="1:7" ht="90" x14ac:dyDescent="0.25">
      <c r="A108" s="16"/>
      <c r="B108" s="16"/>
      <c r="C108" s="16"/>
      <c r="D108" s="17" t="s">
        <v>169</v>
      </c>
      <c r="E108" s="16"/>
      <c r="F108" s="16"/>
      <c r="G108" s="16"/>
    </row>
    <row r="109" spans="1:7" x14ac:dyDescent="0.25">
      <c r="A109" s="12" t="s">
        <v>170</v>
      </c>
      <c r="B109" s="13" t="s">
        <v>16</v>
      </c>
      <c r="C109" s="13" t="s">
        <v>25</v>
      </c>
      <c r="D109" s="17" t="s">
        <v>171</v>
      </c>
      <c r="E109" s="14">
        <v>1</v>
      </c>
      <c r="F109" s="14">
        <v>740.64</v>
      </c>
      <c r="G109" s="15">
        <f>ROUND(E109*F109,2)</f>
        <v>740.64</v>
      </c>
    </row>
    <row r="110" spans="1:7" ht="90" x14ac:dyDescent="0.25">
      <c r="A110" s="16"/>
      <c r="B110" s="16"/>
      <c r="C110" s="16"/>
      <c r="D110" s="17" t="s">
        <v>172</v>
      </c>
      <c r="E110" s="16"/>
      <c r="F110" s="16"/>
      <c r="G110" s="16"/>
    </row>
    <row r="111" spans="1:7" x14ac:dyDescent="0.25">
      <c r="A111" s="16"/>
      <c r="B111" s="16"/>
      <c r="C111" s="16"/>
      <c r="D111" s="24" t="s">
        <v>173</v>
      </c>
      <c r="E111" s="14">
        <v>1</v>
      </c>
      <c r="F111" s="18">
        <f>G97+G99+G101+G103+G105+G107+G109</f>
        <v>13198.44</v>
      </c>
      <c r="G111" s="18">
        <f>ROUND(E111*F111,2)</f>
        <v>13198.44</v>
      </c>
    </row>
    <row r="112" spans="1:7" ht="0.95" customHeight="1" x14ac:dyDescent="0.25">
      <c r="A112" s="19"/>
      <c r="B112" s="19"/>
      <c r="C112" s="19"/>
      <c r="D112" s="25"/>
      <c r="E112" s="19"/>
      <c r="F112" s="19"/>
      <c r="G112" s="19"/>
    </row>
    <row r="113" spans="1:7" x14ac:dyDescent="0.25">
      <c r="A113" s="9" t="s">
        <v>174</v>
      </c>
      <c r="B113" s="10" t="s">
        <v>10</v>
      </c>
      <c r="C113" s="9" t="s">
        <v>11</v>
      </c>
      <c r="D113" s="23" t="s">
        <v>175</v>
      </c>
      <c r="E113" s="11">
        <f>E132</f>
        <v>1</v>
      </c>
      <c r="F113" s="11">
        <f>F132</f>
        <v>5734.22</v>
      </c>
      <c r="G113" s="11">
        <f>G132</f>
        <v>5734.22</v>
      </c>
    </row>
    <row r="114" spans="1:7" x14ac:dyDescent="0.25">
      <c r="A114" s="12" t="s">
        <v>176</v>
      </c>
      <c r="B114" s="13" t="s">
        <v>16</v>
      </c>
      <c r="C114" s="13" t="s">
        <v>25</v>
      </c>
      <c r="D114" s="17" t="s">
        <v>177</v>
      </c>
      <c r="E114" s="14">
        <v>1</v>
      </c>
      <c r="F114" s="14">
        <v>525.54</v>
      </c>
      <c r="G114" s="15">
        <f>ROUND(E114*F114,2)</f>
        <v>525.54</v>
      </c>
    </row>
    <row r="115" spans="1:7" ht="112.5" x14ac:dyDescent="0.25">
      <c r="A115" s="16"/>
      <c r="B115" s="16"/>
      <c r="C115" s="16"/>
      <c r="D115" s="17" t="s">
        <v>178</v>
      </c>
      <c r="E115" s="16"/>
      <c r="F115" s="16"/>
      <c r="G115" s="16"/>
    </row>
    <row r="116" spans="1:7" x14ac:dyDescent="0.25">
      <c r="A116" s="12" t="s">
        <v>179</v>
      </c>
      <c r="B116" s="13" t="s">
        <v>16</v>
      </c>
      <c r="C116" s="13" t="s">
        <v>25</v>
      </c>
      <c r="D116" s="17" t="s">
        <v>180</v>
      </c>
      <c r="E116" s="14">
        <v>1</v>
      </c>
      <c r="F116" s="14">
        <v>317.41000000000003</v>
      </c>
      <c r="G116" s="15">
        <f>ROUND(E116*F116,2)</f>
        <v>317.41000000000003</v>
      </c>
    </row>
    <row r="117" spans="1:7" ht="157.5" x14ac:dyDescent="0.25">
      <c r="A117" s="16"/>
      <c r="B117" s="16"/>
      <c r="C117" s="16"/>
      <c r="D117" s="17" t="s">
        <v>181</v>
      </c>
      <c r="E117" s="16"/>
      <c r="F117" s="16"/>
      <c r="G117" s="16"/>
    </row>
    <row r="118" spans="1:7" x14ac:dyDescent="0.25">
      <c r="A118" s="12" t="s">
        <v>182</v>
      </c>
      <c r="B118" s="13" t="s">
        <v>16</v>
      </c>
      <c r="C118" s="13" t="s">
        <v>25</v>
      </c>
      <c r="D118" s="17" t="s">
        <v>183</v>
      </c>
      <c r="E118" s="14">
        <v>8</v>
      </c>
      <c r="F118" s="14">
        <v>41.31</v>
      </c>
      <c r="G118" s="15">
        <f>ROUND(E118*F118,2)</f>
        <v>330.48</v>
      </c>
    </row>
    <row r="119" spans="1:7" ht="123.75" x14ac:dyDescent="0.25">
      <c r="A119" s="16"/>
      <c r="B119" s="16"/>
      <c r="C119" s="16"/>
      <c r="D119" s="17" t="s">
        <v>184</v>
      </c>
      <c r="E119" s="16"/>
      <c r="F119" s="16"/>
      <c r="G119" s="16"/>
    </row>
    <row r="120" spans="1:7" x14ac:dyDescent="0.25">
      <c r="A120" s="12" t="s">
        <v>185</v>
      </c>
      <c r="B120" s="13" t="s">
        <v>16</v>
      </c>
      <c r="C120" s="13" t="s">
        <v>25</v>
      </c>
      <c r="D120" s="17" t="s">
        <v>186</v>
      </c>
      <c r="E120" s="14">
        <v>1</v>
      </c>
      <c r="F120" s="14">
        <v>370.31</v>
      </c>
      <c r="G120" s="15">
        <f>ROUND(E120*F120,2)</f>
        <v>370.31</v>
      </c>
    </row>
    <row r="121" spans="1:7" ht="157.5" x14ac:dyDescent="0.25">
      <c r="A121" s="16"/>
      <c r="B121" s="16"/>
      <c r="C121" s="16"/>
      <c r="D121" s="17" t="s">
        <v>187</v>
      </c>
      <c r="E121" s="16"/>
      <c r="F121" s="16"/>
      <c r="G121" s="16"/>
    </row>
    <row r="122" spans="1:7" ht="22.5" x14ac:dyDescent="0.25">
      <c r="A122" s="12" t="s">
        <v>188</v>
      </c>
      <c r="B122" s="13" t="s">
        <v>16</v>
      </c>
      <c r="C122" s="13" t="s">
        <v>25</v>
      </c>
      <c r="D122" s="17" t="s">
        <v>189</v>
      </c>
      <c r="E122" s="14">
        <v>8</v>
      </c>
      <c r="F122" s="14">
        <v>82.52</v>
      </c>
      <c r="G122" s="15">
        <f>ROUND(E122*F122,2)</f>
        <v>660.16</v>
      </c>
    </row>
    <row r="123" spans="1:7" ht="123.75" x14ac:dyDescent="0.25">
      <c r="A123" s="16"/>
      <c r="B123" s="16"/>
      <c r="C123" s="16"/>
      <c r="D123" s="17" t="s">
        <v>190</v>
      </c>
      <c r="E123" s="16"/>
      <c r="F123" s="16"/>
      <c r="G123" s="16"/>
    </row>
    <row r="124" spans="1:7" ht="22.5" x14ac:dyDescent="0.25">
      <c r="A124" s="12" t="s">
        <v>191</v>
      </c>
      <c r="B124" s="13" t="s">
        <v>16</v>
      </c>
      <c r="C124" s="13" t="s">
        <v>137</v>
      </c>
      <c r="D124" s="17" t="s">
        <v>192</v>
      </c>
      <c r="E124" s="14">
        <v>22.7</v>
      </c>
      <c r="F124" s="14">
        <v>80.94</v>
      </c>
      <c r="G124" s="15">
        <f>ROUND(E124*F124,2)</f>
        <v>1837.34</v>
      </c>
    </row>
    <row r="125" spans="1:7" ht="191.25" x14ac:dyDescent="0.25">
      <c r="A125" s="16"/>
      <c r="B125" s="16"/>
      <c r="C125" s="16"/>
      <c r="D125" s="17" t="s">
        <v>193</v>
      </c>
      <c r="E125" s="16"/>
      <c r="F125" s="16"/>
      <c r="G125" s="16"/>
    </row>
    <row r="126" spans="1:7" ht="22.5" x14ac:dyDescent="0.25">
      <c r="A126" s="12" t="s">
        <v>194</v>
      </c>
      <c r="B126" s="13" t="s">
        <v>16</v>
      </c>
      <c r="C126" s="13" t="s">
        <v>137</v>
      </c>
      <c r="D126" s="17" t="s">
        <v>195</v>
      </c>
      <c r="E126" s="14">
        <v>16.5</v>
      </c>
      <c r="F126" s="14">
        <v>70.14</v>
      </c>
      <c r="G126" s="15">
        <f>ROUND(E126*F126,2)</f>
        <v>1157.31</v>
      </c>
    </row>
    <row r="127" spans="1:7" ht="168.75" x14ac:dyDescent="0.25">
      <c r="A127" s="16"/>
      <c r="B127" s="16"/>
      <c r="C127" s="16"/>
      <c r="D127" s="17" t="s">
        <v>196</v>
      </c>
      <c r="E127" s="16"/>
      <c r="F127" s="16"/>
      <c r="G127" s="16"/>
    </row>
    <row r="128" spans="1:7" x14ac:dyDescent="0.25">
      <c r="A128" s="12" t="s">
        <v>197</v>
      </c>
      <c r="B128" s="13" t="s">
        <v>16</v>
      </c>
      <c r="C128" s="13" t="s">
        <v>25</v>
      </c>
      <c r="D128" s="17" t="s">
        <v>198</v>
      </c>
      <c r="E128" s="14">
        <v>1</v>
      </c>
      <c r="F128" s="14">
        <v>324.07</v>
      </c>
      <c r="G128" s="15">
        <f>ROUND(E128*F128,2)</f>
        <v>324.07</v>
      </c>
    </row>
    <row r="129" spans="1:7" ht="157.5" x14ac:dyDescent="0.25">
      <c r="A129" s="16"/>
      <c r="B129" s="16"/>
      <c r="C129" s="16"/>
      <c r="D129" s="17" t="s">
        <v>199</v>
      </c>
      <c r="E129" s="16"/>
      <c r="F129" s="16"/>
      <c r="G129" s="16"/>
    </row>
    <row r="130" spans="1:7" x14ac:dyDescent="0.25">
      <c r="A130" s="12" t="s">
        <v>200</v>
      </c>
      <c r="B130" s="13" t="s">
        <v>16</v>
      </c>
      <c r="C130" s="13" t="s">
        <v>25</v>
      </c>
      <c r="D130" s="17" t="s">
        <v>201</v>
      </c>
      <c r="E130" s="14">
        <v>1</v>
      </c>
      <c r="F130" s="14">
        <v>211.6</v>
      </c>
      <c r="G130" s="15">
        <f>ROUND(E130*F130,2)</f>
        <v>211.6</v>
      </c>
    </row>
    <row r="131" spans="1:7" ht="135" x14ac:dyDescent="0.25">
      <c r="A131" s="16"/>
      <c r="B131" s="16"/>
      <c r="C131" s="16"/>
      <c r="D131" s="17" t="s">
        <v>202</v>
      </c>
      <c r="E131" s="16"/>
      <c r="F131" s="16"/>
      <c r="G131" s="16"/>
    </row>
    <row r="132" spans="1:7" x14ac:dyDescent="0.25">
      <c r="A132" s="16"/>
      <c r="B132" s="16"/>
      <c r="C132" s="16"/>
      <c r="D132" s="24" t="s">
        <v>203</v>
      </c>
      <c r="E132" s="14">
        <v>1</v>
      </c>
      <c r="F132" s="18">
        <f>G114+G116+G118+G120+G122+G124+G126+G128+G130</f>
        <v>5734.22</v>
      </c>
      <c r="G132" s="18">
        <f>ROUND(E132*F132,2)</f>
        <v>5734.22</v>
      </c>
    </row>
    <row r="133" spans="1:7" ht="0.95" customHeight="1" x14ac:dyDescent="0.25">
      <c r="A133" s="19"/>
      <c r="B133" s="19"/>
      <c r="C133" s="19"/>
      <c r="D133" s="25"/>
      <c r="E133" s="19"/>
      <c r="F133" s="19"/>
      <c r="G133" s="19"/>
    </row>
    <row r="134" spans="1:7" x14ac:dyDescent="0.25">
      <c r="A134" s="16"/>
      <c r="B134" s="16"/>
      <c r="C134" s="16"/>
      <c r="D134" s="24" t="s">
        <v>204</v>
      </c>
      <c r="E134" s="20">
        <v>1</v>
      </c>
      <c r="F134" s="18">
        <f>G5+G40+G83+G96+G113</f>
        <v>82574.28</v>
      </c>
      <c r="G134" s="18">
        <f>ROUND(E134*F134,2)</f>
        <v>82574.28</v>
      </c>
    </row>
    <row r="135" spans="1:7" ht="0.95" customHeight="1" x14ac:dyDescent="0.25">
      <c r="A135" s="19"/>
      <c r="B135" s="19"/>
      <c r="C135" s="19"/>
      <c r="D135" s="25"/>
      <c r="E135" s="19"/>
      <c r="F135" s="19"/>
      <c r="G135" s="19"/>
    </row>
    <row r="136" spans="1:7" x14ac:dyDescent="0.25">
      <c r="A136" s="16"/>
      <c r="B136" s="16"/>
      <c r="C136" s="16"/>
      <c r="D136" s="24" t="s">
        <v>205</v>
      </c>
      <c r="E136" s="20">
        <v>1</v>
      </c>
      <c r="F136" s="18">
        <f>G4</f>
        <v>82574.28</v>
      </c>
      <c r="G136" s="18">
        <f>ROUND(E136*F136,2)</f>
        <v>82574.28</v>
      </c>
    </row>
    <row r="137" spans="1:7" ht="0.95" customHeight="1" x14ac:dyDescent="0.25">
      <c r="A137" s="19"/>
      <c r="B137" s="19"/>
      <c r="C137" s="19"/>
      <c r="D137" s="25"/>
      <c r="E137" s="19"/>
      <c r="F137" s="19"/>
      <c r="G137" s="19"/>
    </row>
  </sheetData>
  <dataValidations count="1">
    <dataValidation type="list" allowBlank="1" showInputMessage="1" showErrorMessage="1" sqref="B4:B137">
      <formula1>"Capítol,Partida,Ma d’obra,Maquinària,Material,Altres,Tasca,"</formula1>
    </dataValidation>
  </dataValidation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Full1</vt:lpstr>
    </vt:vector>
  </TitlesOfParts>
  <Company>Universitat de Barcelona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Serrano Catalan</dc:creator>
  <cp:lastModifiedBy>Martina Serrano Catalan</cp:lastModifiedBy>
  <dcterms:created xsi:type="dcterms:W3CDTF">2022-03-10T09:31:24Z</dcterms:created>
  <dcterms:modified xsi:type="dcterms:W3CDTF">2022-03-10T09:33:20Z</dcterms:modified>
</cp:coreProperties>
</file>