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701"/>
  <workbookPr defaultThemeVersion="124226"/>
  <mc:AlternateContent xmlns:mc="http://schemas.openxmlformats.org/markup-compatibility/2006">
    <mc:Choice Requires="x15">
      <x15ac:absPath xmlns:x15ac="http://schemas.microsoft.com/office/spreadsheetml/2010/11/ac" url="C:\DADES_JOAQUIN\_CONFINAMENT_2020_MARÇ\010_TCQ\030_TAULA_HORES_MA_OBRA\CONCURSOS\SERGI_PI_I_MARGALL\LOT_02\"/>
    </mc:Choice>
  </mc:AlternateContent>
  <xr:revisionPtr revIDLastSave="0" documentId="13_ncr:1_{97477811-F6E4-4A6B-B789-C7F732C87242}" xr6:coauthVersionLast="47" xr6:coauthVersionMax="47" xr10:uidLastSave="{00000000-0000-0000-0000-000000000000}"/>
  <bookViews>
    <workbookView xWindow="-120" yWindow="-120" windowWidth="29040" windowHeight="15840" tabRatio="976" activeTab="1" xr2:uid="{00000000-000D-0000-FFFF-FFFF00000000}"/>
  </bookViews>
  <sheets>
    <sheet name="BASE_BEDEC" sheetId="4" r:id="rId1"/>
    <sheet name="H_MA_OBRA" sheetId="14" r:id="rId2"/>
    <sheet name="ESTADISTICA" sheetId="19" r:id="rId3"/>
    <sheet name="COMPONENTS" sheetId="20" r:id="rId4"/>
    <sheet name="LCT" sheetId="21" r:id="rId5"/>
  </sheets>
  <definedNames>
    <definedName name="_xlnm._FilterDatabase" localSheetId="3" hidden="1">COMPONENTS!$A$1:$K$802</definedName>
    <definedName name="_xlnm._FilterDatabase" localSheetId="4" hidden="1">LCT!#REF!</definedName>
    <definedName name="Print_Titles" localSheetId="0">BASE_BEDEC!$1:$5</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C42" i="21" l="1"/>
  <c r="C26" i="14"/>
  <c r="K786" i="20"/>
  <c r="K785" i="20"/>
  <c r="K784" i="20"/>
  <c r="K783" i="20"/>
  <c r="K782" i="20"/>
  <c r="K781" i="20"/>
  <c r="K780" i="20"/>
  <c r="K779" i="20"/>
  <c r="K778" i="20"/>
  <c r="K777" i="20"/>
  <c r="K776" i="20"/>
  <c r="K775" i="20"/>
  <c r="K774" i="20"/>
  <c r="K773" i="20"/>
  <c r="K772" i="20"/>
  <c r="K771" i="20"/>
  <c r="K770" i="20"/>
  <c r="K769" i="20"/>
  <c r="K768" i="20"/>
  <c r="K767" i="20"/>
  <c r="K766" i="20"/>
  <c r="K765" i="20"/>
  <c r="K764" i="20"/>
  <c r="K763" i="20"/>
  <c r="K762" i="20"/>
  <c r="K761" i="20"/>
  <c r="K760" i="20"/>
  <c r="K759" i="20"/>
  <c r="K758" i="20"/>
  <c r="K757" i="20"/>
  <c r="K756" i="20"/>
  <c r="K755" i="20"/>
  <c r="K754" i="20"/>
  <c r="K753" i="20"/>
  <c r="K752" i="20"/>
  <c r="K751" i="20"/>
  <c r="K750" i="20"/>
  <c r="K749" i="20"/>
  <c r="K748" i="20"/>
  <c r="K747" i="20"/>
  <c r="K746" i="20"/>
  <c r="K745" i="20"/>
  <c r="K744" i="20"/>
  <c r="K743" i="20"/>
  <c r="K742" i="20"/>
  <c r="K741" i="20"/>
  <c r="K740" i="20"/>
  <c r="K739" i="20"/>
  <c r="K738" i="20"/>
  <c r="K737" i="20"/>
  <c r="K736" i="20"/>
  <c r="K735" i="20"/>
  <c r="K734" i="20"/>
  <c r="K733" i="20"/>
  <c r="K732" i="20"/>
  <c r="K731" i="20"/>
  <c r="K730" i="20"/>
  <c r="K729" i="20"/>
  <c r="K728" i="20"/>
  <c r="K727" i="20"/>
  <c r="K726" i="20"/>
  <c r="K725" i="20"/>
  <c r="K724" i="20"/>
  <c r="K723" i="20"/>
  <c r="K722" i="20"/>
  <c r="K721" i="20"/>
  <c r="K720" i="20"/>
  <c r="K713" i="20" l="1"/>
  <c r="K712" i="20"/>
  <c r="K711" i="20"/>
  <c r="K710" i="20"/>
  <c r="K709" i="20"/>
  <c r="K708" i="20"/>
  <c r="K707" i="20"/>
  <c r="K706" i="20"/>
  <c r="K705" i="20"/>
  <c r="K704" i="20"/>
  <c r="K703" i="20"/>
  <c r="K702" i="20"/>
  <c r="K701" i="20"/>
  <c r="K700" i="20"/>
  <c r="K699" i="20"/>
  <c r="K698" i="20"/>
  <c r="K697" i="20"/>
  <c r="K696" i="20"/>
  <c r="K695" i="20"/>
  <c r="K694" i="20"/>
  <c r="K693" i="20"/>
  <c r="K692" i="20"/>
  <c r="K691" i="20"/>
  <c r="K690" i="20"/>
  <c r="K689" i="20"/>
  <c r="K688" i="20"/>
  <c r="K687" i="20"/>
  <c r="K686" i="20"/>
  <c r="K685" i="20"/>
  <c r="K684" i="20"/>
  <c r="K683" i="20"/>
  <c r="C67" i="14" l="1"/>
  <c r="K787" i="20" l="1"/>
  <c r="K719" i="20"/>
  <c r="K718" i="20"/>
  <c r="K673" i="20"/>
  <c r="K672" i="20"/>
  <c r="K671" i="20"/>
  <c r="K670" i="20"/>
  <c r="K669" i="20"/>
  <c r="K668" i="20"/>
  <c r="O147" i="4" l="1"/>
  <c r="K793" i="20" l="1"/>
  <c r="K792" i="20"/>
  <c r="K791" i="20"/>
  <c r="K790" i="20"/>
  <c r="K789" i="20"/>
  <c r="K788" i="20"/>
  <c r="K717" i="20"/>
  <c r="K716" i="20"/>
  <c r="K715" i="20"/>
  <c r="K714" i="20"/>
  <c r="K682" i="20"/>
  <c r="K681" i="20"/>
  <c r="K680" i="20"/>
  <c r="K679" i="20"/>
  <c r="K678" i="20"/>
  <c r="K677" i="20"/>
  <c r="K676" i="20"/>
  <c r="K675" i="20"/>
  <c r="K674" i="20"/>
  <c r="K667" i="20"/>
  <c r="K666" i="20"/>
  <c r="K665" i="20"/>
  <c r="K664" i="20"/>
  <c r="K663" i="20"/>
  <c r="K662" i="20"/>
  <c r="K661" i="20"/>
  <c r="K660" i="20"/>
  <c r="K659" i="20"/>
  <c r="K658" i="20"/>
  <c r="K657" i="20"/>
  <c r="K656" i="20"/>
  <c r="K655" i="20"/>
  <c r="K654" i="20"/>
  <c r="K653" i="20"/>
  <c r="F801" i="20" s="1"/>
  <c r="K652" i="20"/>
  <c r="G798" i="20"/>
  <c r="K5" i="19" s="1"/>
  <c r="G797" i="20"/>
  <c r="E5" i="19" s="1"/>
  <c r="F797" i="20"/>
  <c r="F5" i="19" s="1"/>
  <c r="G796" i="20"/>
  <c r="C5" i="19" s="1"/>
  <c r="F796" i="20"/>
  <c r="D5" i="19" s="1"/>
  <c r="D13" i="19" l="1"/>
  <c r="F13" i="19" s="1"/>
  <c r="D12" i="19"/>
  <c r="F12" i="19" s="1"/>
  <c r="G801" i="20"/>
  <c r="F800" i="20"/>
  <c r="H5" i="19" s="1"/>
  <c r="J5" i="19" s="1"/>
  <c r="G800" i="20"/>
  <c r="G5" i="19" s="1"/>
  <c r="I5" i="19" s="1"/>
  <c r="I8" i="19" s="1"/>
  <c r="K8" i="19"/>
  <c r="C8" i="19"/>
  <c r="G8" i="19" l="1"/>
  <c r="E8" i="19"/>
  <c r="L5" i="19"/>
  <c r="L8" i="19" s="1"/>
  <c r="Q5" i="19" l="1"/>
  <c r="P5" i="19"/>
  <c r="R5" i="19"/>
  <c r="N5" i="19"/>
  <c r="T5" i="19" s="1"/>
  <c r="O5" i="19"/>
  <c r="U5" i="19" s="1"/>
  <c r="W5" i="19" l="1"/>
  <c r="Y5" i="19" s="1"/>
  <c r="C63" i="14"/>
  <c r="C60" i="14"/>
  <c r="C57" i="14"/>
  <c r="C54" i="14"/>
  <c r="C34" i="14"/>
  <c r="C31" i="14"/>
  <c r="C12" i="14"/>
  <c r="C7" i="14"/>
  <c r="C72" i="14" l="1"/>
  <c r="C74" i="14" s="1"/>
  <c r="C78" i="14" s="1"/>
</calcChain>
</file>

<file path=xl/sharedStrings.xml><?xml version="1.0" encoding="utf-8"?>
<sst xmlns="http://schemas.openxmlformats.org/spreadsheetml/2006/main" count="3108" uniqueCount="1147">
  <si>
    <t>A010</t>
  </si>
  <si>
    <t>PERSONAL TÈCNIC</t>
  </si>
  <si>
    <t>A010_01</t>
  </si>
  <si>
    <t>AJUDANT</t>
  </si>
  <si>
    <t>A010_02</t>
  </si>
  <si>
    <t>CAP D'OBRA</t>
  </si>
  <si>
    <t>A010_03</t>
  </si>
  <si>
    <t>ARQUEÒLEG</t>
  </si>
  <si>
    <t>A010_04</t>
  </si>
  <si>
    <t>RESTAURADOR</t>
  </si>
  <si>
    <t>A010_06</t>
  </si>
  <si>
    <t>ESCULTOR</t>
  </si>
  <si>
    <t>A010_07</t>
  </si>
  <si>
    <t>ADMINSITRATIU</t>
  </si>
  <si>
    <t>A010_08</t>
  </si>
  <si>
    <t>TÈCNIC DE JARDINERIA</t>
  </si>
  <si>
    <t>A010_09</t>
  </si>
  <si>
    <t>TÈCNIC DE NETEJA</t>
  </si>
  <si>
    <t>A010_10</t>
  </si>
  <si>
    <t>TÈCNIC</t>
  </si>
  <si>
    <t>A011</t>
  </si>
  <si>
    <t>ENCARREGATS I CAPS DE COLLA</t>
  </si>
  <si>
    <t>ENCARREGAT</t>
  </si>
  <si>
    <t>A011_01</t>
  </si>
  <si>
    <t>A011_02</t>
  </si>
  <si>
    <t>CAP DE COLLA</t>
  </si>
  <si>
    <t>A012</t>
  </si>
  <si>
    <t>OFICIALS</t>
  </si>
  <si>
    <t>A012_01</t>
  </si>
  <si>
    <t>OFICIAL 1A</t>
  </si>
  <si>
    <t>A012_02</t>
  </si>
  <si>
    <t>GRUISTA</t>
  </si>
  <si>
    <t>A012_04</t>
  </si>
  <si>
    <t>OFICIAL 2A</t>
  </si>
  <si>
    <t>A013</t>
  </si>
  <si>
    <t>AJUDANTS</t>
  </si>
  <si>
    <t>A013_01</t>
  </si>
  <si>
    <t>A014</t>
  </si>
  <si>
    <t>MANOBRES</t>
  </si>
  <si>
    <t>A014_01</t>
  </si>
  <si>
    <t>MANOBRE</t>
  </si>
  <si>
    <t>A015</t>
  </si>
  <si>
    <t>MANOBRES ESPECIALISTES</t>
  </si>
  <si>
    <t>A015_01</t>
  </si>
  <si>
    <t>MANOBRE ESPECIALISTA</t>
  </si>
  <si>
    <t>A016</t>
  </si>
  <si>
    <t>PEONS</t>
  </si>
  <si>
    <t>A016_01</t>
  </si>
  <si>
    <t>PEÓ</t>
  </si>
  <si>
    <t>A016_03</t>
  </si>
  <si>
    <t>CONDUCTOR</t>
  </si>
  <si>
    <t>A017</t>
  </si>
  <si>
    <t>PEONS ESPECIALITZATS</t>
  </si>
  <si>
    <t>A017_02</t>
  </si>
  <si>
    <t>PEÒ ESPECIALITZAT</t>
  </si>
  <si>
    <t>A018</t>
  </si>
  <si>
    <t>VIGILANTS I GUARDES DE SEGURETAT</t>
  </si>
  <si>
    <t>A018_01</t>
  </si>
  <si>
    <t>GUARDA JURAT</t>
  </si>
  <si>
    <t>A019</t>
  </si>
  <si>
    <t>MAGATZEMERS</t>
  </si>
  <si>
    <t>A019_01</t>
  </si>
  <si>
    <t>MAGATZEMER</t>
  </si>
  <si>
    <t>A01H</t>
  </si>
  <si>
    <t>MÀ D'OBRA DE SEGURETAT I SALUT</t>
  </si>
  <si>
    <t xml:space="preserve">A01H_01 </t>
  </si>
  <si>
    <t>COORDINADOR</t>
  </si>
  <si>
    <t>A01H_02</t>
  </si>
  <si>
    <t>A01H_03</t>
  </si>
  <si>
    <t>A01H_04</t>
  </si>
  <si>
    <t>A0102000</t>
  </si>
  <si>
    <t>A0100000</t>
  </si>
  <si>
    <t>A010A000</t>
  </si>
  <si>
    <t>A010A100</t>
  </si>
  <si>
    <t>A010V010</t>
  </si>
  <si>
    <t>A010V050</t>
  </si>
  <si>
    <t>A010V100</t>
  </si>
  <si>
    <t>A010E000</t>
  </si>
  <si>
    <t>A0101000</t>
  </si>
  <si>
    <t>A010P100</t>
  </si>
  <si>
    <t>A010P200</t>
  </si>
  <si>
    <t>A010V000</t>
  </si>
  <si>
    <t>A0111000</t>
  </si>
  <si>
    <t>A011P000</t>
  </si>
  <si>
    <t>A0112000</t>
  </si>
  <si>
    <t>A011V000</t>
  </si>
  <si>
    <t>A0121000</t>
  </si>
  <si>
    <t>A0122000</t>
  </si>
  <si>
    <t>A0123000</t>
  </si>
  <si>
    <t>A0124000</t>
  </si>
  <si>
    <t>A0125000</t>
  </si>
  <si>
    <t>A0126000</t>
  </si>
  <si>
    <t>A0127000</t>
  </si>
  <si>
    <t>A0128000</t>
  </si>
  <si>
    <t>A0129000</t>
  </si>
  <si>
    <t>A012A000</t>
  </si>
  <si>
    <t>A012B000</t>
  </si>
  <si>
    <t>A012C000</t>
  </si>
  <si>
    <t>A012D000</t>
  </si>
  <si>
    <t>A012E000</t>
  </si>
  <si>
    <t>A012F000</t>
  </si>
  <si>
    <t>A012G000</t>
  </si>
  <si>
    <t>A012H000</t>
  </si>
  <si>
    <t>A012K000</t>
  </si>
  <si>
    <t>A012L000</t>
  </si>
  <si>
    <t>A012M000</t>
  </si>
  <si>
    <t>A012N000</t>
  </si>
  <si>
    <t>A012P000</t>
  </si>
  <si>
    <t>A012PP00</t>
  </si>
  <si>
    <t>A012PV00</t>
  </si>
  <si>
    <t>A012Q000</t>
  </si>
  <si>
    <t>A012R000</t>
  </si>
  <si>
    <t>A012S000</t>
  </si>
  <si>
    <t>A012W000</t>
  </si>
  <si>
    <t>A012Y000</t>
  </si>
  <si>
    <t>A012T000</t>
  </si>
  <si>
    <t>A012P200</t>
  </si>
  <si>
    <t>A0132000</t>
  </si>
  <si>
    <t>A0133000</t>
  </si>
  <si>
    <t>A0134000</t>
  </si>
  <si>
    <t>A0135000</t>
  </si>
  <si>
    <t>A0136000</t>
  </si>
  <si>
    <t>A0137000</t>
  </si>
  <si>
    <t>A0138000</t>
  </si>
  <si>
    <t>A0139000</t>
  </si>
  <si>
    <t>A013A000</t>
  </si>
  <si>
    <t>A013B000</t>
  </si>
  <si>
    <t>A013C000</t>
  </si>
  <si>
    <t>h</t>
  </si>
  <si>
    <t>Cap d'obra</t>
  </si>
  <si>
    <t>Administratiu d'obra</t>
  </si>
  <si>
    <t>Ajudant d'obra</t>
  </si>
  <si>
    <t>Arqueòleg director</t>
  </si>
  <si>
    <t>Arqueòleg ajudant</t>
  </si>
  <si>
    <t>A010A200</t>
  </si>
  <si>
    <t>Arqueòleg dibuixant</t>
  </si>
  <si>
    <t>Escultor</t>
  </si>
  <si>
    <t>Tècnic de jardineria de grau superior</t>
  </si>
  <si>
    <t>Tècnic de jardineria de grau mig</t>
  </si>
  <si>
    <t>A010S000</t>
  </si>
  <si>
    <t>Tècnic inspector acreditat entitat de control</t>
  </si>
  <si>
    <t>A010T000</t>
  </si>
  <si>
    <t>Tècnic mig o superior</t>
  </si>
  <si>
    <t>Tècnic de neteja</t>
  </si>
  <si>
    <t>Conservador- restaurador director de la intervenció</t>
  </si>
  <si>
    <t>Conservador-restaurador</t>
  </si>
  <si>
    <t>Restaurador assistent</t>
  </si>
  <si>
    <t>Encarregat d'obra</t>
  </si>
  <si>
    <t>Cap de colla</t>
  </si>
  <si>
    <t>Encarregat jardiner</t>
  </si>
  <si>
    <t>Cap de colla de neteja</t>
  </si>
  <si>
    <t>Oficial 1a</t>
  </si>
  <si>
    <t>Oficial 1a paleta</t>
  </si>
  <si>
    <t>Oficial 1a encofrador</t>
  </si>
  <si>
    <t>Oficial 1a ferrallista</t>
  </si>
  <si>
    <t>Oficial 1a soldador</t>
  </si>
  <si>
    <t>Oficial 1a picapedrer</t>
  </si>
  <si>
    <t>Oficial 1a col·locador</t>
  </si>
  <si>
    <t>Oficial 1a polidor</t>
  </si>
  <si>
    <t>Oficial 1a guixaire</t>
  </si>
  <si>
    <t>Oficial 1a fuster</t>
  </si>
  <si>
    <t>Oficial 1a estucador</t>
  </si>
  <si>
    <t>Oficial 1a esgrafiador</t>
  </si>
  <si>
    <t>Oficial 1a pintor</t>
  </si>
  <si>
    <t>Oficial 1a vidrier</t>
  </si>
  <si>
    <t>Oficial 1a manyà</t>
  </si>
  <si>
    <t>Oficial 1a calefactor</t>
  </si>
  <si>
    <t>Oficial 1a electricista</t>
  </si>
  <si>
    <t>A012J000</t>
  </si>
  <si>
    <t>Oficial 1a lampista</t>
  </si>
  <si>
    <t>Oficial 1a plomer</t>
  </si>
  <si>
    <t>Oficial 1a llauner</t>
  </si>
  <si>
    <t>Oficial 1a muntador</t>
  </si>
  <si>
    <t>Oficial 1a d'obra pública</t>
  </si>
  <si>
    <t>Oficial 1a jardiner</t>
  </si>
  <si>
    <t>Oficial 2a jardiner</t>
  </si>
  <si>
    <t>Oficial 1a jardiner especialista en arboricultura</t>
  </si>
  <si>
    <t>Oficial 1a especialista en arboricultura i tècniques verticals</t>
  </si>
  <si>
    <t>Oficial 1a frigorista</t>
  </si>
  <si>
    <t>Oficial 1a marbrista</t>
  </si>
  <si>
    <t>Submarinista</t>
  </si>
  <si>
    <t>Gruista</t>
  </si>
  <si>
    <t>Oficial 1a mantenidor</t>
  </si>
  <si>
    <t>Oficial 1a informàtic</t>
  </si>
  <si>
    <t>Ajudant paleta</t>
  </si>
  <si>
    <t>Ajudant encofrador</t>
  </si>
  <si>
    <t>Ajudant ferrallista</t>
  </si>
  <si>
    <t>Ajudant soldador</t>
  </si>
  <si>
    <t>Ajudant picapedrer</t>
  </si>
  <si>
    <t>Ajudant col·locador</t>
  </si>
  <si>
    <t>Ajudant polidor</t>
  </si>
  <si>
    <t>Ajudant guixaire</t>
  </si>
  <si>
    <t>Ajudant fuster</t>
  </si>
  <si>
    <t>Ajudant estucador</t>
  </si>
  <si>
    <t>Ajudant esgrafiador</t>
  </si>
  <si>
    <t>A013D000</t>
  </si>
  <si>
    <t>Ajudant pintor</t>
  </si>
  <si>
    <t>A013E000</t>
  </si>
  <si>
    <t>Ajudant vidrier</t>
  </si>
  <si>
    <t>A013F000</t>
  </si>
  <si>
    <t>Ajudant manyà</t>
  </si>
  <si>
    <t>A013G000</t>
  </si>
  <si>
    <t>Ajudant calefactor</t>
  </si>
  <si>
    <t>A013H000</t>
  </si>
  <si>
    <t>Ajudant electricista</t>
  </si>
  <si>
    <t>A013J000</t>
  </si>
  <si>
    <t>Ajudant lampista</t>
  </si>
  <si>
    <t>A013K000</t>
  </si>
  <si>
    <t>Ajudant plomer</t>
  </si>
  <si>
    <t>A013L000</t>
  </si>
  <si>
    <t>Ajudant llauner</t>
  </si>
  <si>
    <t>A013M000</t>
  </si>
  <si>
    <t>Ajudant muntador</t>
  </si>
  <si>
    <t>A013N000</t>
  </si>
  <si>
    <t>Ajudant obra pública</t>
  </si>
  <si>
    <t>A013P000</t>
  </si>
  <si>
    <t>Ajudant jardiner</t>
  </si>
  <si>
    <t>A013Q000</t>
  </si>
  <si>
    <t>Ajudant frigorista</t>
  </si>
  <si>
    <t>A0140000</t>
  </si>
  <si>
    <t>Manobre</t>
  </si>
  <si>
    <t>A0149000</t>
  </si>
  <si>
    <t>Manobre guixaire</t>
  </si>
  <si>
    <t>A0150000</t>
  </si>
  <si>
    <t>Manobre especialista</t>
  </si>
  <si>
    <t>A016V000</t>
  </si>
  <si>
    <t>Peó neteja</t>
  </si>
  <si>
    <t>A016X000</t>
  </si>
  <si>
    <t>Conductor de neteja</t>
  </si>
  <si>
    <t>A017T000</t>
  </si>
  <si>
    <t>Peó especialitzat en neteja de mur cortina</t>
  </si>
  <si>
    <t>A017V000</t>
  </si>
  <si>
    <t>Peó especialitzat en neteja d'elements arquitectònics</t>
  </si>
  <si>
    <t>A017Y000</t>
  </si>
  <si>
    <t>Peó especialitzat en neteja</t>
  </si>
  <si>
    <t>A0181000</t>
  </si>
  <si>
    <t>Guarda jurat</t>
  </si>
  <si>
    <t>A0190000</t>
  </si>
  <si>
    <t>Magatzemer</t>
  </si>
  <si>
    <t>A01H1000</t>
  </si>
  <si>
    <t>Coordinador d'activitats preventives</t>
  </si>
  <si>
    <t>A01H3000</t>
  </si>
  <si>
    <t>Ajudant per a seguretat i salut</t>
  </si>
  <si>
    <t>A01H4000</t>
  </si>
  <si>
    <t>Manobre per a seguretat i salut</t>
  </si>
  <si>
    <t>CONVENI DE REFERÈNCIA</t>
  </si>
  <si>
    <t>CATEGORIA DE REFERÈNCIA</t>
  </si>
  <si>
    <t>PREU / HORA (BEDEC)</t>
  </si>
  <si>
    <t>JARDINERIA</t>
  </si>
  <si>
    <t>A EFECTES DE CÀLCUL DEL % DE MILLORA SALARIAL, A CADA ELEMENT SIMPLE DE MÀ D'OBRA CAL ASSIGNAR-LI UN CONVENI  SECTORIAL DE REFERÈNCIA (PROVÍNCIA DE BARCELONA, AUTONÒMIC DE CATALUNYA O ESTATAL) I LA CATEGORIA  DINTRE DELCONVENI DE REFERÈNCIA</t>
  </si>
  <si>
    <t>TIPUS DE CONVENI</t>
  </si>
  <si>
    <t>NO ES CONSIDERA</t>
  </si>
  <si>
    <t>CONSTRUCCIÓ</t>
  </si>
  <si>
    <t>G4-CAP DE COLLA</t>
  </si>
  <si>
    <t>PROVINCIAL</t>
  </si>
  <si>
    <t>G4-OFICIAL 1A</t>
  </si>
  <si>
    <t>OFICI-OFICIAL JARD.</t>
  </si>
  <si>
    <t>ESTATAL</t>
  </si>
  <si>
    <t>G2-AJUDANT</t>
  </si>
  <si>
    <t>OFICI-JARDINER</t>
  </si>
  <si>
    <t>OFICI-AUXILIAR JARD.</t>
  </si>
  <si>
    <t>G1-MANOBRE ORDINARI</t>
  </si>
  <si>
    <t>G2-MANOBRE ESPECIALISTA</t>
  </si>
  <si>
    <t>G2-GUARDA JURAT</t>
  </si>
  <si>
    <t>ELEMENT SIMPLE DE MÀ D'OBRA</t>
  </si>
  <si>
    <t>G2-MAGATZEMER MAGATZEM CENTRAL</t>
  </si>
  <si>
    <t>ALTRES QUE NO ES CONSIDEREN</t>
  </si>
  <si>
    <t>CODI</t>
  </si>
  <si>
    <t>DESCRIPCIÓ</t>
  </si>
  <si>
    <t>AMID.</t>
  </si>
  <si>
    <t>PEÓ JARDINER</t>
  </si>
  <si>
    <t>OFICI-PEÓ</t>
  </si>
  <si>
    <t>Estadística de components: elements simples de mà d'obra</t>
  </si>
  <si>
    <t xml:space="preserve">Assignació de Conveni i Categoria de referència </t>
  </si>
  <si>
    <t>Codi</t>
  </si>
  <si>
    <t>Descripció</t>
  </si>
  <si>
    <t>Hores</t>
  </si>
  <si>
    <t>Conveni de  Referència</t>
  </si>
  <si>
    <t>Categoria</t>
  </si>
  <si>
    <t>Tipus de Conveni</t>
  </si>
  <si>
    <t>CONVENI DE REFERÈNCIA: CONSTRUCCIÓ. CATEGORIA: G1-MANOBRE ORDINARI</t>
  </si>
  <si>
    <t>CONVENI DE REFERÈNCIA: CONSTRUCCIÓ. CATEGORIA: G2-AJUDANT</t>
  </si>
  <si>
    <t>CONVENI DE REFERÈNCIA: CONSTRUCCIÓ. CATEGORIA: G2-MANOBRE ESPECIALISTA</t>
  </si>
  <si>
    <t>CONVENI DE REFERÈNCIA: CONSTRUCCIÓ. CATEGORIA: G4-CAP DE COLLA</t>
  </si>
  <si>
    <t>CONVENI DE REFERÈNCIA: CONSTRUCCIÓ. CATEGORIA: G4-OFICIAL 1A</t>
  </si>
  <si>
    <t>CONVENI DE REFERÈNCIA: JARDINERIA. CATEGORIA: OFICI-PEÓ</t>
  </si>
  <si>
    <t>CONVENI DE REFERÈNCIA: JARDINERIA. CATEGORIA: OFICI-AUXILIAR JARD.</t>
  </si>
  <si>
    <t>CONVENI DE REFERÈNCIA: JARDINERIA. CATEGORIA: OFICI-JARDINER</t>
  </si>
  <si>
    <t>CONVENI DE REFERÈNCIA: JARDINERIA. CATEGORIA: OFICI-OFICIAL JARD.</t>
  </si>
  <si>
    <t>ELEMENTS SIMPLES DE MÀ D'OBRA DEL PRESSUPOST QUE NO ES CONSIDEREN</t>
  </si>
  <si>
    <t>TOTAL HORES (BASE TCQ DEL PRESSUPOST DEL PROJECTE)</t>
  </si>
  <si>
    <t>TAULA RESUM D'HORES DE MÀ D'OBRA I ASSIGNACIÓ DE CONVENIS I CATEGORIES DE REFERÈNCIA, A EFECTES DE FORMULAR LES OFERTES RELATIVES A LA CONTRACTACIÓ PÚBLICA SOSTENIBLE</t>
  </si>
  <si>
    <t xml:space="preserve">Estimació d'hores de les categories de mà d'obra que es consideren </t>
  </si>
  <si>
    <t>Estimació d'hores addicionals d'operaris de maquinària (base: estadística de components del pressupost - elements simples de maquinària)</t>
  </si>
  <si>
    <t>TOTAL ESTIMAT D'HORES DE REFERÈNCIA DE LES ACTIVITATS A DESENVOLUPAR PER MÀ D'OBRA A EFECTES DE FORMULAR LES OFERTES DE CONTRACTACIÓ PÚBLICA SOSTENIBLE</t>
  </si>
  <si>
    <t>*(1X)</t>
  </si>
  <si>
    <t>*(1Y)</t>
  </si>
  <si>
    <t>*(2X)</t>
  </si>
  <si>
    <t>*(2Y)</t>
  </si>
  <si>
    <t>*(3X)</t>
  </si>
  <si>
    <t>*(4X)</t>
  </si>
  <si>
    <t>*(3Y)</t>
  </si>
  <si>
    <t>*(4Y)</t>
  </si>
  <si>
    <t>*(1X)+*(2X)+*(3X)+*(4X)</t>
  </si>
  <si>
    <t>LOT</t>
  </si>
  <si>
    <t>PEM</t>
  </si>
  <si>
    <t>PEM_A</t>
  </si>
  <si>
    <t>HORES_A</t>
  </si>
  <si>
    <t>PEM_C</t>
  </si>
  <si>
    <t>HORES_C</t>
  </si>
  <si>
    <t>PEM_C AMB OPERARI</t>
  </si>
  <si>
    <t>HORES_C AMB OPERARI</t>
  </si>
  <si>
    <t>PEM_C SENSE OPERARI</t>
  </si>
  <si>
    <t>HORES_C SENSE OPERARI</t>
  </si>
  <si>
    <t>PEM_B</t>
  </si>
  <si>
    <t>RESTA_PEM</t>
  </si>
  <si>
    <t>ESTIMACIÓ: IMPORT PEM_A RESTA PEM</t>
  </si>
  <si>
    <t>ESTIMACIÓ: IMPORT PEM_C AMB OPERARI RESTA PEM</t>
  </si>
  <si>
    <t>ESTIMACIÓ: IMPORT PEM_C SENSE OPERARI RESTA PEM</t>
  </si>
  <si>
    <t>ESTIMACIÓ: IMPORT PEM_B RESTA PEM</t>
  </si>
  <si>
    <t>ESTIMACIÓ IMPORT RESTA_PEM RESTA_PEM</t>
  </si>
  <si>
    <t>HORES_A PER RESTA_PEM</t>
  </si>
  <si>
    <t>HORES_C AMB OPERARI PER RESTA_PEM</t>
  </si>
  <si>
    <t>TOTAL VOLUM D'HORES A CONSIDERAR</t>
  </si>
  <si>
    <t>INCREMENT RESPECTE HORES_A</t>
  </si>
  <si>
    <t>%PEM</t>
  </si>
  <si>
    <t>%PEM_A</t>
  </si>
  <si>
    <t>%PEM_C</t>
  </si>
  <si>
    <t>%PEM_C AMB OPERARI</t>
  </si>
  <si>
    <t>%PEM_C SENSE OPERARI</t>
  </si>
  <si>
    <t>%PEM_B</t>
  </si>
  <si>
    <t>%RESTA_PEM</t>
  </si>
  <si>
    <t>OBRA</t>
  </si>
  <si>
    <t>ESTADÍSTICA DE COMPONENTS</t>
  </si>
  <si>
    <t>Filtres:     Màscara: *          Tipus: TOTS      (Ordenació per codi)</t>
  </si>
  <si>
    <t>NUM.</t>
  </si>
  <si>
    <t>UA</t>
  </si>
  <si>
    <t>PREU</t>
  </si>
  <si>
    <t>AMIDAMENT</t>
  </si>
  <si>
    <t>IMPORT</t>
  </si>
  <si>
    <t>%</t>
  </si>
  <si>
    <t>Ma_Obra</t>
  </si>
  <si>
    <t>Maquinària</t>
  </si>
  <si>
    <t>Maquinària amb operari</t>
  </si>
  <si>
    <t>Maquinària sense operari</t>
  </si>
  <si>
    <t>Materials</t>
  </si>
  <si>
    <t>A</t>
  </si>
  <si>
    <t>B</t>
  </si>
  <si>
    <t>C</t>
  </si>
  <si>
    <t>Cost Horari mitjà</t>
  </si>
  <si>
    <t>Pes Mà d'obra</t>
  </si>
  <si>
    <t>Cost horari PEM de mà d’obra de referència a efectes sancionadors:</t>
  </si>
  <si>
    <t xml:space="preserve">COST_HORA_PEM  = </t>
  </si>
  <si>
    <t>PES_MA_OBRA =</t>
  </si>
  <si>
    <t>Percentatge de ponderació de l’import de la mà d’obra respecte de l’import del pressupost a efectes sancionadors:</t>
  </si>
  <si>
    <t>EXPLOTACIÓ DE L'ESTADÍSTICA DEL  PRESSUPOST DE: Reurbanització del carrer Pi i Maragall. Lot 02</t>
  </si>
  <si>
    <t>H</t>
  </si>
  <si>
    <t>A0130000</t>
  </si>
  <si>
    <t>A013U001</t>
  </si>
  <si>
    <t>Ajudant</t>
  </si>
  <si>
    <t>A01-FEOZ</t>
  </si>
  <si>
    <t>A01-FEP0</t>
  </si>
  <si>
    <t>A01-FEP1</t>
  </si>
  <si>
    <t>A01-FEP3</t>
  </si>
  <si>
    <t>A01-FEP9</t>
  </si>
  <si>
    <t>A01-FEPC</t>
  </si>
  <si>
    <t>A01-FEPD</t>
  </si>
  <si>
    <t>A01-FEPE</t>
  </si>
  <si>
    <t>Ayudante fontanero</t>
  </si>
  <si>
    <t>A01-FEPH</t>
  </si>
  <si>
    <t>A01-FEPJ</t>
  </si>
  <si>
    <t>A0D-0007</t>
  </si>
  <si>
    <t>A0D-0009</t>
  </si>
  <si>
    <t>A0E-000A</t>
  </si>
  <si>
    <t>A0F-000B</t>
  </si>
  <si>
    <t>A0F-000C</t>
  </si>
  <si>
    <t>A0F-000D</t>
  </si>
  <si>
    <t>A0F-000E</t>
  </si>
  <si>
    <t>A0F-000F</t>
  </si>
  <si>
    <t>A0F-000I</t>
  </si>
  <si>
    <t>A0F-000M</t>
  </si>
  <si>
    <t>A0F-000N</t>
  </si>
  <si>
    <t>Oficial 1a fontanero</t>
  </si>
  <si>
    <t>A0F-000R</t>
  </si>
  <si>
    <t>A0F-000S</t>
  </si>
  <si>
    <t>A0F-000T</t>
  </si>
  <si>
    <t>A0F-000V</t>
  </si>
  <si>
    <t>A0F-000Y</t>
  </si>
  <si>
    <t>A0F-0011</t>
  </si>
  <si>
    <t>A0F-0015</t>
  </si>
  <si>
    <t>Oficial 1a per a seguretat i salut</t>
  </si>
  <si>
    <t>B011-05ME</t>
  </si>
  <si>
    <t>m3</t>
  </si>
  <si>
    <t>Aigua</t>
  </si>
  <si>
    <t>B0111000</t>
  </si>
  <si>
    <t>B0310020</t>
  </si>
  <si>
    <t>t</t>
  </si>
  <si>
    <t>Sorra de pedrera per a morters</t>
  </si>
  <si>
    <t>B0311010</t>
  </si>
  <si>
    <t>Sorra de pedrera de pedra calcària per a formigons</t>
  </si>
  <si>
    <t>B0331Q10</t>
  </si>
  <si>
    <t>Grava de pedrera de pedra calcària, de grandària màxima 20 mm, per a formigons</t>
  </si>
  <si>
    <t>B03B-05NR</t>
  </si>
  <si>
    <t>Pedra granítica de més de 150 mm, per a reblert de gabions</t>
  </si>
  <si>
    <t>B03C-HH0A</t>
  </si>
  <si>
    <t>Sauló garbellat</t>
  </si>
  <si>
    <t>B03E-05OE</t>
  </si>
  <si>
    <t>Terra adequada</t>
  </si>
  <si>
    <t>B03F-05NW</t>
  </si>
  <si>
    <t>Tot-u artificial</t>
  </si>
  <si>
    <t>B03J-0K80</t>
  </si>
  <si>
    <t>Grava de pedrera de pedra calcària, de 30 a 50 mm, subministrada en sacs de 0,8 m3</t>
  </si>
  <si>
    <t>B03J-0K8V</t>
  </si>
  <si>
    <t>Grava de pedrera, per a drens</t>
  </si>
  <si>
    <t>B03J-N001</t>
  </si>
  <si>
    <t xml:space="preserve">Execució de sòl estructural composat per un 60% de pedra angular de 2-4 cm, un 20 % de terra de jardineria amb un 20% de volum de microporus entre partícules. la terra de jardineria presenta un contingut d’argila del 20% i de matèria orgànica entre el 2 i el 5%. a la barreja també s’afegeix hidrogel. </t>
  </si>
  <si>
    <t>B03J-N101</t>
  </si>
  <si>
    <t>Grava de pedrera de pedra granítica, de 2 a 22 mm</t>
  </si>
  <si>
    <t>B03J-N102</t>
  </si>
  <si>
    <t>Grava de pedrera de pedra granítica, de 2 a 4 mm</t>
  </si>
  <si>
    <t>B03J-N103</t>
  </si>
  <si>
    <t>Grava de pedrera de pedra granítica, de 4 a 6 mm</t>
  </si>
  <si>
    <t>B03L-05MX</t>
  </si>
  <si>
    <t>Sorra de riu rentada de 0.1 a 0.5 mm</t>
  </si>
  <si>
    <t>B03L-05MY</t>
  </si>
  <si>
    <t>Sorra de riu rentada de 0.1 a 0.5 mm, subministrada en sacs de 0,8 m3</t>
  </si>
  <si>
    <t>B03L-05N4</t>
  </si>
  <si>
    <t>Sorra de pedrera de 0 a 5 mm</t>
  </si>
  <si>
    <t>B03L-05N7</t>
  </si>
  <si>
    <t>B0512401</t>
  </si>
  <si>
    <t>T</t>
  </si>
  <si>
    <t>Ciment pòrtland amb filler calcari cem ii/b-l 32,5 r segons une-en 197-1, en sacs</t>
  </si>
  <si>
    <t>B0532310</t>
  </si>
  <si>
    <t>kg</t>
  </si>
  <si>
    <t>Calç aèria cl 90, en sacs</t>
  </si>
  <si>
    <t>B054-06DH</t>
  </si>
  <si>
    <t>Calç aèria hidratada cl 90-s, en sacs</t>
  </si>
  <si>
    <t>B055-065W</t>
  </si>
  <si>
    <t>Ciment blanc de ram de paleta bl 22,5 x segons une 80305, en sacs</t>
  </si>
  <si>
    <t>B055-067M</t>
  </si>
  <si>
    <t>B057-06IQ</t>
  </si>
  <si>
    <t>Emulsió bituminosa catiònica amb un 60% de betum asfàltic, per a reg d'adherència tipus C60B4 ADH (antic ECR-1), segons une-en 13808</t>
  </si>
  <si>
    <t>B060300C</t>
  </si>
  <si>
    <t>M3</t>
  </si>
  <si>
    <t>Formigó hm-20/p/20 de consistència plàstica, grandària màxima del granulat 20 mm, amb &gt;= 200 kg/m3 de ciment</t>
  </si>
  <si>
    <t>B060760B</t>
  </si>
  <si>
    <t>Formigó ha-25/b/12 mm, de consistència tova i grandària màxima del granulat 12 mm</t>
  </si>
  <si>
    <t>B060-N001</t>
  </si>
  <si>
    <t>Fibres de polipropilè per reforç de bases de formigó, de densitat 0,91 gr/cm3, 25mm de longitud, diàmetre equivalent 0,6829 mm, classe de fibra tipus II, de 530 Mpa de resistència a tracció, mòdul d'elasticitat 7,4 GPa, amb una dosificació de 6 kg/m3</t>
  </si>
  <si>
    <t>B060U310</t>
  </si>
  <si>
    <t>Formigó hm-20, consistència plàstica i granulat màxim 20 mm, inclòs transport a l'obra</t>
  </si>
  <si>
    <t>B062-07PE</t>
  </si>
  <si>
    <t>Puntal rodó de fusta de 7 a 9 cm de diàmetre i de 2 a 2.5 m d'alçària, per a 30 usos</t>
  </si>
  <si>
    <t>B064300B</t>
  </si>
  <si>
    <t>Formigó hm-20/b/20/i de consistència tova, grandària màxima del granulat 20 mm, amb &gt;= 200 kg/m3 de ciment, apte per a classe d'exposició i</t>
  </si>
  <si>
    <t>B064300C</t>
  </si>
  <si>
    <t>Formigó hm-20/p/20/i de consistència plàstica, grandària màxima del granulat 20 mm, amb &gt;= 200 kg/m3 de ciment, apte per a classe d'exposició i</t>
  </si>
  <si>
    <t>B067-2A9U</t>
  </si>
  <si>
    <t>Formigó de neteja, amb una dosificació de 150 kg/m3 de ciment, consistència tova i grandària màxima del granulat 10 mm, hl-150/b/10</t>
  </si>
  <si>
    <t>B069-2A9K</t>
  </si>
  <si>
    <t>Formigó d'ús no estructural de resistència a compressió15 n/mm2, consistència fluïda i grandària màxima del granulat 20 mm, hne-15/f/20</t>
  </si>
  <si>
    <t>B06A-2MHM</t>
  </si>
  <si>
    <t>Formigó d'ús no estructural amb granulat reciclat, de consistència tova i grandària màxima del granulat 20 mm, amb 235 kg/m3 de ciment, hne- 235/ b/ 20, amb una substitució del 50% del granulat gruixut per granulat reciclat mixt amb marcat ce, procedent de plantes de reciclat de residus de la construcció o demolició autoritzades</t>
  </si>
  <si>
    <t>B06E-10ON</t>
  </si>
  <si>
    <t>Formigó HA-30/P/20/IIIb de consistència plàstica, grandària màxima del granulat 20 mm, amb &gt;= 325 kg/m3 de ciment, apte per a classe d'exposició IIIb</t>
  </si>
  <si>
    <t>B06E-11H5</t>
  </si>
  <si>
    <t>Formigó ha-25/b/20/iia de consistència tova, grandària màxima del granulat 20 mm, amb &gt;= 275 kg/m3 de ciment, apte per a classe d'exposició iia</t>
  </si>
  <si>
    <t>B06E-11H6</t>
  </si>
  <si>
    <t>Formigó HA-30/B/20/IIa de consistència tova, grandària màxima del granulat 20 mm, amb &gt;= 275 kg/m3 de ciment, apte per a classe d'exposició IIa</t>
  </si>
  <si>
    <t>B06E-12C5</t>
  </si>
  <si>
    <t>B06E-12CD</t>
  </si>
  <si>
    <t>Formigó hm-20/p/40/i de consistència plàstica, grandària màxima del granulat 40 mm, amb &gt;= 200 kg/m3 de ciment, apte per a classe d'exposició i</t>
  </si>
  <si>
    <t>B06E-12D9</t>
  </si>
  <si>
    <t>B06E-12DD</t>
  </si>
  <si>
    <t>Formigó hm-20/b/40/i de consistència tova, grandària màxima del granulat 40 mm, amb &gt;= 200 kg/m3 de ciment, apte per a classe d'exposició i</t>
  </si>
  <si>
    <t>B0710250</t>
  </si>
  <si>
    <t>Morter per a ram de paleta, classe m 5 (5 n/mm2), a granel, de designació (g) segons norma une-en 998-2</t>
  </si>
  <si>
    <t>B071B700</t>
  </si>
  <si>
    <t>Morter adormiment ràpid i retracció controlada de ciment, granulats seleccionats, resines sintètiques i additius, per a impermeabilitzacions</t>
  </si>
  <si>
    <t>B071N001</t>
  </si>
  <si>
    <t>Morter PCI Pavifix 1K o similar per al rejuntat de paviment amb peces de granit, per a un ample de juntes de 5 a 50 mm, amb resistència a compresió &gt; 12 MPa, permeable al aire i aigua i resistent a gelades, pluja, vent i a les males herbes, color a escollir per la DO, inclòs subministrament i transport a obra del material en sacs, abocament, estesa del material i escombrat i neteja del material sobrant.</t>
  </si>
  <si>
    <t>B07F-0LT4</t>
  </si>
  <si>
    <t>Morter de ciment pòrtland amb filler calcari cem ii/b-l i sorra, amb 250 kg/m3 de ciment, amb una proporció en volum 1:6 i 5 n/mm2 de resistència a compressió, elaborat a l'obra</t>
  </si>
  <si>
    <t>B07F-0LT6</t>
  </si>
  <si>
    <t>Morter mixt de ciment pòrtland amb filler calcari cem ii/b-l, calç i sorra, amb 200 kg/m3 de ciment, amb una proporció en volum 1:2:10 i 2,5 n/mm2 de resistència a compressió, elaborat a l'obra</t>
  </si>
  <si>
    <t>B07F-0LT8</t>
  </si>
  <si>
    <t>Morter de ciment pòrtland amb filler calcari cem ii/b-l i sorra, amb 200 kg/m3 de ciment, amb una proporció en volum 1:8 i 2,5 n/mm2 de resistència a compressió, elaborat a l'obra</t>
  </si>
  <si>
    <t>B07L-1PY6</t>
  </si>
  <si>
    <t>Morter per a ram de paleta, classe m 5 (5 n/mm2), en sacs, de designació (g) segons norma une-en 998-2</t>
  </si>
  <si>
    <t>B07L-1PYA</t>
  </si>
  <si>
    <t>B0AK-07AS</t>
  </si>
  <si>
    <t>Clau acer</t>
  </si>
  <si>
    <t>B0AM-078F</t>
  </si>
  <si>
    <t>Filferro recuit de diàmetre 1,3 mm</t>
  </si>
  <si>
    <t>B0AM-078G</t>
  </si>
  <si>
    <t>Filferro recuit de diàmetre 3 mm</t>
  </si>
  <si>
    <t>B0AM-078K</t>
  </si>
  <si>
    <t>Filferro acer galvanitzat</t>
  </si>
  <si>
    <t>B0B6-107E</t>
  </si>
  <si>
    <t>Acer en barres corrugades elaborat a l'obra i manipulat a taller b500s, de límit elàstic &gt;= 500 n/mm2</t>
  </si>
  <si>
    <t>B0B7-106P</t>
  </si>
  <si>
    <t>Acer en barres corrugades b400s de límit elàstic &gt;= 400 n/mm2</t>
  </si>
  <si>
    <t>B0B7-106Q</t>
  </si>
  <si>
    <t>Acer en barres corrugades b500s de límit elàstic &gt;= 500 n/mm2</t>
  </si>
  <si>
    <t>B0D21-07OY</t>
  </si>
  <si>
    <t>m</t>
  </si>
  <si>
    <t>Tauló de fusta de pi per a 10 usos</t>
  </si>
  <si>
    <t>B0D31-07P4</t>
  </si>
  <si>
    <t>Llata de fusta de pi</t>
  </si>
  <si>
    <t>B0D80-0CNV</t>
  </si>
  <si>
    <t>m2</t>
  </si>
  <si>
    <t>Plafó metàl·lic de 50x100 cm per a 50 usos</t>
  </si>
  <si>
    <t>B0D81480</t>
  </si>
  <si>
    <t>B0DZ1-0ZLZ</t>
  </si>
  <si>
    <t>l</t>
  </si>
  <si>
    <t>Desencofrant</t>
  </si>
  <si>
    <t>B0DZA000</t>
  </si>
  <si>
    <t>B0F1A-075F</t>
  </si>
  <si>
    <t>u</t>
  </si>
  <si>
    <t>Maó calat, de 290x140x100 mm, per a revestir, categoria i, hd, segons la norma une-en 771-1</t>
  </si>
  <si>
    <t>B0F1A-0760</t>
  </si>
  <si>
    <t>Maó calat r-25, de 290x140x100 mm, per a revestir, categoria i, hd, segons la norma une-en 771-1</t>
  </si>
  <si>
    <t>B0F1D2A1</t>
  </si>
  <si>
    <t>B0G2-H4PN</t>
  </si>
  <si>
    <t>Paviment de pedra granítica, deixada de serra, de 60 mm de gruix</t>
  </si>
  <si>
    <t>B0G2-N004</t>
  </si>
  <si>
    <t>Paviment estriat de pedra granítica per a invidents de 100 cm d'amplària en vorera, deixada de serra, de 100 mm de gruix</t>
  </si>
  <si>
    <t>B0G2-N005</t>
  </si>
  <si>
    <t>Paviment tàctil de pedra granítica per a invidents de 40-60 cm d'amplària en vorera, deixada de serra, de 100 mm de gruix</t>
  </si>
  <si>
    <t>B0G2-N100</t>
  </si>
  <si>
    <t>Paviment de pedra granítica, deixada de serra, de 80 mm de gruix</t>
  </si>
  <si>
    <t>B0G2-N101</t>
  </si>
  <si>
    <t>Paviment de pedra granítica, deixada de serra, de 100 mm de gruix</t>
  </si>
  <si>
    <t>B0G2-N102</t>
  </si>
  <si>
    <t>Paviment de pedra granítica de 50x30/40/80/100cm, deixada de serra, de 130 mm de gruix</t>
  </si>
  <si>
    <t>B2RA-28TJ</t>
  </si>
  <si>
    <t>Deposició controlada en centre de selecció i transferència de residus barrejats perillosos, procedents de construcció o demolició, amb codi 170903* segons la llista europea de residus (orden mam/304/2002)</t>
  </si>
  <si>
    <t>B2RA-28TK</t>
  </si>
  <si>
    <t>Deposició controlada en centre de reciclatge de residus de fusta no perillosos amb una densitat 0,19 t/m3, procedents de construcció o demolició, amb codi 170201 segons la llista europea de residus (orden mam/304/2002)</t>
  </si>
  <si>
    <t>B2RA-28TS</t>
  </si>
  <si>
    <t>Deposició controlada en centre de reciclatge de residus barrejats inerts amb una densitat 1 t/m3, procedents de construcció o demolició, amb codi 170107 segons la llista europea de residus (orden mam/304/2002)</t>
  </si>
  <si>
    <t>B2RA-28TU</t>
  </si>
  <si>
    <t>Deposició controlada en centre de reciclatge de residus de plàstic no perillosos amb una densitat 0,035 t/m3, procedents de construcció o demolició, amb codi 170203 segons la llista europea de residus (orden mam/304/2002)</t>
  </si>
  <si>
    <t>B2RA-28TX</t>
  </si>
  <si>
    <t>Deposició controlada en planta de compostage de residus de troncs i soques no perillosos amb una densitat 0,9 t/m3, procedents de poda o sega, amb codi 200201 segons la Llista Europea de Residus (ORDEN MAM/304/2002)</t>
  </si>
  <si>
    <t>B2RA-28U0</t>
  </si>
  <si>
    <t>Deposició controlada en planta de compostage de residus vegetals nets no perillosos amb una densitat 0,5 t/m3, procedents de poda o sega, amb codi 200201 segons la llista europea de residus (orden mam/304/2002)</t>
  </si>
  <si>
    <t>B2RA-28U1</t>
  </si>
  <si>
    <t>Deposició controlada en planta de compostage de residus vegetals bruts barrejats amb terra o altres residus no vegetals no perillosos amb una densitat 0,75 t/m3, procedents de poda o sega, amb codi 200201 segons la llista europea de residus (orden mam/304/2002)</t>
  </si>
  <si>
    <t>B2RA-28UG</t>
  </si>
  <si>
    <t>Deposició controlada en centre de reciclatge de residus de metalls barrejats no perillosos amb una densitat 0,2 t/m3, procedents de construcció o demolició, amb codi 170407 segons la llista europea de residus (orden mam/304/2002)</t>
  </si>
  <si>
    <t>B2RA-28UL</t>
  </si>
  <si>
    <t>Deposició controlada en centre de reciclatge de residus de paper i cartró no perillosos amb una densitat 0,04 t/m3, procedents de construcció o demolició, amb codi 150101 segons la llista europea de residus (orden mam/304/2002)</t>
  </si>
  <si>
    <t>B2RA-28UQ</t>
  </si>
  <si>
    <t>Deposició controlada en dipòsit autoritzat inclòs el cànon sobre la deposició controlada dels residus de la construcció, segons la llei 8/2008, de residus de formigó inerts amb una densitat 1,45 t/m3, procedents de construcció o demolició, amb codi 170101 segons la llista europea de residus (orden mam/304/2002)</t>
  </si>
  <si>
    <t>B2RA-28US</t>
  </si>
  <si>
    <t>Deposició controlada en dipòsit autoritzat inclòs el cànon sobre la deposició controlada dels residus de la construcció, segons la llei 8/2008, de residus barrejats inerts amb una densitat 1 t/m3, procedents de construcció o demolició, amb codi 170107 segons la llista europea de residus (orden mam/304/2002)</t>
  </si>
  <si>
    <t>B2RB-HFVL</t>
  </si>
  <si>
    <t>Disposició de terres no contaminades de densitat aparent 1,6 t/m3, a valoritzador de materials naturals excavats amb codi vnme</t>
  </si>
  <si>
    <t>B353-3N01</t>
  </si>
  <si>
    <t>Gabió de 1x0,8x0,4 m, de malla electrosoldada galvanitzada, de diàmetre de 2,77 mm, i 75x 75 mm de pas de malla</t>
  </si>
  <si>
    <t>B44Z-0LW1</t>
  </si>
  <si>
    <t>Acer s355j2 segons une-en 10025-2, format per peça composta, en perfils laminats en calent sèrie ipn, ipe, heb, hea, hem i upn, treballat al taller per a col·locar amb cargols i amb una capa d'imprimació antioxidant</t>
  </si>
  <si>
    <t>B44Z-0LXO</t>
  </si>
  <si>
    <t>Acer s275jr segons une-en 10025-2, format per peça simple, en perfils laminats en calent sèrie ipn, ipe, heb, hea, hem i upn, treballat al taller per a col·locar amb cargols i amb una capa d'imprimació antioxidant</t>
  </si>
  <si>
    <t>B44Z-0LYH</t>
  </si>
  <si>
    <t>Acer s275j2 segons une-en 10025-2, format per peça simple, per a reforç d'elements d'encastament, recolzament i rigiditzadors, en perfils laminats en calent sèrie l, ld, t, rodó, quadrat, rectangular i planxa, treballat al taller per a col·locar amb soldadura i amb una capa d'imprimació antioxidant</t>
  </si>
  <si>
    <t>B6AX-0KOW</t>
  </si>
  <si>
    <t>Tanca mòbil, de 2 m d'alçària, d'acer galvanitzat, amb malla electrosoldada de 90x150 mm i de 4.5 i 3,5 mm de diàmetre, bastidor de 3.5x2 m de tub de 40 mm de diàmetre per a fixar a peus prefabricats de formigó, per a 20 usos, per a seguretat i salut</t>
  </si>
  <si>
    <t>B6AZ-0KLL</t>
  </si>
  <si>
    <t>Dau de formigó de 38 kg per a peu de tanca mòbil de malla d'acer i per a 20 usos, per a seguretat i salut</t>
  </si>
  <si>
    <t>B7B1-0KQ7</t>
  </si>
  <si>
    <t>Geotèxtil format per feltre de polièster no teixit, lligat mecànicament de 200 a 250 g/m2</t>
  </si>
  <si>
    <t>B891-0P02</t>
  </si>
  <si>
    <t>Esmalt sintètic</t>
  </si>
  <si>
    <t>B8A1-0P17</t>
  </si>
  <si>
    <t>Vernís protector antigraffiti de dos components</t>
  </si>
  <si>
    <t>B8Z3-0P25</t>
  </si>
  <si>
    <t>Producte decapant desincrustador genèric</t>
  </si>
  <si>
    <t>B8Z6-0P2G</t>
  </si>
  <si>
    <t>Imprimació fosfatant</t>
  </si>
  <si>
    <t>B8Z6-0P2H</t>
  </si>
  <si>
    <t>Imprimació antigraffiti adherent</t>
  </si>
  <si>
    <t>B8ZA8200</t>
  </si>
  <si>
    <t>B8ZAK000</t>
  </si>
  <si>
    <t>B8ZAU101</t>
  </si>
  <si>
    <t>KG</t>
  </si>
  <si>
    <t>Resina d'emulsio acrilica amb 'teflon'</t>
  </si>
  <si>
    <t>B8ZAW000</t>
  </si>
  <si>
    <t>B8ZI-0P21</t>
  </si>
  <si>
    <t>Polímer acrílic</t>
  </si>
  <si>
    <t>B964-0GHG</t>
  </si>
  <si>
    <t>Pedra granítica, recta, escairada, buixardada, per a vorada, de 20x25 cm</t>
  </si>
  <si>
    <t>B964-0GI3</t>
  </si>
  <si>
    <t>Pedra granítica, recta, escairada, buixardada, per a vorada, de 40x25 cm</t>
  </si>
  <si>
    <t>B964-N001</t>
  </si>
  <si>
    <t>Pedra granítica, recta, escairada, buixardada, per a vorada, de 30x25 cm</t>
  </si>
  <si>
    <t>B964-N002</t>
  </si>
  <si>
    <t>Pedra granítica, recta, escairada, buixardada, per a vorada triangular, de 40x25 cm</t>
  </si>
  <si>
    <t>B964-N003</t>
  </si>
  <si>
    <t>Pedra granítica, recta, escairada, buixardada, per a vorada especial tipus bústia, dimensions i geometria segons plànols</t>
  </si>
  <si>
    <t>B965-H694</t>
  </si>
  <si>
    <t>Vorada de xapa d'acer 'corten', de 8 mm de gruix i 300 mm d'alçària, inclòs elements metàl·lics d'ancoratge soldats a la xapa</t>
  </si>
  <si>
    <t>B971-HDKC</t>
  </si>
  <si>
    <t>Peça bicapa de morter de ciment d'àrid reciclat color blanc, de 20x20x8 cm, per a rigoles</t>
  </si>
  <si>
    <t>B971-HDKF</t>
  </si>
  <si>
    <t>Peça bicapa de morter de ciment d'àrid reciclat color blanc, de 30x30x8 cm, per a rigoles</t>
  </si>
  <si>
    <t>B981-2MTF</t>
  </si>
  <si>
    <t>Capçal de gual de pedra granítica serrada mecànicament i flamejada de 120 x 40 cm, amb la cantonada en forma bisellada, de 3 peces</t>
  </si>
  <si>
    <t>B982-1N0N</t>
  </si>
  <si>
    <t>Peça de pedra natural per a rampa de gual de forma recta, de 60 cm d'amplària i 6 cm de gruix, de pedra granítica serrada mecànicament i flamejada</t>
  </si>
  <si>
    <t>B982-1N0P</t>
  </si>
  <si>
    <t>Peça de pedra natural per a rampa de gual de forma recta, de 120 cm d'amplària i 6 cm de gruix, de pedra granítica serrada mecànicament i flamejada</t>
  </si>
  <si>
    <t>B992-H6S5</t>
  </si>
  <si>
    <t>Escocell quadrat de planxa d'acer corten, de 140x140x20 cm i de 10 mm de gruix</t>
  </si>
  <si>
    <t>B992-N001</t>
  </si>
  <si>
    <t>Escocell circular de planxa d'acer corten, de 150 cm de diàmetre, 20 cm d'alçària i 10 mm de gruix</t>
  </si>
  <si>
    <t>B992-N002</t>
  </si>
  <si>
    <t>Escocell circular de planxa d'acer corten, de 180 cm de diàmetre, 20 cm d'alçària i 10 mm de gruix</t>
  </si>
  <si>
    <t>B992-N003</t>
  </si>
  <si>
    <t>Escocell circular de planxa d'acer corten, de 200 cm de diàmetre, 20 cm d'alçària i 10 mm de gruix</t>
  </si>
  <si>
    <t>B992-N004</t>
  </si>
  <si>
    <t>Escocell circular de planxa d'acer corten, de 250 cm de diàmetre, 20 cm d'alçària i 10 mm de gruix</t>
  </si>
  <si>
    <t>B9D0-N001</t>
  </si>
  <si>
    <t>Llambordí ceràmic de forma rectangular de 10 x 28 cm i 10 cm de gruix</t>
  </si>
  <si>
    <t>B9E13200</t>
  </si>
  <si>
    <t>Panot gris de 20x20x4 cm, classe 1a, preu alt</t>
  </si>
  <si>
    <t>B9E2-0HOS</t>
  </si>
  <si>
    <t>Panot gris de 20x20x4 cm, classe 1a, preu superior</t>
  </si>
  <si>
    <t>B9H1-0HW0</t>
  </si>
  <si>
    <t>Mescla bituminosa contínua en calent tipus ac 22 base b 50/70 g, amb betum asfàltic de penetració, de granulometria grossa per a capa base i granulat calcari</t>
  </si>
  <si>
    <t>B9H1-N001</t>
  </si>
  <si>
    <t>Mescla bituminosa contínua en calent tipus ac 16 bin b 50/70 s, amb betum asfàltic de penetració, de granulometria semidensa per a capa intermèdia i granulat calcari</t>
  </si>
  <si>
    <t>B9H8-1KFI</t>
  </si>
  <si>
    <t>Mescla bituminosa discontínua en calent, per a capes de trànsit bbtm, 11a pmb 45/80-65(bm-3c) amb betum modificat i granulat granític</t>
  </si>
  <si>
    <t>BBA0-0SD5</t>
  </si>
  <si>
    <t>Microesferes de vidre per a marques vials retrorreflectants en sec, amb humitat i amb pluja</t>
  </si>
  <si>
    <t>BBA0-0SD6</t>
  </si>
  <si>
    <t>Microesferes de vidre per a marques vials retrorreflectants en sec</t>
  </si>
  <si>
    <t>BBA1-2XWQ</t>
  </si>
  <si>
    <t>Pintura acrílica de color blanc, per a marques vials</t>
  </si>
  <si>
    <t>BBA1-2XWS</t>
  </si>
  <si>
    <t>Termoplàstic en calent aplicable per polvorització de color blanc, per a marques vials</t>
  </si>
  <si>
    <t>BBA17200</t>
  </si>
  <si>
    <t>Plàstic d'aplicació en fred de dos components de color groc, per a marques vials</t>
  </si>
  <si>
    <t>BBA1M200</t>
  </si>
  <si>
    <t>BBA1N001</t>
  </si>
  <si>
    <t>Pintura termoplàstica groga, per a marques vials</t>
  </si>
  <si>
    <t>BBA1-N001</t>
  </si>
  <si>
    <t>Termoplàstic preformat amb 3mm d'espesor per a marques vials, classe EN 1436:S3, Q4, R5, RW2 &gt; 637 MCD/M2 Lx i SRT 55 inicial i com P7=645 mcd/m2 Lx, amb microesferes incorporades, per aplicació sobre pedra.</t>
  </si>
  <si>
    <t>BBB4UV11</t>
  </si>
  <si>
    <t>Plafó d'alumini d'extrussió de 3 mm de gruix amb làmina retrorreflectora classe ra2 (h.i. nivell ii)</t>
  </si>
  <si>
    <t>BBBZUV37</t>
  </si>
  <si>
    <t>Pal cilíndric d'alumini de 60 mm de diàmetre exterior i 4 mm de gruix, pintat smb pintura pols de poliéster o anoditzat, incloses brides d'ancoratge de fosa i accessoris per a subjectar la senyal</t>
  </si>
  <si>
    <t>BBC3-0R9A</t>
  </si>
  <si>
    <t>Barrera de pvc injectat de 0.7x1 m amb dipòsit d'aigua de llast i encadellat d'unió, per a 2 usos, per a seguretat i salut</t>
  </si>
  <si>
    <t>BBCE-0R98</t>
  </si>
  <si>
    <t>Llumenera amb làmpada intermitent color ambre, amb energia de bateria de 12 v, per a 2 usos, per a seguretat i salut</t>
  </si>
  <si>
    <t>BBM3-208U</t>
  </si>
  <si>
    <t>Amortització de barrera de formigó simple, prefabricada, amb perfil tipus new jersey (20 usos), per a seguretat i salut</t>
  </si>
  <si>
    <t>BBM3N001</t>
  </si>
  <si>
    <t>Placa d'acer galvanitzat de més de 1,40 m2, per a senyal informativa amb fons groc, amb contingut alfanumèric i esquemes a determinar per la d.o, amb revestiment reflectant eg classe ra1, inclosos elements de fixació al suport.</t>
  </si>
  <si>
    <t>BBM7-0RYG</t>
  </si>
  <si>
    <t>Placa circular per a senyals de trànsit, d'acer galvanitzat i pintat, de 60 cm de diàmetre, acabada amb làmina retrorreflectora classe ra1</t>
  </si>
  <si>
    <t>BBM7-0RYL</t>
  </si>
  <si>
    <t>Placa circular per a senyals de trànsit, d'alumini anoditzat, de 60 cm de diàmetre, acabada amb làmina retrorreflectora classe ra2</t>
  </si>
  <si>
    <t>BBM8-0SBY</t>
  </si>
  <si>
    <t>Placa complementària per a senyals de trànsit, d'alumini anoditzat, de 60x20 cm, acabada amb làmina retrorreflectora classe ra2</t>
  </si>
  <si>
    <t>BBM8-0SCG</t>
  </si>
  <si>
    <t>Placa complementària per a senyals de trànsit, d'alumini anoditzat, de 30x15 cm, acabada amb pintura no reflectora</t>
  </si>
  <si>
    <t>BBM9-0S0D</t>
  </si>
  <si>
    <t>Placa informativa per a senyals de trànsit d'alumini anoditzat, de 40x60 cm, acabada amb làmina retrorreflectora classe RA2</t>
  </si>
  <si>
    <t>BBM9-0S0P</t>
  </si>
  <si>
    <t>Placa informativa per a senyals de trànsit d'alumini anoditzat, de 60x60 cm, acabada amb làmina retrorreflectora classe ra2</t>
  </si>
  <si>
    <t>BBM9-0S0R</t>
  </si>
  <si>
    <t>Placa informativa per a senyals de trànsit d'alumini anoditzat, de 60x90 cm, acabada amb làmina retrorreflectora classe RA2</t>
  </si>
  <si>
    <t>BBMB-0RZ4</t>
  </si>
  <si>
    <t>Placa octogonal per a senyals de trànsit, d'alumini anoditzat, de 60 cm de diàmetre, acabada amb pintura no reflectora</t>
  </si>
  <si>
    <t>BBME-0RVU</t>
  </si>
  <si>
    <t>Placa triangular per a senyals de trànsit, d'acer galvanitzat i pintat, de 70 cm de costat, acabada amb làmina retrorreflectora classe ra1</t>
  </si>
  <si>
    <t>BBME-0RVZ</t>
  </si>
  <si>
    <t>Placa triangular per a senyals de trànsit, d'alumini anoditzat, de 70 cm de costat, acabada amb làmina retrorreflectora classe ra2</t>
  </si>
  <si>
    <t>BBMF-H5AK</t>
  </si>
  <si>
    <t>Tub d'alumini extrusionat de 90 mm de diàmetre, per a suport de senyals de trànsit</t>
  </si>
  <si>
    <t>BBMZ1B20</t>
  </si>
  <si>
    <t>Suport de tub d'acer galvanitzat de 80x40x2 mm, per a senyalització vertical</t>
  </si>
  <si>
    <t>BBS1JN01</t>
  </si>
  <si>
    <t>U</t>
  </si>
  <si>
    <t>Columna de poliester-fibra de vidre de 2,40 m d'altura util, 100 mm de diametre amb un espessor normal i 35 cm d'empotrament sense incloure peça tapajuntes</t>
  </si>
  <si>
    <t>BBS1U047</t>
  </si>
  <si>
    <t>Columna d'acer galvanitzat de 2,40 m d'altura útil i 100 mm de diàmetre amb un espessor normal i 35 cm d'empotrament</t>
  </si>
  <si>
    <t>BBS1Z020</t>
  </si>
  <si>
    <t>Suport de 270 mm de sortint per a sustentacio d'un semafor</t>
  </si>
  <si>
    <t>BBS2N001</t>
  </si>
  <si>
    <t>Semàfor 13/200 amb òptiques de tecnologia led de qualsevol color i tipus normal, bici, bus, mixte, etc. model clàssic o barcelona amb ànima d'alumini</t>
  </si>
  <si>
    <t>BBS2N002</t>
  </si>
  <si>
    <t>Semàfor 11/200 amb òptiques de tecnologia led de qualsevol color i tipus normal, bici, bus, mixte, etc. model clàssic o barcelona amb ànima d'alumini</t>
  </si>
  <si>
    <t>BBS2N003</t>
  </si>
  <si>
    <t>Semàfor 11/200 quadrat de costat 200 mm. amb el sistema per a invidents, actuat amb comandament a distància</t>
  </si>
  <si>
    <t>BBS2N004</t>
  </si>
  <si>
    <t>Carta de sortides de continua en cruïlles regulades amb equips d'alimentació continua a 42 vac i semàfors de leds a 42 vac</t>
  </si>
  <si>
    <t>BBS2U061</t>
  </si>
  <si>
    <t>Semàfor 12/200 amb òptiques de tecnologia led de qualsevol color i tipus normal, ppc, bici, bus, mixte, etc. model clàssic o barcelona amb ànima d'alumini</t>
  </si>
  <si>
    <t>BBS2U062</t>
  </si>
  <si>
    <t>BBSRU033</t>
  </si>
  <si>
    <t>Regulador semafòric amb capacitat de fins a 32 grups, segons especificacions ajuntament</t>
  </si>
  <si>
    <t>BBSRU040</t>
  </si>
  <si>
    <t>Armari de polièster reforçat amb fibra de vidre de 1000x500x300 mm, amb mecanisme de clau de guàrdia incorporat</t>
  </si>
  <si>
    <t>BD31-N001</t>
  </si>
  <si>
    <t>Pericó aireador per a sòl estructural de formigó prefabricat perforat, de 40x40x80 cm de mides interiors i 4 cm de gruix, inclòs marc i tapa de fosa perforada, col·locat al sòl estructural.</t>
  </si>
  <si>
    <t>BD5NOU01</t>
  </si>
  <si>
    <t>Bastiment i reixa de fosa dúctil, abatible i amb tanca, per a embornal, de 700x300x100 mm classe c250 segons norma une-en 124</t>
  </si>
  <si>
    <t>BD5NOU02</t>
  </si>
  <si>
    <t>Bastiment i reixa per a embornal de fosa dúctil model bcn pas82 de la casa norinco o similar, de 800 x 300 x 100 mm exterior, 51 kg de pes mínim, amb reixa articulada i reversible i barrots en forma de v a 45º, classe c250 segons norma une-en 124 i 5,4 dm2 de superfície d'absorció, col·locat amb morter mixt 1:2:10, elaborat a l'obra amb formigonera de 165 l</t>
  </si>
  <si>
    <t>BD5O-0LJZ</t>
  </si>
  <si>
    <t>Tub volta ranurat de paret simple de PVC i 160 mm de diàmetre</t>
  </si>
  <si>
    <t>BD5O-0LK7</t>
  </si>
  <si>
    <t>Tub circular ranurat de paret simple de pvc i 50 mm de diàmetre</t>
  </si>
  <si>
    <t>BD5O-0LK9</t>
  </si>
  <si>
    <t>Tub circular ranurat de paret doble de pvc i 200 mm de diàmetre</t>
  </si>
  <si>
    <t>BD5ZBJ02X</t>
  </si>
  <si>
    <t xml:space="preserve">Reixa i marc de fundició tipus barcelona 10, de 1030x528x76 mm, classe d-400. 
</t>
  </si>
  <si>
    <t>BD76-2AA4</t>
  </si>
  <si>
    <t>Tub de paret estructurada, amb paret interna llisa i externa corrugada, de polietilè hdpe, tipus b, àrea aplicació u, de diàmetre nominal exterior 160 mm, de rigidesa anular sn 8 kn/m2, segons la norma une-en 13476-3</t>
  </si>
  <si>
    <t>BD7F-1OJ3</t>
  </si>
  <si>
    <t>Tub de pvc-u de paret massissa per a sanejament sense pressió, de dn 315 mm i de sn 4 (4 kn/m2) de rigidesa anular, segons norma une-en 1401-1, per a unió elàstica amb anella elastomèrica</t>
  </si>
  <si>
    <t>BDD0-H62P</t>
  </si>
  <si>
    <t>Bastiment circular de fosa dúctil per a pou de registre i tapa recolzada de fosa en forma de motlle reblerta de formigó, pas lliure de 600 mm de diàmetre i classe d400 segons norma une-en 124</t>
  </si>
  <si>
    <t>BDD0-HN01</t>
  </si>
  <si>
    <t>Tapa circular de malla electrosoldada galvanitzada per a pou de captació de sobreixidor, pas lliure de 800 mm de diàmetre i classe d400 segons norma une-en 124</t>
  </si>
  <si>
    <t>BDD1-1KH0</t>
  </si>
  <si>
    <t>Bastiment quadrat i tapa quadrada de fosa dúctil per a pericó de serveis, recolzada, pas lliure de 400x400 mm i classe b125 segons norma une-en 124</t>
  </si>
  <si>
    <t>BDD1-1KH2</t>
  </si>
  <si>
    <t>Bastiment quadrat i tapa quadrada de fosa dúctil per a pericó de serveis, recolzada, pas lliure de 500x500 mm i classe b125 segons norma une-en 124</t>
  </si>
  <si>
    <t>BDD1-1KH8</t>
  </si>
  <si>
    <t>Bastiment quadrat i tapa quadrada de fosa dúctil per a pericó de serveis, recolzada, pas lliure de 600x600 mm i classe b125 segons norma une-en 124</t>
  </si>
  <si>
    <t>BDD1-1KHP</t>
  </si>
  <si>
    <t>Bastiment quadrat i tapa quadrada de fosa dúctil per a pericó de serveis, recolzada, pas lliure de 700x700 mm i classe b125 segons norma une-en 124</t>
  </si>
  <si>
    <t>BDD4-H4XN</t>
  </si>
  <si>
    <t>Graó per a pou de registre de polipropilè de 250x350x250 mm i 3 kg de pes</t>
  </si>
  <si>
    <t>BDD4-N001</t>
  </si>
  <si>
    <t>Graó per a pou de registre de polipropilè, de 217x370x217 mm, amb rodó de d=25 mm</t>
  </si>
  <si>
    <t>BDD5-0M3U</t>
  </si>
  <si>
    <t>Peça de formigó per a pou circular de diàmetre 80 cm, prefabricada</t>
  </si>
  <si>
    <t>BDDNOU02</t>
  </si>
  <si>
    <t>Marc i tapa pou, de fosa dúctil d-400, diàmetre de pas lliure 700mm, amb marc no aparent quadrat de 900x900mm,amb un pes total de 126kg. homologada per l'ajuntament de barcelona.</t>
  </si>
  <si>
    <t>BDG0-1C2A</t>
  </si>
  <si>
    <t>Banda continua de senyalització per a canalitzacions soterrades de 30 cm d'amplària, de polipropilè</t>
  </si>
  <si>
    <t>BDG2-34UA</t>
  </si>
  <si>
    <t>Fil guia per a conductes de canalitzacions de serveis, de nylon, de 5 mm de gruix</t>
  </si>
  <si>
    <t>BDG3-34IF</t>
  </si>
  <si>
    <t>Part proporcional de separadors, conectors i obturadors de canalitzacions de serveis de 90 mm de diàmetre nominal</t>
  </si>
  <si>
    <t>BDG3-34IH</t>
  </si>
  <si>
    <t>Part proporcional de separadors, conectors i obturadors de canalitzacions de serveis de 125 mm de diàmetre nominal</t>
  </si>
  <si>
    <t>BDG3-34IJ</t>
  </si>
  <si>
    <t>Part proporcional de separadors, conectors i obturadors de canalitzacions de serveis de 110 mm de diàmetre nominal</t>
  </si>
  <si>
    <t>BDG3-34IK</t>
  </si>
  <si>
    <t>Part proporcional de separadors, conectors i obturadors de canalitzacions de serveis de 200 mm de diàmetre nominal</t>
  </si>
  <si>
    <t>BDG3-34IL</t>
  </si>
  <si>
    <t>Part proporcional de separadors, conectors i obturadors de canalitzacions de serveis de 160 mm de diàmetre nominal</t>
  </si>
  <si>
    <t>BDG5-34ID</t>
  </si>
  <si>
    <t>Placa de polietilè per a protecció de canalitzacions soterrades de mitja i baixa tensió de 25x100 cm i 2,1 mm de gruix</t>
  </si>
  <si>
    <t>BDK1-0M3N</t>
  </si>
  <si>
    <t>Bastiment i tapa per a pericó de serveis de fosa grisa de 420x420x40 mm i de 25 kg de pes</t>
  </si>
  <si>
    <t>BDK1-0M3O</t>
  </si>
  <si>
    <t>Bastiment i tapa per a pericó de serveis de fosa dúctil de 620x620x50 mm segons ISO 1083/EN 1563, en compliment amb la normativa UNE EN-124 i certificat AENOR de producte vigent. La tapa ha de ser extraïble, obrir mes de 90° i com a màxim 120° i ha de tenir un dispositiu antitancament de bloqueig de seguretat a un angle &gt;= a 90°</t>
  </si>
  <si>
    <t>BDK2-1KNI</t>
  </si>
  <si>
    <t>Pericó de registre de formigó prefabricat sense fons de 40x40x45 cm, per a instal·lacions de serveis</t>
  </si>
  <si>
    <t>BDK2-N001</t>
  </si>
  <si>
    <t>Pericó de registre de formigó prefabricat sense fons de 70x70x85 cm, per a instal·lacions de serveis</t>
  </si>
  <si>
    <t>BDK2-N002</t>
  </si>
  <si>
    <t>Pericó de registre de formigó prefabricat sense fons de 60x60x85 cm, per a instal·lacions de serveis</t>
  </si>
  <si>
    <t>BDKZU019</t>
  </si>
  <si>
    <t>Bastiment i tapa articulada de fosa dúctil tipus norfond o equivalent, de 62 x 62 cm de resistència b125 amb tancament de seguretat i relleu antilliscant</t>
  </si>
  <si>
    <t>BDKZU110</t>
  </si>
  <si>
    <t>Bastiment i tapa metàl·lica per a pericó de serveis 108x48 cm amb tirador ocultable i potes d'ancoratge</t>
  </si>
  <si>
    <t>BDW3B700</t>
  </si>
  <si>
    <t>Accessori genèric per a tub de pvc de d=110 mm</t>
  </si>
  <si>
    <t>BDW3-FFAS</t>
  </si>
  <si>
    <t>Element de muntatge per a tub de pvc de d=315 mm</t>
  </si>
  <si>
    <t>BEKI-N001</t>
  </si>
  <si>
    <t>Reixa d'acer per a ventil·lació de túnel d'entramat tipus tramex amb obertures de 1cm, fixada mecànicament a suports horitzontals, situats cada 0,80 m, amb acabat galvanitzat.</t>
  </si>
  <si>
    <t>BEP2-20LI</t>
  </si>
  <si>
    <t>Airejador de pas de 1100 mm de llargària, 20 mm d'alçària i de 60 a 110 mm d'amplària, d'alumini, amb silenciador acústic d'escuma de resina de melamina i aïllament acústic de 34 db, per a col·locar en porta interior</t>
  </si>
  <si>
    <t>BFA1U140</t>
  </si>
  <si>
    <t>Tub de pvc-u teula rígid, per a sanejament sense pressió de diàmetre exterior 400 mm. rigidesa anular sn-4 color marró taronja, unió per junta elàstica en boca, embolcallat de formigó. fabricat segons norma pr en 13476</t>
  </si>
  <si>
    <t>BFA1U180</t>
  </si>
  <si>
    <t>Tub de pvc-u teula rígid, per a sanejament sense pressió de diàmetre exterior 630 mm. rigidesa anular sn-4 color marró taronja, unió per junta elàstica en boca, embolcallat de formigó. fabricat segons norma pr en 13476, i/p.p., colzes, reduccions i demés accessoris, provada i instalada segons normativa vigent.</t>
  </si>
  <si>
    <t>BFA1U190</t>
  </si>
  <si>
    <t>Tub de pvc-u teula rígid, per a sanejament sense pressió de diàmetre exterior 500 mm. rigidesa anular sn-4 color marró taronja, unió per junta elàstica en boca, embolcallat de formigó. fabricat segons norma pr en 13476, i/p.p., colzes, reduccions i demés accessoris, provada i instalada segons normativa vigent.</t>
  </si>
  <si>
    <t>BFB3-099F</t>
  </si>
  <si>
    <t>Tub de polietilè de designació PE 100, de 75 mm de diàmetre nominal, de 10 bar de pressió nominal, sèrie SDR 17, segons la norma UNE-EN 12201-2</t>
  </si>
  <si>
    <t>BFB6-09B8</t>
  </si>
  <si>
    <t>Tub de polietilè de designació pe 40, de 63 mm de diàmetre nominal, de 10 bar de pressió nominal, sèrie sdr 7,4, segons la norma une-en 12201-2</t>
  </si>
  <si>
    <t>BFB6-09BA</t>
  </si>
  <si>
    <t>Tub de polietilè de designació pe 40, de 40 mm de diàmetre nominal, de 10 bar de pressió nominal, sèrie sdr 7,4, segons la norma une-en 12201-2</t>
  </si>
  <si>
    <t>BFB6-09BH</t>
  </si>
  <si>
    <t>Tub de polietilè de designació PE 40, de 50 mm de diàmetre nominal, de 10 bar de pressió nominal, sèrie SDR 7,4, segons la norma UNE-EN 12201-2</t>
  </si>
  <si>
    <t>BFB6-09BP</t>
  </si>
  <si>
    <t>Tub de polietilè de designació PE 40, de 20 mm de diàmetre nominal, de 10 bar de pressió nominal, sèrie SDR 7,4, segons la norma UNE-EN 12201-2</t>
  </si>
  <si>
    <t>BFWF-09SS</t>
  </si>
  <si>
    <t>Accessori per a tubs de polietilè de densitat baixa, de 20 mm de diàmetre nominal exterior, de plàstic, per a connectar a pressió</t>
  </si>
  <si>
    <t>BFWF-09SV</t>
  </si>
  <si>
    <t>Accessori per a tubs de polietilè de densitat baixa, de 40 mm de diàmetre nominal exterior, de plàstic, per a connectar a pressió</t>
  </si>
  <si>
    <t>BFWF-09VA</t>
  </si>
  <si>
    <t>Accessori per a tubs de polietilè de densitat baixa, de 50 mm de diàmetre nominal exterior, de plàstic, per a connectar a pressió</t>
  </si>
  <si>
    <t>BFWF-09VJ</t>
  </si>
  <si>
    <t>Accessori per a tubs de polietilè de densitat baixa, de 63 mm de diàmetre nominal exterior, de plàstic, per a connectar a pressió</t>
  </si>
  <si>
    <t>BFWF-09VO</t>
  </si>
  <si>
    <t>Accessori per a tubs de polietilè de densitat alta, de 75 mm de diàmetre nominal exterior, de plàstic, per a connectar a pressió</t>
  </si>
  <si>
    <t>BFYH-0A3A</t>
  </si>
  <si>
    <t>Part proporcional d'elements de muntatge per a tubs de polietilè de densitat baixa, de 16 mm de diàmetre nominal exterior, per a connectar a pressió</t>
  </si>
  <si>
    <t>BFYH-0A3B</t>
  </si>
  <si>
    <t>Part proporcional d'elements de muntatge per a tubs de polietilè de densitat baixa, de 20 mm de diàmetre nominal exterior, per a connectar a pressió</t>
  </si>
  <si>
    <t>BFYH-0A3D</t>
  </si>
  <si>
    <t>Part proporcional d'elements de muntatge per a tubs de polietilè de densitat baixa, de 40 mm de diàmetre nominal exterior, per a connectar a pressió</t>
  </si>
  <si>
    <t>BFYH-0A5T</t>
  </si>
  <si>
    <t>Part proporcional d'elements de muntatge per a tubs de polietilè de densitat baixa, de 50 mm de diàmetre nominal exterior, per a connectar a pressió</t>
  </si>
  <si>
    <t>BFYH-0A5X</t>
  </si>
  <si>
    <t>Part proporcional d'elements de muntatge per a tubs de polietilè de densitat baixa, de 63 mm de diàmetre nominal exterior, per a connectar a pressió</t>
  </si>
  <si>
    <t>BFYH-0A60</t>
  </si>
  <si>
    <t>Part proporcional d'elements de muntatge per a tubs de polietilè de densitat alta, de 75 mm de diàmetre nominal exterior, per a connectar a pressió</t>
  </si>
  <si>
    <t>BG11-0FS7</t>
  </si>
  <si>
    <t>Armari de polièster de 800x600x300 mm, amb porta i finestreta</t>
  </si>
  <si>
    <t>BG20-PM02</t>
  </si>
  <si>
    <t>Tub d'acer galvanitzat de diàmetre 80mm i 1.5mm de gruix.</t>
  </si>
  <si>
    <t>BG22RJ10</t>
  </si>
  <si>
    <t>Tub corbable corrugat de pvc, de 100 mm de diàmetre nominal, aïllant i no propagador de la flama, resistència a l'impacte de 12 j, resistència a compressió de 250 n, per a canalitzacions soterrades</t>
  </si>
  <si>
    <t>BG2O-1KW7</t>
  </si>
  <si>
    <t>Tub rígid d'acer galvanitzat, de 50 mm de diàmetre nominal, resistència a l'impacte de 20 j, resistència a compressió de 4000 n, per a roscar</t>
  </si>
  <si>
    <t>BG2P-1KUL</t>
  </si>
  <si>
    <t>Tub rígid de pvc, de 160 mm de diàmetre nominal, aïllant i no propagador de la flama, amb una resistència a l'impacte de 15 j, resistència a compressió de 250 n, de 2,2 mm de gruix</t>
  </si>
  <si>
    <t>BG2P-1KUO</t>
  </si>
  <si>
    <t>Tub rígid de pvc, de 110 mm de diàmetre nominal, aïllant i no propagador de la flama, amb una resistència a l'impacte de 12 j, resistència a compressió de 250 n, d'1,8 mm de gruix</t>
  </si>
  <si>
    <t>BG2P-1KUQ</t>
  </si>
  <si>
    <t>Tub rígid de pvc, de 90 mm de diàmetre nominal, aïllant i no propagador de la flama, amb una resistència a l'impacte de 6 j, resistència a compressió de 250 n, d'1,8 mm de gruix</t>
  </si>
  <si>
    <t>BG2P-1KUW</t>
  </si>
  <si>
    <t>Tub rígid de PVC, de 20 mm de diàmetre nominal, aïllant i no propagador de la flama, amb una resistència a l'impacte de 2 J, resistència a compressió de 1250 N i una rigidesa dielèctrica de 2000 V</t>
  </si>
  <si>
    <t>BG2Q-1KSX</t>
  </si>
  <si>
    <t>Tub corbable corrugat de polietilè, de doble capa, llisa la interior i corrugada l'exterior, de 125 mm de diàmetre nominal, aïllant i no propagador de la flama, resistència a l'impacte de 28 j, resistència a compressió de 450 n, per a canalitzacions soterrades</t>
  </si>
  <si>
    <t>BG2Q-1KTC</t>
  </si>
  <si>
    <t>Tub corbable corrugat de polietilè, de doble capa, llisa la interior i corrugada l'exterior, de 110 mm de diàmetre nominal, aïllant i no propagador de la flama, resistència a l'impacte de 28 j, resistència a compressió de 450 n, per a canalitzacions soterrades</t>
  </si>
  <si>
    <t>BG2Q-1KTD</t>
  </si>
  <si>
    <t>Tub corbable corrugat de polietilè, de doble capa, llisa la interior i corrugada l'exterior, de 75 mm de diàmetre nominal, aïllant i no propagador de la flama, resistència a l'impacte de 20 j, resistència a compressió de 450 n, per a canalitzacions soterrades</t>
  </si>
  <si>
    <t>BG2Q-1KTE</t>
  </si>
  <si>
    <t>Tub corbable corrugat de polietilè, de doble capa, llisa la interior i corrugada l'exterior, de 90 mm de diàmetre nominal, aïllant i no propagador de la flama, resistència a l'impacte de 20 j, resistència a compressió de 450 n, per a canalitzacions soterrades</t>
  </si>
  <si>
    <t>BG2Q-1KTO</t>
  </si>
  <si>
    <t>Tub corbable corrugat de polietilè, de doble capa, llisa la interior i corrugada l'exterior, de 160 mm de diàmetre nominal, aïllant i no propagador de la flama, resistència a l'impacte de 40 j, resistència a compressió de 450 n, per a canalitzacions soterrades</t>
  </si>
  <si>
    <t>BG2Q-1KTP</t>
  </si>
  <si>
    <t>Tub corbable corrugat de polietilè, de doble capa, llisa la interior i corrugada l'exterior, de 200 mm de diàmetre nominal, aïllant i no propagador de la flama, resistència a l'impacte de 40 J, resistència a compressió de 450 N, per a canalitzacions soterrades</t>
  </si>
  <si>
    <t>BG319230</t>
  </si>
  <si>
    <t>Cable amb conductor de coure de 0,6/1 kv de tensió assignada, amb designació rv-k, bipolar, de secció 2 x 2,5 mm2, amb coberta del cable de pvc</t>
  </si>
  <si>
    <t>BG319270</t>
  </si>
  <si>
    <t>Cable amb conductor de coure de 0,6/1 kv de tensió assignada, amb designació rv-k, bipolar, de secció 2 x 16 mm2, amb coberta del cable de pvc</t>
  </si>
  <si>
    <t>BG319330</t>
  </si>
  <si>
    <t>Cable amb conductor de coure de 0,6/1 kv de tensió assignada, amb designació rv-k, tripolar, de secció 3 x 2,5 mm2, amb coberta del cable de pvc</t>
  </si>
  <si>
    <t>BG319530</t>
  </si>
  <si>
    <t>M</t>
  </si>
  <si>
    <t>Cable amb conductor de coure de 0,6/1 kv de tensió assignada, amb designació rv-k, tetrapolar, de secció 4 x 2,5 mm2, amb coberta del cable de pvc</t>
  </si>
  <si>
    <t>BG322170</t>
  </si>
  <si>
    <t>Cable amb conductor de coure 450/750 v de tensió assignada, amb designació h07v-r, unipolar, de secció 1 x 16 mm2, amb aïllament pvc</t>
  </si>
  <si>
    <t>BG33-G2RB</t>
  </si>
  <si>
    <t>Cable amb conductor de coure de tensió assignada0,6/1 kV, de designació RV-K, construcció segons norma UNE 21123-2, tripolar, de secció 3x2,5 mm2, amb coberta del cable de PVC, classe de reacció al foc Eca segons la norma UNE-EN 50575</t>
  </si>
  <si>
    <t>BG33-G2T4</t>
  </si>
  <si>
    <t>Cable con conductor de cobre de tensión asignada0,6/ 1kv, de designación rz1-k (as), construcción según norma une 21123-4, multipolar, de sección 12x2,5 mm2, con cubierta del cable de poliolefinas, clase de reacción al fuego cca-s1b, d1, a1 según la norma une-en 50575 con baja emisión humos</t>
  </si>
  <si>
    <t>BG33-G2TY</t>
  </si>
  <si>
    <t>Cable amb conductor de coure de tensió assignada0,6/1 kv, de designació rvfv, construcció segons norma une 21123-2, tetrapolar, de secció 4x6 mm2, amb armadura de fleix d'acer i coberta del cable de pvc, classe de reacció al foc eca segons la norma une-en 50575</t>
  </si>
  <si>
    <t>BG33-G2VO</t>
  </si>
  <si>
    <t>Cable con conductor de cobre de tensión asignada0,6/ 1kv, de designación rz1-k (as), construcción según norma une 21123-4, tripolar, de sección 3x2,5 mm2, con cubierta del cable de poliolefinas, clase de reacción al fuego cca-s1b, d1, a1 según la norma une-en 50575 con baja emisión humos</t>
  </si>
  <si>
    <t>BG33-G2WZ</t>
  </si>
  <si>
    <t>Cable con conductor de cobre de tensión asignada0,6/ 1kv, de designación rz1-k (as), construcción según norma une 21123-4, pentapolar, de sección 5x2,5 mm2, con cubierta del cable de poliolefinas, clase de reacción al fuego cca-s1b, d1, a1 según la norma une-en 50575 con baja emisión humos</t>
  </si>
  <si>
    <t>BG33-G2YY</t>
  </si>
  <si>
    <t>Cable amb conductor de coure de tensió assignada0,6/1 kv, de designació rz, construcció segons norma une 21030-2, tetrapolar, de secció 4x10 mm2, amb coberta del cable de poliolefines, classe de reacció al foc segons la norma une-en 50575 amb baixa emissió fums</t>
  </si>
  <si>
    <t>BG3I-06W3</t>
  </si>
  <si>
    <t>Conductor de coure nu, unipolar de secció 1x35 mm2</t>
  </si>
  <si>
    <t>BG415DJD</t>
  </si>
  <si>
    <t>Interruptor automàtic magnetotèrmic de 25 a d'intensitat nominal, tipus pia corba c, tetrapolar (4p), de 6000 a de poder de tall segons une-en 60898 i de 10 ka de poder de tall segons une-en 60947-2, de 4 mòduls din de 18 mm d'amplària, per a muntar en perfil din</t>
  </si>
  <si>
    <t>BG4242JK</t>
  </si>
  <si>
    <t>Interruptor diferencial de la classe ac, gamma terciari, de 63 a d'intensitat nominal, tetrapolar (4p), de 0,03 a de sensibilitat, de desconnexió fix instantani, amb botó de test incorporat i indicador mecànic de defecte, construït segons les especificacions de la norma une-en 61008-1, de 4 mòduls din de 18 mm d'amplària, per a muntar en perfil din</t>
  </si>
  <si>
    <t>BG46E010</t>
  </si>
  <si>
    <t>Caixa de connexions i tallacircuits per a una o dues lampades</t>
  </si>
  <si>
    <t>BG8LPN07</t>
  </si>
  <si>
    <t>Conversor ethernet/fibra òptica, totalment instal·lat i en funcionament</t>
  </si>
  <si>
    <t>BGC6N001</t>
  </si>
  <si>
    <t>Sistema d'alimentació ininterrompuda del tipus on-line de doble conversió, de 42vac segons plec ajuntament</t>
  </si>
  <si>
    <t>BGD14410</t>
  </si>
  <si>
    <t>Piqueta de connexió a terra d'acer i recobriment de coure, de 2500 mm de llargària, de 18,3 mm de diàmetre, estàndard</t>
  </si>
  <si>
    <t>BGD2-06UQ</t>
  </si>
  <si>
    <t>Placa de connexió a terra d'acer quadrada (massissa), de 0,55 m2 de superfície i de 3 mm de gruix</t>
  </si>
  <si>
    <t>BGD4-16WD</t>
  </si>
  <si>
    <t>Punt de connexió a terra amb pont seccionador de platina de coure, muntat en caixa estanca i per muntar superficialment</t>
  </si>
  <si>
    <t>BGD5-06SU</t>
  </si>
  <si>
    <t>Piqueta de connexió a terra d'acer i recobriment de coure, de 1500 mm de llargària, de 14,6 mm de diàmetre, de 300 µm</t>
  </si>
  <si>
    <t>BGF2-08QW</t>
  </si>
  <si>
    <t>Pal de fusta de 10 m d'alçària, de 6,7 kn d'esforç a 25 cm de la punta, per a 2 cables</t>
  </si>
  <si>
    <t>BGW0-0951</t>
  </si>
  <si>
    <t>Part proporcional d'accessoris per a armaris de polièster</t>
  </si>
  <si>
    <t>BGWB-0B1W</t>
  </si>
  <si>
    <t>Part proporcional d'accessoris per a pals de fusta</t>
  </si>
  <si>
    <t>BGWC-09N4</t>
  </si>
  <si>
    <t>Part proporcional d'accessoris per a tubs rígids de PVC</t>
  </si>
  <si>
    <t>BGWC-09N6</t>
  </si>
  <si>
    <t>Part proporcional d'accessoris per a tubs rígids d'acer</t>
  </si>
  <si>
    <t>BGWF-0ARJ</t>
  </si>
  <si>
    <t>Part proporcional d'accessoris per a conductors de coure nus</t>
  </si>
  <si>
    <t>BGY3-0B2S</t>
  </si>
  <si>
    <t>Part proporcional d'elements especials per a conductors de coure nus</t>
  </si>
  <si>
    <t>BGYD-0B2W</t>
  </si>
  <si>
    <t>Part proporcional d'elements especials per a piquetes de connexió a terra</t>
  </si>
  <si>
    <t>BGYD-0B2X</t>
  </si>
  <si>
    <t>Part proporcional d'elements especials per a plaques de connexió a terra</t>
  </si>
  <si>
    <t>BGYD1000</t>
  </si>
  <si>
    <t>BHG0-H5XO</t>
  </si>
  <si>
    <t>Quadre de comandament i protecció d'enllumenat públic de tipus urbà, amb caixa seccionadora i cgp segons normes companyia subministradora, de 6 sortides amb diferencials rearmables, doble nivell, amb mòdul electrònic de control i comunicacions, proteccions per a serveis del quadre i sortida monofàsica per a reg, s'inclou bancada d'acer inoxidable de 300 mm d'alçària i tot el petit material auxiliar necessari de connexió i muntatge. proteccions per una potència contractable de fins a 45 kva (63 a/400 v), inclou icp, iga, relè de sobretensions permanents, il·luminació interior i pressa de corren</t>
  </si>
  <si>
    <t>BHGW-H5YX</t>
  </si>
  <si>
    <t>Petit material auxiliar de connexió i muntatge per a armaris de protecció i control d'enllumenat públic</t>
  </si>
  <si>
    <t>BHM0-0FGB</t>
  </si>
  <si>
    <t>Bàcul troncocònic de planxa d'acer galvanitzat, d'alçària 8 m i 1,5 m de sortint, d'un braç amb base platina i porta, segons norma une-en 40-5</t>
  </si>
  <si>
    <t>BHM2-N001</t>
  </si>
  <si>
    <t>Columna Urbidermis ARNE de tipus cilíndrica de dues seccions (d168-127mm) de 9,70m d'alçada total, realitzada en acer galvanitzat, acabat pintat en color gris grafit (RAL7024). Per a 4 projectors a diferent alçada i orientació. Amb anell de reforç a la base i doble portella segons norma UNE-EN 40-5</t>
  </si>
  <si>
    <t>BHM2-N002</t>
  </si>
  <si>
    <t>Columna Urbidermis ARNE de tipus cilíndrica de dues seccions (d152-127mm) de 8,10m d'alçada total, realitzada en acer galvanitzat, acabat pintat en color gris grafit (RAL7024). Per a 2-3 projectors a diferent alçada i orientació. Amb anell de reforç a la base i doble portella segons norma UNE-EN 40-5</t>
  </si>
  <si>
    <t>BHM2-N003</t>
  </si>
  <si>
    <t>Columna Urbidermis ARNE de tipus cilíndrica de dues seccions (d152-127mm) de 7,30m d'alçada total, realitzada en acer galvanitzat, acabat pintat en color gris grafit (RAL7024). Per a 1, 2 o 3 projectors a diferent alçada i orientació. Amb anell de reforç a la base i doble portella segons norma UNE-EN 40-5</t>
  </si>
  <si>
    <t>BHM2-N004</t>
  </si>
  <si>
    <t>Columna Urbidermis ARNE de tipus cilíndrica (d127mm) de 5,50m d'alçada total, realitzada en acer galvanitzat, acabat pintat en color gris grafit (RAL7024). Per a 1-2 projectors a la mateixa alçada. Amb anell de reforç a la base i doble portella segons norma UNE-EN 40-5</t>
  </si>
  <si>
    <t>BHM2-N005</t>
  </si>
  <si>
    <t>Columna Urbidermis ARNE de tipus cilíndrica (d127mm) de 4,70m d'alçada total, realitzada en acer galvanitzat, acabat pintat en color gris grafit (RAL7024). Per a 1-2 projectors a la mateixa alçada. Amb anell de reforç a la base i doble portella segons norma UNE-EN 40-5</t>
  </si>
  <si>
    <t>BHQ6-2YAM</t>
  </si>
  <si>
    <t>Projector per a exterior amb leds amb una vida útil &lt;= 50000 h, de forma rectangular, amb distribució de la llum simètrica extensiva, de 104 w de potència, flux lluminós de 14150 lm, amb equip elèctric regulable, aïllament classe i, cos d'alumini injectat, difusor de vidre trempat i grau de protecció ip66</t>
  </si>
  <si>
    <t>BHQ6-N001</t>
  </si>
  <si>
    <t>Projector orientable Urbidermis ARNE 78W (36L 3000K IRC80 700mA), realitzat en injecció d'alumini acabat pintat en color gris grafit (RAL7024), de geometria circular amb cos de diàmetre 300mm i alçada 84mm per a allotjament de la font de llum i cos de diàmetre 110mm i alçada 218mm per allotjament de l'equip auxiliar. Sistema òptic de tecnologia LED, de distribució asimètrica viària IESNA Type III. Font d'alimentació electrònica regulable. Classe I. IP66. IK08. Inclòs braç simple per a la fixació a columna (d127mm) de projector Urbidermis ARNE i dispositiu de control Vossloh iMCU integrat per a</t>
  </si>
  <si>
    <t>BHQ6-N002</t>
  </si>
  <si>
    <t xml:space="preserve">Projector orientable Urbidermis ARNE 40W (36L 3000K IRC80 350mA), realitzat en injecció d'alumini acabat pintat en color gris grafit (RAL7024), de geometria circular amb cos de diàmetre 300mm i alçada 84mm per a allotjament de la font de llum i cos de diàmetre 110mm i alçada 218mm per allotjament de l'equip auxiliar. Sistema òptic de tecnologia LED, de distribució asimètrica viària IESNA Type II. Font d'alimentació electrònica regulable. Classe I. IP66. IK08. Inclòs braç simple per a la fixació a columna (d127mm) de projector Urbidermis ARNE i dispositiu de control Vossloh iMCU integrat per a </t>
  </si>
  <si>
    <t>BHQ6-N003</t>
  </si>
  <si>
    <t>Projector orientable Urbidermis ARNE 56W (36L 3000K IRC80 500mA), realitzat en injecció d'alumini acabat pintat en color gris grafit (RAL7024), de geometria circular amb cos de diàmetre 300mm i alçada 84mm per a allotjament de la font de llum i cos de diàmetre 110mm i alçada 218mm per allotjament de l'equip auxiliar. Sistema òptic de tecnologia LED, de distribució asimètrica viària IESNA Type III. Font d'alimentació electrònica regulable. Classe I. IP66. IK08. Inclòs braç simple per a la fixació a columna (d127mm) de projector Urbidermis ARNE i dispositiu de control Vossloh iMCU integrat per a</t>
  </si>
  <si>
    <t>BHQ6-N004</t>
  </si>
  <si>
    <t>Projector orientable Urbidermis ARNE 40W (18L 3000K IRC80 700mA), realitzat en injecció d'alumini acabat pintat en color gris grafit (RAL7024), de geometria circular amb cos de diàmetre 300mm i alçada 84mm per a allotjament de la font de llum i cos de diàmetre 110mm i alçada 218mm per allotjament de l'equip auxiliar. Sistema òptic de tecnologia LED, de distribució asimètrica viària IESNA Type II+III. Font d'alimentació electrònica regulable. Classe I. IP66. IK08. Inclòs braç simple per a la fixació a columna (d127mm) de projector Urbidermis ARNE i dispositiu de control Vossloh iMCU integrat pe</t>
  </si>
  <si>
    <t>BHQ6-N005</t>
  </si>
  <si>
    <t>Projector orientable Urbidermis ARNE 21W (18L 3000K IRC80 350mA), realitzat en injecció d'alumini acabat pintat en color gris grafit (RAL7024), de geometria circular amb cos de diàmetre 300mm i alçada 84mm per a allotjament de la font de llum i cos de diàmetre 110mm i alçada 218mm per allotjament de l'equip auxiliar. Sistema òptic de tecnologia LED, de distribució asimètrica viària IESNA Type II+III. Font d'alimentació electrònica regulable. Classe I. IP66. IK08. Inclòs braç simple per a la fixació a columna (d127mm) de projector Urbidermis ARNE i dispositiu de control Vossloh iMCU integrat pe</t>
  </si>
  <si>
    <t>BHW8-06IY</t>
  </si>
  <si>
    <t>Part proporcional d'accessoris per a columnes</t>
  </si>
  <si>
    <t>BHW8-06J0</t>
  </si>
  <si>
    <t>Part proporcional d'accessoris per a bàculs</t>
  </si>
  <si>
    <t>BJM1UZB1</t>
  </si>
  <si>
    <t>Comptador d'aigua de velocitat, amb turbina axial tipus woltman o equivalent, amb unions embridades de diàmetre nominal 2´´</t>
  </si>
  <si>
    <t>BJM9-H59S</t>
  </si>
  <si>
    <t>Ventosa automàtica (vàlvula antisifó) per a roscar de 1'' de diàmetre nominal, de plàstic</t>
  </si>
  <si>
    <t>BJS1-H6R1</t>
  </si>
  <si>
    <t>Petit material metàl·lic per a connexió de la boca de reg amb la canonada</t>
  </si>
  <si>
    <t>BJS2-28MB</t>
  </si>
  <si>
    <t>Conjunt d'accessoris per al muntatge d'una electrovàlvula de 2''</t>
  </si>
  <si>
    <t>BJS2-28MC</t>
  </si>
  <si>
    <t>Conjunt d'accessoris per al muntatge d'una electrovàlvula d'1''1/2</t>
  </si>
  <si>
    <t>BJS2-28ME</t>
  </si>
  <si>
    <t>Conjunt d'accessoris per al muntatge d'una electrovàlvula d'1''</t>
  </si>
  <si>
    <t>BJS6-H5IR</t>
  </si>
  <si>
    <t>Boca de reg amb cos de fosa, rosca d'entrada d'1''1/2 i ràcord de connexió tipus barcelona de 45 mm de diàmetre, pericó i tapa de fosa i vàlvula de tancament amb junt epdm</t>
  </si>
  <si>
    <t>BJS9-28M6</t>
  </si>
  <si>
    <t>Connexió per a difusor o aspersor amb unió articulada de 1/2''</t>
  </si>
  <si>
    <t>BJSAJB06</t>
  </si>
  <si>
    <t xml:space="preserve">Subministrament  d'armari hub amb router 4 g per a la connectivitat del concentrador amb targeta sim de la marca samcla o equivalent. inclou els mitjans necessaris per a la seva instal·lació </t>
  </si>
  <si>
    <t>BJSAJB07</t>
  </si>
  <si>
    <t xml:space="preserve">Subministrament i instal·lació d'equip programador model sbp 00 12 , de 12 sortides (estacions)  de 24 vac de la marca samcla o equivalent , apte per a l'arquitectura hub (rf) i l'arquitectura ble (bluetooth)
</t>
  </si>
  <si>
    <t>BJSAUE10</t>
  </si>
  <si>
    <t>Equip de funció de volum tipus samcla o equivalent, alimentat a 9v, es comunicació amb resta d'equips del sistema per radiofreqüència</t>
  </si>
  <si>
    <t>BJSAUE20</t>
  </si>
  <si>
    <t xml:space="preserve">Subministrament concentrador hub wifi tipus  wi-fi/eth/bluetooth – rf de la marca samcla o equivalent  </t>
  </si>
  <si>
    <t>BJSE-PM04</t>
  </si>
  <si>
    <t>Difusor emergent amb broquet giratori de 10 cm d'alçària emergent, amb un radi de reg de 2 a 10 m, amb vàlvula antidrenatge, 1/2'' de diàmetre de connexió a la canonada, per una pressió de treball entre 1,5 i 3 bars, amb regulador de pressió tarat a 2.8 bars tipus PRS40 de Hunter o equivalent</t>
  </si>
  <si>
    <t>BJSF-28KP</t>
  </si>
  <si>
    <t>Electrovàlvula per a instal·lacio de reg, d'1''1/2 de diàmetre, de material plàstic, amb solenoide de 24V, per a una pressió màxima de 10 bar i amb regulador de cabal</t>
  </si>
  <si>
    <t>BJSF-28KT</t>
  </si>
  <si>
    <t>Electrovàlvula per a instal·lacio de reg, de 2'' de diàmetre, de material plàstic, amb solenoide de 24v, per a una pressió màxima de 10 bar i amb regulador de cabal</t>
  </si>
  <si>
    <t>BJSF-28KU</t>
  </si>
  <si>
    <t>Electrovàlvula per a instal·lacio de reg, d'1'' de diàmetre, de material plàstic, amb solenoide de 24v, per a una pressió màxima de 10 bar i amb regulador de cabal</t>
  </si>
  <si>
    <t>BJSS-28MQ</t>
  </si>
  <si>
    <t>Tub per a reg per degoteig de 16 mm de diàmetre, amb degoters autocompensats integrats cada 33 cm</t>
  </si>
  <si>
    <t>BJSS-PM01</t>
  </si>
  <si>
    <t>Canonada afelpada de 16mm amb degoters autocompensants de 2.1 l/h integrats cada 30cm.</t>
  </si>
  <si>
    <t>BJST-H6RD</t>
  </si>
  <si>
    <t>Vàlvula antidrenant o de rentat automàtica per a instal·lacio de reg per degoteig, de material plàstic, de 1'' de diàmetre</t>
  </si>
  <si>
    <t>BN33-2K3H</t>
  </si>
  <si>
    <t>Vàlvula de bola de material plàstic, segons norma UNE-EN ISO 16135, manual, per a encolar, de 2 vies, DN 65 (per a tub de 75 mm ), de 10 bar de pressió nominal, cos i bola de polipropilè homopolímer (PP-H), portajunts roscat i sistema de bloqueig, tancament de tefló PTFE i junts d'estanqueïtat d'etilè propilè diè (EPDM), accionament per maneta</t>
  </si>
  <si>
    <t>BN33-2K7J</t>
  </si>
  <si>
    <t>Vàlvula de bola de material plàstic, segons norma une-en iso 16135, manual, per a encolar, de 2 vies, dn 32 (per a tub de 40 mm ), de 10 bar de pressió nominal, cos i bola de polipropilè homopolímer (pp-h), portajunts roscat, tancament de tefló ptfe i junts d'estanqueïtat de cautxú fluorat fpm, accionament per maneta</t>
  </si>
  <si>
    <t>BN33-2K7K</t>
  </si>
  <si>
    <t>Vàlvula de bola de material plàstic, segons norma UNE-EN ISO 16135, manual, per a encolar, de 2 vies, DN 40 (per a tub de 50 mm ), de 10 bar de pressió nominal, cos i bola de polipropilè homopolímer (PP-H), portajunts roscat, tancament de tefló PTFE i junts d'estanqueïtat de cautxú fluorat FPM, accionament per maneta</t>
  </si>
  <si>
    <t>BN33-2K7L</t>
  </si>
  <si>
    <t>Vàlvula de bola de material plàstic, segons norma une-en iso 16135, manual, per a encolar, de 2 vies, dn 50 (per a tub de 63 mm ), de 10 bar de pressió nominal, cos i bola de polipropilè homopolímer (pp-h), portajunts roscat, tancament de tefló ptfe i junts d'estanqueïtat de cautxú fluorat fpm, accionament per maneta</t>
  </si>
  <si>
    <t>BN74-28N2</t>
  </si>
  <si>
    <t>Vàlvula de regulació de pressió per a instal·lacions de reg, d'1''1/2 de diàmetre de connexió, amb cos de plàstic, per a una pressió de sortida de 4 bar</t>
  </si>
  <si>
    <t>BN74-28NC</t>
  </si>
  <si>
    <t>Vàlvula de regulació de pressió per a instal·lacions de reg, de 3/4'' de diàmetre de connexió, amb cos de plàstic, per a una pressió de sortida de 3 bar</t>
  </si>
  <si>
    <t>BNE3-28LL</t>
  </si>
  <si>
    <t>Filtre per a instal·lació de reg d'1'' de diàmetre, de material plàstic, amb element filtrant d'anelles de 120 mesh, sense vàlvula de purga, per a muntar roscat</t>
  </si>
  <si>
    <t>BNE3-28LP</t>
  </si>
  <si>
    <t>Filtre per a instal·lació de reg d'1''1/2 de diàmetre, de material plàstic, amb element filtrant d'anelles de 120 mesh, sense vàlvula de purga, per a muntar roscat</t>
  </si>
  <si>
    <t>BQB5-CW1V</t>
  </si>
  <si>
    <t>Protecció d'arbres, d'acer galvanitzat de 31 cm de D i 127 cm d'alçària, format amb dues peces de planxa desplegada de 42x13x2x1,5 mm amb bastiment, platines i quatre cargols</t>
  </si>
  <si>
    <t>BR32-21DG</t>
  </si>
  <si>
    <t>Compost de classe i, d'origen vegetal, segons ntj 05c, subministrat en sacs de 0,8 m3</t>
  </si>
  <si>
    <t>BR35-21GP</t>
  </si>
  <si>
    <t>Escorça de pi de 30 a 50 mm, subministrada a granel</t>
  </si>
  <si>
    <t>BR3D-21GI</t>
  </si>
  <si>
    <t>Terra vegetal de jardineria de categoria alta, amb una conductivitat elèctrica menor de 0,8 ds/m, segons ntj 07a, subministrada a granel</t>
  </si>
  <si>
    <t>BR3D-21GL</t>
  </si>
  <si>
    <t>Terra vegetal de jardineria de categoria baixa, amb una conductivitat elèctrica menor de 3 ds/m, segons ntj 07a, subministrada a granel</t>
  </si>
  <si>
    <t>BR4U0-21GV</t>
  </si>
  <si>
    <t>Barreja de llavors per a gespa tipus mixta amb addició d'espècies arbustives i/o de flor, segons ntj 07n</t>
  </si>
  <si>
    <t>BRB1-28RN</t>
  </si>
  <si>
    <t>Tauló de fusta de pi roig de 18x12 cm i fins a 2,5 m de llargària, amb tractament de sals de coure en autoclau per un grau de protecció profunda</t>
  </si>
  <si>
    <t>BRZ0-255V</t>
  </si>
  <si>
    <t>Abraçadora regulable de goma o cautxú per a aspratges</t>
  </si>
  <si>
    <t>BRZ3-255S</t>
  </si>
  <si>
    <t>Estaca de fusta de pi tractada en autoclau, de secció circular, de 12 cm de diàmetre i 3 m de llargària</t>
  </si>
  <si>
    <t>BVA21000</t>
  </si>
  <si>
    <t>Cala amb retroexcavadora per a identificació de serveis</t>
  </si>
  <si>
    <t>C1101200</t>
  </si>
  <si>
    <t>Compressor amb dos martells pneumàtics</t>
  </si>
  <si>
    <t>C1105A00</t>
  </si>
  <si>
    <t>Retroexcavadora amb martell trencador</t>
  </si>
  <si>
    <t>C111-0056</t>
  </si>
  <si>
    <t>C115-00EE</t>
  </si>
  <si>
    <t>C131-005E</t>
  </si>
  <si>
    <t>Corró vibratori autopropulsat, de 8 a 10 t</t>
  </si>
  <si>
    <t>C131-005G</t>
  </si>
  <si>
    <t>Corró vibratori autopropulsat, de 12 a 14 t</t>
  </si>
  <si>
    <t>C1313330</t>
  </si>
  <si>
    <t>Retroexcavadora sobre pneumàtics de 8 a 10 t</t>
  </si>
  <si>
    <t>C13161E0</t>
  </si>
  <si>
    <t>Minicarregadora sobre pneumàtics de 2 a 5,9 t, amb accessori retroexcavador de 40 a 60 cm d'amplària</t>
  </si>
  <si>
    <t>C133-00ET</t>
  </si>
  <si>
    <t>Minicarregadora sobre pneumàtics de 2 a 5.9 t, amb barrina de 15 a 61 cm de diàmetre</t>
  </si>
  <si>
    <t>C133-00EV</t>
  </si>
  <si>
    <t>Minicarregadora sobre pneumàtics de 2 a 5.9 t, amb accessori retroexcavador de 25 a 39 cm d'amplària</t>
  </si>
  <si>
    <t>C136-00F4</t>
  </si>
  <si>
    <t>Motoanivelladora petita</t>
  </si>
  <si>
    <t>C138-00KG</t>
  </si>
  <si>
    <t>Pala carregadora sobre cadenes d'11 a 17 t, amb escarificadora</t>
  </si>
  <si>
    <t>C138-00KQ</t>
  </si>
  <si>
    <t>Pala carregadora sobre pneumàtics de 15 a 20 t</t>
  </si>
  <si>
    <t>C138-00KR</t>
  </si>
  <si>
    <t>Pala carregadora sobre pneumàtics de 8 a 14 t</t>
  </si>
  <si>
    <t>C139-00LJ</t>
  </si>
  <si>
    <t>Pala excavadora giratoria sobre cadenes de 31 a 40 t</t>
  </si>
  <si>
    <t>C139-00LK</t>
  </si>
  <si>
    <t>Pala excavadora giratoria sobre pneumàtics de 15 a 20 t</t>
  </si>
  <si>
    <t>C139-00LL</t>
  </si>
  <si>
    <t>Pala excavadora giratoria sobre pneumàtics de 21 a 25 t</t>
  </si>
  <si>
    <t>C13A-00FP</t>
  </si>
  <si>
    <t>Picó vibrant amb placa de 30x30 cm</t>
  </si>
  <si>
    <t>C13A-00FQ</t>
  </si>
  <si>
    <t>Safata vibrant amb placa de 60 cm</t>
  </si>
  <si>
    <t>C13A-00FR</t>
  </si>
  <si>
    <t>Compactador duplex manual de 700 kg</t>
  </si>
  <si>
    <t>C13C-00LO</t>
  </si>
  <si>
    <t>Retroexcavadora sobre pneumàtics de 8 a 10 t, per a seguretat i salut</t>
  </si>
  <si>
    <t>C13C-00LP</t>
  </si>
  <si>
    <t>C150-002W</t>
  </si>
  <si>
    <t>Camió cistella de 10 a 19 m d'alçària</t>
  </si>
  <si>
    <t>C150-002X</t>
  </si>
  <si>
    <t>Camió cistella de 10 m d'alçària com a màxim</t>
  </si>
  <si>
    <t>C1502U10</t>
  </si>
  <si>
    <t>Camió cisterna de 6000l</t>
  </si>
  <si>
    <t>C1503000</t>
  </si>
  <si>
    <t>Camió grua</t>
  </si>
  <si>
    <t>C1503500</t>
  </si>
  <si>
    <t>Camió grua de 5 t</t>
  </si>
  <si>
    <t>C1503U10</t>
  </si>
  <si>
    <t>C1504R00</t>
  </si>
  <si>
    <t>C150N001</t>
  </si>
  <si>
    <t>Furgoneta de 3500 kg</t>
  </si>
  <si>
    <t>C150V060</t>
  </si>
  <si>
    <t>Furgó amb caixa per a una càrrega màxima de 3.500 kp amb plataforma elevadora incorporada</t>
  </si>
  <si>
    <t>C151-002Z</t>
  </si>
  <si>
    <t>Camió cisterna de 8 m3</t>
  </si>
  <si>
    <t>C151-0032</t>
  </si>
  <si>
    <t>Camió cisterna de 10 m3</t>
  </si>
  <si>
    <t>C152-0039</t>
  </si>
  <si>
    <t>C152-003B</t>
  </si>
  <si>
    <t>Camión grúa</t>
  </si>
  <si>
    <t>C152-003C</t>
  </si>
  <si>
    <t>Camió grua de 5 t per a seguretat i salut</t>
  </si>
  <si>
    <t>C154-003K</t>
  </si>
  <si>
    <t>Camió per a transport de 20 t</t>
  </si>
  <si>
    <t>C154-003M</t>
  </si>
  <si>
    <t>Camió per a transport de 12 t</t>
  </si>
  <si>
    <t>C15E-0062</t>
  </si>
  <si>
    <t>Dúmper d'1,5 t de càrrega útil, amb mecanisme hidràulic</t>
  </si>
  <si>
    <t>C15I-00JX</t>
  </si>
  <si>
    <t>Alquiler de plataforma autopropulsada con cesta sobre brazo articulado para una altura de trabajo de 12 m, sin operario</t>
  </si>
  <si>
    <t>C15I-00JY</t>
  </si>
  <si>
    <t>Lloguer de plataforma autopropulsada amb cistella sobre braç articulat per a una alçària de treball de 16 m, sense operari</t>
  </si>
  <si>
    <t>C170-0036</t>
  </si>
  <si>
    <t>Camió cisterna per a reg asfàltic</t>
  </si>
  <si>
    <t>C1705600</t>
  </si>
  <si>
    <t>Formigonera de 165 l</t>
  </si>
  <si>
    <t>C1705700</t>
  </si>
  <si>
    <t>Formigonera de 250 l</t>
  </si>
  <si>
    <t>C173-005K</t>
  </si>
  <si>
    <t>Corró vibratori per a formigons i betums autopropulsat pneumàtic</t>
  </si>
  <si>
    <t>C174-00GD</t>
  </si>
  <si>
    <t>Escombradora autopropulsada</t>
  </si>
  <si>
    <t>C175-00G4</t>
  </si>
  <si>
    <t>Estenedora per a paviments de mescla bituminosa</t>
  </si>
  <si>
    <t>C176-00FX</t>
  </si>
  <si>
    <t>C178-00GF</t>
  </si>
  <si>
    <t>Màquina tallajunts amb disc de diamant per a paviment</t>
  </si>
  <si>
    <t>C17A-00JL</t>
  </si>
  <si>
    <t>Mesclador continu per a morter preparat en sacs</t>
  </si>
  <si>
    <t>C1B0-006C</t>
  </si>
  <si>
    <t>Màquina per a pintar bandes de vial, autopropulsada</t>
  </si>
  <si>
    <t>C1B0-006D</t>
  </si>
  <si>
    <t>Màquina per a pintar bandes de vial, d'accionament manual</t>
  </si>
  <si>
    <t>C1B02A00</t>
  </si>
  <si>
    <t>C1B0N001</t>
  </si>
  <si>
    <t>Equip de camió de 13t amb calderes per a pintura termoplàstica</t>
  </si>
  <si>
    <t>C1B0V200</t>
  </si>
  <si>
    <t>Màquina de granallat per a eliminació de pintures de marca vial autopropulasada</t>
  </si>
  <si>
    <t>C1R1-00CW</t>
  </si>
  <si>
    <t>Subministrament de contenidor paletitzat amb estructura de reixa metàl·lica d'1 m3 de capacitat i recollida amb residus especials</t>
  </si>
  <si>
    <t>C1R1-00CX</t>
  </si>
  <si>
    <t>Subministrament de contenidor metàl·lic de 8 m3 de capacitat i recollida amb residus inerts o no especials</t>
  </si>
  <si>
    <t>C200H000</t>
  </si>
  <si>
    <t>Màquina taladradora amb broca de diamant refrigerada amb aigua per a forats de 5 a 20 cm com a màxim</t>
  </si>
  <si>
    <t>C200U101</t>
  </si>
  <si>
    <t>Bombí per a proves de canonades</t>
  </si>
  <si>
    <t>C206-00DW</t>
  </si>
  <si>
    <t>Equip i elements auxiliars per a soldadura elèctrica</t>
  </si>
  <si>
    <t>C207-00E1</t>
  </si>
  <si>
    <t>Equip i elements auxiliars per a tall oxiacetilènic</t>
  </si>
  <si>
    <t>C20H-00DN</t>
  </si>
  <si>
    <t>Martell trencador manual</t>
  </si>
  <si>
    <t>C20K-00DP</t>
  </si>
  <si>
    <t>Regle vibratori</t>
  </si>
  <si>
    <t>CR11-00JS</t>
  </si>
  <si>
    <t>Tractor de 73,5 kW (100 CV) de potència, amb braç desbrossador</t>
  </si>
  <si>
    <t>CRE0-00C0</t>
  </si>
  <si>
    <t>Motoserra</t>
  </si>
  <si>
    <t>CRE2-00BZ</t>
  </si>
  <si>
    <t>Tisores pneumàtiques, amb part proporcional de compressor</t>
  </si>
  <si>
    <t>CZ15-00E4</t>
  </si>
  <si>
    <t>Grup electrògen de 20 a 30 kva</t>
  </si>
  <si>
    <t>CZ15-H4NI</t>
  </si>
  <si>
    <t>Grup electrògen d'1 a 5 kVA</t>
  </si>
  <si>
    <t>Reurbanització del carrer Pi i Maragall. Lot 02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</si>
</sst>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numFmts>
  <fonts count="38" x14ac:knownFonts="1">
    <font>
      <sz val="11"/>
      <color theme="1"/>
      <name val="Calibri"/>
      <family val="2"/>
      <scheme val="minor"/>
    </font>
    <font>
      <b/>
      <sz val="11"/>
      <color theme="1"/>
      <name val="Calibri"/>
      <family val="2"/>
      <scheme val="minor"/>
    </font>
    <font>
      <sz val="10"/>
      <color rgb="FF424242"/>
      <name val="Calibri"/>
      <family val="2"/>
      <scheme val="minor"/>
    </font>
    <font>
      <sz val="10"/>
      <color rgb="FF424242"/>
      <name val="Arial"/>
      <family val="2"/>
    </font>
    <font>
      <b/>
      <sz val="10"/>
      <color rgb="FF424242"/>
      <name val="Calibri"/>
      <family val="2"/>
      <scheme val="minor"/>
    </font>
    <font>
      <b/>
      <sz val="12"/>
      <color rgb="FF424242"/>
      <name val="Calibri"/>
      <family val="2"/>
      <scheme val="minor"/>
    </font>
    <font>
      <sz val="10"/>
      <color theme="1"/>
      <name val="Calibri"/>
      <family val="2"/>
      <scheme val="minor"/>
    </font>
    <font>
      <sz val="10"/>
      <color rgb="FFFF0000"/>
      <name val="Calibri"/>
      <family val="2"/>
      <scheme val="minor"/>
    </font>
    <font>
      <sz val="10"/>
      <color theme="5" tint="0.79998168889431442"/>
      <name val="Calibri"/>
      <family val="2"/>
      <scheme val="minor"/>
    </font>
    <font>
      <sz val="8.25"/>
      <color rgb="FF000000"/>
      <name val="Calibri"/>
      <family val="2"/>
    </font>
    <font>
      <b/>
      <sz val="11"/>
      <color rgb="FF000000"/>
      <name val="Calibri"/>
      <family val="2"/>
    </font>
    <font>
      <b/>
      <sz val="11"/>
      <name val="Calibri"/>
      <family val="2"/>
      <scheme val="minor"/>
    </font>
    <font>
      <i/>
      <sz val="11"/>
      <color theme="1"/>
      <name val="Calibri"/>
      <family val="2"/>
      <scheme val="minor"/>
    </font>
    <font>
      <i/>
      <sz val="10"/>
      <color rgb="FFFF0000"/>
      <name val="Arial"/>
      <family val="2"/>
    </font>
    <font>
      <b/>
      <sz val="10"/>
      <color rgb="FFFF0000"/>
      <name val="Calibri"/>
      <family val="2"/>
      <scheme val="minor"/>
    </font>
    <font>
      <sz val="11"/>
      <color rgb="FF424242"/>
      <name val="Calibri"/>
      <family val="2"/>
    </font>
    <font>
      <b/>
      <sz val="12"/>
      <color rgb="FF424242"/>
      <name val="Calibri"/>
      <family val="2"/>
    </font>
    <font>
      <sz val="12"/>
      <color rgb="FF424242"/>
      <name val="Calibri"/>
      <family val="2"/>
    </font>
    <font>
      <b/>
      <sz val="11"/>
      <color rgb="FF424242"/>
      <name val="Calibri"/>
      <family val="2"/>
    </font>
    <font>
      <b/>
      <sz val="10"/>
      <color rgb="FF424242"/>
      <name val="Calibri"/>
      <family val="2"/>
    </font>
    <font>
      <sz val="10"/>
      <color rgb="FF424242"/>
      <name val="Calibri"/>
      <family val="2"/>
    </font>
    <font>
      <sz val="10"/>
      <color rgb="FF000000"/>
      <name val="Calibri"/>
      <family val="2"/>
    </font>
    <font>
      <b/>
      <sz val="10"/>
      <color theme="0" tint="-0.499984740745262"/>
      <name val="Calibri"/>
      <family val="2"/>
    </font>
    <font>
      <sz val="10"/>
      <color theme="0" tint="-0.499984740745262"/>
      <name val="Calibri"/>
      <family val="2"/>
    </font>
    <font>
      <sz val="12"/>
      <color rgb="FF000000"/>
      <name val="Calibri"/>
      <family val="2"/>
    </font>
    <font>
      <sz val="11"/>
      <color theme="1"/>
      <name val="Calibri"/>
      <family val="2"/>
      <scheme val="minor"/>
    </font>
    <font>
      <sz val="11"/>
      <color rgb="FF0070C0"/>
      <name val="Calibri"/>
      <family val="2"/>
      <scheme val="minor"/>
    </font>
    <font>
      <sz val="14"/>
      <color theme="1"/>
      <name val="Calibri"/>
      <family val="2"/>
      <scheme val="minor"/>
    </font>
    <font>
      <b/>
      <sz val="14"/>
      <name val="Calibri"/>
      <family val="2"/>
      <scheme val="minor"/>
    </font>
    <font>
      <b/>
      <sz val="14"/>
      <color rgb="FF0070C0"/>
      <name val="Calibri"/>
      <family val="2"/>
      <scheme val="minor"/>
    </font>
    <font>
      <sz val="14"/>
      <color rgb="FF0070C0"/>
      <name val="Calibri"/>
      <family val="2"/>
      <scheme val="minor"/>
    </font>
    <font>
      <b/>
      <sz val="11"/>
      <color rgb="FF0070C0"/>
      <name val="Calibri"/>
      <family val="2"/>
      <scheme val="minor"/>
    </font>
    <font>
      <b/>
      <sz val="11"/>
      <color theme="0" tint="-0.499984740745262"/>
      <name val="Calibri"/>
      <family val="2"/>
      <scheme val="minor"/>
    </font>
    <font>
      <sz val="11"/>
      <name val="Calibri"/>
      <family val="2"/>
      <scheme val="minor"/>
    </font>
    <font>
      <sz val="11"/>
      <color theme="0" tint="-0.499984740745262"/>
      <name val="Calibri"/>
      <family val="2"/>
      <scheme val="minor"/>
    </font>
    <font>
      <b/>
      <sz val="14"/>
      <color rgb="FF000000"/>
      <name val="Calibri"/>
      <family val="2"/>
    </font>
    <font>
      <b/>
      <sz val="8.25"/>
      <color rgb="FF000000"/>
      <name val="Calibri"/>
      <family val="2"/>
    </font>
    <font>
      <b/>
      <sz val="14"/>
      <color rgb="FF424242"/>
      <name val="Calibri"/>
      <family val="2"/>
    </font>
  </fonts>
  <fills count="17">
    <fill>
      <patternFill patternType="none"/>
    </fill>
    <fill>
      <patternFill patternType="gray125"/>
    </fill>
    <fill>
      <patternFill patternType="solid">
        <fgColor theme="0" tint="-4.9989318521683403E-2"/>
        <bgColor indexed="64"/>
      </patternFill>
    </fill>
    <fill>
      <patternFill patternType="solid">
        <fgColor rgb="FFFFFF00"/>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6" tint="0.59999389629810485"/>
        <bgColor indexed="64"/>
      </patternFill>
    </fill>
    <fill>
      <patternFill patternType="solid">
        <fgColor theme="6" tint="0.79998168889431442"/>
        <bgColor indexed="64"/>
      </patternFill>
    </fill>
    <fill>
      <patternFill patternType="solid">
        <fgColor rgb="FFFFFF00"/>
        <bgColor rgb="FFC0C0C0"/>
      </patternFill>
    </fill>
    <fill>
      <patternFill patternType="solid">
        <fgColor theme="1"/>
        <bgColor indexed="64"/>
      </patternFill>
    </fill>
    <fill>
      <patternFill patternType="solid">
        <fgColor rgb="FFF2F0F6"/>
        <bgColor indexed="64"/>
      </patternFill>
    </fill>
    <fill>
      <patternFill patternType="solid">
        <fgColor rgb="FFEFECF4"/>
        <bgColor indexed="64"/>
      </patternFill>
    </fill>
    <fill>
      <patternFill patternType="solid">
        <fgColor rgb="FFE2F2F6"/>
        <bgColor indexed="64"/>
      </patternFill>
    </fill>
    <fill>
      <patternFill patternType="solid">
        <fgColor rgb="FFC0C0C0"/>
        <bgColor rgb="FFC0C0C0"/>
      </patternFill>
    </fill>
    <fill>
      <patternFill patternType="solid">
        <fgColor rgb="FFFFFFFF"/>
        <bgColor rgb="FFFFFFFF"/>
      </patternFill>
    </fill>
    <fill>
      <patternFill patternType="solid">
        <fgColor rgb="FFFFFF00"/>
        <bgColor rgb="FFFFFFFF"/>
      </patternFill>
    </fill>
    <fill>
      <patternFill patternType="solid">
        <fgColor rgb="FF92D050"/>
        <bgColor rgb="FFFFFFFF"/>
      </patternFill>
    </fill>
  </fills>
  <borders count="144">
    <border>
      <left/>
      <right/>
      <top/>
      <bottom/>
      <diagonal/>
    </border>
    <border>
      <left style="medium">
        <color theme="7" tint="0.59996337778862885"/>
      </left>
      <right style="medium">
        <color theme="7" tint="0.59996337778862885"/>
      </right>
      <top style="medium">
        <color theme="7" tint="0.59996337778862885"/>
      </top>
      <bottom style="medium">
        <color theme="7" tint="0.59996337778862885"/>
      </bottom>
      <diagonal/>
    </border>
    <border>
      <left style="thin">
        <color theme="7" tint="0.39994506668294322"/>
      </left>
      <right/>
      <top style="thin">
        <color theme="7" tint="0.39994506668294322"/>
      </top>
      <bottom style="thin">
        <color theme="7" tint="0.39994506668294322"/>
      </bottom>
      <diagonal/>
    </border>
    <border>
      <left/>
      <right/>
      <top style="thin">
        <color theme="7" tint="0.39994506668294322"/>
      </top>
      <bottom style="thin">
        <color theme="7" tint="0.39994506668294322"/>
      </bottom>
      <diagonal/>
    </border>
    <border>
      <left/>
      <right style="thin">
        <color theme="7" tint="0.39994506668294322"/>
      </right>
      <top style="thin">
        <color theme="7" tint="0.39994506668294322"/>
      </top>
      <bottom style="thin">
        <color theme="7" tint="0.39994506668294322"/>
      </bottom>
      <diagonal/>
    </border>
    <border>
      <left style="thin">
        <color theme="7" tint="0.39994506668294322"/>
      </left>
      <right style="hair">
        <color theme="7" tint="0.39991454817346722"/>
      </right>
      <top style="thin">
        <color theme="7" tint="0.39994506668294322"/>
      </top>
      <bottom style="thin">
        <color theme="7" tint="0.39991454817346722"/>
      </bottom>
      <diagonal/>
    </border>
    <border>
      <left style="hair">
        <color theme="7" tint="0.39991454817346722"/>
      </left>
      <right/>
      <top style="thin">
        <color theme="7" tint="0.39994506668294322"/>
      </top>
      <bottom style="thin">
        <color theme="7" tint="0.39991454817346722"/>
      </bottom>
      <diagonal/>
    </border>
    <border>
      <left style="thin">
        <color theme="7" tint="0.39988402966399123"/>
      </left>
      <right style="thin">
        <color theme="7" tint="0.39994506668294322"/>
      </right>
      <top style="thin">
        <color theme="7" tint="0.39994506668294322"/>
      </top>
      <bottom style="thin">
        <color theme="7" tint="0.39991454817346722"/>
      </bottom>
      <diagonal/>
    </border>
    <border>
      <left style="thin">
        <color theme="7" tint="0.39988402966399123"/>
      </left>
      <right style="hair">
        <color theme="7" tint="0.39991454817346722"/>
      </right>
      <top style="thin">
        <color theme="7" tint="0.39988402966399123"/>
      </top>
      <bottom style="thin">
        <color theme="7" tint="0.39988402966399123"/>
      </bottom>
      <diagonal/>
    </border>
    <border>
      <left style="hair">
        <color theme="7" tint="0.39991454817346722"/>
      </left>
      <right style="hair">
        <color theme="7" tint="0.39991454817346722"/>
      </right>
      <top style="thin">
        <color theme="7" tint="0.39988402966399123"/>
      </top>
      <bottom style="thin">
        <color theme="7" tint="0.39988402966399123"/>
      </bottom>
      <diagonal/>
    </border>
    <border>
      <left style="hair">
        <color theme="7" tint="0.39991454817346722"/>
      </left>
      <right style="thin">
        <color theme="7" tint="0.39988402966399123"/>
      </right>
      <top style="thin">
        <color theme="7" tint="0.39988402966399123"/>
      </top>
      <bottom style="thin">
        <color theme="7" tint="0.39988402966399123"/>
      </bottom>
      <diagonal/>
    </border>
    <border>
      <left style="thin">
        <color theme="7" tint="0.39985351115451523"/>
      </left>
      <right style="hair">
        <color theme="7" tint="0.39991454817346722"/>
      </right>
      <top style="thin">
        <color theme="7" tint="0.39985351115451523"/>
      </top>
      <bottom style="thin">
        <color theme="7" tint="0.39985351115451523"/>
      </bottom>
      <diagonal/>
    </border>
    <border>
      <left style="hair">
        <color theme="7" tint="0.39991454817346722"/>
      </left>
      <right/>
      <top style="thin">
        <color theme="7" tint="0.39985351115451523"/>
      </top>
      <bottom style="thin">
        <color theme="7" tint="0.39985351115451523"/>
      </bottom>
      <diagonal/>
    </border>
    <border>
      <left style="thin">
        <color theme="7" tint="0.39988402966399123"/>
      </left>
      <right style="thin">
        <color theme="7" tint="0.39985351115451523"/>
      </right>
      <top style="thin">
        <color theme="7" tint="0.39985351115451523"/>
      </top>
      <bottom style="thin">
        <color theme="7" tint="0.39985351115451523"/>
      </bottom>
      <diagonal/>
    </border>
    <border>
      <left style="thin">
        <color theme="7" tint="0.39982299264503923"/>
      </left>
      <right style="hair">
        <color theme="7" tint="0.39988402966399123"/>
      </right>
      <top style="thin">
        <color theme="7" tint="0.39982299264503923"/>
      </top>
      <bottom style="thin">
        <color theme="7" tint="0.39982299264503923"/>
      </bottom>
      <diagonal/>
    </border>
    <border>
      <left style="hair">
        <color theme="7" tint="0.39988402966399123"/>
      </left>
      <right style="hair">
        <color theme="7" tint="0.39988402966399123"/>
      </right>
      <top style="thin">
        <color theme="7" tint="0.39982299264503923"/>
      </top>
      <bottom style="thin">
        <color theme="7" tint="0.39982299264503923"/>
      </bottom>
      <diagonal/>
    </border>
    <border>
      <left style="hair">
        <color theme="7" tint="0.39988402966399123"/>
      </left>
      <right style="thin">
        <color theme="7" tint="0.39982299264503923"/>
      </right>
      <top style="thin">
        <color theme="7" tint="0.39982299264503923"/>
      </top>
      <bottom style="thin">
        <color theme="7" tint="0.39982299264503923"/>
      </bottom>
      <diagonal/>
    </border>
    <border>
      <left/>
      <right/>
      <top/>
      <bottom style="thin">
        <color theme="7" tint="0.39988402966399123"/>
      </bottom>
      <diagonal/>
    </border>
    <border>
      <left style="thin">
        <color theme="7" tint="0.39988402966399123"/>
      </left>
      <right style="hair">
        <color theme="7" tint="0.39991454817346722"/>
      </right>
      <top style="thin">
        <color theme="7" tint="0.39988402966399123"/>
      </top>
      <bottom style="hair">
        <color theme="7" tint="0.39991454817346722"/>
      </bottom>
      <diagonal/>
    </border>
    <border>
      <left style="hair">
        <color theme="7" tint="0.39991454817346722"/>
      </left>
      <right/>
      <top style="thin">
        <color theme="7" tint="0.39988402966399123"/>
      </top>
      <bottom style="hair">
        <color theme="7" tint="0.39991454817346722"/>
      </bottom>
      <diagonal/>
    </border>
    <border>
      <left style="thin">
        <color theme="7" tint="0.39985351115451523"/>
      </left>
      <right style="thin">
        <color theme="7" tint="0.39985351115451523"/>
      </right>
      <top style="thin">
        <color theme="7" tint="0.39985351115451523"/>
      </top>
      <bottom style="hair">
        <color theme="7" tint="0.39991454817346722"/>
      </bottom>
      <diagonal/>
    </border>
    <border>
      <left style="thin">
        <color theme="7" tint="0.39985351115451523"/>
      </left>
      <right style="hair">
        <color theme="7" tint="0.39988402966399123"/>
      </right>
      <top style="thin">
        <color theme="7" tint="0.39985351115451523"/>
      </top>
      <bottom style="hair">
        <color theme="7" tint="0.39988402966399123"/>
      </bottom>
      <diagonal/>
    </border>
    <border>
      <left style="hair">
        <color theme="7" tint="0.39988402966399123"/>
      </left>
      <right style="hair">
        <color theme="7" tint="0.39988402966399123"/>
      </right>
      <top style="thin">
        <color theme="7" tint="0.39985351115451523"/>
      </top>
      <bottom style="hair">
        <color theme="7" tint="0.39988402966399123"/>
      </bottom>
      <diagonal/>
    </border>
    <border>
      <left style="hair">
        <color theme="7" tint="0.39988402966399123"/>
      </left>
      <right style="thin">
        <color theme="7" tint="0.39985351115451523"/>
      </right>
      <top style="thin">
        <color theme="7" tint="0.39985351115451523"/>
      </top>
      <bottom style="hair">
        <color theme="7" tint="0.39988402966399123"/>
      </bottom>
      <diagonal/>
    </border>
    <border>
      <left style="thin">
        <color theme="7" tint="0.39988402966399123"/>
      </left>
      <right style="hair">
        <color theme="7" tint="0.39991454817346722"/>
      </right>
      <top style="hair">
        <color theme="7" tint="0.39991454817346722"/>
      </top>
      <bottom style="hair">
        <color theme="7" tint="0.39991454817346722"/>
      </bottom>
      <diagonal/>
    </border>
    <border>
      <left style="hair">
        <color theme="7" tint="0.39991454817346722"/>
      </left>
      <right/>
      <top style="hair">
        <color theme="7" tint="0.39991454817346722"/>
      </top>
      <bottom style="hair">
        <color theme="7" tint="0.39991454817346722"/>
      </bottom>
      <diagonal/>
    </border>
    <border>
      <left style="thin">
        <color theme="7" tint="0.39985351115451523"/>
      </left>
      <right style="thin">
        <color theme="7" tint="0.39985351115451523"/>
      </right>
      <top style="hair">
        <color theme="7" tint="0.39991454817346722"/>
      </top>
      <bottom style="hair">
        <color theme="7" tint="0.39991454817346722"/>
      </bottom>
      <diagonal/>
    </border>
    <border>
      <left style="thin">
        <color theme="7" tint="0.39985351115451523"/>
      </left>
      <right style="hair">
        <color theme="7" tint="0.39988402966399123"/>
      </right>
      <top style="hair">
        <color theme="7" tint="0.39988402966399123"/>
      </top>
      <bottom style="hair">
        <color theme="7" tint="0.39988402966399123"/>
      </bottom>
      <diagonal/>
    </border>
    <border>
      <left style="hair">
        <color theme="7" tint="0.39988402966399123"/>
      </left>
      <right style="hair">
        <color theme="7" tint="0.39988402966399123"/>
      </right>
      <top style="hair">
        <color theme="7" tint="0.39988402966399123"/>
      </top>
      <bottom style="hair">
        <color theme="7" tint="0.39988402966399123"/>
      </bottom>
      <diagonal/>
    </border>
    <border>
      <left style="hair">
        <color theme="7" tint="0.39988402966399123"/>
      </left>
      <right style="thin">
        <color theme="7" tint="0.39985351115451523"/>
      </right>
      <top style="hair">
        <color theme="7" tint="0.39988402966399123"/>
      </top>
      <bottom style="hair">
        <color theme="7" tint="0.39988402966399123"/>
      </bottom>
      <diagonal/>
    </border>
    <border>
      <left style="thin">
        <color theme="7" tint="0.39988402966399123"/>
      </left>
      <right style="hair">
        <color theme="7" tint="0.39991454817346722"/>
      </right>
      <top style="hair">
        <color theme="7" tint="0.39991454817346722"/>
      </top>
      <bottom style="thin">
        <color theme="7" tint="0.39988402966399123"/>
      </bottom>
      <diagonal/>
    </border>
    <border>
      <left style="hair">
        <color theme="7" tint="0.39991454817346722"/>
      </left>
      <right/>
      <top style="hair">
        <color theme="7" tint="0.39991454817346722"/>
      </top>
      <bottom style="thin">
        <color theme="7" tint="0.39988402966399123"/>
      </bottom>
      <diagonal/>
    </border>
    <border>
      <left style="thin">
        <color theme="7" tint="0.39985351115451523"/>
      </left>
      <right style="thin">
        <color theme="7" tint="0.39985351115451523"/>
      </right>
      <top style="hair">
        <color theme="7" tint="0.39991454817346722"/>
      </top>
      <bottom style="thin">
        <color theme="7" tint="0.39985351115451523"/>
      </bottom>
      <diagonal/>
    </border>
    <border>
      <left style="thin">
        <color theme="7" tint="0.39985351115451523"/>
      </left>
      <right style="hair">
        <color theme="7" tint="0.39988402966399123"/>
      </right>
      <top style="hair">
        <color theme="7" tint="0.39988402966399123"/>
      </top>
      <bottom style="thin">
        <color theme="7" tint="0.39985351115451523"/>
      </bottom>
      <diagonal/>
    </border>
    <border>
      <left style="hair">
        <color theme="7" tint="0.39988402966399123"/>
      </left>
      <right style="hair">
        <color theme="7" tint="0.39988402966399123"/>
      </right>
      <top style="hair">
        <color theme="7" tint="0.39988402966399123"/>
      </top>
      <bottom style="thin">
        <color theme="7" tint="0.39985351115451523"/>
      </bottom>
      <diagonal/>
    </border>
    <border>
      <left style="hair">
        <color theme="7" tint="0.39988402966399123"/>
      </left>
      <right style="thin">
        <color theme="7" tint="0.39985351115451523"/>
      </right>
      <top style="hair">
        <color theme="7" tint="0.39988402966399123"/>
      </top>
      <bottom style="thin">
        <color theme="7" tint="0.39985351115451523"/>
      </bottom>
      <diagonal/>
    </border>
    <border>
      <left style="thin">
        <color theme="7" tint="0.39988402966399123"/>
      </left>
      <right style="thin">
        <color theme="7" tint="0.39988402966399123"/>
      </right>
      <top style="thin">
        <color theme="7" tint="0.39988402966399123"/>
      </top>
      <bottom style="hair">
        <color theme="7" tint="0.39991454817346722"/>
      </bottom>
      <diagonal/>
    </border>
    <border>
      <left style="thin">
        <color theme="7" tint="0.39988402966399123"/>
      </left>
      <right style="thin">
        <color theme="7" tint="0.39988402966399123"/>
      </right>
      <top style="hair">
        <color theme="7" tint="0.39991454817346722"/>
      </top>
      <bottom style="hair">
        <color theme="7" tint="0.39991454817346722"/>
      </bottom>
      <diagonal/>
    </border>
    <border>
      <left style="thin">
        <color theme="7" tint="0.39988402966399123"/>
      </left>
      <right style="thin">
        <color theme="7" tint="0.39988402966399123"/>
      </right>
      <top style="hair">
        <color theme="7" tint="0.39991454817346722"/>
      </top>
      <bottom style="thin">
        <color theme="7" tint="0.39988402966399123"/>
      </bottom>
      <diagonal/>
    </border>
    <border>
      <left style="hair">
        <color theme="7" tint="0.39991454817346722"/>
      </left>
      <right/>
      <top style="thin">
        <color theme="7" tint="0.39988402966399123"/>
      </top>
      <bottom style="thin">
        <color theme="7" tint="0.39988402966399123"/>
      </bottom>
      <diagonal/>
    </border>
    <border>
      <left style="thin">
        <color theme="7" tint="0.39988402966399123"/>
      </left>
      <right style="thin">
        <color theme="7" tint="0.39988402966399123"/>
      </right>
      <top style="thin">
        <color theme="7" tint="0.39988402966399123"/>
      </top>
      <bottom style="thin">
        <color theme="7" tint="0.39988402966399123"/>
      </bottom>
      <diagonal/>
    </border>
    <border>
      <left style="thin">
        <color theme="7" tint="0.39985351115451523"/>
      </left>
      <right style="hair">
        <color theme="7" tint="0.39988402966399123"/>
      </right>
      <top style="thin">
        <color theme="7" tint="0.39985351115451523"/>
      </top>
      <bottom style="thin">
        <color theme="7" tint="0.39985351115451523"/>
      </bottom>
      <diagonal/>
    </border>
    <border>
      <left style="hair">
        <color theme="7" tint="0.39988402966399123"/>
      </left>
      <right style="hair">
        <color theme="7" tint="0.39988402966399123"/>
      </right>
      <top style="thin">
        <color theme="7" tint="0.39985351115451523"/>
      </top>
      <bottom style="thin">
        <color theme="7" tint="0.39985351115451523"/>
      </bottom>
      <diagonal/>
    </border>
    <border>
      <left style="hair">
        <color theme="7" tint="0.39988402966399123"/>
      </left>
      <right style="thin">
        <color theme="7" tint="0.39985351115451523"/>
      </right>
      <top style="thin">
        <color theme="7" tint="0.39985351115451523"/>
      </top>
      <bottom style="thin">
        <color theme="7" tint="0.39985351115451523"/>
      </bottom>
      <diagonal/>
    </border>
    <border>
      <left style="thin">
        <color theme="7" tint="0.39991454817346722"/>
      </left>
      <right/>
      <top style="thin">
        <color theme="7" tint="0.39991454817346722"/>
      </top>
      <bottom style="thin">
        <color theme="7" tint="0.39991454817346722"/>
      </bottom>
      <diagonal/>
    </border>
    <border>
      <left/>
      <right/>
      <top style="thin">
        <color theme="7" tint="0.39991454817346722"/>
      </top>
      <bottom style="thin">
        <color theme="7" tint="0.39991454817346722"/>
      </bottom>
      <diagonal/>
    </border>
    <border>
      <left/>
      <right style="thin">
        <color theme="7" tint="0.39991454817346722"/>
      </right>
      <top style="thin">
        <color theme="7" tint="0.39994506668294322"/>
      </top>
      <bottom style="thin">
        <color theme="7" tint="0.39994506668294322"/>
      </bottom>
      <diagonal/>
    </border>
    <border>
      <left style="thin">
        <color theme="7" tint="0.39991454817346722"/>
      </left>
      <right style="thin">
        <color theme="7" tint="0.39991454817346722"/>
      </right>
      <top style="thin">
        <color theme="7" tint="0.39991454817346722"/>
      </top>
      <bottom style="thin">
        <color theme="7" tint="0.39991454817346722"/>
      </bottom>
      <diagonal/>
    </border>
    <border>
      <left style="medium">
        <color theme="7" tint="0.39994506668294322"/>
      </left>
      <right/>
      <top style="medium">
        <color theme="7" tint="0.39994506668294322"/>
      </top>
      <bottom style="medium">
        <color theme="7" tint="0.39994506668294322"/>
      </bottom>
      <diagonal/>
    </border>
    <border>
      <left/>
      <right/>
      <top style="medium">
        <color theme="7" tint="0.39994506668294322"/>
      </top>
      <bottom style="medium">
        <color theme="7" tint="0.39994506668294322"/>
      </bottom>
      <diagonal/>
    </border>
    <border>
      <left/>
      <right style="medium">
        <color theme="7" tint="0.39994506668294322"/>
      </right>
      <top style="medium">
        <color theme="7" tint="0.39994506668294322"/>
      </top>
      <bottom style="medium">
        <color theme="7" tint="0.39994506668294322"/>
      </bottom>
      <diagonal/>
    </border>
    <border>
      <left style="medium">
        <color theme="7" tint="0.39982299264503923"/>
      </left>
      <right style="medium">
        <color theme="7" tint="0.39985351115451523"/>
      </right>
      <top style="medium">
        <color theme="7" tint="0.39982299264503923"/>
      </top>
      <bottom style="medium">
        <color theme="7" tint="0.39982299264503923"/>
      </bottom>
      <diagonal/>
    </border>
    <border>
      <left/>
      <right style="medium">
        <color theme="7" tint="0.39988402966399123"/>
      </right>
      <top style="medium">
        <color theme="7" tint="0.39982299264503923"/>
      </top>
      <bottom style="medium">
        <color theme="7" tint="0.39982299264503923"/>
      </bottom>
      <diagonal/>
    </border>
    <border>
      <left/>
      <right/>
      <top style="medium">
        <color theme="7" tint="0.39982299264503923"/>
      </top>
      <bottom style="medium">
        <color theme="7" tint="0.39982299264503923"/>
      </bottom>
      <diagonal/>
    </border>
    <border>
      <left style="hair">
        <color theme="7" tint="0.39976195562608724"/>
      </left>
      <right style="medium">
        <color theme="7" tint="0.39988402966399123"/>
      </right>
      <top style="medium">
        <color theme="7" tint="0.39982299264503923"/>
      </top>
      <bottom style="medium">
        <color theme="7" tint="0.39982299264503923"/>
      </bottom>
      <diagonal/>
    </border>
    <border>
      <left style="medium">
        <color theme="7" tint="0.39988402966399123"/>
      </left>
      <right style="hair">
        <color theme="7" tint="0.39985351115451523"/>
      </right>
      <top style="medium">
        <color theme="7" tint="0.39982299264503923"/>
      </top>
      <bottom style="medium">
        <color theme="7" tint="0.39982299264503923"/>
      </bottom>
      <diagonal/>
    </border>
    <border>
      <left style="hair">
        <color theme="7" tint="0.39985351115451523"/>
      </left>
      <right style="thin">
        <color theme="7" tint="0.39985351115451523"/>
      </right>
      <top style="medium">
        <color theme="7" tint="0.39982299264503923"/>
      </top>
      <bottom style="medium">
        <color theme="7" tint="0.39982299264503923"/>
      </bottom>
      <diagonal/>
    </border>
    <border>
      <left style="thin">
        <color theme="7" tint="0.39985351115451523"/>
      </left>
      <right style="hair">
        <color theme="7" tint="0.39982299264503923"/>
      </right>
      <top style="medium">
        <color theme="7" tint="0.39982299264503923"/>
      </top>
      <bottom style="medium">
        <color theme="7" tint="0.39982299264503923"/>
      </bottom>
      <diagonal/>
    </border>
    <border>
      <left style="hair">
        <color theme="7" tint="0.39982299264503923"/>
      </left>
      <right style="thin">
        <color theme="7" tint="0.39982299264503923"/>
      </right>
      <top style="medium">
        <color theme="7" tint="0.39982299264503923"/>
      </top>
      <bottom style="medium">
        <color theme="7" tint="0.39982299264503923"/>
      </bottom>
      <diagonal/>
    </border>
    <border>
      <left style="hair">
        <color theme="7" tint="0.39979247413556324"/>
      </left>
      <right/>
      <top style="medium">
        <color theme="7" tint="0.39982299264503923"/>
      </top>
      <bottom style="medium">
        <color theme="7" tint="0.39982299264503923"/>
      </bottom>
      <diagonal/>
    </border>
    <border>
      <left style="medium">
        <color theme="7" tint="0.39982299264503923"/>
      </left>
      <right style="medium">
        <color theme="7" tint="0.39982299264503923"/>
      </right>
      <top style="medium">
        <color theme="7" tint="0.39982299264503923"/>
      </top>
      <bottom style="medium">
        <color theme="7" tint="0.39982299264503923"/>
      </bottom>
      <diagonal/>
    </border>
    <border>
      <left/>
      <right style="medium">
        <color theme="7" tint="0.39982299264503923"/>
      </right>
      <top style="medium">
        <color theme="7" tint="0.39982299264503923"/>
      </top>
      <bottom style="medium">
        <color theme="7" tint="0.39982299264503923"/>
      </bottom>
      <diagonal/>
    </border>
    <border>
      <left style="medium">
        <color theme="7" tint="0.39994506668294322"/>
      </left>
      <right style="thin">
        <color theme="7" tint="0.39991454817346722"/>
      </right>
      <top style="medium">
        <color theme="7" tint="0.39994506668294322"/>
      </top>
      <bottom/>
      <diagonal/>
    </border>
    <border>
      <left style="thin">
        <color theme="7" tint="0.39991454817346722"/>
      </left>
      <right style="thin">
        <color theme="7" tint="0.39991454817346722"/>
      </right>
      <top style="medium">
        <color theme="7" tint="0.39994506668294322"/>
      </top>
      <bottom/>
      <diagonal/>
    </border>
    <border>
      <left style="thin">
        <color theme="7" tint="0.39991454817346722"/>
      </left>
      <right style="medium">
        <color theme="7" tint="0.39994506668294322"/>
      </right>
      <top style="medium">
        <color theme="7" tint="0.39994506668294322"/>
      </top>
      <bottom/>
      <diagonal/>
    </border>
    <border>
      <left style="medium">
        <color theme="7" tint="0.39991454817346722"/>
      </left>
      <right/>
      <top style="medium">
        <color theme="7" tint="0.39991454817346722"/>
      </top>
      <bottom style="medium">
        <color theme="7" tint="0.39991454817346722"/>
      </bottom>
      <diagonal/>
    </border>
    <border>
      <left style="medium">
        <color theme="7" tint="0.39991454817346722"/>
      </left>
      <right style="medium">
        <color theme="7" tint="0.39991454817346722"/>
      </right>
      <top style="medium">
        <color theme="7" tint="0.39991454817346722"/>
      </top>
      <bottom style="medium">
        <color theme="7" tint="0.39991454817346722"/>
      </bottom>
      <diagonal/>
    </border>
    <border>
      <left style="medium">
        <color theme="7" tint="0.39985351115451523"/>
      </left>
      <right style="medium">
        <color theme="7" tint="0.39985351115451523"/>
      </right>
      <top style="medium">
        <color theme="7" tint="0.39982299264503923"/>
      </top>
      <bottom style="hair">
        <color theme="7" tint="0.39982299264503923"/>
      </bottom>
      <diagonal/>
    </border>
    <border>
      <left/>
      <right style="medium">
        <color theme="7" tint="0.39988402966399123"/>
      </right>
      <top style="medium">
        <color theme="7" tint="0.39982299264503923"/>
      </top>
      <bottom style="hair">
        <color theme="7" tint="0.39982299264503923"/>
      </bottom>
      <diagonal/>
    </border>
    <border>
      <left/>
      <right/>
      <top style="medium">
        <color theme="7" tint="0.39982299264503923"/>
      </top>
      <bottom style="hair">
        <color theme="7" tint="0.39982299264503923"/>
      </bottom>
      <diagonal/>
    </border>
    <border>
      <left style="hair">
        <color theme="7" tint="0.39976195562608724"/>
      </left>
      <right style="medium">
        <color theme="7" tint="0.39988402966399123"/>
      </right>
      <top style="medium">
        <color theme="7" tint="0.39982299264503923"/>
      </top>
      <bottom style="hair">
        <color theme="7" tint="0.39982299264503923"/>
      </bottom>
      <diagonal/>
    </border>
    <border>
      <left style="medium">
        <color theme="7" tint="0.39988402966399123"/>
      </left>
      <right style="hair">
        <color theme="7" tint="0.39985351115451523"/>
      </right>
      <top style="medium">
        <color theme="7" tint="0.39982299264503923"/>
      </top>
      <bottom style="hair">
        <color theme="7" tint="0.39982299264503923"/>
      </bottom>
      <diagonal/>
    </border>
    <border>
      <left style="hair">
        <color theme="7" tint="0.39985351115451523"/>
      </left>
      <right style="thin">
        <color theme="7" tint="0.39985351115451523"/>
      </right>
      <top style="medium">
        <color theme="7" tint="0.39982299264503923"/>
      </top>
      <bottom style="hair">
        <color theme="7" tint="0.39982299264503923"/>
      </bottom>
      <diagonal/>
    </border>
    <border>
      <left style="thin">
        <color theme="7" tint="0.39985351115451523"/>
      </left>
      <right style="hair">
        <color theme="7" tint="0.39982299264503923"/>
      </right>
      <top style="medium">
        <color theme="7" tint="0.39982299264503923"/>
      </top>
      <bottom style="hair">
        <color theme="7" tint="0.39982299264503923"/>
      </bottom>
      <diagonal/>
    </border>
    <border>
      <left style="hair">
        <color theme="7" tint="0.39982299264503923"/>
      </left>
      <right style="thin">
        <color theme="7" tint="0.39982299264503923"/>
      </right>
      <top style="medium">
        <color theme="7" tint="0.39982299264503923"/>
      </top>
      <bottom style="hair">
        <color theme="7" tint="0.39982299264503923"/>
      </bottom>
      <diagonal/>
    </border>
    <border>
      <left style="hair">
        <color theme="7" tint="0.39979247413556324"/>
      </left>
      <right/>
      <top style="medium">
        <color theme="7" tint="0.39982299264503923"/>
      </top>
      <bottom style="hair">
        <color theme="7" tint="0.39982299264503923"/>
      </bottom>
      <diagonal/>
    </border>
    <border>
      <left style="medium">
        <color theme="7" tint="0.39982299264503923"/>
      </left>
      <right style="medium">
        <color theme="7" tint="0.39982299264503923"/>
      </right>
      <top style="medium">
        <color theme="7" tint="0.39982299264503923"/>
      </top>
      <bottom style="hair">
        <color theme="7" tint="0.39982299264503923"/>
      </bottom>
      <diagonal/>
    </border>
    <border>
      <left/>
      <right style="medium">
        <color theme="7" tint="0.39985351115451523"/>
      </right>
      <top style="medium">
        <color theme="7" tint="0.39982299264503923"/>
      </top>
      <bottom style="hair">
        <color theme="7" tint="0.39982299264503923"/>
      </bottom>
      <diagonal/>
    </border>
    <border>
      <left style="medium">
        <color theme="7" tint="0.39991454817346722"/>
      </left>
      <right style="thin">
        <color theme="7" tint="0.39991454817346722"/>
      </right>
      <top style="medium">
        <color theme="7" tint="0.39991454817346722"/>
      </top>
      <bottom style="hair">
        <color theme="7" tint="0.39988402966399123"/>
      </bottom>
      <diagonal/>
    </border>
    <border>
      <left style="thin">
        <color theme="7" tint="0.39991454817346722"/>
      </left>
      <right style="thin">
        <color theme="7" tint="0.39991454817346722"/>
      </right>
      <top style="medium">
        <color theme="7" tint="0.39991454817346722"/>
      </top>
      <bottom style="hair">
        <color theme="7" tint="0.39988402966399123"/>
      </bottom>
      <diagonal/>
    </border>
    <border>
      <left style="thin">
        <color theme="7" tint="0.39991454817346722"/>
      </left>
      <right style="medium">
        <color theme="7" tint="0.39991454817346722"/>
      </right>
      <top style="medium">
        <color theme="7" tint="0.39991454817346722"/>
      </top>
      <bottom style="hair">
        <color theme="7" tint="0.39988402966399123"/>
      </bottom>
      <diagonal/>
    </border>
    <border>
      <left style="medium">
        <color theme="7" tint="0.39994506668294322"/>
      </left>
      <right/>
      <top style="medium">
        <color theme="7" tint="0.39991454817346722"/>
      </top>
      <bottom style="hair">
        <color theme="7" tint="0.39991454817346722"/>
      </bottom>
      <diagonal/>
    </border>
    <border>
      <left style="medium">
        <color theme="7" tint="0.39991454817346722"/>
      </left>
      <right style="medium">
        <color theme="7" tint="0.39991454817346722"/>
      </right>
      <top style="medium">
        <color theme="7" tint="0.39991454817346722"/>
      </top>
      <bottom style="hair">
        <color theme="7" tint="0.39991454817346722"/>
      </bottom>
      <diagonal/>
    </border>
    <border>
      <left style="medium">
        <color theme="7" tint="0.39994506668294322"/>
      </left>
      <right style="medium">
        <color theme="7" tint="0.39994506668294322"/>
      </right>
      <top style="medium">
        <color theme="7" tint="0.39991454817346722"/>
      </top>
      <bottom style="hair">
        <color theme="7" tint="0.39991454817346722"/>
      </bottom>
      <diagonal/>
    </border>
    <border>
      <left style="medium">
        <color theme="7" tint="0.39988402966399123"/>
      </left>
      <right/>
      <top style="medium">
        <color theme="7" tint="0.39988402966399123"/>
      </top>
      <bottom style="medium">
        <color theme="7" tint="0.39988402966399123"/>
      </bottom>
      <diagonal/>
    </border>
    <border>
      <left style="medium">
        <color theme="7" tint="0.39985351115451523"/>
      </left>
      <right/>
      <top style="medium">
        <color theme="7" tint="0.39988402966399123"/>
      </top>
      <bottom style="medium">
        <color theme="7" tint="0.39988402966399123"/>
      </bottom>
      <diagonal/>
    </border>
    <border>
      <left/>
      <right style="medium">
        <color theme="7" tint="0.39985351115451523"/>
      </right>
      <top style="medium">
        <color theme="7" tint="0.39988402966399123"/>
      </top>
      <bottom style="medium">
        <color theme="7" tint="0.39988402966399123"/>
      </bottom>
      <diagonal/>
    </border>
    <border>
      <left/>
      <right style="thin">
        <color theme="7" tint="0.39982299264503923"/>
      </right>
      <top style="medium">
        <color theme="7" tint="0.39988402966399123"/>
      </top>
      <bottom style="medium">
        <color theme="7" tint="0.39988402966399123"/>
      </bottom>
      <diagonal/>
    </border>
    <border>
      <left style="thin">
        <color theme="7" tint="0.39982299264503923"/>
      </left>
      <right/>
      <top style="medium">
        <color theme="7" tint="0.39988402966399123"/>
      </top>
      <bottom style="medium">
        <color theme="7" tint="0.39988402966399123"/>
      </bottom>
      <diagonal/>
    </border>
    <border>
      <left/>
      <right style="thin">
        <color theme="7" tint="0.39979247413556324"/>
      </right>
      <top style="medium">
        <color theme="7" tint="0.39988402966399123"/>
      </top>
      <bottom style="medium">
        <color theme="7" tint="0.39988402966399123"/>
      </bottom>
      <diagonal/>
    </border>
    <border>
      <left style="thin">
        <color theme="7" tint="0.39979247413556324"/>
      </left>
      <right/>
      <top style="medium">
        <color theme="7" tint="0.39988402966399123"/>
      </top>
      <bottom style="medium">
        <color theme="7" tint="0.39988402966399123"/>
      </bottom>
      <diagonal/>
    </border>
    <border>
      <left/>
      <right/>
      <top style="medium">
        <color theme="7" tint="0.39988402966399123"/>
      </top>
      <bottom style="medium">
        <color theme="7" tint="0.39988402966399123"/>
      </bottom>
      <diagonal/>
    </border>
    <border>
      <left style="medium">
        <color theme="7" tint="0.39973143711661124"/>
      </left>
      <right/>
      <top style="medium">
        <color theme="7" tint="0.39973143711661124"/>
      </top>
      <bottom style="medium">
        <color theme="7" tint="0.39988402966399123"/>
      </bottom>
      <diagonal/>
    </border>
    <border>
      <left style="medium">
        <color theme="7" tint="0.39970091860713525"/>
      </left>
      <right style="medium">
        <color theme="7" tint="0.39970091860713525"/>
      </right>
      <top style="medium">
        <color theme="7" tint="0.39970091860713525"/>
      </top>
      <bottom style="medium">
        <color theme="7" tint="0.39988402966399123"/>
      </bottom>
      <diagonal/>
    </border>
    <border>
      <left style="medium">
        <color theme="7" tint="0.39991454817346722"/>
      </left>
      <right/>
      <top style="medium">
        <color theme="7" tint="0.39988402966399123"/>
      </top>
      <bottom style="hair">
        <color theme="7" tint="0.39988402966399123"/>
      </bottom>
      <diagonal/>
    </border>
    <border>
      <left style="medium">
        <color theme="7" tint="0.39988402966399123"/>
      </left>
      <right/>
      <top style="medium">
        <color theme="7" tint="0.39988402966399123"/>
      </top>
      <bottom style="hair">
        <color theme="7" tint="0.39988402966399123"/>
      </bottom>
      <diagonal/>
    </border>
    <border>
      <left style="medium">
        <color theme="7" tint="0.39985351115451523"/>
      </left>
      <right/>
      <top style="medium">
        <color theme="7" tint="0.39988402966399123"/>
      </top>
      <bottom style="hair">
        <color theme="7" tint="0.39988402966399123"/>
      </bottom>
      <diagonal/>
    </border>
    <border>
      <left/>
      <right style="medium">
        <color theme="7" tint="0.39985351115451523"/>
      </right>
      <top style="medium">
        <color theme="7" tint="0.39988402966399123"/>
      </top>
      <bottom style="hair">
        <color theme="7" tint="0.39988402966399123"/>
      </bottom>
      <diagonal/>
    </border>
    <border>
      <left/>
      <right style="thin">
        <color theme="7" tint="0.39982299264503923"/>
      </right>
      <top style="medium">
        <color theme="7" tint="0.39988402966399123"/>
      </top>
      <bottom style="hair">
        <color theme="7" tint="0.39988402966399123"/>
      </bottom>
      <diagonal/>
    </border>
    <border>
      <left style="thin">
        <color theme="7" tint="0.39982299264503923"/>
      </left>
      <right/>
      <top style="medium">
        <color theme="7" tint="0.39988402966399123"/>
      </top>
      <bottom style="hair">
        <color theme="7" tint="0.39988402966399123"/>
      </bottom>
      <diagonal/>
    </border>
    <border>
      <left/>
      <right style="thin">
        <color theme="7" tint="0.39979247413556324"/>
      </right>
      <top style="medium">
        <color theme="7" tint="0.39988402966399123"/>
      </top>
      <bottom style="hair">
        <color theme="7" tint="0.39988402966399123"/>
      </bottom>
      <diagonal/>
    </border>
    <border>
      <left style="thin">
        <color theme="7" tint="0.39979247413556324"/>
      </left>
      <right/>
      <top style="medium">
        <color theme="7" tint="0.39988402966399123"/>
      </top>
      <bottom style="hair">
        <color theme="7" tint="0.39988402966399123"/>
      </bottom>
      <diagonal/>
    </border>
    <border>
      <left/>
      <right/>
      <top style="medium">
        <color theme="7" tint="0.39988402966399123"/>
      </top>
      <bottom style="hair">
        <color theme="7" tint="0.39988402966399123"/>
      </bottom>
      <diagonal/>
    </border>
    <border>
      <left style="medium">
        <color theme="7" tint="0.39973143711661124"/>
      </left>
      <right/>
      <top style="medium">
        <color theme="7" tint="0.39988402966399123"/>
      </top>
      <bottom style="hair">
        <color theme="7" tint="0.39988402966399123"/>
      </bottom>
      <diagonal/>
    </border>
    <border>
      <left style="medium">
        <color theme="7" tint="0.39970091860713525"/>
      </left>
      <right style="medium">
        <color theme="7" tint="0.39970091860713525"/>
      </right>
      <top style="medium">
        <color theme="7" tint="0.39988402966399123"/>
      </top>
      <bottom style="hair">
        <color theme="7" tint="0.39988402966399123"/>
      </bottom>
      <diagonal/>
    </border>
    <border>
      <left style="thin">
        <color theme="7" tint="0.39979247413556324"/>
      </left>
      <right style="hair">
        <color theme="7" tint="0.39988402966399123"/>
      </right>
      <top style="thin">
        <color theme="7" tint="0.39979247413556324"/>
      </top>
      <bottom style="hair">
        <color theme="7" tint="0.39976195562608724"/>
      </bottom>
      <diagonal/>
    </border>
    <border>
      <left style="hair">
        <color theme="7" tint="0.39988402966399123"/>
      </left>
      <right style="hair">
        <color theme="7" tint="0.39988402966399123"/>
      </right>
      <top style="thin">
        <color theme="7" tint="0.39979247413556324"/>
      </top>
      <bottom style="hair">
        <color theme="7" tint="0.39976195562608724"/>
      </bottom>
      <diagonal/>
    </border>
    <border>
      <left style="hair">
        <color theme="7" tint="0.39988402966399123"/>
      </left>
      <right style="thin">
        <color theme="7" tint="0.39979247413556324"/>
      </right>
      <top style="thin">
        <color theme="7" tint="0.39979247413556324"/>
      </top>
      <bottom style="hair">
        <color theme="7" tint="0.39976195562608724"/>
      </bottom>
      <diagonal/>
    </border>
    <border>
      <left style="thin">
        <color theme="7" tint="0.39982299264503923"/>
      </left>
      <right style="hair">
        <color theme="7" tint="0.39988402966399123"/>
      </right>
      <top style="hair">
        <color theme="7" tint="0.39976195562608724"/>
      </top>
      <bottom style="thin">
        <color theme="7" tint="0.39982299264503923"/>
      </bottom>
      <diagonal/>
    </border>
    <border>
      <left style="hair">
        <color theme="7" tint="0.39988402966399123"/>
      </left>
      <right style="hair">
        <color theme="7" tint="0.39988402966399123"/>
      </right>
      <top style="hair">
        <color theme="7" tint="0.39976195562608724"/>
      </top>
      <bottom style="thin">
        <color theme="7" tint="0.39982299264503923"/>
      </bottom>
      <diagonal/>
    </border>
    <border>
      <left style="hair">
        <color theme="7" tint="0.39988402966399123"/>
      </left>
      <right style="thin">
        <color theme="7" tint="0.39982299264503923"/>
      </right>
      <top style="hair">
        <color theme="7" tint="0.39976195562608724"/>
      </top>
      <bottom style="thin">
        <color theme="7" tint="0.39982299264503923"/>
      </bottom>
      <diagonal/>
    </border>
    <border>
      <left style="thin">
        <color theme="7" tint="0.39982299264503923"/>
      </left>
      <right style="hair">
        <color theme="7" tint="0.39991454817346722"/>
      </right>
      <top style="thin">
        <color theme="7" tint="0.39982299264503923"/>
      </top>
      <bottom style="hair">
        <color theme="7" tint="0.39979247413556324"/>
      </bottom>
      <diagonal/>
    </border>
    <border>
      <left style="hair">
        <color theme="7" tint="0.39991454817346722"/>
      </left>
      <right/>
      <top style="thin">
        <color theme="7" tint="0.39982299264503923"/>
      </top>
      <bottom style="hair">
        <color theme="7" tint="0.39979247413556324"/>
      </bottom>
      <diagonal/>
    </border>
    <border>
      <left style="thin">
        <color theme="7" tint="0.39988402966399123"/>
      </left>
      <right style="thin">
        <color theme="7" tint="0.39982299264503923"/>
      </right>
      <top style="thin">
        <color theme="7" tint="0.39982299264503923"/>
      </top>
      <bottom style="hair">
        <color theme="7" tint="0.39979247413556324"/>
      </bottom>
      <diagonal/>
    </border>
    <border>
      <left style="thin">
        <color theme="7" tint="0.39985351115451523"/>
      </left>
      <right style="hair">
        <color theme="7" tint="0.39991454817346722"/>
      </right>
      <top style="hair">
        <color theme="7" tint="0.39979247413556324"/>
      </top>
      <bottom style="hair">
        <color theme="7" tint="0.39982299264503923"/>
      </bottom>
      <diagonal/>
    </border>
    <border>
      <left style="hair">
        <color theme="7" tint="0.39991454817346722"/>
      </left>
      <right/>
      <top style="hair">
        <color theme="7" tint="0.39979247413556324"/>
      </top>
      <bottom style="hair">
        <color theme="7" tint="0.39982299264503923"/>
      </bottom>
      <diagonal/>
    </border>
    <border>
      <left style="thin">
        <color theme="7" tint="0.39988402966399123"/>
      </left>
      <right style="thin">
        <color theme="7" tint="0.39985351115451523"/>
      </right>
      <top style="hair">
        <color theme="7" tint="0.39979247413556324"/>
      </top>
      <bottom style="hair">
        <color theme="7" tint="0.39982299264503923"/>
      </bottom>
      <diagonal/>
    </border>
    <border>
      <left style="thin">
        <color theme="7" tint="0.39985351115451523"/>
      </left>
      <right style="hair">
        <color theme="7" tint="0.39991454817346722"/>
      </right>
      <top style="hair">
        <color theme="7" tint="0.39982299264503923"/>
      </top>
      <bottom style="thin">
        <color theme="7" tint="0.39985351115451523"/>
      </bottom>
      <diagonal/>
    </border>
    <border>
      <left style="hair">
        <color theme="7" tint="0.39991454817346722"/>
      </left>
      <right/>
      <top style="hair">
        <color theme="7" tint="0.39982299264503923"/>
      </top>
      <bottom style="thin">
        <color theme="7" tint="0.39985351115451523"/>
      </bottom>
      <diagonal/>
    </border>
    <border>
      <left style="thin">
        <color theme="7" tint="0.39988402966399123"/>
      </left>
      <right style="thin">
        <color theme="7" tint="0.39985351115451523"/>
      </right>
      <top style="hair">
        <color theme="7" tint="0.39982299264503923"/>
      </top>
      <bottom style="thin">
        <color theme="7" tint="0.39985351115451523"/>
      </bottom>
      <diagonal/>
    </border>
    <border>
      <left style="thin">
        <color theme="7" tint="0.39982299264503923"/>
      </left>
      <right style="hair">
        <color theme="7" tint="0.39988402966399123"/>
      </right>
      <top style="hair">
        <color theme="7" tint="0.39976195562608724"/>
      </top>
      <bottom style="hair">
        <color theme="7" tint="0.39976195562608724"/>
      </bottom>
      <diagonal/>
    </border>
    <border>
      <left style="hair">
        <color theme="7" tint="0.39988402966399123"/>
      </left>
      <right style="hair">
        <color theme="7" tint="0.39988402966399123"/>
      </right>
      <top style="hair">
        <color theme="7" tint="0.39976195562608724"/>
      </top>
      <bottom style="hair">
        <color theme="7" tint="0.39976195562608724"/>
      </bottom>
      <diagonal/>
    </border>
    <border>
      <left style="hair">
        <color theme="7" tint="0.39988402966399123"/>
      </left>
      <right style="thin">
        <color theme="7" tint="0.39982299264503923"/>
      </right>
      <top style="hair">
        <color theme="7" tint="0.39976195562608724"/>
      </top>
      <bottom style="hair">
        <color theme="7" tint="0.39976195562608724"/>
      </bottom>
      <diagonal/>
    </border>
    <border>
      <left style="thin">
        <color theme="7" tint="0.39985351115451523"/>
      </left>
      <right style="hair">
        <color theme="7" tint="0.39991454817346722"/>
      </right>
      <top style="thin">
        <color theme="7" tint="0.39985351115451523"/>
      </top>
      <bottom style="hair">
        <color theme="7" tint="0.39982299264503923"/>
      </bottom>
      <diagonal/>
    </border>
    <border>
      <left style="hair">
        <color theme="7" tint="0.39991454817346722"/>
      </left>
      <right/>
      <top style="thin">
        <color theme="7" tint="0.39985351115451523"/>
      </top>
      <bottom style="hair">
        <color theme="7" tint="0.39982299264503923"/>
      </bottom>
      <diagonal/>
    </border>
    <border>
      <left style="thin">
        <color theme="7" tint="0.39988402966399123"/>
      </left>
      <right style="thin">
        <color theme="7" tint="0.39985351115451523"/>
      </right>
      <top style="thin">
        <color theme="7" tint="0.39985351115451523"/>
      </top>
      <bottom style="hair">
        <color theme="7" tint="0.39982299264503923"/>
      </bottom>
      <diagonal/>
    </border>
    <border>
      <left style="thin">
        <color theme="7" tint="0.39985351115451523"/>
      </left>
      <right style="hair">
        <color theme="7" tint="0.39991454817346722"/>
      </right>
      <top style="hair">
        <color theme="7" tint="0.39982299264503923"/>
      </top>
      <bottom style="hair">
        <color theme="7" tint="0.39982299264503923"/>
      </bottom>
      <diagonal/>
    </border>
    <border>
      <left style="hair">
        <color theme="7" tint="0.39991454817346722"/>
      </left>
      <right/>
      <top style="hair">
        <color theme="7" tint="0.39982299264503923"/>
      </top>
      <bottom style="hair">
        <color theme="7" tint="0.39982299264503923"/>
      </bottom>
      <diagonal/>
    </border>
    <border>
      <left style="thin">
        <color theme="7" tint="0.39988402966399123"/>
      </left>
      <right style="thin">
        <color theme="7" tint="0.39985351115451523"/>
      </right>
      <top style="hair">
        <color theme="7" tint="0.39982299264503923"/>
      </top>
      <bottom style="hair">
        <color theme="7" tint="0.39982299264503923"/>
      </bottom>
      <diagonal/>
    </border>
    <border>
      <left style="thin">
        <color theme="7" tint="0.39982299264503923"/>
      </left>
      <right style="hair">
        <color theme="7" tint="0.39988402966399123"/>
      </right>
      <top style="thin">
        <color theme="7" tint="0.39982299264503923"/>
      </top>
      <bottom style="hair">
        <color theme="7" tint="0.39979247413556324"/>
      </bottom>
      <diagonal/>
    </border>
    <border>
      <left style="hair">
        <color theme="7" tint="0.39988402966399123"/>
      </left>
      <right style="hair">
        <color theme="7" tint="0.39988402966399123"/>
      </right>
      <top style="thin">
        <color theme="7" tint="0.39982299264503923"/>
      </top>
      <bottom style="hair">
        <color theme="7" tint="0.39979247413556324"/>
      </bottom>
      <diagonal/>
    </border>
    <border>
      <left style="hair">
        <color theme="7" tint="0.39988402966399123"/>
      </left>
      <right style="thin">
        <color theme="7" tint="0.39982299264503923"/>
      </right>
      <top style="thin">
        <color theme="7" tint="0.39982299264503923"/>
      </top>
      <bottom style="hair">
        <color theme="7" tint="0.39979247413556324"/>
      </bottom>
      <diagonal/>
    </border>
    <border>
      <left style="thin">
        <color theme="7" tint="0.39982299264503923"/>
      </left>
      <right style="hair">
        <color theme="7" tint="0.39988402966399123"/>
      </right>
      <top style="hair">
        <color theme="7" tint="0.39979247413556324"/>
      </top>
      <bottom style="hair">
        <color theme="7" tint="0.39979247413556324"/>
      </bottom>
      <diagonal/>
    </border>
    <border>
      <left style="hair">
        <color theme="7" tint="0.39988402966399123"/>
      </left>
      <right style="hair">
        <color theme="7" tint="0.39988402966399123"/>
      </right>
      <top style="hair">
        <color theme="7" tint="0.39979247413556324"/>
      </top>
      <bottom style="hair">
        <color theme="7" tint="0.39979247413556324"/>
      </bottom>
      <diagonal/>
    </border>
    <border>
      <left style="hair">
        <color theme="7" tint="0.39988402966399123"/>
      </left>
      <right style="thin">
        <color theme="7" tint="0.39982299264503923"/>
      </right>
      <top style="hair">
        <color theme="7" tint="0.39979247413556324"/>
      </top>
      <bottom style="hair">
        <color theme="7" tint="0.39979247413556324"/>
      </bottom>
      <diagonal/>
    </border>
    <border>
      <left style="thin">
        <color theme="7" tint="0.39982299264503923"/>
      </left>
      <right style="hair">
        <color theme="7" tint="0.39988402966399123"/>
      </right>
      <top style="hair">
        <color theme="7" tint="0.39979247413556324"/>
      </top>
      <bottom style="thin">
        <color theme="7" tint="0.39982299264503923"/>
      </bottom>
      <diagonal/>
    </border>
    <border>
      <left style="hair">
        <color theme="7" tint="0.39988402966399123"/>
      </left>
      <right style="hair">
        <color theme="7" tint="0.39988402966399123"/>
      </right>
      <top style="hair">
        <color theme="7" tint="0.39979247413556324"/>
      </top>
      <bottom style="thin">
        <color theme="7" tint="0.39982299264503923"/>
      </bottom>
      <diagonal/>
    </border>
    <border>
      <left style="hair">
        <color theme="7" tint="0.39988402966399123"/>
      </left>
      <right style="thin">
        <color theme="7" tint="0.39982299264503923"/>
      </right>
      <top style="hair">
        <color theme="7" tint="0.39979247413556324"/>
      </top>
      <bottom style="thin">
        <color theme="7" tint="0.39982299264503923"/>
      </bottom>
      <diagonal/>
    </border>
    <border>
      <left style="thin">
        <color theme="7" tint="0.39988402966399123"/>
      </left>
      <right style="hair">
        <color theme="7" tint="0.39991454817346722"/>
      </right>
      <top/>
      <bottom style="thin">
        <color theme="7" tint="0.39988402966399123"/>
      </bottom>
      <diagonal/>
    </border>
    <border>
      <left style="hair">
        <color theme="7" tint="0.39991454817346722"/>
      </left>
      <right/>
      <top/>
      <bottom style="thin">
        <color theme="7" tint="0.39988402966399123"/>
      </bottom>
      <diagonal/>
    </border>
    <border>
      <left style="thin">
        <color theme="7" tint="0.39988402966399123"/>
      </left>
      <right style="thin">
        <color theme="7" tint="0.39988402966399123"/>
      </right>
      <top/>
      <bottom style="thin">
        <color theme="7" tint="0.39988402966399123"/>
      </bottom>
      <diagonal/>
    </border>
    <border>
      <left style="thin">
        <color theme="7" tint="0.39985351115451523"/>
      </left>
      <right style="hair">
        <color theme="7" tint="0.39988402966399123"/>
      </right>
      <top/>
      <bottom style="thin">
        <color theme="7" tint="0.39985351115451523"/>
      </bottom>
      <diagonal/>
    </border>
    <border>
      <left style="hair">
        <color theme="7" tint="0.39988402966399123"/>
      </left>
      <right style="hair">
        <color theme="7" tint="0.39988402966399123"/>
      </right>
      <top/>
      <bottom style="thin">
        <color theme="7" tint="0.39985351115451523"/>
      </bottom>
      <diagonal/>
    </border>
    <border>
      <left style="hair">
        <color theme="7" tint="0.39988402966399123"/>
      </left>
      <right style="thin">
        <color theme="7" tint="0.39985351115451523"/>
      </right>
      <top/>
      <bottom style="thin">
        <color theme="7" tint="0.39985351115451523"/>
      </bottom>
      <diagonal/>
    </border>
  </borders>
  <cellStyleXfs count="2">
    <xf numFmtId="0" fontId="0" fillId="0" borderId="0"/>
    <xf numFmtId="9" fontId="25" fillId="0" borderId="0" applyFont="0" applyFill="0" applyBorder="0" applyAlignment="0" applyProtection="0"/>
  </cellStyleXfs>
  <cellXfs count="266">
    <xf numFmtId="0" fontId="0" fillId="0" borderId="0" xfId="0"/>
    <xf numFmtId="0" fontId="2" fillId="0" borderId="0" xfId="0" applyFont="1" applyAlignment="1">
      <alignment vertical="center"/>
    </xf>
    <xf numFmtId="0" fontId="3" fillId="0" borderId="0" xfId="0" applyFont="1" applyAlignment="1">
      <alignment horizontal="left" vertical="center"/>
    </xf>
    <xf numFmtId="0" fontId="3" fillId="0" borderId="0" xfId="0" applyFont="1" applyAlignment="1">
      <alignment horizontal="center" vertical="center"/>
    </xf>
    <xf numFmtId="0" fontId="3" fillId="0" borderId="0" xfId="0" applyFont="1" applyAlignment="1">
      <alignment vertical="center"/>
    </xf>
    <xf numFmtId="4" fontId="3" fillId="0" borderId="0" xfId="0" applyNumberFormat="1" applyFont="1" applyAlignment="1">
      <alignment vertical="center"/>
    </xf>
    <xf numFmtId="4" fontId="2" fillId="0" borderId="0" xfId="0" applyNumberFormat="1" applyFont="1" applyAlignment="1">
      <alignment vertical="center"/>
    </xf>
    <xf numFmtId="0" fontId="4" fillId="0" borderId="0" xfId="0" applyFont="1" applyAlignment="1">
      <alignment vertical="center"/>
    </xf>
    <xf numFmtId="0" fontId="2" fillId="4" borderId="0" xfId="0" applyFont="1" applyFill="1" applyAlignment="1">
      <alignment vertical="center"/>
    </xf>
    <xf numFmtId="0" fontId="2" fillId="5" borderId="0" xfId="0" applyFont="1" applyFill="1" applyAlignment="1">
      <alignment vertical="center"/>
    </xf>
    <xf numFmtId="0" fontId="6" fillId="0" borderId="0" xfId="0" applyFont="1"/>
    <xf numFmtId="0" fontId="2" fillId="7" borderId="0" xfId="0" applyFont="1" applyFill="1" applyAlignment="1">
      <alignment vertical="center"/>
    </xf>
    <xf numFmtId="0" fontId="2" fillId="0" borderId="0" xfId="0" applyFont="1" applyFill="1" applyAlignment="1">
      <alignment vertical="center"/>
    </xf>
    <xf numFmtId="0" fontId="3" fillId="0" borderId="0" xfId="0" applyFont="1" applyFill="1" applyAlignment="1">
      <alignment horizontal="left" vertical="center"/>
    </xf>
    <xf numFmtId="0" fontId="3" fillId="0" borderId="0" xfId="0" applyFont="1" applyFill="1" applyAlignment="1">
      <alignment vertical="center"/>
    </xf>
    <xf numFmtId="4" fontId="3" fillId="0" borderId="0" xfId="0" applyNumberFormat="1" applyFont="1" applyFill="1" applyAlignment="1">
      <alignment vertical="center"/>
    </xf>
    <xf numFmtId="0" fontId="4" fillId="4" borderId="0" xfId="0" applyFont="1" applyFill="1" applyAlignment="1">
      <alignment vertical="center"/>
    </xf>
    <xf numFmtId="0" fontId="4" fillId="4" borderId="0" xfId="0" applyFont="1" applyFill="1" applyAlignment="1">
      <alignment horizontal="center" vertical="center" wrapText="1"/>
    </xf>
    <xf numFmtId="0" fontId="4" fillId="4" borderId="0" xfId="0" applyFont="1" applyFill="1" applyAlignment="1">
      <alignment vertical="center" wrapText="1"/>
    </xf>
    <xf numFmtId="0" fontId="4" fillId="0" borderId="0" xfId="0" applyFont="1" applyFill="1" applyAlignment="1">
      <alignment vertical="center"/>
    </xf>
    <xf numFmtId="0" fontId="4" fillId="0" borderId="0" xfId="0" applyFont="1" applyFill="1" applyAlignment="1">
      <alignment horizontal="center" vertical="center" wrapText="1"/>
    </xf>
    <xf numFmtId="0" fontId="4" fillId="0" borderId="0" xfId="0" applyFont="1" applyFill="1" applyAlignment="1">
      <alignment vertical="center" wrapText="1"/>
    </xf>
    <xf numFmtId="0" fontId="3" fillId="0" borderId="0" xfId="0" applyFont="1" applyFill="1" applyAlignment="1">
      <alignment horizontal="center" vertical="center"/>
    </xf>
    <xf numFmtId="0" fontId="2" fillId="6" borderId="0" xfId="0" applyFont="1" applyFill="1" applyAlignment="1">
      <alignment vertical="center"/>
    </xf>
    <xf numFmtId="0" fontId="7" fillId="0" borderId="0" xfId="0" applyFont="1" applyFill="1" applyAlignment="1">
      <alignment vertical="center"/>
    </xf>
    <xf numFmtId="0" fontId="7" fillId="6" borderId="0" xfId="0" applyFont="1" applyFill="1" applyAlignment="1">
      <alignment vertical="center"/>
    </xf>
    <xf numFmtId="0" fontId="7" fillId="5" borderId="0" xfId="0" applyFont="1" applyFill="1" applyAlignment="1">
      <alignment vertical="center"/>
    </xf>
    <xf numFmtId="0" fontId="8" fillId="0" borderId="0" xfId="0" applyFont="1" applyFill="1" applyAlignment="1">
      <alignment vertical="center"/>
    </xf>
    <xf numFmtId="0" fontId="2" fillId="0" borderId="0" xfId="0" applyFont="1" applyAlignment="1">
      <alignment vertical="center" wrapText="1"/>
    </xf>
    <xf numFmtId="0" fontId="0" fillId="0" borderId="0" xfId="0" applyAlignment="1">
      <alignment vertical="center"/>
    </xf>
    <xf numFmtId="0" fontId="7" fillId="0" borderId="0" xfId="0" applyFont="1" applyAlignment="1">
      <alignment vertical="center"/>
    </xf>
    <xf numFmtId="0" fontId="1" fillId="3" borderId="0" xfId="0" applyFont="1" applyFill="1" applyAlignment="1">
      <alignment vertical="center"/>
    </xf>
    <xf numFmtId="0" fontId="9" fillId="0" borderId="0" xfId="0" applyFont="1" applyFill="1" applyAlignment="1" applyProtection="1">
      <alignment horizontal="center" vertical="center"/>
    </xf>
    <xf numFmtId="0" fontId="9" fillId="0" borderId="0" xfId="0" applyFont="1" applyFill="1" applyAlignment="1" applyProtection="1">
      <alignment horizontal="left" vertical="center"/>
    </xf>
    <xf numFmtId="4" fontId="1" fillId="3" borderId="0" xfId="0" applyNumberFormat="1" applyFont="1" applyFill="1" applyAlignment="1">
      <alignment vertical="center"/>
    </xf>
    <xf numFmtId="0" fontId="10" fillId="8" borderId="0" xfId="0" applyFont="1" applyFill="1" applyAlignment="1" applyProtection="1">
      <alignment horizontal="center" vertical="center"/>
    </xf>
    <xf numFmtId="0" fontId="2" fillId="9" borderId="0" xfId="0" applyFont="1" applyFill="1" applyAlignment="1">
      <alignment vertical="center"/>
    </xf>
    <xf numFmtId="0" fontId="13" fillId="0" borderId="0" xfId="0" applyFont="1" applyAlignment="1">
      <alignment horizontal="left" vertical="center"/>
    </xf>
    <xf numFmtId="4" fontId="14" fillId="0" borderId="0" xfId="0" applyNumberFormat="1" applyFont="1" applyAlignment="1">
      <alignment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left" vertical="center"/>
    </xf>
    <xf numFmtId="0" fontId="16" fillId="2" borderId="2" xfId="0" applyFont="1" applyFill="1" applyBorder="1" applyAlignment="1" applyProtection="1">
      <alignment vertical="center"/>
    </xf>
    <xf numFmtId="0" fontId="16" fillId="2" borderId="3" xfId="0" applyFont="1" applyFill="1" applyBorder="1" applyAlignment="1" applyProtection="1">
      <alignment horizontal="left" vertical="center"/>
    </xf>
    <xf numFmtId="0" fontId="16" fillId="2" borderId="4" xfId="0" applyFont="1" applyFill="1" applyBorder="1" applyAlignment="1" applyProtection="1">
      <alignment horizontal="left" vertical="center"/>
    </xf>
    <xf numFmtId="0" fontId="17" fillId="0" borderId="0" xfId="0" applyFont="1" applyFill="1" applyBorder="1" applyAlignment="1" applyProtection="1">
      <alignment vertical="center"/>
    </xf>
    <xf numFmtId="0" fontId="16" fillId="2" borderId="3" xfId="0" applyFont="1" applyFill="1" applyBorder="1" applyAlignment="1" applyProtection="1">
      <alignment vertical="center"/>
    </xf>
    <xf numFmtId="0" fontId="16" fillId="2" borderId="4" xfId="0" applyFont="1" applyFill="1" applyBorder="1" applyAlignment="1" applyProtection="1">
      <alignment vertical="center"/>
    </xf>
    <xf numFmtId="0" fontId="18" fillId="2" borderId="5" xfId="0" applyFont="1" applyFill="1" applyBorder="1" applyAlignment="1" applyProtection="1">
      <alignment vertical="center"/>
    </xf>
    <xf numFmtId="0" fontId="18" fillId="2" borderId="6" xfId="0" applyFont="1" applyFill="1" applyBorder="1" applyAlignment="1" applyProtection="1">
      <alignment horizontal="left" vertical="center"/>
    </xf>
    <xf numFmtId="0" fontId="18" fillId="2" borderId="7" xfId="0" applyFont="1" applyFill="1" applyBorder="1" applyAlignment="1" applyProtection="1">
      <alignment horizontal="right" vertical="center"/>
    </xf>
    <xf numFmtId="0" fontId="15" fillId="0" borderId="0" xfId="0" applyFont="1" applyFill="1" applyBorder="1" applyAlignment="1">
      <alignment vertical="center"/>
    </xf>
    <xf numFmtId="0" fontId="18" fillId="2" borderId="8" xfId="0" applyFont="1" applyFill="1" applyBorder="1" applyAlignment="1" applyProtection="1">
      <alignment horizontal="left" vertical="center" wrapText="1"/>
    </xf>
    <xf numFmtId="0" fontId="18" fillId="2" borderId="9" xfId="0" applyFont="1" applyFill="1" applyBorder="1" applyAlignment="1" applyProtection="1">
      <alignment horizontal="left" vertical="center"/>
    </xf>
    <xf numFmtId="0" fontId="18" fillId="2" borderId="10" xfId="0" applyFont="1" applyFill="1" applyBorder="1" applyAlignment="1" applyProtection="1">
      <alignment horizontal="left" vertical="center" wrapText="1"/>
    </xf>
    <xf numFmtId="0" fontId="19" fillId="0" borderId="0" xfId="0" applyFont="1" applyFill="1" applyBorder="1" applyAlignment="1" applyProtection="1">
      <alignment vertical="center"/>
    </xf>
    <xf numFmtId="0" fontId="19" fillId="0" borderId="0" xfId="0" applyFont="1" applyFill="1" applyBorder="1" applyAlignment="1" applyProtection="1">
      <alignment horizontal="left" vertical="center"/>
    </xf>
    <xf numFmtId="0" fontId="19" fillId="0" borderId="0" xfId="0" applyFont="1" applyFill="1" applyBorder="1" applyAlignment="1" applyProtection="1">
      <alignment horizontal="right" vertical="center"/>
    </xf>
    <xf numFmtId="0" fontId="20" fillId="0" borderId="0" xfId="0" applyFont="1" applyFill="1" applyBorder="1" applyAlignment="1">
      <alignment vertical="center"/>
    </xf>
    <xf numFmtId="0" fontId="20" fillId="0" borderId="0" xfId="0" applyFont="1" applyFill="1" applyBorder="1" applyAlignment="1" applyProtection="1">
      <alignment vertical="center"/>
    </xf>
    <xf numFmtId="164" fontId="19" fillId="0" borderId="0" xfId="0" applyNumberFormat="1" applyFont="1" applyFill="1" applyBorder="1" applyAlignment="1" applyProtection="1">
      <alignment horizontal="right" vertical="center"/>
    </xf>
    <xf numFmtId="0" fontId="20" fillId="0" borderId="11" xfId="0" applyFont="1" applyFill="1" applyBorder="1" applyAlignment="1" applyProtection="1">
      <alignment vertical="center"/>
    </xf>
    <xf numFmtId="0" fontId="20" fillId="0" borderId="12" xfId="0" applyFont="1" applyFill="1" applyBorder="1" applyAlignment="1" applyProtection="1">
      <alignment horizontal="left" vertical="center"/>
    </xf>
    <xf numFmtId="164" fontId="20" fillId="0" borderId="13" xfId="0" applyNumberFormat="1" applyFont="1" applyFill="1" applyBorder="1" applyAlignment="1" applyProtection="1">
      <alignment horizontal="right" vertical="center"/>
    </xf>
    <xf numFmtId="0" fontId="20" fillId="0" borderId="14" xfId="0" applyFont="1" applyFill="1" applyBorder="1" applyAlignment="1">
      <alignment vertical="center"/>
    </xf>
    <xf numFmtId="0" fontId="20" fillId="0" borderId="15" xfId="0" applyFont="1" applyFill="1" applyBorder="1" applyAlignment="1">
      <alignment vertical="center"/>
    </xf>
    <xf numFmtId="0" fontId="20" fillId="0" borderId="16" xfId="0" applyFont="1" applyFill="1" applyBorder="1" applyAlignment="1">
      <alignment vertical="center"/>
    </xf>
    <xf numFmtId="0" fontId="20" fillId="0" borderId="18" xfId="0" applyFont="1" applyFill="1" applyBorder="1" applyAlignment="1" applyProtection="1">
      <alignment vertical="center"/>
    </xf>
    <xf numFmtId="0" fontId="20" fillId="0" borderId="19" xfId="0" applyFont="1" applyFill="1" applyBorder="1" applyAlignment="1" applyProtection="1">
      <alignment horizontal="left" vertical="center"/>
    </xf>
    <xf numFmtId="164" fontId="20" fillId="0" borderId="20" xfId="0" applyNumberFormat="1" applyFont="1" applyFill="1" applyBorder="1" applyAlignment="1" applyProtection="1">
      <alignment horizontal="right" vertical="center"/>
    </xf>
    <xf numFmtId="0" fontId="20" fillId="0" borderId="21" xfId="0" applyFont="1" applyFill="1" applyBorder="1" applyAlignment="1">
      <alignment vertical="center"/>
    </xf>
    <xf numFmtId="0" fontId="20" fillId="0" borderId="22" xfId="0" applyFont="1" applyFill="1" applyBorder="1" applyAlignment="1">
      <alignment vertical="center"/>
    </xf>
    <xf numFmtId="0" fontId="20" fillId="0" borderId="23" xfId="0" applyFont="1" applyFill="1" applyBorder="1" applyAlignment="1">
      <alignment vertical="center"/>
    </xf>
    <xf numFmtId="0" fontId="20" fillId="0" borderId="24" xfId="0" applyFont="1" applyFill="1" applyBorder="1" applyAlignment="1" applyProtection="1">
      <alignment vertical="center"/>
    </xf>
    <xf numFmtId="0" fontId="20" fillId="0" borderId="25" xfId="0" applyFont="1" applyFill="1" applyBorder="1" applyAlignment="1" applyProtection="1">
      <alignment horizontal="left" vertical="center"/>
    </xf>
    <xf numFmtId="164" fontId="20" fillId="0" borderId="26" xfId="0" applyNumberFormat="1" applyFont="1" applyFill="1" applyBorder="1" applyAlignment="1" applyProtection="1">
      <alignment horizontal="right" vertical="center"/>
    </xf>
    <xf numFmtId="0" fontId="20" fillId="0" borderId="27" xfId="0" applyFont="1" applyFill="1" applyBorder="1" applyAlignment="1">
      <alignment vertical="center"/>
    </xf>
    <xf numFmtId="0" fontId="20" fillId="0" borderId="28" xfId="0" applyFont="1" applyFill="1" applyBorder="1" applyAlignment="1">
      <alignment vertical="center"/>
    </xf>
    <xf numFmtId="0" fontId="20" fillId="0" borderId="29" xfId="0" applyFont="1" applyFill="1" applyBorder="1" applyAlignment="1">
      <alignment vertical="center"/>
    </xf>
    <xf numFmtId="0" fontId="20" fillId="0" borderId="30" xfId="0" applyFont="1" applyFill="1" applyBorder="1" applyAlignment="1" applyProtection="1">
      <alignment vertical="center"/>
    </xf>
    <xf numFmtId="0" fontId="20" fillId="0" borderId="31" xfId="0" applyFont="1" applyFill="1" applyBorder="1" applyAlignment="1" applyProtection="1">
      <alignment horizontal="left" vertical="center"/>
    </xf>
    <xf numFmtId="164" fontId="20" fillId="0" borderId="32" xfId="0" applyNumberFormat="1" applyFont="1" applyFill="1" applyBorder="1" applyAlignment="1" applyProtection="1">
      <alignment horizontal="right" vertical="center"/>
    </xf>
    <xf numFmtId="0" fontId="20" fillId="0" borderId="33" xfId="0" applyFont="1" applyFill="1" applyBorder="1" applyAlignment="1">
      <alignment vertical="center"/>
    </xf>
    <xf numFmtId="0" fontId="20" fillId="0" borderId="34" xfId="0" applyFont="1" applyFill="1" applyBorder="1" applyAlignment="1">
      <alignment vertical="center"/>
    </xf>
    <xf numFmtId="0" fontId="20" fillId="0" borderId="35" xfId="0" applyFont="1" applyFill="1" applyBorder="1" applyAlignment="1">
      <alignment vertical="center"/>
    </xf>
    <xf numFmtId="164" fontId="20" fillId="0" borderId="36" xfId="0" applyNumberFormat="1" applyFont="1" applyFill="1" applyBorder="1" applyAlignment="1" applyProtection="1">
      <alignment horizontal="right" vertical="center"/>
    </xf>
    <xf numFmtId="164" fontId="20" fillId="0" borderId="37" xfId="0" applyNumberFormat="1" applyFont="1" applyFill="1" applyBorder="1" applyAlignment="1" applyProtection="1">
      <alignment horizontal="right" vertical="center"/>
    </xf>
    <xf numFmtId="164" fontId="20" fillId="0" borderId="38" xfId="0" applyNumberFormat="1" applyFont="1" applyFill="1" applyBorder="1" applyAlignment="1" applyProtection="1">
      <alignment horizontal="right" vertical="center"/>
    </xf>
    <xf numFmtId="0" fontId="20" fillId="0" borderId="8" xfId="0" applyFont="1" applyFill="1" applyBorder="1" applyAlignment="1" applyProtection="1">
      <alignment vertical="center"/>
    </xf>
    <xf numFmtId="0" fontId="20" fillId="0" borderId="39" xfId="0" applyFont="1" applyFill="1" applyBorder="1" applyAlignment="1" applyProtection="1">
      <alignment horizontal="left" vertical="center"/>
    </xf>
    <xf numFmtId="164" fontId="20" fillId="0" borderId="40" xfId="0" applyNumberFormat="1" applyFont="1" applyFill="1" applyBorder="1" applyAlignment="1" applyProtection="1">
      <alignment horizontal="right" vertical="center"/>
    </xf>
    <xf numFmtId="0" fontId="20" fillId="0" borderId="41" xfId="0" applyFont="1" applyFill="1" applyBorder="1" applyAlignment="1">
      <alignment vertical="center"/>
    </xf>
    <xf numFmtId="0" fontId="20" fillId="0" borderId="42" xfId="0" applyFont="1" applyFill="1" applyBorder="1" applyAlignment="1">
      <alignment vertical="center"/>
    </xf>
    <xf numFmtId="0" fontId="20" fillId="0" borderId="43" xfId="0" applyFont="1" applyFill="1" applyBorder="1" applyAlignment="1">
      <alignment vertical="center"/>
    </xf>
    <xf numFmtId="0" fontId="23" fillId="0" borderId="0" xfId="0" applyFont="1" applyFill="1" applyBorder="1" applyAlignment="1">
      <alignment vertical="center"/>
    </xf>
    <xf numFmtId="0" fontId="20" fillId="0" borderId="0" xfId="0" applyFont="1" applyFill="1" applyBorder="1" applyAlignment="1" applyProtection="1">
      <alignment horizontal="left" vertical="center"/>
    </xf>
    <xf numFmtId="164" fontId="20" fillId="0" borderId="0" xfId="0" applyNumberFormat="1" applyFont="1" applyFill="1" applyBorder="1" applyAlignment="1" applyProtection="1">
      <alignment horizontal="right" vertical="center"/>
    </xf>
    <xf numFmtId="4" fontId="19" fillId="4" borderId="47" xfId="0" applyNumberFormat="1" applyFont="1" applyFill="1" applyBorder="1" applyAlignment="1" applyProtection="1">
      <alignment horizontal="right" vertical="center"/>
    </xf>
    <xf numFmtId="164" fontId="15" fillId="0" borderId="0" xfId="0" applyNumberFormat="1" applyFont="1" applyFill="1" applyBorder="1" applyAlignment="1" applyProtection="1">
      <alignment vertical="center"/>
    </xf>
    <xf numFmtId="4" fontId="15" fillId="0" borderId="0" xfId="0" applyNumberFormat="1" applyFont="1" applyFill="1" applyBorder="1" applyAlignment="1" applyProtection="1">
      <alignment vertical="center"/>
    </xf>
    <xf numFmtId="0" fontId="22" fillId="10" borderId="44" xfId="0" applyFont="1" applyFill="1" applyBorder="1" applyAlignment="1" applyProtection="1">
      <alignment vertical="center"/>
    </xf>
    <xf numFmtId="0" fontId="20" fillId="10" borderId="45" xfId="0" applyFont="1" applyFill="1" applyBorder="1" applyAlignment="1" applyProtection="1">
      <alignment vertical="center"/>
    </xf>
    <xf numFmtId="164" fontId="22" fillId="10" borderId="40" xfId="0" applyNumberFormat="1" applyFont="1" applyFill="1" applyBorder="1" applyAlignment="1" applyProtection="1">
      <alignment horizontal="right" vertical="center"/>
    </xf>
    <xf numFmtId="4" fontId="0" fillId="0" borderId="0" xfId="0" applyNumberFormat="1" applyAlignment="1">
      <alignment vertical="center"/>
    </xf>
    <xf numFmtId="4" fontId="26" fillId="0" borderId="0" xfId="0" applyNumberFormat="1" applyFont="1" applyAlignment="1">
      <alignment vertical="center"/>
    </xf>
    <xf numFmtId="0" fontId="27" fillId="0" borderId="0" xfId="0" applyFont="1" applyAlignment="1">
      <alignment vertical="center"/>
    </xf>
    <xf numFmtId="4" fontId="27" fillId="0" borderId="0" xfId="0" applyNumberFormat="1" applyFont="1" applyAlignment="1">
      <alignment vertical="center"/>
    </xf>
    <xf numFmtId="4" fontId="28" fillId="0" borderId="0" xfId="0" applyNumberFormat="1" applyFont="1" applyAlignment="1">
      <alignment horizontal="center" vertical="center"/>
    </xf>
    <xf numFmtId="4" fontId="29" fillId="0" borderId="0" xfId="0" applyNumberFormat="1" applyFont="1" applyAlignment="1">
      <alignment horizontal="center" vertical="center"/>
    </xf>
    <xf numFmtId="4" fontId="30" fillId="0" borderId="0" xfId="0" applyNumberFormat="1" applyFont="1" applyAlignment="1">
      <alignment vertical="center"/>
    </xf>
    <xf numFmtId="0" fontId="29" fillId="0" borderId="0" xfId="0" applyFont="1" applyAlignment="1">
      <alignment horizontal="center" vertical="center" wrapText="1"/>
    </xf>
    <xf numFmtId="0" fontId="1" fillId="11" borderId="51" xfId="0" applyFont="1" applyFill="1" applyBorder="1" applyAlignment="1">
      <alignment vertical="center"/>
    </xf>
    <xf numFmtId="4" fontId="1" fillId="11" borderId="52" xfId="0" applyNumberFormat="1" applyFont="1" applyFill="1" applyBorder="1" applyAlignment="1">
      <alignment horizontal="right" vertical="center"/>
    </xf>
    <xf numFmtId="4" fontId="1" fillId="11" borderId="53" xfId="0" applyNumberFormat="1" applyFont="1" applyFill="1" applyBorder="1" applyAlignment="1">
      <alignment horizontal="right" vertical="center"/>
    </xf>
    <xf numFmtId="4" fontId="31" fillId="11" borderId="54" xfId="0" applyNumberFormat="1" applyFont="1" applyFill="1" applyBorder="1" applyAlignment="1">
      <alignment horizontal="right" vertical="center"/>
    </xf>
    <xf numFmtId="4" fontId="1" fillId="11" borderId="55" xfId="0" applyNumberFormat="1" applyFont="1" applyFill="1" applyBorder="1" applyAlignment="1">
      <alignment horizontal="right" vertical="center"/>
    </xf>
    <xf numFmtId="4" fontId="31" fillId="11" borderId="56" xfId="0" applyNumberFormat="1" applyFont="1" applyFill="1" applyBorder="1" applyAlignment="1">
      <alignment horizontal="right" vertical="center"/>
    </xf>
    <xf numFmtId="4" fontId="11" fillId="11" borderId="57" xfId="0" applyNumberFormat="1" applyFont="1" applyFill="1" applyBorder="1" applyAlignment="1">
      <alignment horizontal="right" vertical="center" wrapText="1"/>
    </xf>
    <xf numFmtId="4" fontId="31" fillId="11" borderId="58" xfId="0" applyNumberFormat="1" applyFont="1" applyFill="1" applyBorder="1" applyAlignment="1">
      <alignment horizontal="right" vertical="center" wrapText="1"/>
    </xf>
    <xf numFmtId="4" fontId="11" fillId="11" borderId="53" xfId="0" applyNumberFormat="1" applyFont="1" applyFill="1" applyBorder="1" applyAlignment="1">
      <alignment horizontal="right" vertical="center" wrapText="1"/>
    </xf>
    <xf numFmtId="4" fontId="31" fillId="11" borderId="59" xfId="0" applyNumberFormat="1" applyFont="1" applyFill="1" applyBorder="1" applyAlignment="1">
      <alignment horizontal="right" vertical="center" wrapText="1"/>
    </xf>
    <xf numFmtId="4" fontId="1" fillId="11" borderId="60" xfId="0" applyNumberFormat="1" applyFont="1" applyFill="1" applyBorder="1" applyAlignment="1">
      <alignment horizontal="right" vertical="center"/>
    </xf>
    <xf numFmtId="4" fontId="1" fillId="11" borderId="61" xfId="0" applyNumberFormat="1" applyFont="1" applyFill="1" applyBorder="1" applyAlignment="1">
      <alignment horizontal="right" vertical="center"/>
    </xf>
    <xf numFmtId="4" fontId="1" fillId="12" borderId="62" xfId="0" applyNumberFormat="1" applyFont="1" applyFill="1" applyBorder="1" applyAlignment="1">
      <alignment horizontal="right" vertical="center" wrapText="1"/>
    </xf>
    <xf numFmtId="4" fontId="1" fillId="12" borderId="63" xfId="0" applyNumberFormat="1" applyFont="1" applyFill="1" applyBorder="1" applyAlignment="1">
      <alignment horizontal="right" vertical="center" wrapText="1"/>
    </xf>
    <xf numFmtId="4" fontId="32" fillId="12" borderId="63" xfId="0" applyNumberFormat="1" applyFont="1" applyFill="1" applyBorder="1" applyAlignment="1">
      <alignment horizontal="right" vertical="center" wrapText="1"/>
    </xf>
    <xf numFmtId="4" fontId="32" fillId="12" borderId="64" xfId="0" applyNumberFormat="1" applyFont="1" applyFill="1" applyBorder="1" applyAlignment="1">
      <alignment horizontal="right" vertical="center" wrapText="1"/>
    </xf>
    <xf numFmtId="4" fontId="1" fillId="0" borderId="0" xfId="0" applyNumberFormat="1" applyFont="1" applyAlignment="1">
      <alignment horizontal="right" vertical="center" wrapText="1"/>
    </xf>
    <xf numFmtId="4" fontId="31" fillId="12" borderId="65" xfId="0" applyNumberFormat="1" applyFont="1" applyFill="1" applyBorder="1" applyAlignment="1">
      <alignment horizontal="right" vertical="center" wrapText="1"/>
    </xf>
    <xf numFmtId="4" fontId="31" fillId="12" borderId="66" xfId="0" applyNumberFormat="1" applyFont="1" applyFill="1" applyBorder="1" applyAlignment="1">
      <alignment horizontal="right" vertical="center" wrapText="1"/>
    </xf>
    <xf numFmtId="4" fontId="31" fillId="0" borderId="0" xfId="0" applyNumberFormat="1" applyFont="1" applyFill="1" applyBorder="1" applyAlignment="1">
      <alignment horizontal="right" vertical="center" wrapText="1"/>
    </xf>
    <xf numFmtId="0" fontId="0" fillId="0" borderId="67" xfId="0" applyBorder="1" applyAlignment="1">
      <alignment vertical="center"/>
    </xf>
    <xf numFmtId="4" fontId="33" fillId="0" borderId="69" xfId="0" applyNumberFormat="1" applyFont="1" applyBorder="1" applyAlignment="1">
      <alignment vertical="center"/>
    </xf>
    <xf numFmtId="4" fontId="26" fillId="0" borderId="75" xfId="0" applyNumberFormat="1" applyFont="1" applyBorder="1" applyAlignment="1">
      <alignment vertical="center"/>
    </xf>
    <xf numFmtId="4" fontId="0" fillId="0" borderId="77" xfId="0" applyNumberFormat="1" applyBorder="1" applyAlignment="1">
      <alignment vertical="center"/>
    </xf>
    <xf numFmtId="4" fontId="0" fillId="0" borderId="78" xfId="0" applyNumberFormat="1" applyBorder="1" applyAlignment="1">
      <alignment vertical="center"/>
    </xf>
    <xf numFmtId="4" fontId="0" fillId="0" borderId="79" xfId="0" applyNumberFormat="1" applyBorder="1" applyAlignment="1">
      <alignment vertical="center"/>
    </xf>
    <xf numFmtId="4" fontId="34" fillId="0" borderId="79" xfId="0" applyNumberFormat="1" applyFont="1" applyBorder="1" applyAlignment="1">
      <alignment vertical="center"/>
    </xf>
    <xf numFmtId="4" fontId="34" fillId="0" borderId="80" xfId="0" applyNumberFormat="1" applyFont="1" applyBorder="1" applyAlignment="1">
      <alignment vertical="center"/>
    </xf>
    <xf numFmtId="4" fontId="26" fillId="0" borderId="81" xfId="0" applyNumberFormat="1" applyFont="1" applyBorder="1" applyAlignment="1">
      <alignment vertical="center"/>
    </xf>
    <xf numFmtId="4" fontId="26" fillId="0" borderId="82" xfId="0" applyNumberFormat="1" applyFont="1" applyBorder="1" applyAlignment="1">
      <alignment vertical="center"/>
    </xf>
    <xf numFmtId="4" fontId="31" fillId="0" borderId="83" xfId="0" applyNumberFormat="1" applyFont="1" applyBorder="1" applyAlignment="1">
      <alignment vertical="center"/>
    </xf>
    <xf numFmtId="4" fontId="31" fillId="0" borderId="0" xfId="0" applyNumberFormat="1" applyFont="1" applyBorder="1" applyAlignment="1">
      <alignment vertical="center"/>
    </xf>
    <xf numFmtId="10" fontId="26" fillId="0" borderId="82" xfId="1" applyNumberFormat="1" applyFont="1" applyBorder="1" applyAlignment="1">
      <alignment vertical="center"/>
    </xf>
    <xf numFmtId="0" fontId="1" fillId="11" borderId="84" xfId="0" applyFont="1" applyFill="1" applyBorder="1" applyAlignment="1">
      <alignment vertical="center" wrapText="1"/>
    </xf>
    <xf numFmtId="4" fontId="1" fillId="11" borderId="84" xfId="0" applyNumberFormat="1" applyFont="1" applyFill="1" applyBorder="1" applyAlignment="1">
      <alignment horizontal="right" vertical="center" wrapText="1"/>
    </xf>
    <xf numFmtId="4" fontId="1" fillId="11" borderId="85" xfId="0" applyNumberFormat="1" applyFont="1" applyFill="1" applyBorder="1" applyAlignment="1">
      <alignment horizontal="right" vertical="center" wrapText="1"/>
    </xf>
    <xf numFmtId="4" fontId="31" fillId="11" borderId="86" xfId="0" applyNumberFormat="1" applyFont="1" applyFill="1" applyBorder="1" applyAlignment="1">
      <alignment horizontal="right" vertical="center" wrapText="1"/>
    </xf>
    <xf numFmtId="4" fontId="31" fillId="11" borderId="87" xfId="0" applyNumberFormat="1" applyFont="1" applyFill="1" applyBorder="1" applyAlignment="1">
      <alignment horizontal="right" vertical="center" wrapText="1"/>
    </xf>
    <xf numFmtId="4" fontId="1" fillId="11" borderId="88" xfId="0" applyNumberFormat="1" applyFont="1" applyFill="1" applyBorder="1" applyAlignment="1">
      <alignment horizontal="right" vertical="center" wrapText="1"/>
    </xf>
    <xf numFmtId="4" fontId="31" fillId="11" borderId="89" xfId="0" applyNumberFormat="1" applyFont="1" applyFill="1" applyBorder="1" applyAlignment="1">
      <alignment horizontal="right" vertical="center" wrapText="1"/>
    </xf>
    <xf numFmtId="4" fontId="1" fillId="11" borderId="90" xfId="0" applyNumberFormat="1" applyFont="1" applyFill="1" applyBorder="1" applyAlignment="1">
      <alignment horizontal="right" vertical="center" wrapText="1"/>
    </xf>
    <xf numFmtId="4" fontId="31" fillId="11" borderId="91" xfId="0" applyNumberFormat="1" applyFont="1" applyFill="1" applyBorder="1" applyAlignment="1">
      <alignment horizontal="right" vertical="center" wrapText="1"/>
    </xf>
    <xf numFmtId="4" fontId="1" fillId="11" borderId="92" xfId="0" applyNumberFormat="1" applyFont="1" applyFill="1" applyBorder="1" applyAlignment="1">
      <alignment horizontal="right" vertical="center" wrapText="1"/>
    </xf>
    <xf numFmtId="4" fontId="1" fillId="11" borderId="93" xfId="0" applyNumberFormat="1" applyFont="1" applyFill="1" applyBorder="1" applyAlignment="1">
      <alignment horizontal="right" vertical="center" wrapText="1"/>
    </xf>
    <xf numFmtId="0" fontId="0" fillId="0" borderId="94" xfId="0" applyBorder="1" applyAlignment="1">
      <alignment vertical="center"/>
    </xf>
    <xf numFmtId="10" fontId="0" fillId="0" borderId="95" xfId="1" applyNumberFormat="1" applyFont="1" applyBorder="1" applyAlignment="1">
      <alignment vertical="center"/>
    </xf>
    <xf numFmtId="10" fontId="0" fillId="0" borderId="96" xfId="1" applyNumberFormat="1" applyFont="1" applyBorder="1" applyAlignment="1">
      <alignment vertical="center"/>
    </xf>
    <xf numFmtId="10" fontId="26" fillId="0" borderId="97" xfId="1" applyNumberFormat="1" applyFont="1" applyBorder="1" applyAlignment="1">
      <alignment vertical="center"/>
    </xf>
    <xf numFmtId="10" fontId="26" fillId="0" borderId="98" xfId="1" applyNumberFormat="1" applyFont="1" applyBorder="1" applyAlignment="1">
      <alignment vertical="center"/>
    </xf>
    <xf numFmtId="10" fontId="33" fillId="0" borderId="99" xfId="1" applyNumberFormat="1" applyFont="1" applyBorder="1" applyAlignment="1">
      <alignment vertical="center"/>
    </xf>
    <xf numFmtId="10" fontId="26" fillId="0" borderId="100" xfId="1" applyNumberFormat="1" applyFont="1" applyBorder="1" applyAlignment="1">
      <alignment vertical="center"/>
    </xf>
    <xf numFmtId="10" fontId="33" fillId="0" borderId="101" xfId="1" applyNumberFormat="1" applyFont="1" applyBorder="1" applyAlignment="1">
      <alignment vertical="center"/>
    </xf>
    <xf numFmtId="10" fontId="26" fillId="0" borderId="102" xfId="1" applyNumberFormat="1" applyFont="1" applyBorder="1" applyAlignment="1">
      <alignment vertical="center"/>
    </xf>
    <xf numFmtId="10" fontId="0" fillId="0" borderId="103" xfId="1" applyNumberFormat="1" applyFont="1" applyBorder="1" applyAlignment="1">
      <alignment vertical="center"/>
    </xf>
    <xf numFmtId="10" fontId="0" fillId="0" borderId="104" xfId="1" applyNumberFormat="1" applyFont="1" applyBorder="1" applyAlignment="1">
      <alignment vertical="center"/>
    </xf>
    <xf numFmtId="4" fontId="0" fillId="3" borderId="68" xfId="0" applyNumberFormat="1" applyFill="1" applyBorder="1" applyAlignment="1">
      <alignment vertical="center"/>
    </xf>
    <xf numFmtId="4" fontId="0" fillId="3" borderId="69" xfId="0" applyNumberFormat="1" applyFill="1" applyBorder="1" applyAlignment="1">
      <alignment vertical="center"/>
    </xf>
    <xf numFmtId="4" fontId="26" fillId="3" borderId="70" xfId="0" applyNumberFormat="1" applyFont="1" applyFill="1" applyBorder="1" applyAlignment="1">
      <alignment vertical="center"/>
    </xf>
    <xf numFmtId="4" fontId="0" fillId="3" borderId="71" xfId="0" applyNumberFormat="1" applyFill="1" applyBorder="1" applyAlignment="1">
      <alignment vertical="center"/>
    </xf>
    <xf numFmtId="4" fontId="26" fillId="3" borderId="72" xfId="0" applyNumberFormat="1" applyFont="1" applyFill="1" applyBorder="1" applyAlignment="1">
      <alignment vertical="center"/>
    </xf>
    <xf numFmtId="4" fontId="33" fillId="3" borderId="73" xfId="0" applyNumberFormat="1" applyFont="1" applyFill="1" applyBorder="1" applyAlignment="1">
      <alignment vertical="center"/>
    </xf>
    <xf numFmtId="4" fontId="26" fillId="3" borderId="74" xfId="0" applyNumberFormat="1" applyFont="1" applyFill="1" applyBorder="1" applyAlignment="1">
      <alignment vertical="center"/>
    </xf>
    <xf numFmtId="4" fontId="0" fillId="3" borderId="76" xfId="0" applyNumberFormat="1" applyFill="1" applyBorder="1" applyAlignment="1">
      <alignment vertical="center"/>
    </xf>
    <xf numFmtId="0" fontId="0" fillId="0" borderId="0" xfId="0" applyFill="1" applyProtection="1"/>
    <xf numFmtId="0" fontId="10" fillId="13" borderId="0" xfId="0" applyFont="1" applyFill="1" applyAlignment="1" applyProtection="1">
      <alignment horizontal="center"/>
    </xf>
    <xf numFmtId="0" fontId="36" fillId="14" borderId="0" xfId="0" applyFont="1" applyFill="1" applyAlignment="1" applyProtection="1">
      <alignment horizontal="center"/>
    </xf>
    <xf numFmtId="0" fontId="9" fillId="14" borderId="0" xfId="0" applyFont="1" applyFill="1" applyAlignment="1" applyProtection="1">
      <alignment horizontal="center"/>
    </xf>
    <xf numFmtId="0" fontId="9" fillId="14" borderId="0" xfId="0" applyFont="1" applyFill="1" applyAlignment="1" applyProtection="1">
      <alignment horizontal="left"/>
    </xf>
    <xf numFmtId="164" fontId="9" fillId="14" borderId="0" xfId="0" applyNumberFormat="1" applyFont="1" applyFill="1" applyAlignment="1" applyProtection="1">
      <alignment horizontal="right"/>
    </xf>
    <xf numFmtId="4" fontId="0" fillId="0" borderId="0" xfId="0" applyNumberFormat="1" applyFill="1" applyProtection="1"/>
    <xf numFmtId="4" fontId="12" fillId="3" borderId="1" xfId="0" applyNumberFormat="1" applyFont="1" applyFill="1" applyBorder="1" applyAlignment="1">
      <alignment vertical="center"/>
    </xf>
    <xf numFmtId="4" fontId="10" fillId="8" borderId="0" xfId="0" applyNumberFormat="1" applyFont="1" applyFill="1" applyAlignment="1" applyProtection="1">
      <alignment horizontal="center" vertical="center"/>
    </xf>
    <xf numFmtId="4" fontId="2" fillId="0" borderId="0" xfId="0" applyNumberFormat="1" applyFont="1" applyFill="1" applyAlignment="1">
      <alignment vertical="center"/>
    </xf>
    <xf numFmtId="4" fontId="9" fillId="0" borderId="0" xfId="0" applyNumberFormat="1" applyFont="1" applyFill="1" applyAlignment="1" applyProtection="1">
      <alignment horizontal="right" vertical="center"/>
    </xf>
    <xf numFmtId="4" fontId="2" fillId="7" borderId="0" xfId="0" applyNumberFormat="1" applyFont="1" applyFill="1" applyAlignment="1">
      <alignment vertical="center"/>
    </xf>
    <xf numFmtId="0" fontId="20" fillId="0" borderId="105" xfId="0" applyFont="1" applyFill="1" applyBorder="1" applyAlignment="1">
      <alignment vertical="center"/>
    </xf>
    <xf numFmtId="0" fontId="20" fillId="0" borderId="106" xfId="0" applyFont="1" applyFill="1" applyBorder="1" applyAlignment="1">
      <alignment vertical="center"/>
    </xf>
    <xf numFmtId="0" fontId="20" fillId="0" borderId="107" xfId="0" applyFont="1" applyFill="1" applyBorder="1" applyAlignment="1">
      <alignment vertical="center"/>
    </xf>
    <xf numFmtId="0" fontId="20" fillId="0" borderId="108" xfId="0" applyFont="1" applyFill="1" applyBorder="1" applyAlignment="1">
      <alignment vertical="center"/>
    </xf>
    <xf numFmtId="0" fontId="20" fillId="0" borderId="109" xfId="0" applyFont="1" applyFill="1" applyBorder="1" applyAlignment="1">
      <alignment vertical="center"/>
    </xf>
    <xf numFmtId="0" fontId="20" fillId="0" borderId="110" xfId="0" applyFont="1" applyFill="1" applyBorder="1" applyAlignment="1">
      <alignment vertical="center"/>
    </xf>
    <xf numFmtId="0" fontId="20" fillId="0" borderId="111" xfId="0" applyFont="1" applyFill="1" applyBorder="1" applyAlignment="1" applyProtection="1">
      <alignment vertical="center"/>
    </xf>
    <xf numFmtId="0" fontId="20" fillId="0" borderId="112" xfId="0" applyFont="1" applyFill="1" applyBorder="1" applyAlignment="1" applyProtection="1">
      <alignment horizontal="left" vertical="center"/>
    </xf>
    <xf numFmtId="164" fontId="20" fillId="0" borderId="113" xfId="0" applyNumberFormat="1" applyFont="1" applyFill="1" applyBorder="1" applyAlignment="1" applyProtection="1">
      <alignment horizontal="right" vertical="center"/>
    </xf>
    <xf numFmtId="0" fontId="36" fillId="15" borderId="0" xfId="0" applyFont="1" applyFill="1" applyAlignment="1" applyProtection="1">
      <alignment horizontal="center"/>
    </xf>
    <xf numFmtId="0" fontId="9" fillId="15" borderId="0" xfId="0" applyFont="1" applyFill="1" applyAlignment="1" applyProtection="1">
      <alignment horizontal="center"/>
    </xf>
    <xf numFmtId="0" fontId="9" fillId="15" borderId="0" xfId="0" applyFont="1" applyFill="1" applyAlignment="1" applyProtection="1">
      <alignment horizontal="left"/>
    </xf>
    <xf numFmtId="164" fontId="9" fillId="15" borderId="0" xfId="0" applyNumberFormat="1" applyFont="1" applyFill="1" applyAlignment="1" applyProtection="1">
      <alignment horizontal="right"/>
    </xf>
    <xf numFmtId="0" fontId="20" fillId="0" borderId="114" xfId="0" applyFont="1" applyFill="1" applyBorder="1" applyAlignment="1" applyProtection="1">
      <alignment vertical="center"/>
    </xf>
    <xf numFmtId="0" fontId="20" fillId="0" borderId="115" xfId="0" applyFont="1" applyFill="1" applyBorder="1" applyAlignment="1" applyProtection="1">
      <alignment horizontal="left" vertical="center"/>
    </xf>
    <xf numFmtId="164" fontId="20" fillId="0" borderId="116" xfId="0" applyNumberFormat="1" applyFont="1" applyFill="1" applyBorder="1" applyAlignment="1" applyProtection="1">
      <alignment horizontal="right" vertical="center"/>
    </xf>
    <xf numFmtId="0" fontId="20" fillId="0" borderId="117" xfId="0" applyFont="1" applyFill="1" applyBorder="1" applyAlignment="1" applyProtection="1">
      <alignment vertical="center"/>
    </xf>
    <xf numFmtId="0" fontId="20" fillId="0" borderId="118" xfId="0" applyFont="1" applyFill="1" applyBorder="1" applyAlignment="1" applyProtection="1">
      <alignment horizontal="left" vertical="center"/>
    </xf>
    <xf numFmtId="164" fontId="20" fillId="0" borderId="119" xfId="0" applyNumberFormat="1" applyFont="1" applyFill="1" applyBorder="1" applyAlignment="1" applyProtection="1">
      <alignment horizontal="right" vertical="center"/>
    </xf>
    <xf numFmtId="0" fontId="20" fillId="0" borderId="120" xfId="0" applyFont="1" applyFill="1" applyBorder="1" applyAlignment="1">
      <alignment vertical="center"/>
    </xf>
    <xf numFmtId="0" fontId="20" fillId="0" borderId="121" xfId="0" applyFont="1" applyFill="1" applyBorder="1" applyAlignment="1">
      <alignment vertical="center"/>
    </xf>
    <xf numFmtId="0" fontId="20" fillId="0" borderId="122" xfId="0" applyFont="1" applyFill="1" applyBorder="1" applyAlignment="1">
      <alignment vertical="center"/>
    </xf>
    <xf numFmtId="0" fontId="23" fillId="0" borderId="123" xfId="0" applyFont="1" applyFill="1" applyBorder="1" applyAlignment="1" applyProtection="1">
      <alignment vertical="center"/>
    </xf>
    <xf numFmtId="0" fontId="23" fillId="0" borderId="124" xfId="0" applyFont="1" applyFill="1" applyBorder="1" applyAlignment="1" applyProtection="1">
      <alignment horizontal="left" vertical="center"/>
    </xf>
    <xf numFmtId="164" fontId="23" fillId="0" borderId="125" xfId="0" applyNumberFormat="1" applyFont="1" applyFill="1" applyBorder="1" applyAlignment="1" applyProtection="1">
      <alignment horizontal="right" vertical="center"/>
    </xf>
    <xf numFmtId="0" fontId="23" fillId="0" borderId="126" xfId="0" applyFont="1" applyFill="1" applyBorder="1" applyAlignment="1" applyProtection="1">
      <alignment vertical="center"/>
    </xf>
    <xf numFmtId="0" fontId="23" fillId="0" borderId="127" xfId="0" applyFont="1" applyFill="1" applyBorder="1" applyAlignment="1" applyProtection="1">
      <alignment horizontal="left" vertical="center"/>
    </xf>
    <xf numFmtId="164" fontId="23" fillId="0" borderId="128" xfId="0" applyNumberFormat="1" applyFont="1" applyFill="1" applyBorder="1" applyAlignment="1" applyProtection="1">
      <alignment horizontal="right" vertical="center"/>
    </xf>
    <xf numFmtId="0" fontId="23" fillId="0" borderId="117" xfId="0" applyFont="1" applyFill="1" applyBorder="1" applyAlignment="1" applyProtection="1">
      <alignment vertical="center"/>
    </xf>
    <xf numFmtId="0" fontId="23" fillId="0" borderId="118" xfId="0" applyFont="1" applyFill="1" applyBorder="1" applyAlignment="1" applyProtection="1">
      <alignment horizontal="left" vertical="center"/>
    </xf>
    <xf numFmtId="164" fontId="23" fillId="0" borderId="119" xfId="0" applyNumberFormat="1" applyFont="1" applyFill="1" applyBorder="1" applyAlignment="1" applyProtection="1">
      <alignment horizontal="right" vertical="center"/>
    </xf>
    <xf numFmtId="0" fontId="23" fillId="0" borderId="129" xfId="0" applyFont="1" applyFill="1" applyBorder="1" applyAlignment="1">
      <alignment vertical="center"/>
    </xf>
    <xf numFmtId="0" fontId="23" fillId="0" borderId="130" xfId="0" applyFont="1" applyFill="1" applyBorder="1" applyAlignment="1">
      <alignment vertical="center"/>
    </xf>
    <xf numFmtId="0" fontId="23" fillId="0" borderId="131" xfId="0" applyFont="1" applyFill="1" applyBorder="1" applyAlignment="1">
      <alignment vertical="center"/>
    </xf>
    <xf numFmtId="0" fontId="23" fillId="0" borderId="132" xfId="0" applyFont="1" applyFill="1" applyBorder="1" applyAlignment="1">
      <alignment vertical="center"/>
    </xf>
    <xf numFmtId="0" fontId="23" fillId="0" borderId="133" xfId="0" applyFont="1" applyFill="1" applyBorder="1" applyAlignment="1">
      <alignment vertical="center"/>
    </xf>
    <xf numFmtId="0" fontId="23" fillId="0" borderId="134" xfId="0" applyFont="1" applyFill="1" applyBorder="1" applyAlignment="1">
      <alignment vertical="center"/>
    </xf>
    <xf numFmtId="0" fontId="23" fillId="0" borderId="135" xfId="0" applyFont="1" applyFill="1" applyBorder="1" applyAlignment="1">
      <alignment vertical="center"/>
    </xf>
    <xf numFmtId="0" fontId="23" fillId="0" borderId="136" xfId="0" applyFont="1" applyFill="1" applyBorder="1" applyAlignment="1">
      <alignment vertical="center"/>
    </xf>
    <xf numFmtId="0" fontId="23" fillId="0" borderId="137" xfId="0" applyFont="1" applyFill="1" applyBorder="1" applyAlignment="1">
      <alignment vertical="center"/>
    </xf>
    <xf numFmtId="0" fontId="20" fillId="0" borderId="138" xfId="0" applyFont="1" applyFill="1" applyBorder="1" applyAlignment="1" applyProtection="1">
      <alignment vertical="center"/>
    </xf>
    <xf numFmtId="0" fontId="20" fillId="0" borderId="139" xfId="0" applyFont="1" applyFill="1" applyBorder="1" applyAlignment="1" applyProtection="1">
      <alignment horizontal="left" vertical="center"/>
    </xf>
    <xf numFmtId="164" fontId="20" fillId="0" borderId="140" xfId="0" applyNumberFormat="1" applyFont="1" applyFill="1" applyBorder="1" applyAlignment="1" applyProtection="1">
      <alignment horizontal="right" vertical="center"/>
    </xf>
    <xf numFmtId="0" fontId="20" fillId="0" borderId="141" xfId="0" applyFont="1" applyFill="1" applyBorder="1" applyAlignment="1">
      <alignment vertical="center"/>
    </xf>
    <xf numFmtId="0" fontId="20" fillId="0" borderId="142" xfId="0" applyFont="1" applyFill="1" applyBorder="1" applyAlignment="1">
      <alignment vertical="center"/>
    </xf>
    <xf numFmtId="0" fontId="20" fillId="0" borderId="143" xfId="0" applyFont="1" applyFill="1" applyBorder="1" applyAlignment="1">
      <alignment vertical="center"/>
    </xf>
    <xf numFmtId="4" fontId="1" fillId="0" borderId="0" xfId="0" applyNumberFormat="1" applyFont="1" applyAlignment="1">
      <alignment vertical="center"/>
    </xf>
    <xf numFmtId="4" fontId="31" fillId="0" borderId="0" xfId="0" applyNumberFormat="1" applyFont="1" applyAlignment="1">
      <alignment vertical="center"/>
    </xf>
    <xf numFmtId="9" fontId="26" fillId="0" borderId="0" xfId="1" applyFont="1" applyAlignment="1">
      <alignment vertical="center"/>
    </xf>
    <xf numFmtId="4" fontId="0" fillId="0" borderId="0" xfId="0" applyNumberFormat="1" applyAlignment="1">
      <alignment horizontal="left" vertical="center" indent="2"/>
    </xf>
    <xf numFmtId="9" fontId="26" fillId="3" borderId="0" xfId="1" applyFont="1" applyFill="1" applyAlignment="1">
      <alignment vertical="center"/>
    </xf>
    <xf numFmtId="4" fontId="26" fillId="3" borderId="0" xfId="0" applyNumberFormat="1" applyFont="1" applyFill="1" applyAlignment="1">
      <alignment vertical="center"/>
    </xf>
    <xf numFmtId="0" fontId="5" fillId="2" borderId="0" xfId="0" applyFont="1" applyFill="1" applyAlignment="1">
      <alignment horizontal="center" vertical="center" wrapText="1"/>
    </xf>
    <xf numFmtId="0" fontId="0" fillId="0" borderId="0" xfId="0" applyAlignment="1">
      <alignment vertical="center" wrapText="1"/>
    </xf>
    <xf numFmtId="0" fontId="19" fillId="0" borderId="17" xfId="0" applyFont="1" applyFill="1" applyBorder="1" applyAlignment="1" applyProtection="1">
      <alignment vertical="center" wrapText="1"/>
    </xf>
    <xf numFmtId="0" fontId="21" fillId="0" borderId="17" xfId="0" applyFont="1" applyFill="1" applyBorder="1" applyAlignment="1" applyProtection="1">
      <alignment vertical="center" wrapText="1"/>
    </xf>
    <xf numFmtId="0" fontId="37" fillId="4" borderId="2" xfId="0" applyFont="1" applyFill="1" applyBorder="1" applyAlignment="1" applyProtection="1">
      <alignment horizontal="center" vertical="center" wrapText="1"/>
    </xf>
    <xf numFmtId="0" fontId="24" fillId="4" borderId="3" xfId="0" applyFont="1" applyFill="1" applyBorder="1" applyAlignment="1" applyProtection="1">
      <alignment horizontal="center" vertical="center" wrapText="1"/>
    </xf>
    <xf numFmtId="0" fontId="24" fillId="4" borderId="4" xfId="0" applyFont="1" applyFill="1" applyBorder="1" applyAlignment="1" applyProtection="1">
      <alignment horizontal="center" vertical="center" wrapText="1"/>
    </xf>
    <xf numFmtId="0" fontId="19" fillId="0" borderId="0" xfId="0" applyFont="1" applyFill="1" applyBorder="1" applyAlignment="1" applyProtection="1">
      <alignment vertical="center" wrapText="1"/>
    </xf>
    <xf numFmtId="0" fontId="21" fillId="0" borderId="0" xfId="0" applyFont="1" applyFill="1" applyBorder="1" applyAlignment="1" applyProtection="1">
      <alignment vertical="center" wrapText="1"/>
    </xf>
    <xf numFmtId="0" fontId="15" fillId="0" borderId="0" xfId="0" applyFont="1" applyFill="1" applyBorder="1" applyAlignment="1" applyProtection="1">
      <alignment vertical="center" wrapText="1"/>
    </xf>
    <xf numFmtId="0" fontId="22" fillId="0" borderId="0" xfId="0" applyFont="1" applyFill="1" applyBorder="1" applyAlignment="1" applyProtection="1">
      <alignment vertical="center" wrapText="1"/>
    </xf>
    <xf numFmtId="0" fontId="23" fillId="0" borderId="0" xfId="0" applyFont="1" applyFill="1" applyBorder="1" applyAlignment="1" applyProtection="1">
      <alignment vertical="center" wrapText="1"/>
    </xf>
    <xf numFmtId="0" fontId="19" fillId="4" borderId="2" xfId="0" applyFont="1" applyFill="1" applyBorder="1" applyAlignment="1" applyProtection="1">
      <alignment vertical="center" wrapText="1"/>
    </xf>
    <xf numFmtId="0" fontId="21" fillId="4" borderId="46" xfId="0" applyFont="1" applyFill="1" applyBorder="1" applyAlignment="1" applyProtection="1">
      <alignment vertical="center" wrapText="1"/>
    </xf>
    <xf numFmtId="0" fontId="1" fillId="11" borderId="48" xfId="0" applyFont="1" applyFill="1" applyBorder="1" applyAlignment="1">
      <alignment horizontal="center" vertical="center"/>
    </xf>
    <xf numFmtId="0" fontId="1" fillId="11" borderId="49" xfId="0" applyFont="1" applyFill="1" applyBorder="1" applyAlignment="1">
      <alignment horizontal="center" vertical="center"/>
    </xf>
    <xf numFmtId="0" fontId="1" fillId="11" borderId="50" xfId="0" applyFont="1" applyFill="1" applyBorder="1" applyAlignment="1">
      <alignment horizontal="center" vertical="center"/>
    </xf>
    <xf numFmtId="0" fontId="0" fillId="0" borderId="0" xfId="0" applyFill="1" applyAlignment="1" applyProtection="1">
      <alignment horizontal="left"/>
    </xf>
    <xf numFmtId="0" fontId="10" fillId="0" borderId="0" xfId="0" applyFont="1" applyFill="1" applyAlignment="1" applyProtection="1">
      <alignment horizontal="left"/>
    </xf>
    <xf numFmtId="0" fontId="35" fillId="0" borderId="0" xfId="0" applyFont="1" applyFill="1" applyAlignment="1" applyProtection="1">
      <alignment horizontal="left"/>
    </xf>
    <xf numFmtId="0" fontId="36" fillId="14" borderId="0" xfId="0" applyFont="1" applyFill="1" applyAlignment="1">
      <alignment horizontal="center"/>
    </xf>
    <xf numFmtId="0" fontId="9" fillId="14" borderId="0" xfId="0" applyFont="1" applyFill="1" applyAlignment="1">
      <alignment horizontal="center"/>
    </xf>
    <xf numFmtId="0" fontId="9" fillId="14" borderId="0" xfId="0" applyFont="1" applyFill="1" applyAlignment="1">
      <alignment horizontal="left"/>
    </xf>
    <xf numFmtId="164" fontId="9" fillId="14" borderId="0" xfId="0" applyNumberFormat="1" applyFont="1" applyFill="1" applyAlignment="1">
      <alignment horizontal="right"/>
    </xf>
    <xf numFmtId="0" fontId="9" fillId="14" borderId="0" xfId="0" applyFont="1" applyFill="1" applyAlignment="1">
      <alignment horizontal="left" wrapText="1"/>
    </xf>
    <xf numFmtId="0" fontId="9" fillId="16" borderId="0" xfId="0" applyFont="1" applyFill="1" applyAlignment="1">
      <alignment horizontal="center"/>
    </xf>
    <xf numFmtId="0" fontId="9" fillId="16" borderId="0" xfId="0" applyFont="1" applyFill="1" applyAlignment="1">
      <alignment horizontal="left"/>
    </xf>
    <xf numFmtId="164" fontId="9" fillId="16" borderId="0" xfId="0" applyNumberFormat="1" applyFont="1" applyFill="1" applyAlignment="1">
      <alignment horizontal="right"/>
    </xf>
    <xf numFmtId="164" fontId="1" fillId="0" borderId="0" xfId="0" applyNumberFormat="1" applyFont="1"/>
  </cellXfs>
  <cellStyles count="2">
    <cellStyle name="Normal" xfId="0" builtinId="0"/>
    <cellStyle name="Porcentaje" xfId="1" builtinId="5"/>
  </cellStyles>
  <dxfs count="0"/>
  <tableStyles count="0" defaultTableStyle="TableStyleMedium2" defaultPivotStyle="PivotStyleLight16"/>
  <colors>
    <mruColors>
      <color rgb="FFF2F0F6"/>
      <color rgb="FF42424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11</xdr:col>
      <xdr:colOff>55217</xdr:colOff>
      <xdr:row>3</xdr:row>
      <xdr:rowOff>1573695</xdr:rowOff>
    </xdr:from>
    <xdr:to>
      <xdr:col>12</xdr:col>
      <xdr:colOff>110435</xdr:colOff>
      <xdr:row>5</xdr:row>
      <xdr:rowOff>41413</xdr:rowOff>
    </xdr:to>
    <xdr:sp macro="" textlink="">
      <xdr:nvSpPr>
        <xdr:cNvPr id="2" name="1 Rectángulo redondeado">
          <a:extLst>
            <a:ext uri="{FF2B5EF4-FFF2-40B4-BE49-F238E27FC236}">
              <a16:creationId xmlns:a16="http://schemas.microsoft.com/office/drawing/2014/main" id="{00000000-0008-0000-0200-000002000000}"/>
            </a:ext>
          </a:extLst>
        </xdr:cNvPr>
        <xdr:cNvSpPr/>
      </xdr:nvSpPr>
      <xdr:spPr>
        <a:xfrm>
          <a:off x="10656542" y="3573945"/>
          <a:ext cx="1102968" cy="1534768"/>
        </a:xfrm>
        <a:prstGeom prst="round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s-ES"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47"/>
  <sheetViews>
    <sheetView topLeftCell="A61" zoomScale="62" zoomScaleNormal="62" workbookViewId="0">
      <selection activeCell="M110" sqref="M110:O112"/>
    </sheetView>
  </sheetViews>
  <sheetFormatPr baseColWidth="10" defaultColWidth="9.140625" defaultRowHeight="15" customHeight="1" x14ac:dyDescent="0.25"/>
  <cols>
    <col min="1" max="1" width="2" style="1" customWidth="1"/>
    <col min="2" max="2" width="5.28515625" style="1" customWidth="1"/>
    <col min="3" max="3" width="9.140625" style="1"/>
    <col min="4" max="4" width="12.5703125" style="1" customWidth="1"/>
    <col min="5" max="5" width="10.7109375" style="1" customWidth="1"/>
    <col min="6" max="6" width="43.140625" style="1" customWidth="1"/>
    <col min="7" max="7" width="11.85546875" style="1" customWidth="1"/>
    <col min="8" max="8" width="1.140625" style="1" customWidth="1"/>
    <col min="9" max="9" width="16.7109375" style="1" customWidth="1"/>
    <col min="10" max="10" width="21.7109375" style="1" customWidth="1"/>
    <col min="11" max="11" width="14.7109375" style="1" customWidth="1"/>
    <col min="12" max="12" width="9.140625" style="1"/>
    <col min="13" max="13" width="19.85546875" style="1" customWidth="1"/>
    <col min="14" max="14" width="24.7109375" style="1" customWidth="1"/>
    <col min="15" max="15" width="20.140625" style="6" customWidth="1"/>
    <col min="16" max="16" width="18.85546875" style="1" customWidth="1"/>
    <col min="17" max="16384" width="9.140625" style="1"/>
  </cols>
  <sheetData>
    <row r="1" spans="1:15" ht="33" customHeight="1" thickBot="1" x14ac:dyDescent="0.3">
      <c r="A1" s="237" t="s">
        <v>249</v>
      </c>
      <c r="B1" s="238"/>
      <c r="C1" s="238"/>
      <c r="D1" s="238"/>
      <c r="E1" s="238"/>
      <c r="F1" s="238"/>
      <c r="G1" s="238"/>
      <c r="H1" s="238"/>
      <c r="I1" s="238"/>
      <c r="J1" s="238"/>
      <c r="K1" s="238"/>
      <c r="M1" s="31"/>
      <c r="N1" s="34"/>
      <c r="O1" s="180"/>
    </row>
    <row r="2" spans="1:15" ht="22.5" customHeight="1" x14ac:dyDescent="0.25">
      <c r="M2" s="31"/>
      <c r="N2" s="31"/>
      <c r="O2" s="34"/>
    </row>
    <row r="3" spans="1:15" ht="25.5" customHeight="1" x14ac:dyDescent="0.25">
      <c r="M3" s="7"/>
    </row>
    <row r="4" spans="1:15" ht="32.25" customHeight="1" x14ac:dyDescent="0.25">
      <c r="A4" s="16"/>
      <c r="B4" s="16" t="s">
        <v>264</v>
      </c>
      <c r="C4" s="8"/>
      <c r="D4" s="8"/>
      <c r="E4" s="8"/>
      <c r="F4" s="8"/>
      <c r="G4" s="17" t="s">
        <v>247</v>
      </c>
      <c r="H4" s="8"/>
      <c r="I4" s="18" t="s">
        <v>245</v>
      </c>
      <c r="J4" s="18" t="s">
        <v>246</v>
      </c>
      <c r="K4" s="18" t="s">
        <v>250</v>
      </c>
      <c r="L4" s="36"/>
      <c r="M4" s="35" t="s">
        <v>267</v>
      </c>
      <c r="N4" s="35" t="s">
        <v>268</v>
      </c>
      <c r="O4" s="181" t="s">
        <v>269</v>
      </c>
    </row>
    <row r="5" spans="1:15" ht="6" customHeight="1" x14ac:dyDescent="0.25">
      <c r="A5" s="19"/>
      <c r="B5" s="19"/>
      <c r="C5" s="12"/>
      <c r="D5" s="12"/>
      <c r="E5" s="12"/>
      <c r="F5" s="12"/>
      <c r="G5" s="20"/>
      <c r="H5" s="12"/>
      <c r="I5" s="21"/>
      <c r="J5" s="21"/>
      <c r="K5" s="21"/>
      <c r="L5" s="36"/>
    </row>
    <row r="6" spans="1:15" ht="15" customHeight="1" x14ac:dyDescent="0.25">
      <c r="B6" s="19" t="s">
        <v>0</v>
      </c>
      <c r="C6" s="19" t="s">
        <v>1</v>
      </c>
      <c r="D6" s="19"/>
      <c r="E6" s="12"/>
      <c r="F6" s="12"/>
      <c r="G6" s="12"/>
      <c r="H6" s="12"/>
      <c r="I6" s="12"/>
      <c r="J6" s="12"/>
      <c r="K6" s="12"/>
      <c r="L6" s="36"/>
      <c r="M6" s="12"/>
      <c r="N6" s="12"/>
      <c r="O6" s="182"/>
    </row>
    <row r="7" spans="1:15" ht="15" customHeight="1" x14ac:dyDescent="0.25">
      <c r="B7" s="12"/>
      <c r="C7" s="12" t="s">
        <v>2</v>
      </c>
      <c r="D7" s="12" t="s">
        <v>3</v>
      </c>
      <c r="E7" s="12"/>
      <c r="F7" s="12"/>
      <c r="G7" s="12"/>
      <c r="H7" s="12"/>
      <c r="I7" s="12"/>
      <c r="J7" s="12"/>
      <c r="K7" s="12"/>
      <c r="L7" s="36"/>
      <c r="M7" s="12"/>
      <c r="N7" s="12"/>
      <c r="O7" s="182"/>
    </row>
    <row r="8" spans="1:15" ht="15" customHeight="1" x14ac:dyDescent="0.25">
      <c r="B8" s="12"/>
      <c r="C8" s="12"/>
      <c r="D8" s="13" t="s">
        <v>70</v>
      </c>
      <c r="E8" s="22" t="s">
        <v>128</v>
      </c>
      <c r="F8" s="14" t="s">
        <v>131</v>
      </c>
      <c r="G8" s="15">
        <v>26.77</v>
      </c>
      <c r="H8" s="12"/>
      <c r="I8" s="24" t="s">
        <v>251</v>
      </c>
      <c r="J8" s="12"/>
      <c r="K8" s="12"/>
      <c r="L8" s="36"/>
      <c r="M8" s="12"/>
      <c r="N8" s="12"/>
      <c r="O8" s="182"/>
    </row>
    <row r="9" spans="1:15" ht="15" customHeight="1" x14ac:dyDescent="0.25">
      <c r="B9" s="12"/>
      <c r="C9" s="12" t="s">
        <v>4</v>
      </c>
      <c r="D9" s="12" t="s">
        <v>5</v>
      </c>
      <c r="E9" s="12"/>
      <c r="F9" s="12"/>
      <c r="G9" s="12"/>
      <c r="H9" s="12"/>
      <c r="I9" s="24"/>
      <c r="J9" s="12"/>
      <c r="K9" s="12"/>
      <c r="L9" s="36"/>
      <c r="M9" s="12"/>
      <c r="N9" s="12"/>
      <c r="O9" s="182"/>
    </row>
    <row r="10" spans="1:15" ht="15" customHeight="1" x14ac:dyDescent="0.25">
      <c r="B10" s="12"/>
      <c r="C10" s="12"/>
      <c r="D10" s="13" t="s">
        <v>71</v>
      </c>
      <c r="E10" s="22" t="s">
        <v>128</v>
      </c>
      <c r="F10" s="14" t="s">
        <v>129</v>
      </c>
      <c r="G10" s="15">
        <v>30.13</v>
      </c>
      <c r="H10" s="12"/>
      <c r="I10" s="24" t="s">
        <v>251</v>
      </c>
      <c r="J10" s="12"/>
      <c r="K10" s="12"/>
      <c r="L10" s="36"/>
      <c r="M10" s="12"/>
    </row>
    <row r="11" spans="1:15" ht="15" customHeight="1" x14ac:dyDescent="0.25">
      <c r="B11" s="12"/>
      <c r="C11" s="12" t="s">
        <v>6</v>
      </c>
      <c r="D11" s="12" t="s">
        <v>7</v>
      </c>
      <c r="E11" s="12"/>
      <c r="F11" s="12"/>
      <c r="G11" s="12"/>
      <c r="H11" s="12"/>
      <c r="I11" s="24"/>
      <c r="J11" s="12"/>
      <c r="K11" s="12"/>
      <c r="L11" s="36"/>
    </row>
    <row r="12" spans="1:15" ht="15" customHeight="1" x14ac:dyDescent="0.25">
      <c r="B12" s="12"/>
      <c r="C12" s="12"/>
      <c r="D12" s="13" t="s">
        <v>72</v>
      </c>
      <c r="E12" s="22" t="s">
        <v>128</v>
      </c>
      <c r="F12" s="14" t="s">
        <v>132</v>
      </c>
      <c r="G12" s="15">
        <v>30.240000000000002</v>
      </c>
      <c r="H12" s="12"/>
      <c r="I12" s="24" t="s">
        <v>251</v>
      </c>
      <c r="J12" s="12"/>
      <c r="K12" s="12"/>
      <c r="L12" s="36"/>
    </row>
    <row r="13" spans="1:15" ht="15" customHeight="1" x14ac:dyDescent="0.25">
      <c r="B13" s="12"/>
      <c r="C13" s="12"/>
      <c r="D13" s="13" t="s">
        <v>73</v>
      </c>
      <c r="E13" s="22" t="s">
        <v>128</v>
      </c>
      <c r="F13" s="14" t="s">
        <v>133</v>
      </c>
      <c r="G13" s="15">
        <v>27.73</v>
      </c>
      <c r="H13" s="12"/>
      <c r="I13" s="24" t="s">
        <v>251</v>
      </c>
      <c r="J13" s="12"/>
      <c r="K13" s="12"/>
      <c r="L13" s="36"/>
    </row>
    <row r="14" spans="1:15" ht="15" customHeight="1" x14ac:dyDescent="0.25">
      <c r="B14" s="12"/>
      <c r="C14" s="12"/>
      <c r="D14" s="13" t="s">
        <v>134</v>
      </c>
      <c r="E14" s="22" t="s">
        <v>128</v>
      </c>
      <c r="F14" s="14" t="s">
        <v>135</v>
      </c>
      <c r="G14" s="15">
        <v>24.490000000000002</v>
      </c>
      <c r="H14" s="12"/>
      <c r="I14" s="24" t="s">
        <v>251</v>
      </c>
      <c r="J14" s="12"/>
      <c r="K14" s="12"/>
      <c r="L14" s="36"/>
    </row>
    <row r="15" spans="1:15" ht="15" customHeight="1" x14ac:dyDescent="0.25">
      <c r="B15" s="12"/>
      <c r="C15" s="12" t="s">
        <v>8</v>
      </c>
      <c r="D15" s="12" t="s">
        <v>9</v>
      </c>
      <c r="E15" s="12"/>
      <c r="F15" s="12"/>
      <c r="G15" s="12"/>
      <c r="H15" s="12"/>
      <c r="I15" s="24"/>
      <c r="J15" s="12"/>
      <c r="K15" s="12"/>
      <c r="L15" s="36"/>
    </row>
    <row r="16" spans="1:15" ht="15" customHeight="1" x14ac:dyDescent="0.25">
      <c r="B16" s="12"/>
      <c r="C16" s="12"/>
      <c r="D16" s="13" t="s">
        <v>74</v>
      </c>
      <c r="E16" s="22" t="s">
        <v>128</v>
      </c>
      <c r="F16" s="14" t="s">
        <v>144</v>
      </c>
      <c r="G16" s="15">
        <v>32.69</v>
      </c>
      <c r="H16" s="12"/>
      <c r="I16" s="24" t="s">
        <v>251</v>
      </c>
      <c r="J16" s="12"/>
      <c r="K16" s="12"/>
      <c r="L16" s="36"/>
    </row>
    <row r="17" spans="2:15" ht="15" customHeight="1" x14ac:dyDescent="0.25">
      <c r="B17" s="12"/>
      <c r="C17" s="12"/>
      <c r="D17" s="13" t="s">
        <v>75</v>
      </c>
      <c r="E17" s="22" t="s">
        <v>128</v>
      </c>
      <c r="F17" s="14" t="s">
        <v>145</v>
      </c>
      <c r="G17" s="15">
        <v>24.240000000000002</v>
      </c>
      <c r="H17" s="12"/>
      <c r="I17" s="24" t="s">
        <v>251</v>
      </c>
      <c r="J17" s="12"/>
      <c r="K17" s="12"/>
      <c r="L17" s="36"/>
    </row>
    <row r="18" spans="2:15" ht="15" customHeight="1" x14ac:dyDescent="0.25">
      <c r="B18" s="12"/>
      <c r="C18" s="12"/>
      <c r="D18" s="13" t="s">
        <v>76</v>
      </c>
      <c r="E18" s="22" t="s">
        <v>128</v>
      </c>
      <c r="F18" s="14" t="s">
        <v>146</v>
      </c>
      <c r="G18" s="15">
        <v>19.010000000000002</v>
      </c>
      <c r="H18" s="12"/>
      <c r="I18" s="24" t="s">
        <v>251</v>
      </c>
      <c r="J18" s="12"/>
      <c r="K18" s="12"/>
      <c r="L18" s="36"/>
    </row>
    <row r="19" spans="2:15" ht="15" customHeight="1" x14ac:dyDescent="0.25">
      <c r="B19" s="12"/>
      <c r="C19" s="12" t="s">
        <v>10</v>
      </c>
      <c r="D19" s="12" t="s">
        <v>11</v>
      </c>
      <c r="E19" s="12"/>
      <c r="F19" s="12"/>
      <c r="G19" s="12"/>
      <c r="H19" s="12"/>
      <c r="I19" s="24"/>
      <c r="J19" s="12"/>
      <c r="K19" s="12"/>
      <c r="L19" s="36"/>
    </row>
    <row r="20" spans="2:15" ht="15" customHeight="1" x14ac:dyDescent="0.25">
      <c r="B20" s="12"/>
      <c r="C20" s="12"/>
      <c r="D20" s="13" t="s">
        <v>77</v>
      </c>
      <c r="E20" s="22" t="s">
        <v>128</v>
      </c>
      <c r="F20" s="14" t="s">
        <v>136</v>
      </c>
      <c r="G20" s="15">
        <v>24.240000000000002</v>
      </c>
      <c r="H20" s="12"/>
      <c r="I20" s="24" t="s">
        <v>251</v>
      </c>
      <c r="J20" s="12"/>
      <c r="K20" s="12"/>
      <c r="L20" s="36"/>
    </row>
    <row r="21" spans="2:15" ht="15" customHeight="1" x14ac:dyDescent="0.25">
      <c r="B21" s="12"/>
      <c r="C21" s="12" t="s">
        <v>12</v>
      </c>
      <c r="D21" s="12" t="s">
        <v>13</v>
      </c>
      <c r="E21" s="12"/>
      <c r="F21" s="12"/>
      <c r="G21" s="12"/>
      <c r="H21" s="12"/>
      <c r="I21" s="24"/>
      <c r="J21" s="12"/>
      <c r="K21" s="12"/>
      <c r="L21" s="36"/>
    </row>
    <row r="22" spans="2:15" ht="15" customHeight="1" x14ac:dyDescent="0.25">
      <c r="B22" s="12"/>
      <c r="C22" s="12"/>
      <c r="D22" s="13" t="s">
        <v>78</v>
      </c>
      <c r="E22" s="22" t="s">
        <v>128</v>
      </c>
      <c r="F22" s="14" t="s">
        <v>130</v>
      </c>
      <c r="G22" s="15">
        <v>18.71</v>
      </c>
      <c r="H22" s="12"/>
      <c r="I22" s="24" t="s">
        <v>251</v>
      </c>
      <c r="J22" s="12"/>
      <c r="K22" s="12"/>
      <c r="L22" s="36"/>
    </row>
    <row r="23" spans="2:15" ht="15" customHeight="1" x14ac:dyDescent="0.25">
      <c r="B23" s="12"/>
      <c r="C23" s="12" t="s">
        <v>14</v>
      </c>
      <c r="D23" s="12" t="s">
        <v>15</v>
      </c>
      <c r="E23" s="12"/>
      <c r="F23" s="12"/>
      <c r="G23" s="12"/>
      <c r="H23" s="12"/>
      <c r="I23" s="24"/>
      <c r="J23" s="12"/>
      <c r="K23" s="12"/>
      <c r="L23" s="36"/>
    </row>
    <row r="24" spans="2:15" ht="15" customHeight="1" x14ac:dyDescent="0.25">
      <c r="B24" s="12"/>
      <c r="C24" s="12"/>
      <c r="D24" s="13" t="s">
        <v>79</v>
      </c>
      <c r="E24" s="22" t="s">
        <v>128</v>
      </c>
      <c r="F24" s="14" t="s">
        <v>137</v>
      </c>
      <c r="G24" s="15">
        <v>47.43</v>
      </c>
      <c r="I24" s="25" t="s">
        <v>251</v>
      </c>
      <c r="J24" s="23"/>
      <c r="K24" s="23"/>
      <c r="L24" s="36"/>
    </row>
    <row r="25" spans="2:15" ht="15" customHeight="1" x14ac:dyDescent="0.25">
      <c r="B25" s="12"/>
      <c r="C25" s="12"/>
      <c r="D25" s="13" t="s">
        <v>80</v>
      </c>
      <c r="E25" s="22" t="s">
        <v>128</v>
      </c>
      <c r="F25" s="14" t="s">
        <v>138</v>
      </c>
      <c r="G25" s="15">
        <v>47.43</v>
      </c>
      <c r="I25" s="25" t="s">
        <v>251</v>
      </c>
      <c r="J25" s="23"/>
      <c r="K25" s="23"/>
      <c r="L25" s="36"/>
    </row>
    <row r="26" spans="2:15" ht="15" customHeight="1" x14ac:dyDescent="0.25">
      <c r="B26" s="12"/>
      <c r="C26" s="12" t="s">
        <v>16</v>
      </c>
      <c r="D26" s="12" t="s">
        <v>17</v>
      </c>
      <c r="E26" s="12"/>
      <c r="F26" s="12"/>
      <c r="G26" s="12"/>
      <c r="I26" s="12"/>
      <c r="J26" s="12"/>
      <c r="K26" s="12"/>
      <c r="L26" s="36"/>
    </row>
    <row r="27" spans="2:15" ht="15" customHeight="1" x14ac:dyDescent="0.25">
      <c r="B27" s="12"/>
      <c r="C27" s="12"/>
      <c r="D27" s="13" t="s">
        <v>81</v>
      </c>
      <c r="E27" s="22" t="s">
        <v>128</v>
      </c>
      <c r="F27" s="14" t="s">
        <v>143</v>
      </c>
      <c r="G27" s="15">
        <v>14.19</v>
      </c>
      <c r="H27" s="27"/>
      <c r="I27" s="26" t="s">
        <v>251</v>
      </c>
      <c r="J27" s="9"/>
      <c r="K27" s="9"/>
      <c r="L27" s="36"/>
    </row>
    <row r="28" spans="2:15" ht="15" customHeight="1" x14ac:dyDescent="0.25">
      <c r="B28" s="12"/>
      <c r="C28" s="12" t="s">
        <v>18</v>
      </c>
      <c r="D28" s="12" t="s">
        <v>19</v>
      </c>
      <c r="E28" s="12"/>
      <c r="F28" s="12"/>
      <c r="G28" s="12"/>
      <c r="I28" s="12"/>
      <c r="J28" s="12"/>
      <c r="K28" s="12"/>
      <c r="L28" s="36"/>
    </row>
    <row r="29" spans="2:15" ht="15" customHeight="1" x14ac:dyDescent="0.25">
      <c r="B29" s="12"/>
      <c r="C29" s="12"/>
      <c r="D29" s="13" t="s">
        <v>139</v>
      </c>
      <c r="E29" s="22" t="s">
        <v>128</v>
      </c>
      <c r="F29" s="14" t="s">
        <v>140</v>
      </c>
      <c r="G29" s="15">
        <v>71.67</v>
      </c>
      <c r="I29" s="12" t="s">
        <v>251</v>
      </c>
      <c r="J29" s="12"/>
      <c r="K29" s="12"/>
      <c r="L29" s="36"/>
    </row>
    <row r="30" spans="2:15" ht="15" customHeight="1" x14ac:dyDescent="0.25">
      <c r="B30" s="12"/>
      <c r="C30" s="12"/>
      <c r="D30" s="13" t="s">
        <v>141</v>
      </c>
      <c r="E30" s="22" t="s">
        <v>128</v>
      </c>
      <c r="F30" s="14" t="s">
        <v>142</v>
      </c>
      <c r="G30" s="15">
        <v>38</v>
      </c>
      <c r="I30" s="12" t="s">
        <v>251</v>
      </c>
      <c r="J30" s="12"/>
      <c r="K30" s="12"/>
      <c r="L30" s="36"/>
    </row>
    <row r="31" spans="2:15" ht="15" customHeight="1" x14ac:dyDescent="0.25">
      <c r="B31" s="19" t="s">
        <v>20</v>
      </c>
      <c r="C31" s="19" t="s">
        <v>21</v>
      </c>
      <c r="D31" s="19"/>
      <c r="E31" s="19"/>
      <c r="F31" s="12"/>
      <c r="G31" s="12"/>
      <c r="I31" s="12"/>
      <c r="J31" s="12"/>
      <c r="K31" s="12"/>
      <c r="L31" s="36"/>
    </row>
    <row r="32" spans="2:15" ht="15" customHeight="1" x14ac:dyDescent="0.25">
      <c r="B32" s="12"/>
      <c r="C32" s="12" t="s">
        <v>23</v>
      </c>
      <c r="D32" s="12" t="s">
        <v>22</v>
      </c>
      <c r="E32" s="12"/>
      <c r="F32" s="12"/>
      <c r="G32" s="12"/>
      <c r="I32" s="12"/>
      <c r="J32" s="12"/>
      <c r="K32" s="12"/>
      <c r="L32" s="36"/>
      <c r="M32" s="12"/>
      <c r="N32" s="12"/>
      <c r="O32" s="182"/>
    </row>
    <row r="33" spans="2:15" ht="15" customHeight="1" x14ac:dyDescent="0.25">
      <c r="B33" s="12"/>
      <c r="C33" s="12"/>
      <c r="D33" s="13" t="s">
        <v>82</v>
      </c>
      <c r="E33" s="22" t="s">
        <v>128</v>
      </c>
      <c r="F33" s="14" t="s">
        <v>147</v>
      </c>
      <c r="G33" s="15">
        <v>26.14</v>
      </c>
      <c r="I33" s="24" t="s">
        <v>251</v>
      </c>
      <c r="J33" s="12"/>
      <c r="K33" s="12"/>
      <c r="L33" s="36"/>
      <c r="M33" s="12"/>
      <c r="N33" s="12"/>
      <c r="O33" s="182"/>
    </row>
    <row r="34" spans="2:15" ht="15" customHeight="1" x14ac:dyDescent="0.25">
      <c r="B34" s="12"/>
      <c r="C34" s="12"/>
      <c r="D34" s="13" t="s">
        <v>83</v>
      </c>
      <c r="E34" s="22" t="s">
        <v>128</v>
      </c>
      <c r="F34" s="14" t="s">
        <v>149</v>
      </c>
      <c r="G34" s="15">
        <v>33.880000000000003</v>
      </c>
      <c r="I34" s="25" t="s">
        <v>251</v>
      </c>
      <c r="J34" s="23"/>
      <c r="K34" s="23"/>
      <c r="L34" s="36"/>
      <c r="M34" s="12"/>
      <c r="N34" s="12"/>
      <c r="O34" s="182"/>
    </row>
    <row r="35" spans="2:15" ht="15" customHeight="1" x14ac:dyDescent="0.25">
      <c r="C35" s="1" t="s">
        <v>24</v>
      </c>
      <c r="D35" s="1" t="s">
        <v>25</v>
      </c>
      <c r="L35" s="36"/>
      <c r="M35" s="12"/>
      <c r="N35" s="12"/>
      <c r="O35" s="182"/>
    </row>
    <row r="36" spans="2:15" ht="15" customHeight="1" x14ac:dyDescent="0.2">
      <c r="D36" s="2" t="s">
        <v>84</v>
      </c>
      <c r="E36" s="3" t="s">
        <v>128</v>
      </c>
      <c r="F36" s="4" t="s">
        <v>148</v>
      </c>
      <c r="G36" s="5">
        <v>24.76</v>
      </c>
      <c r="I36" s="10" t="s">
        <v>252</v>
      </c>
      <c r="J36" s="10" t="s">
        <v>253</v>
      </c>
      <c r="K36" s="10" t="s">
        <v>254</v>
      </c>
      <c r="L36" s="36"/>
      <c r="M36" s="1" t="s">
        <v>84</v>
      </c>
      <c r="N36" s="1" t="s">
        <v>148</v>
      </c>
      <c r="O36" s="6">
        <v>10.400600000000001</v>
      </c>
    </row>
    <row r="37" spans="2:15" ht="15" customHeight="1" x14ac:dyDescent="0.25">
      <c r="D37" s="2" t="s">
        <v>85</v>
      </c>
      <c r="E37" s="3" t="s">
        <v>128</v>
      </c>
      <c r="F37" s="4" t="s">
        <v>150</v>
      </c>
      <c r="G37" s="5">
        <v>13.71</v>
      </c>
      <c r="H37" s="12"/>
      <c r="I37" s="9" t="s">
        <v>252</v>
      </c>
      <c r="J37" s="9" t="s">
        <v>253</v>
      </c>
      <c r="K37" s="9" t="s">
        <v>254</v>
      </c>
      <c r="L37" s="36"/>
    </row>
    <row r="38" spans="2:15" ht="15" customHeight="1" x14ac:dyDescent="0.25">
      <c r="B38" s="7" t="s">
        <v>26</v>
      </c>
      <c r="C38" s="7" t="s">
        <v>27</v>
      </c>
      <c r="L38" s="36"/>
    </row>
    <row r="39" spans="2:15" ht="15" customHeight="1" x14ac:dyDescent="0.25">
      <c r="C39" s="1" t="s">
        <v>28</v>
      </c>
      <c r="D39" s="1" t="s">
        <v>29</v>
      </c>
      <c r="L39" s="36"/>
    </row>
    <row r="40" spans="2:15" ht="15" customHeight="1" x14ac:dyDescent="0.25">
      <c r="D40" s="2" t="s">
        <v>86</v>
      </c>
      <c r="E40" s="3" t="s">
        <v>128</v>
      </c>
      <c r="F40" s="4" t="s">
        <v>151</v>
      </c>
      <c r="G40" s="5">
        <v>23.38</v>
      </c>
      <c r="I40" s="1" t="s">
        <v>252</v>
      </c>
      <c r="J40" s="1" t="s">
        <v>255</v>
      </c>
      <c r="K40" s="1" t="s">
        <v>254</v>
      </c>
      <c r="L40" s="36"/>
      <c r="M40" s="12" t="s">
        <v>86</v>
      </c>
      <c r="N40" s="12" t="s">
        <v>151</v>
      </c>
      <c r="O40" s="182">
        <v>237.096</v>
      </c>
    </row>
    <row r="41" spans="2:15" ht="15" customHeight="1" x14ac:dyDescent="0.25">
      <c r="D41" s="2" t="s">
        <v>87</v>
      </c>
      <c r="E41" s="3" t="s">
        <v>128</v>
      </c>
      <c r="F41" s="4" t="s">
        <v>152</v>
      </c>
      <c r="G41" s="5">
        <v>23.38</v>
      </c>
      <c r="I41" s="1" t="s">
        <v>252</v>
      </c>
      <c r="J41" s="1" t="s">
        <v>255</v>
      </c>
      <c r="K41" s="1" t="s">
        <v>254</v>
      </c>
      <c r="L41" s="36"/>
      <c r="M41" s="12" t="s">
        <v>374</v>
      </c>
      <c r="N41" s="12" t="s">
        <v>151</v>
      </c>
      <c r="O41" s="182">
        <v>6667.4871999999996</v>
      </c>
    </row>
    <row r="42" spans="2:15" ht="15" customHeight="1" x14ac:dyDescent="0.25">
      <c r="D42" s="2" t="s">
        <v>88</v>
      </c>
      <c r="E42" s="3" t="s">
        <v>128</v>
      </c>
      <c r="F42" s="4" t="s">
        <v>153</v>
      </c>
      <c r="G42" s="5">
        <v>23.38</v>
      </c>
      <c r="I42" s="1" t="s">
        <v>252</v>
      </c>
      <c r="J42" s="1" t="s">
        <v>255</v>
      </c>
      <c r="K42" s="1" t="s">
        <v>254</v>
      </c>
      <c r="L42" s="36"/>
      <c r="M42" s="12" t="s">
        <v>375</v>
      </c>
      <c r="N42" s="12" t="s">
        <v>166</v>
      </c>
      <c r="O42" s="182">
        <v>5.28</v>
      </c>
    </row>
    <row r="43" spans="2:15" ht="15" customHeight="1" x14ac:dyDescent="0.25">
      <c r="D43" s="2" t="s">
        <v>89</v>
      </c>
      <c r="E43" s="3" t="s">
        <v>128</v>
      </c>
      <c r="F43" s="4" t="s">
        <v>154</v>
      </c>
      <c r="G43" s="5">
        <v>23.38</v>
      </c>
      <c r="I43" s="1" t="s">
        <v>252</v>
      </c>
      <c r="J43" s="1" t="s">
        <v>255</v>
      </c>
      <c r="K43" s="1" t="s">
        <v>254</v>
      </c>
      <c r="L43" s="36"/>
      <c r="M43" s="12" t="s">
        <v>376</v>
      </c>
      <c r="N43" s="1" t="s">
        <v>157</v>
      </c>
      <c r="O43" s="6">
        <v>269.64760000000001</v>
      </c>
    </row>
    <row r="44" spans="2:15" ht="15" customHeight="1" x14ac:dyDescent="0.25">
      <c r="D44" s="2" t="s">
        <v>90</v>
      </c>
      <c r="E44" s="3" t="s">
        <v>128</v>
      </c>
      <c r="F44" s="4" t="s">
        <v>155</v>
      </c>
      <c r="G44" s="5">
        <v>23.77</v>
      </c>
      <c r="I44" s="1" t="s">
        <v>252</v>
      </c>
      <c r="J44" s="1" t="s">
        <v>255</v>
      </c>
      <c r="K44" s="1" t="s">
        <v>254</v>
      </c>
      <c r="L44" s="36"/>
      <c r="M44" s="12" t="s">
        <v>106</v>
      </c>
      <c r="N44" s="1" t="s">
        <v>173</v>
      </c>
      <c r="O44" s="6">
        <v>137.8792</v>
      </c>
    </row>
    <row r="45" spans="2:15" ht="15" customHeight="1" x14ac:dyDescent="0.25">
      <c r="D45" s="2" t="s">
        <v>91</v>
      </c>
      <c r="E45" s="3" t="s">
        <v>128</v>
      </c>
      <c r="F45" s="4" t="s">
        <v>156</v>
      </c>
      <c r="G45" s="5">
        <v>23.38</v>
      </c>
      <c r="I45" s="1" t="s">
        <v>252</v>
      </c>
      <c r="J45" s="1" t="s">
        <v>255</v>
      </c>
      <c r="K45" s="1" t="s">
        <v>254</v>
      </c>
      <c r="L45" s="36"/>
      <c r="M45" s="12" t="s">
        <v>384</v>
      </c>
      <c r="N45" s="1" t="s">
        <v>173</v>
      </c>
      <c r="O45" s="6">
        <v>1458.7562</v>
      </c>
    </row>
    <row r="46" spans="2:15" ht="15" customHeight="1" x14ac:dyDescent="0.25">
      <c r="D46" s="2" t="s">
        <v>92</v>
      </c>
      <c r="E46" s="3" t="s">
        <v>128</v>
      </c>
      <c r="F46" s="4" t="s">
        <v>157</v>
      </c>
      <c r="G46" s="5">
        <v>23.38</v>
      </c>
      <c r="I46" s="1" t="s">
        <v>252</v>
      </c>
      <c r="J46" s="1" t="s">
        <v>255</v>
      </c>
      <c r="K46" s="1" t="s">
        <v>254</v>
      </c>
      <c r="L46" s="36"/>
      <c r="M46" s="1" t="s">
        <v>102</v>
      </c>
      <c r="N46" s="1" t="s">
        <v>167</v>
      </c>
      <c r="O46" s="6">
        <v>114.3869</v>
      </c>
    </row>
    <row r="47" spans="2:15" ht="15" customHeight="1" x14ac:dyDescent="0.25">
      <c r="D47" s="2" t="s">
        <v>93</v>
      </c>
      <c r="E47" s="3" t="s">
        <v>128</v>
      </c>
      <c r="F47" s="4" t="s">
        <v>158</v>
      </c>
      <c r="G47" s="5">
        <v>23.38</v>
      </c>
      <c r="I47" s="1" t="s">
        <v>252</v>
      </c>
      <c r="J47" s="1" t="s">
        <v>255</v>
      </c>
      <c r="K47" s="1" t="s">
        <v>254</v>
      </c>
      <c r="L47" s="36"/>
      <c r="M47" s="12" t="s">
        <v>377</v>
      </c>
      <c r="N47" s="1" t="s">
        <v>167</v>
      </c>
      <c r="O47" s="6">
        <v>524.22500000000002</v>
      </c>
    </row>
    <row r="48" spans="2:15" ht="15" customHeight="1" x14ac:dyDescent="0.25">
      <c r="D48" s="2" t="s">
        <v>94</v>
      </c>
      <c r="E48" s="3" t="s">
        <v>128</v>
      </c>
      <c r="F48" s="4" t="s">
        <v>159</v>
      </c>
      <c r="G48" s="5">
        <v>23.38</v>
      </c>
      <c r="I48" s="1" t="s">
        <v>252</v>
      </c>
      <c r="J48" s="1" t="s">
        <v>255</v>
      </c>
      <c r="K48" s="1" t="s">
        <v>254</v>
      </c>
      <c r="L48" s="36"/>
      <c r="M48" s="1" t="s">
        <v>378</v>
      </c>
      <c r="N48" s="1" t="s">
        <v>153</v>
      </c>
      <c r="O48" s="6">
        <v>15.12</v>
      </c>
    </row>
    <row r="49" spans="4:15" ht="15" customHeight="1" x14ac:dyDescent="0.25">
      <c r="D49" s="2" t="s">
        <v>95</v>
      </c>
      <c r="E49" s="3" t="s">
        <v>128</v>
      </c>
      <c r="F49" s="4" t="s">
        <v>160</v>
      </c>
      <c r="G49" s="5">
        <v>23.8</v>
      </c>
      <c r="I49" s="1" t="s">
        <v>252</v>
      </c>
      <c r="J49" s="1" t="s">
        <v>255</v>
      </c>
      <c r="K49" s="1" t="s">
        <v>254</v>
      </c>
      <c r="L49" s="36"/>
      <c r="M49" s="12" t="s">
        <v>379</v>
      </c>
      <c r="N49" s="1" t="s">
        <v>154</v>
      </c>
      <c r="O49" s="6">
        <v>10.615</v>
      </c>
    </row>
    <row r="50" spans="4:15" ht="15" customHeight="1" x14ac:dyDescent="0.25">
      <c r="D50" s="2" t="s">
        <v>96</v>
      </c>
      <c r="E50" s="3" t="s">
        <v>128</v>
      </c>
      <c r="F50" s="4" t="s">
        <v>161</v>
      </c>
      <c r="G50" s="5">
        <v>23.38</v>
      </c>
      <c r="I50" s="1" t="s">
        <v>252</v>
      </c>
      <c r="J50" s="1" t="s">
        <v>255</v>
      </c>
      <c r="K50" s="1" t="s">
        <v>254</v>
      </c>
      <c r="L50" s="36"/>
      <c r="M50" s="1" t="s">
        <v>381</v>
      </c>
      <c r="N50" s="1" t="s">
        <v>382</v>
      </c>
      <c r="O50" s="6">
        <v>0.25</v>
      </c>
    </row>
    <row r="51" spans="4:15" ht="15" customHeight="1" x14ac:dyDescent="0.25">
      <c r="D51" s="2" t="s">
        <v>97</v>
      </c>
      <c r="E51" s="3" t="s">
        <v>128</v>
      </c>
      <c r="F51" s="4" t="s">
        <v>162</v>
      </c>
      <c r="G51" s="5">
        <v>23.38</v>
      </c>
      <c r="I51" s="1" t="s">
        <v>252</v>
      </c>
      <c r="J51" s="1" t="s">
        <v>255</v>
      </c>
      <c r="K51" s="1" t="s">
        <v>254</v>
      </c>
      <c r="L51" s="36"/>
      <c r="M51" s="1" t="s">
        <v>105</v>
      </c>
      <c r="N51" s="1" t="s">
        <v>172</v>
      </c>
      <c r="O51" s="6">
        <v>109.849</v>
      </c>
    </row>
    <row r="52" spans="4:15" ht="15" customHeight="1" x14ac:dyDescent="0.25">
      <c r="D52" s="2" t="s">
        <v>98</v>
      </c>
      <c r="E52" s="3" t="s">
        <v>128</v>
      </c>
      <c r="F52" s="4" t="s">
        <v>163</v>
      </c>
      <c r="G52" s="5">
        <v>23.38</v>
      </c>
      <c r="I52" s="1" t="s">
        <v>252</v>
      </c>
      <c r="J52" s="1" t="s">
        <v>255</v>
      </c>
      <c r="K52" s="1" t="s">
        <v>254</v>
      </c>
      <c r="L52" s="36"/>
      <c r="M52" s="1" t="s">
        <v>383</v>
      </c>
      <c r="N52" s="1" t="s">
        <v>172</v>
      </c>
      <c r="O52" s="6">
        <v>607.77800000000002</v>
      </c>
    </row>
    <row r="53" spans="4:15" ht="15" customHeight="1" x14ac:dyDescent="0.25">
      <c r="D53" s="2" t="s">
        <v>99</v>
      </c>
      <c r="E53" s="3" t="s">
        <v>128</v>
      </c>
      <c r="F53" s="4" t="s">
        <v>164</v>
      </c>
      <c r="G53" s="5">
        <v>22.72</v>
      </c>
      <c r="I53" s="1" t="s">
        <v>252</v>
      </c>
      <c r="J53" s="1" t="s">
        <v>255</v>
      </c>
      <c r="K53" s="1" t="s">
        <v>254</v>
      </c>
      <c r="L53" s="36"/>
      <c r="M53" s="1" t="s">
        <v>87</v>
      </c>
      <c r="N53" s="1" t="s">
        <v>152</v>
      </c>
      <c r="O53" s="6">
        <v>7.75</v>
      </c>
    </row>
    <row r="54" spans="4:15" ht="15" customHeight="1" x14ac:dyDescent="0.25">
      <c r="D54" s="2" t="s">
        <v>100</v>
      </c>
      <c r="E54" s="3" t="s">
        <v>128</v>
      </c>
      <c r="F54" s="4" t="s">
        <v>165</v>
      </c>
      <c r="G54" s="5">
        <v>23.75</v>
      </c>
      <c r="I54" s="1" t="s">
        <v>252</v>
      </c>
      <c r="J54" s="1" t="s">
        <v>255</v>
      </c>
      <c r="K54" s="1" t="s">
        <v>254</v>
      </c>
      <c r="L54" s="36"/>
      <c r="M54" s="1" t="s">
        <v>385</v>
      </c>
      <c r="N54" s="1" t="s">
        <v>152</v>
      </c>
      <c r="O54" s="6">
        <v>254.55250000000001</v>
      </c>
    </row>
    <row r="55" spans="4:15" ht="15" customHeight="1" x14ac:dyDescent="0.25">
      <c r="D55" s="2" t="s">
        <v>101</v>
      </c>
      <c r="E55" s="3" t="s">
        <v>128</v>
      </c>
      <c r="F55" s="4" t="s">
        <v>166</v>
      </c>
      <c r="G55" s="5">
        <v>24.16</v>
      </c>
      <c r="I55" s="1" t="s">
        <v>252</v>
      </c>
      <c r="J55" s="1" t="s">
        <v>255</v>
      </c>
      <c r="K55" s="1" t="s">
        <v>254</v>
      </c>
      <c r="L55" s="36"/>
      <c r="M55" s="1" t="s">
        <v>389</v>
      </c>
      <c r="N55" s="1" t="s">
        <v>390</v>
      </c>
      <c r="O55" s="6">
        <v>388.608</v>
      </c>
    </row>
    <row r="56" spans="4:15" ht="15" customHeight="1" x14ac:dyDescent="0.25">
      <c r="D56" s="2" t="s">
        <v>102</v>
      </c>
      <c r="E56" s="3" t="s">
        <v>128</v>
      </c>
      <c r="F56" s="4" t="s">
        <v>167</v>
      </c>
      <c r="G56" s="5">
        <v>24.16</v>
      </c>
      <c r="I56" s="1" t="s">
        <v>252</v>
      </c>
      <c r="J56" s="1" t="s">
        <v>255</v>
      </c>
      <c r="K56" s="1" t="s">
        <v>254</v>
      </c>
      <c r="L56" s="36"/>
      <c r="M56" s="1" t="s">
        <v>386</v>
      </c>
      <c r="N56" s="1" t="s">
        <v>163</v>
      </c>
      <c r="O56" s="6">
        <v>14.275</v>
      </c>
    </row>
    <row r="57" spans="4:15" ht="15" customHeight="1" x14ac:dyDescent="0.25">
      <c r="D57" s="2" t="s">
        <v>168</v>
      </c>
      <c r="E57" s="3" t="s">
        <v>128</v>
      </c>
      <c r="F57" s="4" t="s">
        <v>169</v>
      </c>
      <c r="G57" s="5">
        <v>24.16</v>
      </c>
      <c r="I57" s="1" t="s">
        <v>252</v>
      </c>
      <c r="J57" s="1" t="s">
        <v>255</v>
      </c>
      <c r="K57" s="1" t="s">
        <v>254</v>
      </c>
      <c r="L57" s="36"/>
      <c r="M57" s="1" t="s">
        <v>387</v>
      </c>
      <c r="N57" s="1" t="s">
        <v>155</v>
      </c>
      <c r="O57" s="6">
        <v>0</v>
      </c>
    </row>
    <row r="58" spans="4:15" ht="15" customHeight="1" x14ac:dyDescent="0.25">
      <c r="D58" s="2" t="s">
        <v>103</v>
      </c>
      <c r="E58" s="3" t="s">
        <v>128</v>
      </c>
      <c r="F58" s="4" t="s">
        <v>170</v>
      </c>
      <c r="G58" s="5">
        <v>24.16</v>
      </c>
      <c r="I58" s="1" t="s">
        <v>252</v>
      </c>
      <c r="J58" s="1" t="s">
        <v>255</v>
      </c>
      <c r="K58" s="1" t="s">
        <v>254</v>
      </c>
      <c r="L58" s="36"/>
    </row>
    <row r="59" spans="4:15" ht="15" customHeight="1" x14ac:dyDescent="0.25">
      <c r="D59" s="2" t="s">
        <v>104</v>
      </c>
      <c r="E59" s="3" t="s">
        <v>128</v>
      </c>
      <c r="F59" s="4" t="s">
        <v>171</v>
      </c>
      <c r="G59" s="5">
        <v>24.16</v>
      </c>
      <c r="I59" s="1" t="s">
        <v>252</v>
      </c>
      <c r="J59" s="1" t="s">
        <v>255</v>
      </c>
      <c r="K59" s="1" t="s">
        <v>254</v>
      </c>
      <c r="L59" s="36"/>
    </row>
    <row r="60" spans="4:15" ht="15" customHeight="1" x14ac:dyDescent="0.25">
      <c r="D60" s="2" t="s">
        <v>105</v>
      </c>
      <c r="E60" s="3" t="s">
        <v>128</v>
      </c>
      <c r="F60" s="4" t="s">
        <v>172</v>
      </c>
      <c r="G60" s="5">
        <v>24.16</v>
      </c>
      <c r="I60" s="1" t="s">
        <v>252</v>
      </c>
      <c r="J60" s="1" t="s">
        <v>255</v>
      </c>
      <c r="K60" s="1" t="s">
        <v>254</v>
      </c>
      <c r="L60" s="36"/>
    </row>
    <row r="61" spans="4:15" ht="15" customHeight="1" x14ac:dyDescent="0.25">
      <c r="D61" s="2" t="s">
        <v>106</v>
      </c>
      <c r="E61" s="3" t="s">
        <v>128</v>
      </c>
      <c r="F61" s="4" t="s">
        <v>173</v>
      </c>
      <c r="G61" s="5">
        <v>23.38</v>
      </c>
      <c r="I61" s="1" t="s">
        <v>252</v>
      </c>
      <c r="J61" s="1" t="s">
        <v>255</v>
      </c>
      <c r="K61" s="1" t="s">
        <v>254</v>
      </c>
      <c r="L61" s="36"/>
      <c r="M61" s="12"/>
    </row>
    <row r="62" spans="4:15" ht="15" customHeight="1" x14ac:dyDescent="0.25">
      <c r="D62" s="2" t="s">
        <v>107</v>
      </c>
      <c r="E62" s="3" t="s">
        <v>128</v>
      </c>
      <c r="F62" s="4" t="s">
        <v>174</v>
      </c>
      <c r="G62" s="5">
        <v>28.01</v>
      </c>
      <c r="I62" s="11" t="s">
        <v>248</v>
      </c>
      <c r="J62" s="11" t="s">
        <v>256</v>
      </c>
      <c r="K62" s="11" t="s">
        <v>257</v>
      </c>
      <c r="L62" s="36"/>
      <c r="M62" s="11" t="s">
        <v>380</v>
      </c>
      <c r="N62" s="11" t="s">
        <v>174</v>
      </c>
      <c r="O62" s="184">
        <v>313.12450000000001</v>
      </c>
    </row>
    <row r="63" spans="4:15" ht="15" customHeight="1" x14ac:dyDescent="0.25">
      <c r="D63" s="2" t="s">
        <v>108</v>
      </c>
      <c r="E63" s="3" t="s">
        <v>128</v>
      </c>
      <c r="F63" s="4" t="s">
        <v>176</v>
      </c>
      <c r="G63" s="5">
        <v>34.31</v>
      </c>
      <c r="H63" s="12"/>
      <c r="I63" s="11" t="s">
        <v>248</v>
      </c>
      <c r="J63" s="11" t="s">
        <v>256</v>
      </c>
      <c r="K63" s="11" t="s">
        <v>257</v>
      </c>
      <c r="L63" s="36"/>
      <c r="M63" s="11" t="s">
        <v>388</v>
      </c>
      <c r="N63" s="11" t="s">
        <v>176</v>
      </c>
      <c r="O63" s="184">
        <v>65.349999999999994</v>
      </c>
    </row>
    <row r="64" spans="4:15" ht="15" customHeight="1" x14ac:dyDescent="0.25">
      <c r="D64" s="2" t="s">
        <v>109</v>
      </c>
      <c r="E64" s="3" t="s">
        <v>128</v>
      </c>
      <c r="F64" s="4" t="s">
        <v>177</v>
      </c>
      <c r="G64" s="5">
        <v>46.18</v>
      </c>
      <c r="H64" s="12"/>
      <c r="I64" s="11" t="s">
        <v>248</v>
      </c>
      <c r="J64" s="11" t="s">
        <v>256</v>
      </c>
      <c r="K64" s="11" t="s">
        <v>257</v>
      </c>
      <c r="L64" s="36"/>
      <c r="M64" s="11"/>
      <c r="N64" s="11"/>
      <c r="O64" s="184"/>
    </row>
    <row r="65" spans="2:15" ht="15" customHeight="1" x14ac:dyDescent="0.25">
      <c r="D65" s="2" t="s">
        <v>110</v>
      </c>
      <c r="E65" s="3" t="s">
        <v>128</v>
      </c>
      <c r="F65" s="4" t="s">
        <v>178</v>
      </c>
      <c r="G65" s="5">
        <v>24.16</v>
      </c>
      <c r="I65" s="1" t="s">
        <v>252</v>
      </c>
      <c r="J65" s="1" t="s">
        <v>255</v>
      </c>
      <c r="K65" s="1" t="s">
        <v>254</v>
      </c>
      <c r="L65" s="36"/>
    </row>
    <row r="66" spans="2:15" ht="15" customHeight="1" x14ac:dyDescent="0.25">
      <c r="D66" s="2" t="s">
        <v>111</v>
      </c>
      <c r="E66" s="3" t="s">
        <v>128</v>
      </c>
      <c r="F66" s="4" t="s">
        <v>179</v>
      </c>
      <c r="G66" s="5">
        <v>23.38</v>
      </c>
      <c r="I66" s="1" t="s">
        <v>252</v>
      </c>
      <c r="J66" s="1" t="s">
        <v>255</v>
      </c>
      <c r="K66" s="1" t="s">
        <v>254</v>
      </c>
      <c r="L66" s="36"/>
    </row>
    <row r="67" spans="2:15" ht="15" customHeight="1" x14ac:dyDescent="0.25">
      <c r="D67" s="2" t="s">
        <v>112</v>
      </c>
      <c r="E67" s="3" t="s">
        <v>128</v>
      </c>
      <c r="F67" s="4" t="s">
        <v>180</v>
      </c>
      <c r="G67" s="5">
        <v>106.54</v>
      </c>
      <c r="I67" s="24" t="s">
        <v>251</v>
      </c>
      <c r="J67" s="12"/>
      <c r="K67" s="12"/>
      <c r="L67" s="36"/>
    </row>
    <row r="68" spans="2:15" ht="15" customHeight="1" x14ac:dyDescent="0.25">
      <c r="D68" s="2" t="s">
        <v>113</v>
      </c>
      <c r="E68" s="3" t="s">
        <v>128</v>
      </c>
      <c r="F68" s="4" t="s">
        <v>182</v>
      </c>
      <c r="G68" s="5">
        <v>23.38</v>
      </c>
      <c r="I68" s="1" t="s">
        <v>252</v>
      </c>
      <c r="J68" s="1" t="s">
        <v>255</v>
      </c>
      <c r="K68" s="1" t="s">
        <v>254</v>
      </c>
      <c r="L68" s="36"/>
    </row>
    <row r="69" spans="2:15" ht="15" customHeight="1" x14ac:dyDescent="0.25">
      <c r="D69" s="2" t="s">
        <v>114</v>
      </c>
      <c r="E69" s="3" t="s">
        <v>128</v>
      </c>
      <c r="F69" s="4" t="s">
        <v>183</v>
      </c>
      <c r="G69" s="5">
        <v>73.37</v>
      </c>
      <c r="I69" s="24" t="s">
        <v>251</v>
      </c>
      <c r="J69" s="24"/>
      <c r="K69" s="24"/>
      <c r="L69" s="36"/>
    </row>
    <row r="70" spans="2:15" ht="15" customHeight="1" x14ac:dyDescent="0.25">
      <c r="C70" s="1" t="s">
        <v>30</v>
      </c>
      <c r="D70" s="1" t="s">
        <v>31</v>
      </c>
      <c r="F70" s="6"/>
      <c r="G70" s="6"/>
      <c r="L70" s="36"/>
    </row>
    <row r="71" spans="2:15" ht="15" customHeight="1" x14ac:dyDescent="0.25">
      <c r="D71" s="2" t="s">
        <v>115</v>
      </c>
      <c r="E71" s="3" t="s">
        <v>128</v>
      </c>
      <c r="F71" s="4" t="s">
        <v>181</v>
      </c>
      <c r="G71" s="5">
        <v>23.38</v>
      </c>
      <c r="H71" s="12"/>
      <c r="I71" s="1" t="s">
        <v>252</v>
      </c>
      <c r="J71" s="1" t="s">
        <v>255</v>
      </c>
      <c r="K71" s="1" t="s">
        <v>254</v>
      </c>
      <c r="L71" s="36"/>
    </row>
    <row r="72" spans="2:15" ht="15" customHeight="1" x14ac:dyDescent="0.25">
      <c r="C72" s="1" t="s">
        <v>32</v>
      </c>
      <c r="D72" s="1" t="s">
        <v>33</v>
      </c>
      <c r="F72" s="6"/>
      <c r="G72" s="6"/>
      <c r="L72" s="36"/>
    </row>
    <row r="73" spans="2:15" ht="15" customHeight="1" x14ac:dyDescent="0.25">
      <c r="D73" s="2" t="s">
        <v>116</v>
      </c>
      <c r="E73" s="3" t="s">
        <v>128</v>
      </c>
      <c r="F73" s="4" t="s">
        <v>175</v>
      </c>
      <c r="G73" s="5">
        <v>26.240000000000002</v>
      </c>
      <c r="I73" s="11" t="s">
        <v>248</v>
      </c>
      <c r="J73" s="11" t="s">
        <v>259</v>
      </c>
      <c r="K73" s="11" t="s">
        <v>257</v>
      </c>
      <c r="L73" s="36"/>
      <c r="M73" s="11"/>
      <c r="N73" s="11"/>
      <c r="O73" s="184"/>
    </row>
    <row r="74" spans="2:15" ht="15" customHeight="1" x14ac:dyDescent="0.25">
      <c r="B74" s="1" t="s">
        <v>34</v>
      </c>
      <c r="C74" s="1" t="s">
        <v>35</v>
      </c>
      <c r="F74" s="6"/>
      <c r="G74" s="6"/>
      <c r="L74" s="36"/>
    </row>
    <row r="75" spans="2:15" ht="15" customHeight="1" x14ac:dyDescent="0.25">
      <c r="C75" s="1" t="s">
        <v>36</v>
      </c>
      <c r="D75" s="1" t="s">
        <v>3</v>
      </c>
      <c r="F75" s="6"/>
      <c r="G75" s="6"/>
      <c r="L75" s="36"/>
    </row>
    <row r="76" spans="2:15" ht="15" customHeight="1" x14ac:dyDescent="0.25">
      <c r="D76" s="2" t="s">
        <v>117</v>
      </c>
      <c r="E76" s="3" t="s">
        <v>128</v>
      </c>
      <c r="F76" s="4" t="s">
        <v>184</v>
      </c>
      <c r="G76" s="5">
        <v>20.76</v>
      </c>
      <c r="I76" s="1" t="s">
        <v>252</v>
      </c>
      <c r="J76" s="1" t="s">
        <v>258</v>
      </c>
      <c r="K76" s="1" t="s">
        <v>254</v>
      </c>
      <c r="L76" s="36"/>
      <c r="M76" s="1" t="s">
        <v>358</v>
      </c>
      <c r="N76" s="1" t="s">
        <v>359</v>
      </c>
      <c r="O76" s="6">
        <v>127.5607</v>
      </c>
    </row>
    <row r="77" spans="2:15" ht="15" customHeight="1" x14ac:dyDescent="0.25">
      <c r="D77" s="2" t="s">
        <v>118</v>
      </c>
      <c r="E77" s="3" t="s">
        <v>128</v>
      </c>
      <c r="F77" s="4" t="s">
        <v>185</v>
      </c>
      <c r="G77" s="5">
        <v>20.76</v>
      </c>
      <c r="I77" s="1" t="s">
        <v>252</v>
      </c>
      <c r="J77" s="1" t="s">
        <v>258</v>
      </c>
      <c r="K77" s="1" t="s">
        <v>254</v>
      </c>
      <c r="L77" s="36"/>
      <c r="M77" s="1" t="s">
        <v>365</v>
      </c>
      <c r="N77" s="1" t="s">
        <v>202</v>
      </c>
      <c r="O77" s="6">
        <v>5.28</v>
      </c>
    </row>
    <row r="78" spans="2:15" ht="15" customHeight="1" x14ac:dyDescent="0.25">
      <c r="D78" s="2" t="s">
        <v>119</v>
      </c>
      <c r="E78" s="3" t="s">
        <v>128</v>
      </c>
      <c r="F78" s="4" t="s">
        <v>186</v>
      </c>
      <c r="G78" s="5">
        <v>20.76</v>
      </c>
      <c r="I78" s="1" t="s">
        <v>252</v>
      </c>
      <c r="J78" s="1" t="s">
        <v>258</v>
      </c>
      <c r="K78" s="1" t="s">
        <v>254</v>
      </c>
      <c r="L78" s="36"/>
      <c r="M78" s="1" t="s">
        <v>363</v>
      </c>
      <c r="N78" s="1" t="s">
        <v>189</v>
      </c>
      <c r="O78" s="6">
        <v>166.6163</v>
      </c>
    </row>
    <row r="79" spans="2:15" ht="15" customHeight="1" x14ac:dyDescent="0.25">
      <c r="D79" s="2" t="s">
        <v>120</v>
      </c>
      <c r="E79" s="3" t="s">
        <v>128</v>
      </c>
      <c r="F79" s="4" t="s">
        <v>187</v>
      </c>
      <c r="G79" s="5">
        <v>20.84</v>
      </c>
      <c r="I79" s="1" t="s">
        <v>252</v>
      </c>
      <c r="J79" s="1" t="s">
        <v>258</v>
      </c>
      <c r="K79" s="1" t="s">
        <v>254</v>
      </c>
      <c r="L79" s="36"/>
      <c r="M79" s="1" t="s">
        <v>203</v>
      </c>
      <c r="N79" s="1" t="s">
        <v>204</v>
      </c>
      <c r="O79" s="6">
        <v>110.3879</v>
      </c>
    </row>
    <row r="80" spans="2:15" ht="15" customHeight="1" x14ac:dyDescent="0.25">
      <c r="D80" s="2" t="s">
        <v>121</v>
      </c>
      <c r="E80" s="3" t="s">
        <v>128</v>
      </c>
      <c r="F80" s="4" t="s">
        <v>188</v>
      </c>
      <c r="G80" s="5">
        <v>20.76</v>
      </c>
      <c r="I80" s="1" t="s">
        <v>252</v>
      </c>
      <c r="J80" s="1" t="s">
        <v>258</v>
      </c>
      <c r="K80" s="1" t="s">
        <v>254</v>
      </c>
      <c r="L80" s="36"/>
      <c r="M80" s="1" t="s">
        <v>366</v>
      </c>
      <c r="N80" s="1" t="s">
        <v>204</v>
      </c>
      <c r="O80" s="6">
        <v>469.47800000000001</v>
      </c>
    </row>
    <row r="81" spans="4:15" ht="15" customHeight="1" x14ac:dyDescent="0.25">
      <c r="D81" s="2" t="s">
        <v>122</v>
      </c>
      <c r="E81" s="3" t="s">
        <v>128</v>
      </c>
      <c r="F81" s="4" t="s">
        <v>189</v>
      </c>
      <c r="G81" s="5">
        <v>20.76</v>
      </c>
      <c r="I81" s="1" t="s">
        <v>252</v>
      </c>
      <c r="J81" s="1" t="s">
        <v>258</v>
      </c>
      <c r="K81" s="1" t="s">
        <v>254</v>
      </c>
      <c r="L81" s="36"/>
      <c r="M81" s="1" t="s">
        <v>360</v>
      </c>
      <c r="N81" s="1" t="s">
        <v>185</v>
      </c>
      <c r="O81" s="6">
        <v>15.12</v>
      </c>
    </row>
    <row r="82" spans="4:15" ht="15" customHeight="1" x14ac:dyDescent="0.25">
      <c r="D82" s="2" t="s">
        <v>123</v>
      </c>
      <c r="E82" s="3" t="s">
        <v>128</v>
      </c>
      <c r="F82" s="4" t="s">
        <v>190</v>
      </c>
      <c r="G82" s="5">
        <v>20.76</v>
      </c>
      <c r="I82" s="1" t="s">
        <v>252</v>
      </c>
      <c r="J82" s="1" t="s">
        <v>258</v>
      </c>
      <c r="K82" s="1" t="s">
        <v>254</v>
      </c>
      <c r="L82" s="36"/>
      <c r="M82" s="12" t="s">
        <v>361</v>
      </c>
      <c r="N82" s="12" t="s">
        <v>186</v>
      </c>
      <c r="O82" s="182">
        <v>12.545</v>
      </c>
    </row>
    <row r="83" spans="4:15" ht="15" customHeight="1" x14ac:dyDescent="0.25">
      <c r="D83" s="2" t="s">
        <v>124</v>
      </c>
      <c r="E83" s="3" t="s">
        <v>128</v>
      </c>
      <c r="F83" s="4" t="s">
        <v>191</v>
      </c>
      <c r="G83" s="5">
        <v>20.76</v>
      </c>
      <c r="I83" s="1" t="s">
        <v>252</v>
      </c>
      <c r="J83" s="1" t="s">
        <v>258</v>
      </c>
      <c r="K83" s="1" t="s">
        <v>254</v>
      </c>
      <c r="L83" s="36"/>
      <c r="M83" s="12" t="s">
        <v>211</v>
      </c>
      <c r="N83" s="12" t="s">
        <v>212</v>
      </c>
      <c r="O83" s="182">
        <v>57.177500000000002</v>
      </c>
    </row>
    <row r="84" spans="4:15" ht="15" customHeight="1" x14ac:dyDescent="0.25">
      <c r="D84" s="2" t="s">
        <v>125</v>
      </c>
      <c r="E84" s="3" t="s">
        <v>128</v>
      </c>
      <c r="F84" s="4" t="s">
        <v>192</v>
      </c>
      <c r="G84" s="5">
        <v>20.92</v>
      </c>
      <c r="I84" s="1" t="s">
        <v>252</v>
      </c>
      <c r="J84" s="1" t="s">
        <v>258</v>
      </c>
      <c r="K84" s="1" t="s">
        <v>254</v>
      </c>
      <c r="L84" s="36"/>
      <c r="M84" s="1" t="s">
        <v>369</v>
      </c>
      <c r="N84" s="1" t="s">
        <v>212</v>
      </c>
      <c r="O84" s="6">
        <v>610.42970000000003</v>
      </c>
    </row>
    <row r="85" spans="4:15" ht="15" customHeight="1" x14ac:dyDescent="0.25">
      <c r="D85" s="2" t="s">
        <v>126</v>
      </c>
      <c r="E85" s="3" t="s">
        <v>128</v>
      </c>
      <c r="F85" s="4" t="s">
        <v>193</v>
      </c>
      <c r="G85" s="5">
        <v>20.76</v>
      </c>
      <c r="I85" s="1" t="s">
        <v>252</v>
      </c>
      <c r="J85" s="1" t="s">
        <v>258</v>
      </c>
      <c r="K85" s="1" t="s">
        <v>254</v>
      </c>
      <c r="L85" s="36"/>
      <c r="M85" s="1" t="s">
        <v>364</v>
      </c>
      <c r="N85" s="1" t="s">
        <v>196</v>
      </c>
      <c r="O85" s="6">
        <v>1.7130000000000001</v>
      </c>
    </row>
    <row r="86" spans="4:15" ht="15" customHeight="1" x14ac:dyDescent="0.25">
      <c r="D86" s="2" t="s">
        <v>127</v>
      </c>
      <c r="E86" s="3" t="s">
        <v>128</v>
      </c>
      <c r="F86" s="4" t="s">
        <v>194</v>
      </c>
      <c r="G86" s="5">
        <v>20.76</v>
      </c>
      <c r="I86" s="1" t="s">
        <v>252</v>
      </c>
      <c r="J86" s="1" t="s">
        <v>258</v>
      </c>
      <c r="K86" s="1" t="s">
        <v>254</v>
      </c>
      <c r="L86" s="36"/>
      <c r="M86" s="1" t="s">
        <v>362</v>
      </c>
      <c r="N86" s="1" t="s">
        <v>187</v>
      </c>
      <c r="O86" s="6">
        <v>0</v>
      </c>
    </row>
    <row r="87" spans="4:15" ht="15" customHeight="1" x14ac:dyDescent="0.25">
      <c r="D87" s="2" t="s">
        <v>195</v>
      </c>
      <c r="E87" s="3" t="s">
        <v>128</v>
      </c>
      <c r="F87" s="4" t="s">
        <v>196</v>
      </c>
      <c r="G87" s="5">
        <v>20.76</v>
      </c>
      <c r="I87" s="1" t="s">
        <v>252</v>
      </c>
      <c r="J87" s="1" t="s">
        <v>258</v>
      </c>
      <c r="K87" s="1" t="s">
        <v>254</v>
      </c>
      <c r="L87" s="36"/>
      <c r="M87" s="1" t="s">
        <v>367</v>
      </c>
      <c r="N87" s="1" t="s">
        <v>368</v>
      </c>
      <c r="O87" s="6">
        <v>0.05</v>
      </c>
    </row>
    <row r="88" spans="4:15" ht="15" customHeight="1" x14ac:dyDescent="0.25">
      <c r="D88" s="2" t="s">
        <v>197</v>
      </c>
      <c r="E88" s="3" t="s">
        <v>128</v>
      </c>
      <c r="F88" s="4" t="s">
        <v>198</v>
      </c>
      <c r="G88" s="5">
        <v>20.580000000000002</v>
      </c>
      <c r="I88" s="1" t="s">
        <v>252</v>
      </c>
      <c r="J88" s="1" t="s">
        <v>258</v>
      </c>
      <c r="K88" s="1" t="s">
        <v>254</v>
      </c>
      <c r="L88" s="36"/>
    </row>
    <row r="89" spans="4:15" ht="15" customHeight="1" x14ac:dyDescent="0.25">
      <c r="D89" s="2" t="s">
        <v>199</v>
      </c>
      <c r="E89" s="3" t="s">
        <v>128</v>
      </c>
      <c r="F89" s="4" t="s">
        <v>200</v>
      </c>
      <c r="G89" s="5">
        <v>20.84</v>
      </c>
      <c r="I89" s="1" t="s">
        <v>252</v>
      </c>
      <c r="J89" s="1" t="s">
        <v>258</v>
      </c>
      <c r="K89" s="1" t="s">
        <v>254</v>
      </c>
      <c r="L89" s="36"/>
    </row>
    <row r="90" spans="4:15" ht="15" customHeight="1" x14ac:dyDescent="0.25">
      <c r="D90" s="2" t="s">
        <v>201</v>
      </c>
      <c r="E90" s="3" t="s">
        <v>128</v>
      </c>
      <c r="F90" s="4" t="s">
        <v>202</v>
      </c>
      <c r="G90" s="5">
        <v>20.73</v>
      </c>
      <c r="I90" s="1" t="s">
        <v>252</v>
      </c>
      <c r="J90" s="1" t="s">
        <v>258</v>
      </c>
      <c r="K90" s="1" t="s">
        <v>254</v>
      </c>
      <c r="L90" s="36"/>
    </row>
    <row r="91" spans="4:15" ht="15" customHeight="1" x14ac:dyDescent="0.25">
      <c r="D91" s="2" t="s">
        <v>203</v>
      </c>
      <c r="E91" s="3" t="s">
        <v>128</v>
      </c>
      <c r="F91" s="4" t="s">
        <v>204</v>
      </c>
      <c r="G91" s="5">
        <v>20.73</v>
      </c>
      <c r="I91" s="1" t="s">
        <v>252</v>
      </c>
      <c r="J91" s="1" t="s">
        <v>258</v>
      </c>
      <c r="K91" s="1" t="s">
        <v>254</v>
      </c>
      <c r="L91" s="36"/>
      <c r="M91" s="12"/>
    </row>
    <row r="92" spans="4:15" ht="15" customHeight="1" x14ac:dyDescent="0.25">
      <c r="D92" s="2" t="s">
        <v>205</v>
      </c>
      <c r="E92" s="3" t="s">
        <v>128</v>
      </c>
      <c r="F92" s="4" t="s">
        <v>206</v>
      </c>
      <c r="G92" s="5">
        <v>20.73</v>
      </c>
      <c r="I92" s="1" t="s">
        <v>252</v>
      </c>
      <c r="J92" s="1" t="s">
        <v>258</v>
      </c>
      <c r="K92" s="1" t="s">
        <v>254</v>
      </c>
      <c r="L92" s="36"/>
    </row>
    <row r="93" spans="4:15" ht="15" customHeight="1" x14ac:dyDescent="0.25">
      <c r="D93" s="2" t="s">
        <v>207</v>
      </c>
      <c r="E93" s="3" t="s">
        <v>128</v>
      </c>
      <c r="F93" s="4" t="s">
        <v>208</v>
      </c>
      <c r="G93" s="5">
        <v>20.73</v>
      </c>
      <c r="I93" s="1" t="s">
        <v>252</v>
      </c>
      <c r="J93" s="1" t="s">
        <v>258</v>
      </c>
      <c r="K93" s="1" t="s">
        <v>254</v>
      </c>
      <c r="L93" s="36"/>
    </row>
    <row r="94" spans="4:15" ht="15" customHeight="1" x14ac:dyDescent="0.25">
      <c r="D94" s="2" t="s">
        <v>209</v>
      </c>
      <c r="E94" s="3" t="s">
        <v>128</v>
      </c>
      <c r="F94" s="4" t="s">
        <v>210</v>
      </c>
      <c r="G94" s="5">
        <v>20.73</v>
      </c>
      <c r="I94" s="1" t="s">
        <v>252</v>
      </c>
      <c r="J94" s="1" t="s">
        <v>258</v>
      </c>
      <c r="K94" s="1" t="s">
        <v>254</v>
      </c>
      <c r="L94" s="36"/>
    </row>
    <row r="95" spans="4:15" ht="15" customHeight="1" x14ac:dyDescent="0.25">
      <c r="D95" s="2" t="s">
        <v>211</v>
      </c>
      <c r="E95" s="3" t="s">
        <v>128</v>
      </c>
      <c r="F95" s="4" t="s">
        <v>212</v>
      </c>
      <c r="G95" s="5">
        <v>20.76</v>
      </c>
      <c r="I95" s="1" t="s">
        <v>252</v>
      </c>
      <c r="J95" s="1" t="s">
        <v>258</v>
      </c>
      <c r="K95" s="1" t="s">
        <v>254</v>
      </c>
      <c r="L95" s="36"/>
      <c r="M95" s="12"/>
    </row>
    <row r="96" spans="4:15" ht="15" customHeight="1" x14ac:dyDescent="0.25">
      <c r="D96" s="2" t="s">
        <v>213</v>
      </c>
      <c r="E96" s="3" t="s">
        <v>128</v>
      </c>
      <c r="F96" s="4" t="s">
        <v>214</v>
      </c>
      <c r="G96" s="5">
        <v>20.76</v>
      </c>
      <c r="I96" s="1" t="s">
        <v>252</v>
      </c>
      <c r="J96" s="1" t="s">
        <v>258</v>
      </c>
      <c r="K96" s="1" t="s">
        <v>254</v>
      </c>
      <c r="L96" s="36"/>
    </row>
    <row r="97" spans="2:15" ht="15" customHeight="1" x14ac:dyDescent="0.25">
      <c r="D97" s="2" t="s">
        <v>215</v>
      </c>
      <c r="E97" s="3" t="s">
        <v>128</v>
      </c>
      <c r="F97" s="4" t="s">
        <v>216</v>
      </c>
      <c r="G97" s="5">
        <v>24.86</v>
      </c>
      <c r="I97" s="11" t="s">
        <v>248</v>
      </c>
      <c r="J97" s="11" t="s">
        <v>260</v>
      </c>
      <c r="K97" s="11" t="s">
        <v>257</v>
      </c>
      <c r="L97" s="36"/>
      <c r="M97" s="11" t="s">
        <v>370</v>
      </c>
      <c r="N97" s="11" t="s">
        <v>216</v>
      </c>
      <c r="O97" s="184">
        <v>1448.2225000000001</v>
      </c>
    </row>
    <row r="98" spans="2:15" ht="15" customHeight="1" x14ac:dyDescent="0.25">
      <c r="D98" s="2" t="s">
        <v>217</v>
      </c>
      <c r="E98" s="3" t="s">
        <v>128</v>
      </c>
      <c r="F98" s="4" t="s">
        <v>218</v>
      </c>
      <c r="G98" s="5">
        <v>20.73</v>
      </c>
      <c r="I98" s="1" t="s">
        <v>252</v>
      </c>
      <c r="J98" s="1" t="s">
        <v>258</v>
      </c>
      <c r="K98" s="1" t="s">
        <v>254</v>
      </c>
      <c r="L98" s="36"/>
    </row>
    <row r="99" spans="2:15" ht="15" customHeight="1" x14ac:dyDescent="0.25">
      <c r="D99" s="2"/>
      <c r="E99" s="3"/>
      <c r="F99" s="4"/>
      <c r="G99" s="5"/>
      <c r="I99" s="30" t="s">
        <v>252</v>
      </c>
      <c r="J99" s="30" t="s">
        <v>258</v>
      </c>
      <c r="K99" s="30" t="s">
        <v>254</v>
      </c>
      <c r="L99" s="36"/>
    </row>
    <row r="100" spans="2:15" ht="15" customHeight="1" x14ac:dyDescent="0.25">
      <c r="B100" s="1" t="s">
        <v>37</v>
      </c>
      <c r="C100" s="1" t="s">
        <v>38</v>
      </c>
      <c r="L100" s="36"/>
    </row>
    <row r="101" spans="2:15" ht="15" customHeight="1" x14ac:dyDescent="0.25">
      <c r="C101" s="1" t="s">
        <v>39</v>
      </c>
      <c r="D101" s="1" t="s">
        <v>40</v>
      </c>
      <c r="L101" s="36"/>
    </row>
    <row r="102" spans="2:15" ht="15" customHeight="1" x14ac:dyDescent="0.25">
      <c r="D102" s="2" t="s">
        <v>219</v>
      </c>
      <c r="E102" s="3" t="s">
        <v>128</v>
      </c>
      <c r="F102" s="4" t="s">
        <v>220</v>
      </c>
      <c r="G102" s="5">
        <v>19.52</v>
      </c>
      <c r="I102" s="1" t="s">
        <v>252</v>
      </c>
      <c r="J102" s="1" t="s">
        <v>261</v>
      </c>
      <c r="K102" s="1" t="s">
        <v>254</v>
      </c>
      <c r="L102" s="36"/>
      <c r="M102" s="1" t="s">
        <v>219</v>
      </c>
      <c r="N102" s="1" t="s">
        <v>220</v>
      </c>
      <c r="O102" s="6">
        <v>456.03460000000001</v>
      </c>
    </row>
    <row r="103" spans="2:15" ht="15" customHeight="1" x14ac:dyDescent="0.25">
      <c r="D103" s="2" t="s">
        <v>221</v>
      </c>
      <c r="E103" s="3" t="s">
        <v>128</v>
      </c>
      <c r="F103" s="4" t="s">
        <v>222</v>
      </c>
      <c r="G103" s="5">
        <v>19.52</v>
      </c>
      <c r="I103" s="1" t="s">
        <v>252</v>
      </c>
      <c r="J103" s="1" t="s">
        <v>261</v>
      </c>
      <c r="K103" s="1" t="s">
        <v>254</v>
      </c>
      <c r="L103" s="36"/>
      <c r="M103" s="12" t="s">
        <v>371</v>
      </c>
      <c r="N103" s="12" t="s">
        <v>220</v>
      </c>
      <c r="O103" s="182">
        <v>8306.0416999999998</v>
      </c>
    </row>
    <row r="104" spans="2:15" ht="15" customHeight="1" x14ac:dyDescent="0.25">
      <c r="D104" s="2"/>
      <c r="E104" s="3"/>
      <c r="F104" s="4"/>
      <c r="G104" s="5"/>
      <c r="I104" s="1" t="s">
        <v>252</v>
      </c>
      <c r="J104" s="1" t="s">
        <v>261</v>
      </c>
      <c r="K104" s="1" t="s">
        <v>254</v>
      </c>
      <c r="L104" s="36"/>
      <c r="M104" s="1" t="s">
        <v>372</v>
      </c>
      <c r="N104" s="1" t="s">
        <v>244</v>
      </c>
      <c r="O104" s="6">
        <v>906.23299999999995</v>
      </c>
    </row>
    <row r="105" spans="2:15" ht="15" customHeight="1" x14ac:dyDescent="0.25">
      <c r="D105" s="2"/>
      <c r="E105" s="3"/>
      <c r="F105" s="4"/>
      <c r="G105" s="5"/>
      <c r="L105" s="36"/>
    </row>
    <row r="106" spans="2:15" ht="15" customHeight="1" x14ac:dyDescent="0.25">
      <c r="D106" s="37" t="s">
        <v>270</v>
      </c>
      <c r="E106" s="3"/>
      <c r="F106" s="4"/>
      <c r="G106" s="5"/>
      <c r="I106" s="11" t="s">
        <v>248</v>
      </c>
      <c r="J106" s="11" t="s">
        <v>271</v>
      </c>
      <c r="K106" s="11" t="s">
        <v>257</v>
      </c>
      <c r="L106" s="36"/>
      <c r="M106" s="11"/>
      <c r="N106" s="11"/>
      <c r="O106" s="184"/>
    </row>
    <row r="107" spans="2:15" ht="15" customHeight="1" x14ac:dyDescent="0.25">
      <c r="D107" s="2"/>
      <c r="E107" s="3"/>
      <c r="F107" s="4"/>
      <c r="G107" s="5"/>
      <c r="L107" s="36"/>
      <c r="M107" s="32"/>
      <c r="N107" s="33"/>
      <c r="O107" s="183"/>
    </row>
    <row r="108" spans="2:15" ht="15" customHeight="1" x14ac:dyDescent="0.25">
      <c r="B108" s="1" t="s">
        <v>41</v>
      </c>
      <c r="C108" s="1" t="s">
        <v>42</v>
      </c>
      <c r="L108" s="36"/>
      <c r="M108" s="12"/>
      <c r="N108" s="12"/>
      <c r="O108" s="182"/>
    </row>
    <row r="109" spans="2:15" ht="15" customHeight="1" x14ac:dyDescent="0.25">
      <c r="C109" s="1" t="s">
        <v>43</v>
      </c>
      <c r="D109" s="1" t="s">
        <v>44</v>
      </c>
      <c r="L109" s="36"/>
      <c r="M109" s="12"/>
      <c r="N109" s="12"/>
      <c r="O109" s="182"/>
    </row>
    <row r="110" spans="2:15" ht="15" customHeight="1" x14ac:dyDescent="0.25">
      <c r="D110" s="2" t="s">
        <v>223</v>
      </c>
      <c r="E110" s="3" t="s">
        <v>128</v>
      </c>
      <c r="F110" s="4" t="s">
        <v>224</v>
      </c>
      <c r="G110" s="5">
        <v>20.190000000000001</v>
      </c>
      <c r="I110" s="1" t="s">
        <v>252</v>
      </c>
      <c r="J110" s="1" t="s">
        <v>262</v>
      </c>
      <c r="K110" s="1" t="s">
        <v>254</v>
      </c>
      <c r="L110" s="36"/>
      <c r="M110" s="1" t="s">
        <v>357</v>
      </c>
      <c r="N110" s="1" t="s">
        <v>224</v>
      </c>
      <c r="O110" s="6">
        <v>10.808299999999999</v>
      </c>
    </row>
    <row r="111" spans="2:15" ht="15" customHeight="1" x14ac:dyDescent="0.25">
      <c r="D111" s="2"/>
      <c r="E111" s="3"/>
      <c r="F111" s="4"/>
      <c r="G111" s="5"/>
      <c r="I111" s="30" t="s">
        <v>252</v>
      </c>
      <c r="J111" s="30" t="s">
        <v>262</v>
      </c>
      <c r="K111" s="30" t="s">
        <v>254</v>
      </c>
      <c r="L111" s="36"/>
      <c r="M111" s="1" t="s">
        <v>223</v>
      </c>
      <c r="N111" s="1" t="s">
        <v>224</v>
      </c>
      <c r="O111" s="6">
        <v>540.79480000000001</v>
      </c>
    </row>
    <row r="112" spans="2:15" ht="15" customHeight="1" x14ac:dyDescent="0.25">
      <c r="B112" s="1" t="s">
        <v>45</v>
      </c>
      <c r="C112" s="1" t="s">
        <v>46</v>
      </c>
      <c r="L112" s="36"/>
      <c r="M112" s="12" t="s">
        <v>373</v>
      </c>
      <c r="N112" s="12" t="s">
        <v>224</v>
      </c>
      <c r="O112" s="182">
        <v>1463.7277999999999</v>
      </c>
    </row>
    <row r="113" spans="2:15" ht="15" customHeight="1" x14ac:dyDescent="0.25">
      <c r="C113" s="1" t="s">
        <v>47</v>
      </c>
      <c r="D113" s="1" t="s">
        <v>48</v>
      </c>
      <c r="L113" s="36"/>
      <c r="M113" s="12"/>
      <c r="N113" s="12"/>
      <c r="O113" s="182"/>
    </row>
    <row r="114" spans="2:15" ht="15" customHeight="1" x14ac:dyDescent="0.25">
      <c r="D114" s="2" t="s">
        <v>225</v>
      </c>
      <c r="E114" s="3" t="s">
        <v>128</v>
      </c>
      <c r="F114" s="4" t="s">
        <v>226</v>
      </c>
      <c r="G114" s="5">
        <v>13.01</v>
      </c>
      <c r="H114" s="12"/>
      <c r="I114" s="9" t="s">
        <v>252</v>
      </c>
      <c r="J114" s="9" t="s">
        <v>261</v>
      </c>
      <c r="K114" s="9" t="s">
        <v>254</v>
      </c>
      <c r="L114" s="36"/>
      <c r="M114" s="12"/>
      <c r="N114" s="12"/>
      <c r="O114" s="182"/>
    </row>
    <row r="115" spans="2:15" ht="15" customHeight="1" x14ac:dyDescent="0.25">
      <c r="C115" s="1" t="s">
        <v>49</v>
      </c>
      <c r="D115" s="1" t="s">
        <v>50</v>
      </c>
      <c r="H115" s="12"/>
      <c r="L115" s="36"/>
    </row>
    <row r="116" spans="2:15" ht="15" customHeight="1" x14ac:dyDescent="0.25">
      <c r="D116" s="2" t="s">
        <v>227</v>
      </c>
      <c r="E116" s="3" t="s">
        <v>128</v>
      </c>
      <c r="F116" s="4" t="s">
        <v>228</v>
      </c>
      <c r="G116" s="5">
        <v>14.030000000000001</v>
      </c>
      <c r="H116" s="12"/>
      <c r="I116" s="9" t="s">
        <v>252</v>
      </c>
      <c r="J116" s="9" t="s">
        <v>261</v>
      </c>
      <c r="K116" s="9" t="s">
        <v>254</v>
      </c>
      <c r="L116" s="36"/>
    </row>
    <row r="117" spans="2:15" ht="15" customHeight="1" x14ac:dyDescent="0.25">
      <c r="B117" s="1" t="s">
        <v>51</v>
      </c>
      <c r="C117" s="1" t="s">
        <v>52</v>
      </c>
      <c r="H117" s="12"/>
      <c r="L117" s="36"/>
    </row>
    <row r="118" spans="2:15" ht="15" customHeight="1" x14ac:dyDescent="0.25">
      <c r="C118" s="1" t="s">
        <v>53</v>
      </c>
      <c r="D118" s="1" t="s">
        <v>54</v>
      </c>
      <c r="H118" s="12"/>
      <c r="L118" s="36"/>
    </row>
    <row r="119" spans="2:15" ht="15" customHeight="1" x14ac:dyDescent="0.25">
      <c r="D119" s="2" t="s">
        <v>229</v>
      </c>
      <c r="E119" s="3" t="s">
        <v>128</v>
      </c>
      <c r="F119" s="4" t="s">
        <v>230</v>
      </c>
      <c r="G119" s="5">
        <v>16.02</v>
      </c>
      <c r="H119" s="12"/>
      <c r="I119" s="9" t="s">
        <v>252</v>
      </c>
      <c r="J119" s="9" t="s">
        <v>261</v>
      </c>
      <c r="K119" s="9" t="s">
        <v>254</v>
      </c>
      <c r="L119" s="36"/>
    </row>
    <row r="120" spans="2:15" ht="15" customHeight="1" x14ac:dyDescent="0.25">
      <c r="D120" s="2" t="s">
        <v>231</v>
      </c>
      <c r="E120" s="3" t="s">
        <v>128</v>
      </c>
      <c r="F120" s="4" t="s">
        <v>232</v>
      </c>
      <c r="G120" s="5">
        <v>13.25</v>
      </c>
      <c r="H120" s="12"/>
      <c r="I120" s="9" t="s">
        <v>252</v>
      </c>
      <c r="J120" s="9" t="s">
        <v>261</v>
      </c>
      <c r="K120" s="9" t="s">
        <v>254</v>
      </c>
      <c r="L120" s="36"/>
    </row>
    <row r="121" spans="2:15" ht="15" customHeight="1" x14ac:dyDescent="0.25">
      <c r="D121" s="2" t="s">
        <v>233</v>
      </c>
      <c r="E121" s="3" t="s">
        <v>128</v>
      </c>
      <c r="F121" s="4" t="s">
        <v>234</v>
      </c>
      <c r="G121" s="5">
        <v>13.59</v>
      </c>
      <c r="H121" s="12"/>
      <c r="I121" s="9" t="s">
        <v>252</v>
      </c>
      <c r="J121" s="9" t="s">
        <v>261</v>
      </c>
      <c r="K121" s="9" t="s">
        <v>254</v>
      </c>
      <c r="L121" s="36"/>
    </row>
    <row r="122" spans="2:15" ht="15" customHeight="1" x14ac:dyDescent="0.25">
      <c r="B122" s="1" t="s">
        <v>55</v>
      </c>
      <c r="C122" s="1" t="s">
        <v>56</v>
      </c>
      <c r="L122" s="36"/>
    </row>
    <row r="123" spans="2:15" ht="15" customHeight="1" x14ac:dyDescent="0.25">
      <c r="C123" s="1" t="s">
        <v>57</v>
      </c>
      <c r="D123" s="1" t="s">
        <v>58</v>
      </c>
      <c r="L123" s="36"/>
    </row>
    <row r="124" spans="2:15" ht="15" customHeight="1" x14ac:dyDescent="0.25">
      <c r="D124" s="2" t="s">
        <v>235</v>
      </c>
      <c r="E124" s="3" t="s">
        <v>128</v>
      </c>
      <c r="F124" s="4" t="s">
        <v>236</v>
      </c>
      <c r="G124" s="5">
        <v>20.67</v>
      </c>
      <c r="I124" s="1" t="s">
        <v>252</v>
      </c>
      <c r="J124" s="1" t="s">
        <v>263</v>
      </c>
      <c r="K124" s="1" t="s">
        <v>254</v>
      </c>
      <c r="L124" s="36"/>
    </row>
    <row r="125" spans="2:15" ht="15" customHeight="1" x14ac:dyDescent="0.25">
      <c r="B125" s="1" t="s">
        <v>59</v>
      </c>
      <c r="C125" s="1" t="s">
        <v>60</v>
      </c>
      <c r="L125" s="36"/>
    </row>
    <row r="126" spans="2:15" ht="15" customHeight="1" x14ac:dyDescent="0.25">
      <c r="C126" s="1" t="s">
        <v>61</v>
      </c>
      <c r="D126" s="1" t="s">
        <v>62</v>
      </c>
      <c r="L126" s="36"/>
    </row>
    <row r="127" spans="2:15" ht="27.75" customHeight="1" x14ac:dyDescent="0.25">
      <c r="D127" s="2" t="s">
        <v>237</v>
      </c>
      <c r="E127" s="3" t="s">
        <v>128</v>
      </c>
      <c r="F127" s="4" t="s">
        <v>238</v>
      </c>
      <c r="G127" s="5">
        <v>21.46</v>
      </c>
      <c r="I127" s="1" t="s">
        <v>252</v>
      </c>
      <c r="J127" s="28" t="s">
        <v>265</v>
      </c>
      <c r="K127" s="1" t="s">
        <v>254</v>
      </c>
      <c r="L127" s="36"/>
    </row>
    <row r="128" spans="2:15" ht="15" customHeight="1" x14ac:dyDescent="0.25">
      <c r="B128" s="1" t="s">
        <v>63</v>
      </c>
      <c r="C128" s="1" t="s">
        <v>64</v>
      </c>
      <c r="L128" s="36"/>
    </row>
    <row r="129" spans="2:15" ht="15" customHeight="1" x14ac:dyDescent="0.25">
      <c r="C129" s="1" t="s">
        <v>65</v>
      </c>
      <c r="D129" s="1" t="s">
        <v>66</v>
      </c>
      <c r="L129" s="36"/>
    </row>
    <row r="130" spans="2:15" ht="15" customHeight="1" x14ac:dyDescent="0.25">
      <c r="D130" s="2" t="s">
        <v>239</v>
      </c>
      <c r="E130" s="3" t="s">
        <v>128</v>
      </c>
      <c r="F130" s="4" t="s">
        <v>240</v>
      </c>
      <c r="G130" s="5">
        <v>24.76</v>
      </c>
      <c r="I130" s="1" t="s">
        <v>252</v>
      </c>
      <c r="J130" s="1" t="s">
        <v>255</v>
      </c>
      <c r="K130" s="1" t="s">
        <v>254</v>
      </c>
      <c r="L130" s="36"/>
    </row>
    <row r="131" spans="2:15" ht="15" customHeight="1" x14ac:dyDescent="0.25">
      <c r="C131" s="1" t="s">
        <v>67</v>
      </c>
      <c r="D131" s="1" t="s">
        <v>29</v>
      </c>
      <c r="L131" s="36"/>
    </row>
    <row r="132" spans="2:15" ht="15" customHeight="1" x14ac:dyDescent="0.25">
      <c r="D132" s="2" t="s">
        <v>239</v>
      </c>
      <c r="E132" s="3" t="s">
        <v>128</v>
      </c>
      <c r="F132" s="4" t="s">
        <v>240</v>
      </c>
      <c r="G132" s="5">
        <v>24.76</v>
      </c>
      <c r="I132" s="1" t="s">
        <v>252</v>
      </c>
      <c r="J132" s="1" t="s">
        <v>255</v>
      </c>
      <c r="K132" s="1" t="s">
        <v>254</v>
      </c>
      <c r="L132" s="36"/>
    </row>
    <row r="133" spans="2:15" ht="15" customHeight="1" x14ac:dyDescent="0.25">
      <c r="L133" s="36"/>
    </row>
    <row r="134" spans="2:15" ht="15" customHeight="1" x14ac:dyDescent="0.25">
      <c r="C134" s="1" t="s">
        <v>68</v>
      </c>
      <c r="D134" s="1" t="s">
        <v>3</v>
      </c>
      <c r="L134" s="36"/>
    </row>
    <row r="135" spans="2:15" ht="15" customHeight="1" x14ac:dyDescent="0.25">
      <c r="D135" s="2" t="s">
        <v>241</v>
      </c>
      <c r="E135" s="3" t="s">
        <v>128</v>
      </c>
      <c r="F135" s="4" t="s">
        <v>242</v>
      </c>
      <c r="G135" s="5">
        <v>20.76</v>
      </c>
      <c r="I135" s="1" t="s">
        <v>252</v>
      </c>
      <c r="J135" s="1" t="s">
        <v>258</v>
      </c>
      <c r="K135" s="1" t="s">
        <v>254</v>
      </c>
      <c r="L135" s="36"/>
    </row>
    <row r="136" spans="2:15" ht="15" customHeight="1" x14ac:dyDescent="0.25">
      <c r="C136" s="1" t="s">
        <v>69</v>
      </c>
      <c r="D136" s="1" t="s">
        <v>40</v>
      </c>
      <c r="L136" s="36"/>
    </row>
    <row r="137" spans="2:15" ht="15" customHeight="1" x14ac:dyDescent="0.25">
      <c r="D137" s="2" t="s">
        <v>243</v>
      </c>
      <c r="E137" s="3" t="s">
        <v>128</v>
      </c>
      <c r="F137" s="4" t="s">
        <v>244</v>
      </c>
      <c r="G137" s="5">
        <v>19.52</v>
      </c>
      <c r="I137" s="1" t="s">
        <v>252</v>
      </c>
      <c r="J137" s="1" t="s">
        <v>261</v>
      </c>
      <c r="K137" s="1" t="s">
        <v>254</v>
      </c>
      <c r="L137" s="36"/>
    </row>
    <row r="138" spans="2:15" ht="15" customHeight="1" x14ac:dyDescent="0.25">
      <c r="L138" s="36"/>
    </row>
    <row r="139" spans="2:15" ht="15" customHeight="1" x14ac:dyDescent="0.25">
      <c r="L139" s="36"/>
    </row>
    <row r="140" spans="2:15" ht="15" customHeight="1" x14ac:dyDescent="0.25">
      <c r="B140" s="30" t="s">
        <v>266</v>
      </c>
      <c r="L140" s="36"/>
    </row>
    <row r="141" spans="2:15" ht="15" customHeight="1" x14ac:dyDescent="0.25">
      <c r="L141" s="36"/>
    </row>
    <row r="142" spans="2:15" ht="15" customHeight="1" x14ac:dyDescent="0.25">
      <c r="L142" s="36"/>
      <c r="M142" s="32"/>
      <c r="N142" s="33"/>
      <c r="O142" s="183"/>
    </row>
    <row r="143" spans="2:15" ht="15" customHeight="1" x14ac:dyDescent="0.25">
      <c r="L143" s="36"/>
    </row>
    <row r="144" spans="2:15" ht="15" customHeight="1" x14ac:dyDescent="0.25">
      <c r="L144" s="36"/>
    </row>
    <row r="145" spans="12:15" ht="15" customHeight="1" x14ac:dyDescent="0.25">
      <c r="L145" s="36"/>
    </row>
    <row r="146" spans="12:15" ht="15" customHeight="1" x14ac:dyDescent="0.25">
      <c r="L146" s="36"/>
    </row>
    <row r="147" spans="12:15" ht="15" customHeight="1" x14ac:dyDescent="0.25">
      <c r="O147" s="38">
        <f>SUM(O6:O146)</f>
        <v>25920.6515</v>
      </c>
    </row>
  </sheetData>
  <mergeCells count="1">
    <mergeCell ref="A1:K1"/>
  </mergeCells>
  <pageMargins left="0.39370078740157483" right="0" top="0.74803149606299213" bottom="0.74803149606299213" header="0.31496062992125984" footer="0.31496062992125984"/>
  <pageSetup paperSize="8" scale="85" orientation="portrait" r:id="rId1"/>
  <headerFooter>
    <oddFooter>&amp;L&amp;F-&amp;A&amp;C&amp;P de &amp;N&amp;R11/10/17</oddFooter>
  </headerFooter>
  <rowBreaks count="1" manualBreakCount="1">
    <brk id="73"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pageSetUpPr fitToPage="1"/>
  </sheetPr>
  <dimension ref="A1:G87"/>
  <sheetViews>
    <sheetView showGridLines="0" tabSelected="1" topLeftCell="A22" zoomScale="71" zoomScaleNormal="71" workbookViewId="0">
      <selection activeCell="C74" sqref="C74"/>
    </sheetView>
  </sheetViews>
  <sheetFormatPr baseColWidth="10" defaultColWidth="9.140625" defaultRowHeight="15" x14ac:dyDescent="0.25"/>
  <cols>
    <col min="1" max="1" width="11.28515625" style="39" customWidth="1"/>
    <col min="2" max="2" width="70.5703125" style="39" customWidth="1"/>
    <col min="3" max="3" width="11.85546875" style="39" customWidth="1"/>
    <col min="4" max="4" width="2.5703125" style="39" customWidth="1"/>
    <col min="5" max="5" width="15" style="39" customWidth="1"/>
    <col min="6" max="6" width="18.42578125" style="39" customWidth="1"/>
    <col min="7" max="7" width="12" style="39" customWidth="1"/>
    <col min="8" max="16384" width="9.140625" style="39"/>
  </cols>
  <sheetData>
    <row r="1" spans="1:7" ht="36" customHeight="1" x14ac:dyDescent="0.25">
      <c r="A1" s="241" t="s">
        <v>1146</v>
      </c>
      <c r="B1" s="242"/>
      <c r="C1" s="242"/>
      <c r="D1" s="242"/>
      <c r="E1" s="242"/>
      <c r="F1" s="242"/>
      <c r="G1" s="243"/>
    </row>
    <row r="2" spans="1:7" ht="7.5" customHeight="1" x14ac:dyDescent="0.25">
      <c r="B2" s="40"/>
      <c r="C2" s="40"/>
    </row>
    <row r="3" spans="1:7" s="44" customFormat="1" ht="28.5" customHeight="1" x14ac:dyDescent="0.25">
      <c r="A3" s="41" t="s">
        <v>272</v>
      </c>
      <c r="B3" s="42"/>
      <c r="C3" s="43"/>
      <c r="E3" s="41" t="s">
        <v>273</v>
      </c>
      <c r="F3" s="45"/>
      <c r="G3" s="46"/>
    </row>
    <row r="4" spans="1:7" ht="3" customHeight="1" x14ac:dyDescent="0.25">
      <c r="B4" s="40"/>
      <c r="C4" s="40"/>
    </row>
    <row r="5" spans="1:7" ht="32.25" customHeight="1" x14ac:dyDescent="0.25">
      <c r="A5" s="47" t="s">
        <v>274</v>
      </c>
      <c r="B5" s="48" t="s">
        <v>275</v>
      </c>
      <c r="C5" s="49" t="s">
        <v>276</v>
      </c>
      <c r="D5" s="50"/>
      <c r="E5" s="51" t="s">
        <v>277</v>
      </c>
      <c r="F5" s="52" t="s">
        <v>278</v>
      </c>
      <c r="G5" s="53" t="s">
        <v>279</v>
      </c>
    </row>
    <row r="6" spans="1:7" s="58" customFormat="1" ht="4.5" customHeight="1" x14ac:dyDescent="0.25">
      <c r="A6" s="54"/>
      <c r="B6" s="55"/>
      <c r="C6" s="56"/>
      <c r="D6" s="57"/>
      <c r="E6" s="55"/>
      <c r="F6" s="55"/>
      <c r="G6" s="55"/>
    </row>
    <row r="7" spans="1:7" s="58" customFormat="1" ht="31.5" customHeight="1" x14ac:dyDescent="0.25">
      <c r="A7" s="244" t="s">
        <v>280</v>
      </c>
      <c r="B7" s="245"/>
      <c r="C7" s="59">
        <f>SUM(C8:C10)</f>
        <v>9668.3093000000008</v>
      </c>
      <c r="D7" s="57"/>
      <c r="E7" s="55"/>
      <c r="F7" s="55"/>
      <c r="G7" s="55"/>
    </row>
    <row r="8" spans="1:7" s="58" customFormat="1" ht="12.75" x14ac:dyDescent="0.25">
      <c r="A8" s="191" t="s">
        <v>219</v>
      </c>
      <c r="B8" s="192" t="s">
        <v>220</v>
      </c>
      <c r="C8" s="193">
        <v>456.03460000000001</v>
      </c>
      <c r="D8" s="57"/>
      <c r="E8" s="185" t="s">
        <v>252</v>
      </c>
      <c r="F8" s="186" t="s">
        <v>261</v>
      </c>
      <c r="G8" s="187" t="s">
        <v>254</v>
      </c>
    </row>
    <row r="9" spans="1:7" s="58" customFormat="1" ht="12.75" x14ac:dyDescent="0.25">
      <c r="A9" s="198" t="s">
        <v>371</v>
      </c>
      <c r="B9" s="199" t="s">
        <v>220</v>
      </c>
      <c r="C9" s="200">
        <v>8306.0416999999998</v>
      </c>
      <c r="D9" s="57"/>
      <c r="E9" s="204" t="s">
        <v>252</v>
      </c>
      <c r="F9" s="205" t="s">
        <v>261</v>
      </c>
      <c r="G9" s="206" t="s">
        <v>254</v>
      </c>
    </row>
    <row r="10" spans="1:7" s="58" customFormat="1" ht="12.75" x14ac:dyDescent="0.25">
      <c r="A10" s="201" t="s">
        <v>372</v>
      </c>
      <c r="B10" s="202" t="s">
        <v>244</v>
      </c>
      <c r="C10" s="203">
        <v>906.23299999999995</v>
      </c>
      <c r="D10" s="57"/>
      <c r="E10" s="188" t="s">
        <v>252</v>
      </c>
      <c r="F10" s="189" t="s">
        <v>261</v>
      </c>
      <c r="G10" s="190" t="s">
        <v>254</v>
      </c>
    </row>
    <row r="11" spans="1:7" s="58" customFormat="1" ht="3.75" customHeight="1" x14ac:dyDescent="0.25">
      <c r="A11" s="54"/>
      <c r="B11" s="55"/>
      <c r="C11" s="56"/>
      <c r="D11" s="57"/>
      <c r="E11" s="55"/>
      <c r="F11" s="55"/>
      <c r="G11" s="55"/>
    </row>
    <row r="12" spans="1:7" s="58" customFormat="1" ht="31.5" customHeight="1" x14ac:dyDescent="0.25">
      <c r="A12" s="239" t="s">
        <v>281</v>
      </c>
      <c r="B12" s="240"/>
      <c r="C12" s="59">
        <f>SUM(C13:C24)</f>
        <v>1576.3580999999999</v>
      </c>
      <c r="D12" s="57"/>
      <c r="E12" s="55"/>
      <c r="F12" s="55"/>
      <c r="G12" s="55"/>
    </row>
    <row r="13" spans="1:7" s="58" customFormat="1" ht="12.75" x14ac:dyDescent="0.25">
      <c r="A13" s="66" t="s">
        <v>358</v>
      </c>
      <c r="B13" s="67" t="s">
        <v>359</v>
      </c>
      <c r="C13" s="68">
        <v>127.5607</v>
      </c>
      <c r="D13" s="57"/>
      <c r="E13" s="69" t="s">
        <v>252</v>
      </c>
      <c r="F13" s="70" t="s">
        <v>258</v>
      </c>
      <c r="G13" s="71" t="s">
        <v>254</v>
      </c>
    </row>
    <row r="14" spans="1:7" s="58" customFormat="1" ht="12.75" x14ac:dyDescent="0.25">
      <c r="A14" s="72" t="s">
        <v>365</v>
      </c>
      <c r="B14" s="73" t="s">
        <v>202</v>
      </c>
      <c r="C14" s="74">
        <v>5.28</v>
      </c>
      <c r="D14" s="57"/>
      <c r="E14" s="75" t="s">
        <v>252</v>
      </c>
      <c r="F14" s="76" t="s">
        <v>258</v>
      </c>
      <c r="G14" s="77" t="s">
        <v>254</v>
      </c>
    </row>
    <row r="15" spans="1:7" s="58" customFormat="1" ht="12.75" x14ac:dyDescent="0.25">
      <c r="A15" s="72" t="s">
        <v>363</v>
      </c>
      <c r="B15" s="73" t="s">
        <v>189</v>
      </c>
      <c r="C15" s="74">
        <v>166.6163</v>
      </c>
      <c r="D15" s="57"/>
      <c r="E15" s="75" t="s">
        <v>252</v>
      </c>
      <c r="F15" s="76" t="s">
        <v>258</v>
      </c>
      <c r="G15" s="77" t="s">
        <v>254</v>
      </c>
    </row>
    <row r="16" spans="1:7" s="58" customFormat="1" ht="12.75" x14ac:dyDescent="0.25">
      <c r="A16" s="72" t="s">
        <v>203</v>
      </c>
      <c r="B16" s="73" t="s">
        <v>204</v>
      </c>
      <c r="C16" s="74">
        <v>110.3879</v>
      </c>
      <c r="D16" s="57"/>
      <c r="E16" s="75" t="s">
        <v>252</v>
      </c>
      <c r="F16" s="76" t="s">
        <v>258</v>
      </c>
      <c r="G16" s="77" t="s">
        <v>254</v>
      </c>
    </row>
    <row r="17" spans="1:7" s="58" customFormat="1" ht="12.75" x14ac:dyDescent="0.25">
      <c r="A17" s="72" t="s">
        <v>366</v>
      </c>
      <c r="B17" s="73" t="s">
        <v>204</v>
      </c>
      <c r="C17" s="74">
        <v>469.47800000000001</v>
      </c>
      <c r="D17" s="57"/>
      <c r="E17" s="75" t="s">
        <v>252</v>
      </c>
      <c r="F17" s="76" t="s">
        <v>258</v>
      </c>
      <c r="G17" s="77" t="s">
        <v>254</v>
      </c>
    </row>
    <row r="18" spans="1:7" s="58" customFormat="1" ht="12.75" x14ac:dyDescent="0.25">
      <c r="A18" s="72" t="s">
        <v>360</v>
      </c>
      <c r="B18" s="73" t="s">
        <v>185</v>
      </c>
      <c r="C18" s="74">
        <v>15.12</v>
      </c>
      <c r="D18" s="57"/>
      <c r="E18" s="75" t="s">
        <v>252</v>
      </c>
      <c r="F18" s="76" t="s">
        <v>258</v>
      </c>
      <c r="G18" s="77" t="s">
        <v>254</v>
      </c>
    </row>
    <row r="19" spans="1:7" s="58" customFormat="1" ht="12.75" x14ac:dyDescent="0.25">
      <c r="A19" s="72" t="s">
        <v>361</v>
      </c>
      <c r="B19" s="73" t="s">
        <v>186</v>
      </c>
      <c r="C19" s="74">
        <v>12.545</v>
      </c>
      <c r="D19" s="57"/>
      <c r="E19" s="75" t="s">
        <v>252</v>
      </c>
      <c r="F19" s="76" t="s">
        <v>258</v>
      </c>
      <c r="G19" s="77" t="s">
        <v>254</v>
      </c>
    </row>
    <row r="20" spans="1:7" s="58" customFormat="1" ht="12.75" x14ac:dyDescent="0.25">
      <c r="A20" s="72" t="s">
        <v>211</v>
      </c>
      <c r="B20" s="73" t="s">
        <v>212</v>
      </c>
      <c r="C20" s="74">
        <v>57.177500000000002</v>
      </c>
      <c r="D20" s="57"/>
      <c r="E20" s="75" t="s">
        <v>252</v>
      </c>
      <c r="F20" s="76" t="s">
        <v>258</v>
      </c>
      <c r="G20" s="77" t="s">
        <v>254</v>
      </c>
    </row>
    <row r="21" spans="1:7" s="58" customFormat="1" ht="12.75" x14ac:dyDescent="0.25">
      <c r="A21" s="72" t="s">
        <v>369</v>
      </c>
      <c r="B21" s="73" t="s">
        <v>212</v>
      </c>
      <c r="C21" s="74">
        <v>610.42970000000003</v>
      </c>
      <c r="D21" s="57"/>
      <c r="E21" s="75" t="s">
        <v>252</v>
      </c>
      <c r="F21" s="76" t="s">
        <v>258</v>
      </c>
      <c r="G21" s="77" t="s">
        <v>254</v>
      </c>
    </row>
    <row r="22" spans="1:7" s="58" customFormat="1" ht="12.75" x14ac:dyDescent="0.25">
      <c r="A22" s="72" t="s">
        <v>364</v>
      </c>
      <c r="B22" s="73" t="s">
        <v>196</v>
      </c>
      <c r="C22" s="74">
        <v>1.7130000000000001</v>
      </c>
      <c r="D22" s="57"/>
      <c r="E22" s="75" t="s">
        <v>252</v>
      </c>
      <c r="F22" s="76" t="s">
        <v>258</v>
      </c>
      <c r="G22" s="77" t="s">
        <v>254</v>
      </c>
    </row>
    <row r="23" spans="1:7" s="58" customFormat="1" ht="12.75" x14ac:dyDescent="0.25">
      <c r="A23" s="72" t="s">
        <v>362</v>
      </c>
      <c r="B23" s="73" t="s">
        <v>187</v>
      </c>
      <c r="C23" s="74">
        <v>0</v>
      </c>
      <c r="D23" s="57"/>
      <c r="E23" s="75" t="s">
        <v>252</v>
      </c>
      <c r="F23" s="76" t="s">
        <v>258</v>
      </c>
      <c r="G23" s="77" t="s">
        <v>254</v>
      </c>
    </row>
    <row r="24" spans="1:7" s="58" customFormat="1" ht="12.75" x14ac:dyDescent="0.25">
      <c r="A24" s="78" t="s">
        <v>367</v>
      </c>
      <c r="B24" s="79" t="s">
        <v>368</v>
      </c>
      <c r="C24" s="80">
        <v>0.05</v>
      </c>
      <c r="D24" s="57"/>
      <c r="E24" s="81" t="s">
        <v>252</v>
      </c>
      <c r="F24" s="82" t="s">
        <v>258</v>
      </c>
      <c r="G24" s="83" t="s">
        <v>254</v>
      </c>
    </row>
    <row r="25" spans="1:7" s="58" customFormat="1" ht="3.75" customHeight="1" x14ac:dyDescent="0.25">
      <c r="A25" s="54"/>
      <c r="B25" s="55"/>
      <c r="C25" s="56"/>
      <c r="D25" s="57"/>
      <c r="E25" s="55"/>
      <c r="F25" s="55"/>
      <c r="G25" s="55"/>
    </row>
    <row r="26" spans="1:7" s="58" customFormat="1" ht="30" customHeight="1" x14ac:dyDescent="0.25">
      <c r="A26" s="244" t="s">
        <v>282</v>
      </c>
      <c r="B26" s="245"/>
      <c r="C26" s="59">
        <f>SUM(C27:C29)</f>
        <v>2015.3308999999999</v>
      </c>
      <c r="D26" s="57"/>
      <c r="E26" s="55"/>
      <c r="F26" s="55"/>
      <c r="G26" s="55"/>
    </row>
    <row r="27" spans="1:7" s="58" customFormat="1" ht="12.75" x14ac:dyDescent="0.25">
      <c r="A27" s="60" t="s">
        <v>357</v>
      </c>
      <c r="B27" s="61" t="s">
        <v>224</v>
      </c>
      <c r="C27" s="62">
        <v>10.808299999999999</v>
      </c>
      <c r="D27" s="57"/>
      <c r="E27" s="63" t="s">
        <v>252</v>
      </c>
      <c r="F27" s="64" t="s">
        <v>262</v>
      </c>
      <c r="G27" s="65" t="s">
        <v>254</v>
      </c>
    </row>
    <row r="28" spans="1:7" s="58" customFormat="1" ht="12.75" x14ac:dyDescent="0.25">
      <c r="A28" s="60" t="s">
        <v>223</v>
      </c>
      <c r="B28" s="61" t="s">
        <v>224</v>
      </c>
      <c r="C28" s="62">
        <v>540.79480000000001</v>
      </c>
      <c r="D28" s="57"/>
      <c r="E28" s="63" t="s">
        <v>252</v>
      </c>
      <c r="F28" s="64" t="s">
        <v>262</v>
      </c>
      <c r="G28" s="65" t="s">
        <v>254</v>
      </c>
    </row>
    <row r="29" spans="1:7" s="58" customFormat="1" ht="12.75" x14ac:dyDescent="0.25">
      <c r="A29" s="60" t="s">
        <v>373</v>
      </c>
      <c r="B29" s="61" t="s">
        <v>224</v>
      </c>
      <c r="C29" s="62">
        <v>1463.7277999999999</v>
      </c>
      <c r="D29" s="57"/>
      <c r="E29" s="63" t="s">
        <v>252</v>
      </c>
      <c r="F29" s="64" t="s">
        <v>262</v>
      </c>
      <c r="G29" s="65" t="s">
        <v>254</v>
      </c>
    </row>
    <row r="30" spans="1:7" s="58" customFormat="1" ht="3.75" customHeight="1" x14ac:dyDescent="0.25">
      <c r="A30" s="54"/>
      <c r="B30" s="55"/>
      <c r="C30" s="56"/>
      <c r="D30" s="57"/>
      <c r="E30" s="55"/>
      <c r="F30" s="55"/>
      <c r="G30" s="55"/>
    </row>
    <row r="31" spans="1:7" s="58" customFormat="1" ht="30.75" customHeight="1" x14ac:dyDescent="0.25">
      <c r="A31" s="239" t="s">
        <v>283</v>
      </c>
      <c r="B31" s="240"/>
      <c r="C31" s="59">
        <f>SUM(C32:C32)</f>
        <v>10.400600000000001</v>
      </c>
      <c r="D31" s="57"/>
      <c r="E31" s="55"/>
      <c r="F31" s="55"/>
      <c r="G31" s="55"/>
    </row>
    <row r="32" spans="1:7" s="58" customFormat="1" ht="12.75" x14ac:dyDescent="0.25">
      <c r="A32" s="60" t="s">
        <v>84</v>
      </c>
      <c r="B32" s="61" t="s">
        <v>148</v>
      </c>
      <c r="C32" s="62">
        <v>10.400600000000001</v>
      </c>
      <c r="D32" s="57"/>
      <c r="E32" s="63" t="s">
        <v>252</v>
      </c>
      <c r="F32" s="64" t="s">
        <v>253</v>
      </c>
      <c r="G32" s="65" t="s">
        <v>254</v>
      </c>
    </row>
    <row r="33" spans="1:7" s="58" customFormat="1" ht="0.75" customHeight="1" x14ac:dyDescent="0.25">
      <c r="A33" s="54"/>
      <c r="B33" s="55"/>
      <c r="C33" s="56"/>
      <c r="D33" s="57"/>
      <c r="E33" s="55"/>
      <c r="F33" s="55"/>
      <c r="G33" s="55"/>
    </row>
    <row r="34" spans="1:7" s="58" customFormat="1" ht="33" customHeight="1" x14ac:dyDescent="0.25">
      <c r="A34" s="239" t="s">
        <v>284</v>
      </c>
      <c r="B34" s="240"/>
      <c r="C34" s="59">
        <f>SUM(C35:C52)</f>
        <v>10823.5556</v>
      </c>
      <c r="D34" s="57"/>
      <c r="E34" s="55"/>
      <c r="F34" s="55"/>
      <c r="G34" s="55"/>
    </row>
    <row r="35" spans="1:7" s="58" customFormat="1" ht="12.75" x14ac:dyDescent="0.25">
      <c r="A35" s="66" t="s">
        <v>86</v>
      </c>
      <c r="B35" s="67" t="s">
        <v>151</v>
      </c>
      <c r="C35" s="84">
        <v>237.096</v>
      </c>
      <c r="D35" s="57"/>
      <c r="E35" s="69" t="s">
        <v>252</v>
      </c>
      <c r="F35" s="70" t="s">
        <v>255</v>
      </c>
      <c r="G35" s="71" t="s">
        <v>254</v>
      </c>
    </row>
    <row r="36" spans="1:7" s="58" customFormat="1" ht="12.75" x14ac:dyDescent="0.25">
      <c r="A36" s="72" t="s">
        <v>374</v>
      </c>
      <c r="B36" s="73" t="s">
        <v>151</v>
      </c>
      <c r="C36" s="85">
        <v>6667.4871999999996</v>
      </c>
      <c r="D36" s="57"/>
      <c r="E36" s="75" t="s">
        <v>252</v>
      </c>
      <c r="F36" s="76" t="s">
        <v>255</v>
      </c>
      <c r="G36" s="77" t="s">
        <v>254</v>
      </c>
    </row>
    <row r="37" spans="1:7" s="58" customFormat="1" ht="12.75" x14ac:dyDescent="0.25">
      <c r="A37" s="72" t="s">
        <v>375</v>
      </c>
      <c r="B37" s="73" t="s">
        <v>166</v>
      </c>
      <c r="C37" s="85">
        <v>5.28</v>
      </c>
      <c r="D37" s="57"/>
      <c r="E37" s="75" t="s">
        <v>252</v>
      </c>
      <c r="F37" s="76" t="s">
        <v>255</v>
      </c>
      <c r="G37" s="77" t="s">
        <v>254</v>
      </c>
    </row>
    <row r="38" spans="1:7" s="58" customFormat="1" ht="12.75" x14ac:dyDescent="0.25">
      <c r="A38" s="72" t="s">
        <v>376</v>
      </c>
      <c r="B38" s="73" t="s">
        <v>157</v>
      </c>
      <c r="C38" s="85">
        <v>269.64760000000001</v>
      </c>
      <c r="D38" s="57"/>
      <c r="E38" s="75" t="s">
        <v>252</v>
      </c>
      <c r="F38" s="76" t="s">
        <v>255</v>
      </c>
      <c r="G38" s="77" t="s">
        <v>254</v>
      </c>
    </row>
    <row r="39" spans="1:7" s="58" customFormat="1" ht="12.75" x14ac:dyDescent="0.25">
      <c r="A39" s="72" t="s">
        <v>106</v>
      </c>
      <c r="B39" s="73" t="s">
        <v>173</v>
      </c>
      <c r="C39" s="85">
        <v>137.8792</v>
      </c>
      <c r="D39" s="57"/>
      <c r="E39" s="75" t="s">
        <v>252</v>
      </c>
      <c r="F39" s="76" t="s">
        <v>255</v>
      </c>
      <c r="G39" s="77" t="s">
        <v>254</v>
      </c>
    </row>
    <row r="40" spans="1:7" s="58" customFormat="1" ht="12.75" x14ac:dyDescent="0.25">
      <c r="A40" s="72" t="s">
        <v>384</v>
      </c>
      <c r="B40" s="73" t="s">
        <v>173</v>
      </c>
      <c r="C40" s="85">
        <v>1458.7562</v>
      </c>
      <c r="D40" s="57"/>
      <c r="E40" s="75" t="s">
        <v>252</v>
      </c>
      <c r="F40" s="76" t="s">
        <v>255</v>
      </c>
      <c r="G40" s="77" t="s">
        <v>254</v>
      </c>
    </row>
    <row r="41" spans="1:7" s="58" customFormat="1" ht="12.75" x14ac:dyDescent="0.25">
      <c r="A41" s="72" t="s">
        <v>102</v>
      </c>
      <c r="B41" s="73" t="s">
        <v>167</v>
      </c>
      <c r="C41" s="85">
        <v>114.3869</v>
      </c>
      <c r="D41" s="57"/>
      <c r="E41" s="75" t="s">
        <v>252</v>
      </c>
      <c r="F41" s="76" t="s">
        <v>255</v>
      </c>
      <c r="G41" s="77" t="s">
        <v>254</v>
      </c>
    </row>
    <row r="42" spans="1:7" s="58" customFormat="1" ht="12.75" x14ac:dyDescent="0.25">
      <c r="A42" s="72" t="s">
        <v>377</v>
      </c>
      <c r="B42" s="73" t="s">
        <v>167</v>
      </c>
      <c r="C42" s="85">
        <v>524.22500000000002</v>
      </c>
      <c r="D42" s="57"/>
      <c r="E42" s="75" t="s">
        <v>252</v>
      </c>
      <c r="F42" s="76" t="s">
        <v>255</v>
      </c>
      <c r="G42" s="77" t="s">
        <v>254</v>
      </c>
    </row>
    <row r="43" spans="1:7" s="58" customFormat="1" ht="12.75" x14ac:dyDescent="0.25">
      <c r="A43" s="72" t="s">
        <v>378</v>
      </c>
      <c r="B43" s="73" t="s">
        <v>153</v>
      </c>
      <c r="C43" s="85">
        <v>15.12</v>
      </c>
      <c r="D43" s="57"/>
      <c r="E43" s="75" t="s">
        <v>252</v>
      </c>
      <c r="F43" s="76" t="s">
        <v>255</v>
      </c>
      <c r="G43" s="77" t="s">
        <v>254</v>
      </c>
    </row>
    <row r="44" spans="1:7" s="58" customFormat="1" ht="12.75" x14ac:dyDescent="0.25">
      <c r="A44" s="72" t="s">
        <v>379</v>
      </c>
      <c r="B44" s="73" t="s">
        <v>154</v>
      </c>
      <c r="C44" s="85">
        <v>10.615</v>
      </c>
      <c r="D44" s="57"/>
      <c r="E44" s="75" t="s">
        <v>252</v>
      </c>
      <c r="F44" s="76" t="s">
        <v>255</v>
      </c>
      <c r="G44" s="77" t="s">
        <v>254</v>
      </c>
    </row>
    <row r="45" spans="1:7" s="58" customFormat="1" ht="12.75" x14ac:dyDescent="0.25">
      <c r="A45" s="72" t="s">
        <v>381</v>
      </c>
      <c r="B45" s="73" t="s">
        <v>382</v>
      </c>
      <c r="C45" s="85">
        <v>0.25</v>
      </c>
      <c r="D45" s="57"/>
      <c r="E45" s="75" t="s">
        <v>252</v>
      </c>
      <c r="F45" s="76" t="s">
        <v>255</v>
      </c>
      <c r="G45" s="77" t="s">
        <v>254</v>
      </c>
    </row>
    <row r="46" spans="1:7" s="58" customFormat="1" ht="12.75" x14ac:dyDescent="0.25">
      <c r="A46" s="72" t="s">
        <v>105</v>
      </c>
      <c r="B46" s="73" t="s">
        <v>172</v>
      </c>
      <c r="C46" s="85">
        <v>109.849</v>
      </c>
      <c r="D46" s="57"/>
      <c r="E46" s="75" t="s">
        <v>252</v>
      </c>
      <c r="F46" s="76" t="s">
        <v>255</v>
      </c>
      <c r="G46" s="77" t="s">
        <v>254</v>
      </c>
    </row>
    <row r="47" spans="1:7" s="58" customFormat="1" ht="12.75" x14ac:dyDescent="0.25">
      <c r="A47" s="72" t="s">
        <v>383</v>
      </c>
      <c r="B47" s="73" t="s">
        <v>172</v>
      </c>
      <c r="C47" s="85">
        <v>607.77800000000002</v>
      </c>
      <c r="D47" s="57"/>
      <c r="E47" s="75" t="s">
        <v>252</v>
      </c>
      <c r="F47" s="76" t="s">
        <v>255</v>
      </c>
      <c r="G47" s="77" t="s">
        <v>254</v>
      </c>
    </row>
    <row r="48" spans="1:7" s="58" customFormat="1" ht="12.75" x14ac:dyDescent="0.25">
      <c r="A48" s="72" t="s">
        <v>87</v>
      </c>
      <c r="B48" s="73" t="s">
        <v>152</v>
      </c>
      <c r="C48" s="85">
        <v>7.75</v>
      </c>
      <c r="D48" s="57"/>
      <c r="E48" s="75" t="s">
        <v>252</v>
      </c>
      <c r="F48" s="76" t="s">
        <v>255</v>
      </c>
      <c r="G48" s="77" t="s">
        <v>254</v>
      </c>
    </row>
    <row r="49" spans="1:7" s="58" customFormat="1" ht="12.75" x14ac:dyDescent="0.25">
      <c r="A49" s="72" t="s">
        <v>385</v>
      </c>
      <c r="B49" s="73" t="s">
        <v>152</v>
      </c>
      <c r="C49" s="85">
        <v>254.55250000000001</v>
      </c>
      <c r="D49" s="57"/>
      <c r="E49" s="75" t="s">
        <v>252</v>
      </c>
      <c r="F49" s="76" t="s">
        <v>255</v>
      </c>
      <c r="G49" s="77" t="s">
        <v>254</v>
      </c>
    </row>
    <row r="50" spans="1:7" s="58" customFormat="1" ht="12.75" x14ac:dyDescent="0.25">
      <c r="A50" s="72" t="s">
        <v>389</v>
      </c>
      <c r="B50" s="73" t="s">
        <v>390</v>
      </c>
      <c r="C50" s="85">
        <v>388.608</v>
      </c>
      <c r="D50" s="57"/>
      <c r="E50" s="75" t="s">
        <v>252</v>
      </c>
      <c r="F50" s="76" t="s">
        <v>255</v>
      </c>
      <c r="G50" s="77" t="s">
        <v>254</v>
      </c>
    </row>
    <row r="51" spans="1:7" s="58" customFormat="1" ht="12.75" x14ac:dyDescent="0.25">
      <c r="A51" s="72" t="s">
        <v>386</v>
      </c>
      <c r="B51" s="73" t="s">
        <v>163</v>
      </c>
      <c r="C51" s="85">
        <v>14.275</v>
      </c>
      <c r="D51" s="57"/>
      <c r="E51" s="75" t="s">
        <v>252</v>
      </c>
      <c r="F51" s="76" t="s">
        <v>255</v>
      </c>
      <c r="G51" s="77" t="s">
        <v>254</v>
      </c>
    </row>
    <row r="52" spans="1:7" s="58" customFormat="1" ht="12.75" x14ac:dyDescent="0.25">
      <c r="A52" s="78" t="s">
        <v>387</v>
      </c>
      <c r="B52" s="79" t="s">
        <v>155</v>
      </c>
      <c r="C52" s="86">
        <v>0</v>
      </c>
      <c r="D52" s="57"/>
      <c r="E52" s="81" t="s">
        <v>252</v>
      </c>
      <c r="F52" s="82" t="s">
        <v>255</v>
      </c>
      <c r="G52" s="83" t="s">
        <v>254</v>
      </c>
    </row>
    <row r="53" spans="1:7" s="58" customFormat="1" ht="3.75" customHeight="1" x14ac:dyDescent="0.25">
      <c r="A53" s="54"/>
      <c r="B53" s="55"/>
      <c r="C53" s="56"/>
      <c r="D53" s="57"/>
      <c r="E53" s="55"/>
      <c r="F53" s="55"/>
      <c r="G53" s="55"/>
    </row>
    <row r="54" spans="1:7" s="58" customFormat="1" ht="24.75" hidden="1" customHeight="1" x14ac:dyDescent="0.25">
      <c r="A54" s="239" t="s">
        <v>285</v>
      </c>
      <c r="B54" s="240"/>
      <c r="C54" s="59">
        <f>SUM(C55)</f>
        <v>0</v>
      </c>
      <c r="D54" s="57"/>
      <c r="E54" s="55"/>
      <c r="F54" s="55"/>
      <c r="G54" s="55"/>
    </row>
    <row r="55" spans="1:7" s="58" customFormat="1" ht="12.75" hidden="1" x14ac:dyDescent="0.25">
      <c r="A55" s="87"/>
      <c r="B55" s="88"/>
      <c r="C55" s="89"/>
      <c r="D55" s="57"/>
      <c r="E55" s="90" t="s">
        <v>248</v>
      </c>
      <c r="F55" s="91" t="s">
        <v>271</v>
      </c>
      <c r="G55" s="92" t="s">
        <v>257</v>
      </c>
    </row>
    <row r="56" spans="1:7" s="58" customFormat="1" ht="4.5" customHeight="1" x14ac:dyDescent="0.25">
      <c r="A56" s="54"/>
      <c r="B56" s="55"/>
      <c r="C56" s="56"/>
      <c r="D56" s="57"/>
      <c r="E56" s="55"/>
      <c r="F56" s="55"/>
      <c r="G56" s="55"/>
    </row>
    <row r="57" spans="1:7" s="58" customFormat="1" ht="27" customHeight="1" x14ac:dyDescent="0.25">
      <c r="A57" s="239" t="s">
        <v>286</v>
      </c>
      <c r="B57" s="240"/>
      <c r="C57" s="59">
        <f>SUM(C58)</f>
        <v>1448.2225000000001</v>
      </c>
      <c r="D57" s="57"/>
      <c r="E57" s="55"/>
      <c r="F57" s="55"/>
      <c r="G57" s="55"/>
    </row>
    <row r="58" spans="1:7" s="58" customFormat="1" ht="12.75" x14ac:dyDescent="0.25">
      <c r="A58" s="87" t="s">
        <v>370</v>
      </c>
      <c r="B58" s="88" t="s">
        <v>216</v>
      </c>
      <c r="C58" s="89">
        <v>1448.2225000000001</v>
      </c>
      <c r="D58" s="57"/>
      <c r="E58" s="90" t="s">
        <v>248</v>
      </c>
      <c r="F58" s="91" t="s">
        <v>260</v>
      </c>
      <c r="G58" s="92" t="s">
        <v>257</v>
      </c>
    </row>
    <row r="59" spans="1:7" s="58" customFormat="1" ht="4.5" customHeight="1" x14ac:dyDescent="0.25">
      <c r="A59" s="54"/>
      <c r="B59" s="55"/>
      <c r="C59" s="56"/>
      <c r="D59" s="57"/>
      <c r="E59" s="55"/>
      <c r="F59" s="55"/>
      <c r="G59" s="55"/>
    </row>
    <row r="60" spans="1:7" s="58" customFormat="1" ht="24.75" hidden="1" customHeight="1" x14ac:dyDescent="0.25">
      <c r="A60" s="239" t="s">
        <v>287</v>
      </c>
      <c r="B60" s="240"/>
      <c r="C60" s="59">
        <f>SUM(C61)</f>
        <v>0</v>
      </c>
      <c r="D60" s="57"/>
      <c r="E60" s="55"/>
      <c r="F60" s="55"/>
      <c r="G60" s="55"/>
    </row>
    <row r="61" spans="1:7" s="58" customFormat="1" ht="12.75" hidden="1" x14ac:dyDescent="0.25">
      <c r="A61" s="87"/>
      <c r="B61" s="88"/>
      <c r="C61" s="89"/>
      <c r="D61" s="57"/>
      <c r="E61" s="90" t="s">
        <v>248</v>
      </c>
      <c r="F61" s="91" t="s">
        <v>259</v>
      </c>
      <c r="G61" s="92" t="s">
        <v>257</v>
      </c>
    </row>
    <row r="62" spans="1:7" s="58" customFormat="1" ht="3.75" customHeight="1" x14ac:dyDescent="0.25">
      <c r="A62" s="54"/>
      <c r="B62" s="55"/>
      <c r="C62" s="56"/>
      <c r="D62" s="57"/>
      <c r="E62" s="55"/>
      <c r="F62" s="55"/>
      <c r="G62" s="55"/>
    </row>
    <row r="63" spans="1:7" s="58" customFormat="1" ht="30" customHeight="1" x14ac:dyDescent="0.25">
      <c r="A63" s="244" t="s">
        <v>288</v>
      </c>
      <c r="B63" s="245"/>
      <c r="C63" s="59">
        <f>SUM(C64:C65)</f>
        <v>378.47450000000003</v>
      </c>
      <c r="D63" s="57"/>
      <c r="E63" s="55"/>
      <c r="F63" s="55"/>
      <c r="G63" s="55"/>
    </row>
    <row r="64" spans="1:7" s="58" customFormat="1" ht="12.75" x14ac:dyDescent="0.25">
      <c r="A64" s="60" t="s">
        <v>380</v>
      </c>
      <c r="B64" s="61" t="s">
        <v>174</v>
      </c>
      <c r="C64" s="62">
        <v>313.12450000000001</v>
      </c>
      <c r="D64" s="57"/>
      <c r="E64" s="63" t="s">
        <v>248</v>
      </c>
      <c r="F64" s="64" t="s">
        <v>256</v>
      </c>
      <c r="G64" s="65" t="s">
        <v>257</v>
      </c>
    </row>
    <row r="65" spans="1:7" s="58" customFormat="1" ht="12.75" x14ac:dyDescent="0.25">
      <c r="A65" s="225" t="s">
        <v>388</v>
      </c>
      <c r="B65" s="226" t="s">
        <v>176</v>
      </c>
      <c r="C65" s="227">
        <v>65.349999999999994</v>
      </c>
      <c r="D65" s="57"/>
      <c r="E65" s="228" t="s">
        <v>248</v>
      </c>
      <c r="F65" s="229" t="s">
        <v>256</v>
      </c>
      <c r="G65" s="230" t="s">
        <v>257</v>
      </c>
    </row>
    <row r="66" spans="1:7" s="58" customFormat="1" ht="6.75" customHeight="1" x14ac:dyDescent="0.25">
      <c r="A66" s="54"/>
      <c r="B66" s="55"/>
      <c r="C66" s="56"/>
      <c r="D66" s="57"/>
      <c r="E66" s="55"/>
      <c r="F66" s="55"/>
      <c r="G66" s="55"/>
    </row>
    <row r="67" spans="1:7" s="58" customFormat="1" ht="31.5" hidden="1" customHeight="1" x14ac:dyDescent="0.25">
      <c r="A67" s="247" t="s">
        <v>289</v>
      </c>
      <c r="B67" s="248"/>
      <c r="C67" s="59">
        <f>SUM(C68:C70)</f>
        <v>0</v>
      </c>
      <c r="D67" s="57"/>
      <c r="E67" s="55"/>
      <c r="F67" s="55"/>
      <c r="G67" s="55"/>
    </row>
    <row r="68" spans="1:7" s="58" customFormat="1" ht="12.75" hidden="1" x14ac:dyDescent="0.25">
      <c r="A68" s="207"/>
      <c r="B68" s="208"/>
      <c r="C68" s="209"/>
      <c r="D68" s="93"/>
      <c r="E68" s="216" t="s">
        <v>251</v>
      </c>
      <c r="F68" s="217"/>
      <c r="G68" s="218"/>
    </row>
    <row r="69" spans="1:7" s="58" customFormat="1" ht="12.75" hidden="1" x14ac:dyDescent="0.25">
      <c r="A69" s="210"/>
      <c r="B69" s="211"/>
      <c r="C69" s="212"/>
      <c r="D69" s="93"/>
      <c r="E69" s="219" t="s">
        <v>251</v>
      </c>
      <c r="F69" s="220"/>
      <c r="G69" s="221"/>
    </row>
    <row r="70" spans="1:7" s="58" customFormat="1" ht="12.75" hidden="1" x14ac:dyDescent="0.25">
      <c r="A70" s="213"/>
      <c r="B70" s="214"/>
      <c r="C70" s="215"/>
      <c r="D70" s="93"/>
      <c r="E70" s="222" t="s">
        <v>251</v>
      </c>
      <c r="F70" s="223"/>
      <c r="G70" s="224"/>
    </row>
    <row r="71" spans="1:7" s="58" customFormat="1" ht="6.75" hidden="1" customHeight="1" x14ac:dyDescent="0.25">
      <c r="B71" s="94"/>
      <c r="C71" s="95"/>
      <c r="D71" s="57"/>
      <c r="E71" s="57"/>
      <c r="F71" s="57"/>
      <c r="G71" s="57"/>
    </row>
    <row r="72" spans="1:7" s="58" customFormat="1" ht="12.75" hidden="1" x14ac:dyDescent="0.25">
      <c r="A72" s="99" t="s">
        <v>290</v>
      </c>
      <c r="B72" s="100"/>
      <c r="C72" s="101">
        <f>SUM(C67,C63,C60,C57,C54,C34,C31,C26,C12,C7)</f>
        <v>25920.6515</v>
      </c>
    </row>
    <row r="73" spans="1:7" s="58" customFormat="1" ht="5.25" customHeight="1" x14ac:dyDescent="0.25">
      <c r="C73" s="56"/>
    </row>
    <row r="74" spans="1:7" s="54" customFormat="1" ht="39" customHeight="1" x14ac:dyDescent="0.25">
      <c r="A74" s="249" t="s">
        <v>292</v>
      </c>
      <c r="B74" s="250"/>
      <c r="C74" s="96">
        <f>C72-C67</f>
        <v>25920.6515</v>
      </c>
    </row>
    <row r="75" spans="1:7" ht="6.75" customHeight="1" x14ac:dyDescent="0.25"/>
    <row r="76" spans="1:7" s="54" customFormat="1" ht="33.75" customHeight="1" x14ac:dyDescent="0.25">
      <c r="A76" s="249" t="s">
        <v>293</v>
      </c>
      <c r="B76" s="250"/>
      <c r="C76" s="96">
        <v>7770</v>
      </c>
    </row>
    <row r="77" spans="1:7" ht="6" customHeight="1" x14ac:dyDescent="0.25"/>
    <row r="78" spans="1:7" s="54" customFormat="1" ht="42" customHeight="1" x14ac:dyDescent="0.25">
      <c r="A78" s="249" t="s">
        <v>294</v>
      </c>
      <c r="B78" s="250"/>
      <c r="C78" s="96">
        <f>SUM(C74,C76)</f>
        <v>33690.6515</v>
      </c>
    </row>
    <row r="80" spans="1:7" ht="38.25" customHeight="1" x14ac:dyDescent="0.25">
      <c r="A80" s="246" t="s">
        <v>291</v>
      </c>
      <c r="B80" s="246"/>
      <c r="C80" s="246"/>
      <c r="D80" s="246"/>
      <c r="E80" s="246"/>
      <c r="F80" s="246"/>
      <c r="G80" s="246"/>
    </row>
    <row r="82" spans="3:3" x14ac:dyDescent="0.25">
      <c r="C82" s="97"/>
    </row>
    <row r="85" spans="3:3" x14ac:dyDescent="0.25">
      <c r="C85" s="98"/>
    </row>
    <row r="87" spans="3:3" x14ac:dyDescent="0.25">
      <c r="C87" s="98"/>
    </row>
  </sheetData>
  <mergeCells count="15">
    <mergeCell ref="A80:G80"/>
    <mergeCell ref="A54:B54"/>
    <mergeCell ref="A57:B57"/>
    <mergeCell ref="A60:B60"/>
    <mergeCell ref="A63:B63"/>
    <mergeCell ref="A67:B67"/>
    <mergeCell ref="A74:B74"/>
    <mergeCell ref="A76:B76"/>
    <mergeCell ref="A78:B78"/>
    <mergeCell ref="A34:B34"/>
    <mergeCell ref="A1:G1"/>
    <mergeCell ref="A7:B7"/>
    <mergeCell ref="A12:B12"/>
    <mergeCell ref="A26:B26"/>
    <mergeCell ref="A31:B31"/>
  </mergeCells>
  <printOptions horizontalCentered="1"/>
  <pageMargins left="0.11811023622047245" right="0.11811023622047245" top="0.55118110236220474" bottom="0.35433070866141736" header="0.11811023622047245" footer="0.19685039370078741"/>
  <pageSetup paperSize="9" scale="67" orientation="portrait" r:id="rId1"/>
  <headerFooter>
    <oddFooter>&amp;L&amp;9&amp;K00-010&amp;F - &amp;A&amp;R&amp;9&amp;K00-015Desembre/2021</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Y18"/>
  <sheetViews>
    <sheetView zoomScale="53" zoomScaleNormal="53" workbookViewId="0">
      <selection activeCell="H5" sqref="H5"/>
    </sheetView>
  </sheetViews>
  <sheetFormatPr baseColWidth="10" defaultColWidth="11.42578125" defaultRowHeight="18" customHeight="1" x14ac:dyDescent="0.25"/>
  <cols>
    <col min="1" max="1" width="8.7109375" style="29" customWidth="1"/>
    <col min="2" max="2" width="15.140625" style="102" customWidth="1"/>
    <col min="3" max="3" width="14.85546875" style="102" customWidth="1"/>
    <col min="4" max="4" width="14.42578125" style="103" customWidth="1"/>
    <col min="5" max="5" width="14" style="102" customWidth="1"/>
    <col min="6" max="6" width="12.7109375" style="103" customWidth="1"/>
    <col min="7" max="7" width="15.7109375" style="103" customWidth="1"/>
    <col min="8" max="8" width="14.42578125" style="103" customWidth="1"/>
    <col min="9" max="9" width="15.7109375" style="103" customWidth="1"/>
    <col min="10" max="10" width="14.140625" style="103" customWidth="1"/>
    <col min="11" max="11" width="14.42578125" style="102" customWidth="1"/>
    <col min="12" max="12" width="15.7109375" style="102" customWidth="1"/>
    <col min="13" max="13" width="2" style="29" customWidth="1"/>
    <col min="14" max="14" width="15" style="102" customWidth="1"/>
    <col min="15" max="16" width="15.28515625" style="102" customWidth="1"/>
    <col min="17" max="17" width="15.85546875" style="102" customWidth="1"/>
    <col min="18" max="18" width="15.7109375" style="102" customWidth="1"/>
    <col min="19" max="19" width="1" style="102" customWidth="1"/>
    <col min="20" max="20" width="14.28515625" style="102" customWidth="1"/>
    <col min="21" max="21" width="16.85546875" style="102" customWidth="1"/>
    <col min="22" max="22" width="1.28515625" style="29" customWidth="1"/>
    <col min="23" max="23" width="13.7109375" style="29" customWidth="1"/>
    <col min="24" max="24" width="1.5703125" style="29" customWidth="1"/>
    <col min="25" max="25" width="14.7109375" style="29" customWidth="1"/>
    <col min="26" max="16384" width="11.42578125" style="29"/>
  </cols>
  <sheetData>
    <row r="1" spans="1:25" ht="45" customHeight="1" thickBot="1" x14ac:dyDescent="0.3">
      <c r="A1" s="251" t="s">
        <v>355</v>
      </c>
      <c r="B1" s="252"/>
      <c r="C1" s="252"/>
      <c r="D1" s="252"/>
      <c r="E1" s="252"/>
      <c r="F1" s="252"/>
      <c r="G1" s="252"/>
      <c r="H1" s="252"/>
      <c r="I1" s="252"/>
      <c r="J1" s="252"/>
      <c r="K1" s="252"/>
      <c r="L1" s="252"/>
      <c r="M1" s="252"/>
      <c r="N1" s="252"/>
      <c r="O1" s="252"/>
      <c r="P1" s="252"/>
      <c r="Q1" s="252"/>
      <c r="R1" s="252"/>
      <c r="S1" s="252"/>
      <c r="T1" s="252"/>
      <c r="U1" s="252"/>
      <c r="V1" s="252"/>
      <c r="W1" s="252"/>
      <c r="X1" s="252"/>
      <c r="Y1" s="253"/>
    </row>
    <row r="2" spans="1:25" ht="15" x14ac:dyDescent="0.25"/>
    <row r="3" spans="1:25" s="104" customFormat="1" ht="57" thickBot="1" x14ac:dyDescent="0.3">
      <c r="B3" s="105"/>
      <c r="C3" s="106" t="s">
        <v>295</v>
      </c>
      <c r="D3" s="107" t="s">
        <v>296</v>
      </c>
      <c r="E3" s="105"/>
      <c r="F3" s="108"/>
      <c r="G3" s="106" t="s">
        <v>297</v>
      </c>
      <c r="H3" s="107" t="s">
        <v>298</v>
      </c>
      <c r="I3" s="108"/>
      <c r="J3" s="108"/>
      <c r="K3" s="105"/>
      <c r="L3" s="105"/>
      <c r="N3" s="106" t="s">
        <v>299</v>
      </c>
      <c r="O3" s="106" t="s">
        <v>300</v>
      </c>
      <c r="P3" s="105"/>
      <c r="Q3" s="105"/>
      <c r="R3" s="105"/>
      <c r="S3" s="105"/>
      <c r="T3" s="107" t="s">
        <v>301</v>
      </c>
      <c r="U3" s="107" t="s">
        <v>302</v>
      </c>
      <c r="W3" s="109" t="s">
        <v>303</v>
      </c>
      <c r="X3" s="109"/>
    </row>
    <row r="4" spans="1:25" ht="60.75" thickBot="1" x14ac:dyDescent="0.3">
      <c r="A4" s="110" t="s">
        <v>304</v>
      </c>
      <c r="B4" s="111" t="s">
        <v>305</v>
      </c>
      <c r="C4" s="112" t="s">
        <v>306</v>
      </c>
      <c r="D4" s="113" t="s">
        <v>307</v>
      </c>
      <c r="E4" s="114" t="s">
        <v>308</v>
      </c>
      <c r="F4" s="115" t="s">
        <v>309</v>
      </c>
      <c r="G4" s="116" t="s">
        <v>310</v>
      </c>
      <c r="H4" s="117" t="s">
        <v>311</v>
      </c>
      <c r="I4" s="118" t="s">
        <v>312</v>
      </c>
      <c r="J4" s="119" t="s">
        <v>313</v>
      </c>
      <c r="K4" s="120" t="s">
        <v>314</v>
      </c>
      <c r="L4" s="121" t="s">
        <v>315</v>
      </c>
      <c r="N4" s="122" t="s">
        <v>316</v>
      </c>
      <c r="O4" s="123" t="s">
        <v>317</v>
      </c>
      <c r="P4" s="124" t="s">
        <v>318</v>
      </c>
      <c r="Q4" s="124" t="s">
        <v>319</v>
      </c>
      <c r="R4" s="125" t="s">
        <v>320</v>
      </c>
      <c r="S4" s="126"/>
      <c r="T4" s="127" t="s">
        <v>321</v>
      </c>
      <c r="U4" s="128" t="s">
        <v>322</v>
      </c>
      <c r="W4" s="128" t="s">
        <v>323</v>
      </c>
      <c r="X4" s="129"/>
      <c r="Y4" s="128" t="s">
        <v>324</v>
      </c>
    </row>
    <row r="5" spans="1:25" ht="34.5" customHeight="1" x14ac:dyDescent="0.25">
      <c r="A5" s="130" t="s">
        <v>332</v>
      </c>
      <c r="B5" s="165">
        <v>3956421.82</v>
      </c>
      <c r="C5" s="166">
        <f>COMPONENTS!G796</f>
        <v>529413.99</v>
      </c>
      <c r="D5" s="167">
        <f>COMPONENTS!F796</f>
        <v>25920.6515</v>
      </c>
      <c r="E5" s="168">
        <f>COMPONENTS!G797</f>
        <v>413651.09</v>
      </c>
      <c r="F5" s="169">
        <f>COMPONENTS!F797</f>
        <v>9666.8786</v>
      </c>
      <c r="G5" s="170">
        <f>COMPONENTS!G800</f>
        <v>398498.73999999993</v>
      </c>
      <c r="H5" s="171">
        <f>COMPONENTS!F800</f>
        <v>7770.0837999999994</v>
      </c>
      <c r="I5" s="131">
        <f t="shared" ref="I5:J5" si="0">E5-G5</f>
        <v>15152.350000000093</v>
      </c>
      <c r="J5" s="132">
        <f t="shared" si="0"/>
        <v>1896.7948000000006</v>
      </c>
      <c r="K5" s="172">
        <f>COMPONENTS!G798</f>
        <v>1962713.4100000004</v>
      </c>
      <c r="L5" s="133">
        <f>B5-C5-E5-K5</f>
        <v>1050643.3299999998</v>
      </c>
      <c r="N5" s="134">
        <f>L5*C8</f>
        <v>140587.96122052189</v>
      </c>
      <c r="O5" s="135">
        <f>L5*G8</f>
        <v>105822.90317931875</v>
      </c>
      <c r="P5" s="136">
        <f>L5*I8</f>
        <v>4023.7659647033279</v>
      </c>
      <c r="Q5" s="136">
        <f>L5*K8</f>
        <v>521206.24309923948</v>
      </c>
      <c r="R5" s="137">
        <f>L5*L8</f>
        <v>279002.45653621649</v>
      </c>
      <c r="T5" s="138">
        <f>N5*D5/C5</f>
        <v>6883.3306575307215</v>
      </c>
      <c r="U5" s="139">
        <f>H5*O5/G5</f>
        <v>2063.3762246339679</v>
      </c>
      <c r="W5" s="140">
        <f>D5+H5+T5+U5</f>
        <v>42637.44218216469</v>
      </c>
      <c r="X5" s="141"/>
      <c r="Y5" s="142">
        <f>(W5-D5)/D5</f>
        <v>0.64492170199366672</v>
      </c>
    </row>
    <row r="6" spans="1:25" ht="15.75" thickBot="1" x14ac:dyDescent="0.3"/>
    <row r="7" spans="1:25" ht="30.75" thickBot="1" x14ac:dyDescent="0.3">
      <c r="A7" s="143" t="s">
        <v>304</v>
      </c>
      <c r="B7" s="144" t="s">
        <v>325</v>
      </c>
      <c r="C7" s="145" t="s">
        <v>326</v>
      </c>
      <c r="D7" s="146"/>
      <c r="E7" s="145" t="s">
        <v>327</v>
      </c>
      <c r="F7" s="147"/>
      <c r="G7" s="148" t="s">
        <v>328</v>
      </c>
      <c r="H7" s="149"/>
      <c r="I7" s="150" t="s">
        <v>329</v>
      </c>
      <c r="J7" s="151"/>
      <c r="K7" s="152" t="s">
        <v>330</v>
      </c>
      <c r="L7" s="153" t="s">
        <v>331</v>
      </c>
    </row>
    <row r="8" spans="1:25" ht="40.5" customHeight="1" x14ac:dyDescent="0.25">
      <c r="A8" s="154" t="s">
        <v>332</v>
      </c>
      <c r="B8" s="155">
        <v>1</v>
      </c>
      <c r="C8" s="156">
        <f>C5/B5</f>
        <v>0.1338113108475375</v>
      </c>
      <c r="D8" s="157"/>
      <c r="E8" s="156">
        <f>E5/B5</f>
        <v>0.10455181697486443</v>
      </c>
      <c r="F8" s="158"/>
      <c r="G8" s="159">
        <f>G5/B5</f>
        <v>0.10072200542054435</v>
      </c>
      <c r="H8" s="160"/>
      <c r="I8" s="161">
        <f>I5/B5</f>
        <v>3.8298115543200836E-3</v>
      </c>
      <c r="J8" s="162"/>
      <c r="K8" s="163">
        <f>K5/B5</f>
        <v>0.49608295052826307</v>
      </c>
      <c r="L8" s="164">
        <f>L5/B5</f>
        <v>0.26555392164933511</v>
      </c>
    </row>
    <row r="9" spans="1:25" ht="15" x14ac:dyDescent="0.25">
      <c r="C9" s="29"/>
      <c r="D9" s="29"/>
      <c r="E9" s="29"/>
      <c r="F9" s="29"/>
      <c r="G9" s="29"/>
      <c r="H9" s="29"/>
      <c r="I9" s="29"/>
      <c r="J9" s="29"/>
      <c r="K9" s="29"/>
      <c r="L9" s="29"/>
      <c r="N9" s="29"/>
      <c r="O9" s="29"/>
      <c r="P9" s="29"/>
      <c r="Q9" s="29"/>
      <c r="R9" s="29"/>
      <c r="S9" s="29"/>
      <c r="T9" s="29"/>
      <c r="U9" s="29"/>
    </row>
    <row r="12" spans="1:25" ht="18" customHeight="1" x14ac:dyDescent="0.25">
      <c r="B12" s="231" t="s">
        <v>349</v>
      </c>
      <c r="D12" s="232">
        <f>C5/D5</f>
        <v>20.424409085550955</v>
      </c>
      <c r="F12" s="103">
        <f>D12*1.5</f>
        <v>30.636613628326433</v>
      </c>
    </row>
    <row r="13" spans="1:25" ht="18" customHeight="1" x14ac:dyDescent="0.25">
      <c r="B13" s="102" t="s">
        <v>350</v>
      </c>
      <c r="D13" s="233">
        <f>C5/(C5+E5+K5)</f>
        <v>0.18219351262387518</v>
      </c>
      <c r="F13" s="103">
        <f>D13*1.5</f>
        <v>0.27329026893581276</v>
      </c>
    </row>
    <row r="15" spans="1:25" ht="18" customHeight="1" x14ac:dyDescent="0.25">
      <c r="B15" s="102" t="s">
        <v>351</v>
      </c>
    </row>
    <row r="16" spans="1:25" ht="18" customHeight="1" x14ac:dyDescent="0.25">
      <c r="B16" s="234" t="s">
        <v>352</v>
      </c>
      <c r="D16" s="236">
        <v>30</v>
      </c>
    </row>
    <row r="17" spans="2:4" ht="18" customHeight="1" x14ac:dyDescent="0.25">
      <c r="B17" s="102" t="s">
        <v>354</v>
      </c>
    </row>
    <row r="18" spans="2:4" ht="18" customHeight="1" x14ac:dyDescent="0.25">
      <c r="B18" s="234" t="s">
        <v>353</v>
      </c>
      <c r="D18" s="235">
        <v>0.25</v>
      </c>
    </row>
  </sheetData>
  <mergeCells count="1">
    <mergeCell ref="A1:Y1"/>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802"/>
  <sheetViews>
    <sheetView workbookViewId="0">
      <pane xSplit="8925" ySplit="3405" topLeftCell="E788" activePane="bottomRight"/>
      <selection activeCell="A9" sqref="A9:H48"/>
      <selection pane="topRight" activeCell="J81" sqref="J81:J401"/>
      <selection pane="bottomLeft" activeCell="E710" sqref="E710"/>
      <selection pane="bottomRight" activeCell="G796" sqref="G796:G798"/>
    </sheetView>
  </sheetViews>
  <sheetFormatPr baseColWidth="10" defaultColWidth="9.140625" defaultRowHeight="15" x14ac:dyDescent="0.25"/>
  <cols>
    <col min="1" max="1" width="6.42578125" style="173" customWidth="1"/>
    <col min="2" max="2" width="12.42578125" style="173" customWidth="1"/>
    <col min="3" max="3" width="6.42578125" style="173" customWidth="1"/>
    <col min="4" max="4" width="41.42578125" style="173" customWidth="1"/>
    <col min="5" max="5" width="14.5703125" style="173" customWidth="1"/>
    <col min="6" max="6" width="16.42578125" style="173" customWidth="1"/>
    <col min="7" max="7" width="16.5703125" style="173" customWidth="1"/>
    <col min="8" max="8" width="6.42578125" style="173" customWidth="1"/>
    <col min="9" max="9" width="9.140625" style="173"/>
    <col min="10" max="10" width="4.85546875" style="173" customWidth="1"/>
    <col min="11" max="16384" width="9.140625" style="173"/>
  </cols>
  <sheetData>
    <row r="1" spans="1:10" x14ac:dyDescent="0.25">
      <c r="A1" s="254"/>
      <c r="B1" s="254"/>
      <c r="C1" s="254"/>
      <c r="D1" s="254"/>
      <c r="E1" s="254"/>
      <c r="F1" s="254"/>
      <c r="G1" s="254"/>
      <c r="H1" s="254"/>
    </row>
    <row r="2" spans="1:10" x14ac:dyDescent="0.25">
      <c r="A2" s="254"/>
      <c r="B2" s="254"/>
      <c r="C2" s="254"/>
      <c r="D2" s="254"/>
      <c r="E2" s="254"/>
      <c r="F2" s="254"/>
      <c r="G2" s="254"/>
      <c r="H2" s="254"/>
    </row>
    <row r="3" spans="1:10" x14ac:dyDescent="0.25">
      <c r="A3" s="254"/>
      <c r="B3" s="254"/>
      <c r="C3" s="254"/>
      <c r="D3" s="254"/>
      <c r="E3" s="254"/>
      <c r="F3" s="254"/>
      <c r="G3" s="254"/>
      <c r="H3" s="254"/>
    </row>
    <row r="4" spans="1:10" x14ac:dyDescent="0.25">
      <c r="A4" s="254"/>
      <c r="B4" s="254"/>
      <c r="C4" s="254"/>
      <c r="D4" s="254"/>
      <c r="E4" s="254"/>
      <c r="F4" s="254"/>
      <c r="G4" s="254"/>
      <c r="H4" s="254"/>
    </row>
    <row r="5" spans="1:10" ht="20.25" customHeight="1" x14ac:dyDescent="0.3">
      <c r="A5" s="256" t="s">
        <v>333</v>
      </c>
      <c r="B5" s="256" t="s">
        <v>333</v>
      </c>
      <c r="C5" s="256" t="s">
        <v>333</v>
      </c>
      <c r="D5" s="256" t="s">
        <v>333</v>
      </c>
      <c r="E5" s="256" t="s">
        <v>333</v>
      </c>
      <c r="F5" s="256" t="s">
        <v>333</v>
      </c>
      <c r="G5" s="254"/>
      <c r="H5" s="254"/>
    </row>
    <row r="6" spans="1:10" x14ac:dyDescent="0.25">
      <c r="A6" s="254"/>
      <c r="B6" s="254"/>
      <c r="C6" s="254"/>
      <c r="D6" s="254"/>
      <c r="E6" s="254"/>
      <c r="F6" s="254"/>
      <c r="G6" s="254"/>
      <c r="H6" s="254"/>
    </row>
    <row r="7" spans="1:10" x14ac:dyDescent="0.25">
      <c r="A7" s="255" t="s">
        <v>334</v>
      </c>
      <c r="B7" s="255" t="s">
        <v>334</v>
      </c>
      <c r="C7" s="255" t="s">
        <v>334</v>
      </c>
      <c r="D7" s="255" t="s">
        <v>334</v>
      </c>
      <c r="E7" s="255" t="s">
        <v>334</v>
      </c>
      <c r="F7" s="255" t="s">
        <v>334</v>
      </c>
      <c r="G7" s="255" t="s">
        <v>334</v>
      </c>
      <c r="H7" s="255" t="s">
        <v>334</v>
      </c>
    </row>
    <row r="8" spans="1:10" x14ac:dyDescent="0.25">
      <c r="A8" s="174" t="s">
        <v>335</v>
      </c>
      <c r="B8" s="174" t="s">
        <v>267</v>
      </c>
      <c r="C8" s="174" t="s">
        <v>336</v>
      </c>
      <c r="D8" s="174" t="s">
        <v>268</v>
      </c>
      <c r="E8" s="174" t="s">
        <v>337</v>
      </c>
      <c r="F8" s="174" t="s">
        <v>338</v>
      </c>
      <c r="G8" s="174" t="s">
        <v>339</v>
      </c>
      <c r="H8" s="174" t="s">
        <v>340</v>
      </c>
    </row>
    <row r="9" spans="1:10" x14ac:dyDescent="0.25">
      <c r="A9" s="257">
        <v>1</v>
      </c>
      <c r="B9" s="258" t="s">
        <v>84</v>
      </c>
      <c r="C9" s="258" t="s">
        <v>356</v>
      </c>
      <c r="D9" s="259" t="s">
        <v>148</v>
      </c>
      <c r="E9" s="260">
        <v>23.38</v>
      </c>
      <c r="F9" s="260">
        <v>10.400600000000001</v>
      </c>
      <c r="G9" s="260">
        <v>243.16</v>
      </c>
      <c r="H9" s="260">
        <v>0.01</v>
      </c>
      <c r="J9" s="173" t="s">
        <v>346</v>
      </c>
    </row>
    <row r="10" spans="1:10" x14ac:dyDescent="0.25">
      <c r="A10" s="257">
        <v>2</v>
      </c>
      <c r="B10" s="258" t="s">
        <v>86</v>
      </c>
      <c r="C10" s="258" t="s">
        <v>128</v>
      </c>
      <c r="D10" s="259" t="s">
        <v>151</v>
      </c>
      <c r="E10" s="260">
        <v>22.07</v>
      </c>
      <c r="F10" s="260">
        <v>237.096</v>
      </c>
      <c r="G10" s="260">
        <v>5232.7</v>
      </c>
      <c r="H10" s="260">
        <v>0.13</v>
      </c>
      <c r="J10" s="173" t="s">
        <v>346</v>
      </c>
    </row>
    <row r="11" spans="1:10" x14ac:dyDescent="0.25">
      <c r="A11" s="257">
        <v>3</v>
      </c>
      <c r="B11" s="258" t="s">
        <v>87</v>
      </c>
      <c r="C11" s="258" t="s">
        <v>356</v>
      </c>
      <c r="D11" s="259" t="s">
        <v>152</v>
      </c>
      <c r="E11" s="260">
        <v>22.07</v>
      </c>
      <c r="F11" s="260">
        <v>7.75</v>
      </c>
      <c r="G11" s="260">
        <v>171.04</v>
      </c>
      <c r="H11" s="260">
        <v>0</v>
      </c>
      <c r="J11" s="173" t="s">
        <v>346</v>
      </c>
    </row>
    <row r="12" spans="1:10" x14ac:dyDescent="0.25">
      <c r="A12" s="257">
        <v>4</v>
      </c>
      <c r="B12" s="258" t="s">
        <v>102</v>
      </c>
      <c r="C12" s="258" t="s">
        <v>128</v>
      </c>
      <c r="D12" s="259" t="s">
        <v>167</v>
      </c>
      <c r="E12" s="260">
        <v>23.26</v>
      </c>
      <c r="F12" s="260">
        <v>114.3869</v>
      </c>
      <c r="G12" s="260">
        <v>2660.65</v>
      </c>
      <c r="H12" s="260">
        <v>7.0000000000000007E-2</v>
      </c>
      <c r="J12" s="173" t="s">
        <v>346</v>
      </c>
    </row>
    <row r="13" spans="1:10" x14ac:dyDescent="0.25">
      <c r="A13" s="257">
        <v>5</v>
      </c>
      <c r="B13" s="258" t="s">
        <v>105</v>
      </c>
      <c r="C13" s="258" t="s">
        <v>356</v>
      </c>
      <c r="D13" s="259" t="s">
        <v>172</v>
      </c>
      <c r="E13" s="260">
        <v>22.81</v>
      </c>
      <c r="F13" s="260">
        <v>109.849</v>
      </c>
      <c r="G13" s="260">
        <v>2505.65</v>
      </c>
      <c r="H13" s="260">
        <v>0.06</v>
      </c>
      <c r="J13" s="173" t="s">
        <v>346</v>
      </c>
    </row>
    <row r="14" spans="1:10" x14ac:dyDescent="0.25">
      <c r="A14" s="257">
        <v>6</v>
      </c>
      <c r="B14" s="258" t="s">
        <v>106</v>
      </c>
      <c r="C14" s="258" t="s">
        <v>128</v>
      </c>
      <c r="D14" s="259" t="s">
        <v>173</v>
      </c>
      <c r="E14" s="260">
        <v>20.53</v>
      </c>
      <c r="F14" s="260">
        <v>137.8792</v>
      </c>
      <c r="G14" s="260">
        <v>2830.66</v>
      </c>
      <c r="H14" s="260">
        <v>7.0000000000000007E-2</v>
      </c>
      <c r="J14" s="173" t="s">
        <v>346</v>
      </c>
    </row>
    <row r="15" spans="1:10" x14ac:dyDescent="0.25">
      <c r="A15" s="257">
        <v>7</v>
      </c>
      <c r="B15" s="258" t="s">
        <v>357</v>
      </c>
      <c r="C15" s="258" t="s">
        <v>128</v>
      </c>
      <c r="D15" s="259" t="s">
        <v>224</v>
      </c>
      <c r="E15" s="260">
        <v>20.49</v>
      </c>
      <c r="F15" s="260">
        <v>10.808299999999999</v>
      </c>
      <c r="G15" s="260">
        <v>221.46</v>
      </c>
      <c r="H15" s="260">
        <v>0.01</v>
      </c>
      <c r="J15" s="173" t="s">
        <v>346</v>
      </c>
    </row>
    <row r="16" spans="1:10" x14ac:dyDescent="0.25">
      <c r="A16" s="257">
        <v>8</v>
      </c>
      <c r="B16" s="258" t="s">
        <v>203</v>
      </c>
      <c r="C16" s="258" t="s">
        <v>128</v>
      </c>
      <c r="D16" s="259" t="s">
        <v>204</v>
      </c>
      <c r="E16" s="260">
        <v>19.96</v>
      </c>
      <c r="F16" s="260">
        <v>110.3879</v>
      </c>
      <c r="G16" s="260">
        <v>2203.34</v>
      </c>
      <c r="H16" s="260">
        <v>0.06</v>
      </c>
      <c r="J16" s="173" t="s">
        <v>346</v>
      </c>
    </row>
    <row r="17" spans="1:10" x14ac:dyDescent="0.25">
      <c r="A17" s="257">
        <v>9</v>
      </c>
      <c r="B17" s="258" t="s">
        <v>211</v>
      </c>
      <c r="C17" s="258" t="s">
        <v>356</v>
      </c>
      <c r="D17" s="259" t="s">
        <v>212</v>
      </c>
      <c r="E17" s="260">
        <v>19.600000000000001</v>
      </c>
      <c r="F17" s="260">
        <v>57.177500000000002</v>
      </c>
      <c r="G17" s="260">
        <v>1120.67</v>
      </c>
      <c r="H17" s="260">
        <v>0.03</v>
      </c>
      <c r="J17" s="173" t="s">
        <v>346</v>
      </c>
    </row>
    <row r="18" spans="1:10" x14ac:dyDescent="0.25">
      <c r="A18" s="257">
        <v>10</v>
      </c>
      <c r="B18" s="258" t="s">
        <v>358</v>
      </c>
      <c r="C18" s="258" t="s">
        <v>356</v>
      </c>
      <c r="D18" s="259" t="s">
        <v>359</v>
      </c>
      <c r="E18" s="260">
        <v>19.600000000000001</v>
      </c>
      <c r="F18" s="260">
        <v>127.5607</v>
      </c>
      <c r="G18" s="260">
        <v>2500.19</v>
      </c>
      <c r="H18" s="260">
        <v>0.06</v>
      </c>
      <c r="J18" s="173" t="s">
        <v>346</v>
      </c>
    </row>
    <row r="19" spans="1:10" x14ac:dyDescent="0.25">
      <c r="A19" s="257">
        <v>11</v>
      </c>
      <c r="B19" s="258" t="s">
        <v>219</v>
      </c>
      <c r="C19" s="258" t="s">
        <v>128</v>
      </c>
      <c r="D19" s="259" t="s">
        <v>220</v>
      </c>
      <c r="E19" s="260">
        <v>18.43</v>
      </c>
      <c r="F19" s="260">
        <v>456.03460000000001</v>
      </c>
      <c r="G19" s="260">
        <v>8404.73</v>
      </c>
      <c r="H19" s="260">
        <v>0.21</v>
      </c>
      <c r="J19" s="173" t="s">
        <v>346</v>
      </c>
    </row>
    <row r="20" spans="1:10" x14ac:dyDescent="0.25">
      <c r="A20" s="257">
        <v>12</v>
      </c>
      <c r="B20" s="258" t="s">
        <v>223</v>
      </c>
      <c r="C20" s="258" t="s">
        <v>128</v>
      </c>
      <c r="D20" s="259" t="s">
        <v>224</v>
      </c>
      <c r="E20" s="260">
        <v>19.059999999999999</v>
      </c>
      <c r="F20" s="260">
        <v>540.79480000000001</v>
      </c>
      <c r="G20" s="260">
        <v>10307.56</v>
      </c>
      <c r="H20" s="260">
        <v>0.26</v>
      </c>
      <c r="J20" s="173" t="s">
        <v>346</v>
      </c>
    </row>
    <row r="21" spans="1:10" x14ac:dyDescent="0.25">
      <c r="A21" s="257">
        <v>13</v>
      </c>
      <c r="B21" s="258" t="s">
        <v>360</v>
      </c>
      <c r="C21" s="258" t="s">
        <v>128</v>
      </c>
      <c r="D21" s="259" t="s">
        <v>185</v>
      </c>
      <c r="E21" s="260">
        <v>19</v>
      </c>
      <c r="F21" s="260">
        <v>15.12</v>
      </c>
      <c r="G21" s="260">
        <v>287.27999999999997</v>
      </c>
      <c r="H21" s="260">
        <v>0.01</v>
      </c>
      <c r="J21" s="173" t="s">
        <v>346</v>
      </c>
    </row>
    <row r="22" spans="1:10" x14ac:dyDescent="0.25">
      <c r="A22" s="257">
        <v>14</v>
      </c>
      <c r="B22" s="258" t="s">
        <v>361</v>
      </c>
      <c r="C22" s="258" t="s">
        <v>128</v>
      </c>
      <c r="D22" s="259" t="s">
        <v>186</v>
      </c>
      <c r="E22" s="260">
        <v>19</v>
      </c>
      <c r="F22" s="260">
        <v>12.545</v>
      </c>
      <c r="G22" s="260">
        <v>238.36</v>
      </c>
      <c r="H22" s="260">
        <v>0.01</v>
      </c>
      <c r="J22" s="173" t="s">
        <v>346</v>
      </c>
    </row>
    <row r="23" spans="1:10" x14ac:dyDescent="0.25">
      <c r="A23" s="257">
        <v>15</v>
      </c>
      <c r="B23" s="258" t="s">
        <v>362</v>
      </c>
      <c r="C23" s="258" t="s">
        <v>128</v>
      </c>
      <c r="D23" s="259" t="s">
        <v>187</v>
      </c>
      <c r="E23" s="260">
        <v>19.07</v>
      </c>
      <c r="F23" s="260">
        <v>0</v>
      </c>
      <c r="G23" s="260">
        <v>0</v>
      </c>
      <c r="H23" s="260">
        <v>0</v>
      </c>
      <c r="J23" s="173" t="s">
        <v>346</v>
      </c>
    </row>
    <row r="24" spans="1:10" x14ac:dyDescent="0.25">
      <c r="A24" s="257">
        <v>16</v>
      </c>
      <c r="B24" s="258" t="s">
        <v>363</v>
      </c>
      <c r="C24" s="258" t="s">
        <v>128</v>
      </c>
      <c r="D24" s="259" t="s">
        <v>189</v>
      </c>
      <c r="E24" s="260">
        <v>19.86</v>
      </c>
      <c r="F24" s="260">
        <v>166.6163</v>
      </c>
      <c r="G24" s="260">
        <v>3309</v>
      </c>
      <c r="H24" s="260">
        <v>0.08</v>
      </c>
      <c r="J24" s="173" t="s">
        <v>346</v>
      </c>
    </row>
    <row r="25" spans="1:10" x14ac:dyDescent="0.25">
      <c r="A25" s="257">
        <v>17</v>
      </c>
      <c r="B25" s="258" t="s">
        <v>364</v>
      </c>
      <c r="C25" s="258" t="s">
        <v>128</v>
      </c>
      <c r="D25" s="259" t="s">
        <v>196</v>
      </c>
      <c r="E25" s="260">
        <v>19.86</v>
      </c>
      <c r="F25" s="260">
        <v>1.7130000000000001</v>
      </c>
      <c r="G25" s="260">
        <v>34.020000000000003</v>
      </c>
      <c r="H25" s="260">
        <v>0</v>
      </c>
      <c r="J25" s="173" t="s">
        <v>346</v>
      </c>
    </row>
    <row r="26" spans="1:10" x14ac:dyDescent="0.25">
      <c r="A26" s="257">
        <v>18</v>
      </c>
      <c r="B26" s="258" t="s">
        <v>365</v>
      </c>
      <c r="C26" s="258" t="s">
        <v>128</v>
      </c>
      <c r="D26" s="259" t="s">
        <v>202</v>
      </c>
      <c r="E26" s="260">
        <v>19.84</v>
      </c>
      <c r="F26" s="260">
        <v>5.28</v>
      </c>
      <c r="G26" s="260">
        <v>104.76</v>
      </c>
      <c r="H26" s="260">
        <v>0</v>
      </c>
      <c r="J26" s="173" t="s">
        <v>346</v>
      </c>
    </row>
    <row r="27" spans="1:10" x14ac:dyDescent="0.25">
      <c r="A27" s="257">
        <v>19</v>
      </c>
      <c r="B27" s="258" t="s">
        <v>366</v>
      </c>
      <c r="C27" s="258" t="s">
        <v>128</v>
      </c>
      <c r="D27" s="259" t="s">
        <v>204</v>
      </c>
      <c r="E27" s="260">
        <v>23.04</v>
      </c>
      <c r="F27" s="260">
        <v>469.47800000000001</v>
      </c>
      <c r="G27" s="260">
        <v>10816.79</v>
      </c>
      <c r="H27" s="260">
        <v>0.27</v>
      </c>
      <c r="J27" s="173" t="s">
        <v>346</v>
      </c>
    </row>
    <row r="28" spans="1:10" x14ac:dyDescent="0.25">
      <c r="A28" s="257">
        <v>20</v>
      </c>
      <c r="B28" s="258" t="s">
        <v>367</v>
      </c>
      <c r="C28" s="258" t="s">
        <v>128</v>
      </c>
      <c r="D28" s="259" t="s">
        <v>368</v>
      </c>
      <c r="E28" s="260">
        <v>18.98</v>
      </c>
      <c r="F28" s="260">
        <v>0.05</v>
      </c>
      <c r="G28" s="260">
        <v>0.95</v>
      </c>
      <c r="H28" s="260">
        <v>0</v>
      </c>
      <c r="J28" s="173" t="s">
        <v>346</v>
      </c>
    </row>
    <row r="29" spans="1:10" x14ac:dyDescent="0.25">
      <c r="A29" s="257">
        <v>21</v>
      </c>
      <c r="B29" s="258" t="s">
        <v>369</v>
      </c>
      <c r="C29" s="258" t="s">
        <v>128</v>
      </c>
      <c r="D29" s="259" t="s">
        <v>212</v>
      </c>
      <c r="E29" s="260">
        <v>19</v>
      </c>
      <c r="F29" s="260">
        <v>610.42970000000003</v>
      </c>
      <c r="G29" s="260">
        <v>11598.16</v>
      </c>
      <c r="H29" s="260">
        <v>0.28999999999999998</v>
      </c>
      <c r="J29" s="173" t="s">
        <v>346</v>
      </c>
    </row>
    <row r="30" spans="1:10" x14ac:dyDescent="0.25">
      <c r="A30" s="257">
        <v>22</v>
      </c>
      <c r="B30" s="258" t="s">
        <v>370</v>
      </c>
      <c r="C30" s="258" t="s">
        <v>128</v>
      </c>
      <c r="D30" s="259" t="s">
        <v>216</v>
      </c>
      <c r="E30" s="260">
        <v>26.62</v>
      </c>
      <c r="F30" s="260">
        <v>1448.2225000000001</v>
      </c>
      <c r="G30" s="260">
        <v>38551.699999999997</v>
      </c>
      <c r="H30" s="260">
        <v>0.97</v>
      </c>
      <c r="J30" s="173" t="s">
        <v>346</v>
      </c>
    </row>
    <row r="31" spans="1:10" x14ac:dyDescent="0.25">
      <c r="A31" s="257">
        <v>23</v>
      </c>
      <c r="B31" s="258" t="s">
        <v>371</v>
      </c>
      <c r="C31" s="258" t="s">
        <v>128</v>
      </c>
      <c r="D31" s="259" t="s">
        <v>220</v>
      </c>
      <c r="E31" s="260">
        <v>18.03</v>
      </c>
      <c r="F31" s="260">
        <v>8306.0416999999998</v>
      </c>
      <c r="G31" s="260">
        <v>149757.92000000001</v>
      </c>
      <c r="H31" s="260">
        <v>3.79</v>
      </c>
      <c r="J31" s="173" t="s">
        <v>346</v>
      </c>
    </row>
    <row r="32" spans="1:10" x14ac:dyDescent="0.25">
      <c r="A32" s="257">
        <v>24</v>
      </c>
      <c r="B32" s="258" t="s">
        <v>372</v>
      </c>
      <c r="C32" s="258" t="s">
        <v>128</v>
      </c>
      <c r="D32" s="259" t="s">
        <v>244</v>
      </c>
      <c r="E32" s="260">
        <v>18.68</v>
      </c>
      <c r="F32" s="260">
        <v>906.23299999999995</v>
      </c>
      <c r="G32" s="260">
        <v>16928.439999999999</v>
      </c>
      <c r="H32" s="260">
        <v>0.43</v>
      </c>
      <c r="J32" s="173" t="s">
        <v>346</v>
      </c>
    </row>
    <row r="33" spans="1:10" x14ac:dyDescent="0.25">
      <c r="A33" s="257">
        <v>25</v>
      </c>
      <c r="B33" s="258" t="s">
        <v>373</v>
      </c>
      <c r="C33" s="258" t="s">
        <v>128</v>
      </c>
      <c r="D33" s="259" t="s">
        <v>224</v>
      </c>
      <c r="E33" s="260">
        <v>22.44</v>
      </c>
      <c r="F33" s="260">
        <v>1463.7277999999999</v>
      </c>
      <c r="G33" s="260">
        <v>32846.07</v>
      </c>
      <c r="H33" s="260">
        <v>0.83</v>
      </c>
      <c r="J33" s="173" t="s">
        <v>346</v>
      </c>
    </row>
    <row r="34" spans="1:10" x14ac:dyDescent="0.25">
      <c r="A34" s="257">
        <v>26</v>
      </c>
      <c r="B34" s="258" t="s">
        <v>374</v>
      </c>
      <c r="C34" s="258" t="s">
        <v>128</v>
      </c>
      <c r="D34" s="259" t="s">
        <v>151</v>
      </c>
      <c r="E34" s="260">
        <v>20.399999999999999</v>
      </c>
      <c r="F34" s="260">
        <v>6667.4871999999996</v>
      </c>
      <c r="G34" s="260">
        <v>136016.74</v>
      </c>
      <c r="H34" s="260">
        <v>3.44</v>
      </c>
      <c r="J34" s="173" t="s">
        <v>346</v>
      </c>
    </row>
    <row r="35" spans="1:10" x14ac:dyDescent="0.25">
      <c r="A35" s="257">
        <v>27</v>
      </c>
      <c r="B35" s="258" t="s">
        <v>375</v>
      </c>
      <c r="C35" s="258" t="s">
        <v>128</v>
      </c>
      <c r="D35" s="259" t="s">
        <v>166</v>
      </c>
      <c r="E35" s="260">
        <v>23.13</v>
      </c>
      <c r="F35" s="260">
        <v>5.28</v>
      </c>
      <c r="G35" s="260">
        <v>122.13</v>
      </c>
      <c r="H35" s="260">
        <v>0</v>
      </c>
      <c r="J35" s="173" t="s">
        <v>346</v>
      </c>
    </row>
    <row r="36" spans="1:10" x14ac:dyDescent="0.25">
      <c r="A36" s="257">
        <v>28</v>
      </c>
      <c r="B36" s="258" t="s">
        <v>376</v>
      </c>
      <c r="C36" s="258" t="s">
        <v>128</v>
      </c>
      <c r="D36" s="259" t="s">
        <v>157</v>
      </c>
      <c r="E36" s="260">
        <v>27.97</v>
      </c>
      <c r="F36" s="260">
        <v>269.64760000000001</v>
      </c>
      <c r="G36" s="260">
        <v>7542.04</v>
      </c>
      <c r="H36" s="260">
        <v>0.19</v>
      </c>
      <c r="J36" s="173" t="s">
        <v>346</v>
      </c>
    </row>
    <row r="37" spans="1:10" x14ac:dyDescent="0.25">
      <c r="A37" s="257">
        <v>29</v>
      </c>
      <c r="B37" s="258" t="s">
        <v>377</v>
      </c>
      <c r="C37" s="258" t="s">
        <v>128</v>
      </c>
      <c r="D37" s="259" t="s">
        <v>167</v>
      </c>
      <c r="E37" s="260">
        <v>26.86</v>
      </c>
      <c r="F37" s="260">
        <v>524.22500000000002</v>
      </c>
      <c r="G37" s="260">
        <v>14080.71</v>
      </c>
      <c r="H37" s="260">
        <v>0.36</v>
      </c>
      <c r="J37" s="173" t="s">
        <v>346</v>
      </c>
    </row>
    <row r="38" spans="1:10" x14ac:dyDescent="0.25">
      <c r="A38" s="257">
        <v>30</v>
      </c>
      <c r="B38" s="258" t="s">
        <v>378</v>
      </c>
      <c r="C38" s="258" t="s">
        <v>128</v>
      </c>
      <c r="D38" s="259" t="s">
        <v>153</v>
      </c>
      <c r="E38" s="260">
        <v>20.399999999999999</v>
      </c>
      <c r="F38" s="260">
        <v>15.12</v>
      </c>
      <c r="G38" s="260">
        <v>308.45</v>
      </c>
      <c r="H38" s="260">
        <v>0.01</v>
      </c>
      <c r="J38" s="173" t="s">
        <v>346</v>
      </c>
    </row>
    <row r="39" spans="1:10" x14ac:dyDescent="0.25">
      <c r="A39" s="257">
        <v>31</v>
      </c>
      <c r="B39" s="258" t="s">
        <v>379</v>
      </c>
      <c r="C39" s="258" t="s">
        <v>128</v>
      </c>
      <c r="D39" s="259" t="s">
        <v>154</v>
      </c>
      <c r="E39" s="260">
        <v>20.399999999999999</v>
      </c>
      <c r="F39" s="260">
        <v>10.615</v>
      </c>
      <c r="G39" s="260">
        <v>216.55</v>
      </c>
      <c r="H39" s="260">
        <v>0.01</v>
      </c>
      <c r="J39" s="173" t="s">
        <v>346</v>
      </c>
    </row>
    <row r="40" spans="1:10" x14ac:dyDescent="0.25">
      <c r="A40" s="257">
        <v>32</v>
      </c>
      <c r="B40" s="258" t="s">
        <v>380</v>
      </c>
      <c r="C40" s="258" t="s">
        <v>128</v>
      </c>
      <c r="D40" s="259" t="s">
        <v>174</v>
      </c>
      <c r="E40" s="260">
        <v>30</v>
      </c>
      <c r="F40" s="260">
        <v>313.12450000000001</v>
      </c>
      <c r="G40" s="260">
        <v>9393.74</v>
      </c>
      <c r="H40" s="260">
        <v>0.24</v>
      </c>
      <c r="J40" s="173" t="s">
        <v>346</v>
      </c>
    </row>
    <row r="41" spans="1:10" x14ac:dyDescent="0.25">
      <c r="A41" s="257">
        <v>33</v>
      </c>
      <c r="B41" s="258" t="s">
        <v>381</v>
      </c>
      <c r="C41" s="258" t="s">
        <v>128</v>
      </c>
      <c r="D41" s="259" t="s">
        <v>382</v>
      </c>
      <c r="E41" s="260">
        <v>21.09</v>
      </c>
      <c r="F41" s="260">
        <v>0.25</v>
      </c>
      <c r="G41" s="260">
        <v>5.27</v>
      </c>
      <c r="H41" s="260">
        <v>0</v>
      </c>
      <c r="J41" s="173" t="s">
        <v>346</v>
      </c>
    </row>
    <row r="42" spans="1:10" x14ac:dyDescent="0.25">
      <c r="A42" s="257">
        <v>34</v>
      </c>
      <c r="B42" s="258" t="s">
        <v>383</v>
      </c>
      <c r="C42" s="258" t="s">
        <v>128</v>
      </c>
      <c r="D42" s="259" t="s">
        <v>172</v>
      </c>
      <c r="E42" s="260">
        <v>21.09</v>
      </c>
      <c r="F42" s="260">
        <v>607.77800000000002</v>
      </c>
      <c r="G42" s="260">
        <v>12818.05</v>
      </c>
      <c r="H42" s="260">
        <v>0.32</v>
      </c>
      <c r="J42" s="173" t="s">
        <v>346</v>
      </c>
    </row>
    <row r="43" spans="1:10" x14ac:dyDescent="0.25">
      <c r="A43" s="257">
        <v>35</v>
      </c>
      <c r="B43" s="258" t="s">
        <v>384</v>
      </c>
      <c r="C43" s="258" t="s">
        <v>128</v>
      </c>
      <c r="D43" s="259" t="s">
        <v>173</v>
      </c>
      <c r="E43" s="260">
        <v>20.399999999999999</v>
      </c>
      <c r="F43" s="260">
        <v>1458.7562</v>
      </c>
      <c r="G43" s="260">
        <v>29758.62</v>
      </c>
      <c r="H43" s="260">
        <v>0.75</v>
      </c>
      <c r="J43" s="173" t="s">
        <v>346</v>
      </c>
    </row>
    <row r="44" spans="1:10" x14ac:dyDescent="0.25">
      <c r="A44" s="257">
        <v>36</v>
      </c>
      <c r="B44" s="258" t="s">
        <v>385</v>
      </c>
      <c r="C44" s="258" t="s">
        <v>128</v>
      </c>
      <c r="D44" s="259" t="s">
        <v>152</v>
      </c>
      <c r="E44" s="260">
        <v>20.399999999999999</v>
      </c>
      <c r="F44" s="260">
        <v>254.55250000000001</v>
      </c>
      <c r="G44" s="260">
        <v>5192.88</v>
      </c>
      <c r="H44" s="260">
        <v>0.13</v>
      </c>
      <c r="J44" s="173" t="s">
        <v>346</v>
      </c>
    </row>
    <row r="45" spans="1:10" x14ac:dyDescent="0.25">
      <c r="A45" s="257">
        <v>37</v>
      </c>
      <c r="B45" s="258" t="s">
        <v>386</v>
      </c>
      <c r="C45" s="258" t="s">
        <v>128</v>
      </c>
      <c r="D45" s="259" t="s">
        <v>163</v>
      </c>
      <c r="E45" s="260">
        <v>22.38</v>
      </c>
      <c r="F45" s="260">
        <v>14.275</v>
      </c>
      <c r="G45" s="260">
        <v>319.48</v>
      </c>
      <c r="H45" s="260">
        <v>0.01</v>
      </c>
      <c r="J45" s="173" t="s">
        <v>346</v>
      </c>
    </row>
    <row r="46" spans="1:10" x14ac:dyDescent="0.25">
      <c r="A46" s="257">
        <v>38</v>
      </c>
      <c r="B46" s="258" t="s">
        <v>387</v>
      </c>
      <c r="C46" s="258" t="s">
        <v>128</v>
      </c>
      <c r="D46" s="259" t="s">
        <v>155</v>
      </c>
      <c r="E46" s="260">
        <v>20.74</v>
      </c>
      <c r="F46" s="260">
        <v>0</v>
      </c>
      <c r="G46" s="260">
        <v>0</v>
      </c>
      <c r="H46" s="260">
        <v>0</v>
      </c>
      <c r="J46" s="173" t="s">
        <v>346</v>
      </c>
    </row>
    <row r="47" spans="1:10" x14ac:dyDescent="0.25">
      <c r="A47" s="257">
        <v>39</v>
      </c>
      <c r="B47" s="258" t="s">
        <v>388</v>
      </c>
      <c r="C47" s="258" t="s">
        <v>128</v>
      </c>
      <c r="D47" s="259" t="s">
        <v>176</v>
      </c>
      <c r="E47" s="260">
        <v>31.63</v>
      </c>
      <c r="F47" s="260">
        <v>65.349999999999994</v>
      </c>
      <c r="G47" s="260">
        <v>2067.02</v>
      </c>
      <c r="H47" s="260">
        <v>0.05</v>
      </c>
      <c r="J47" s="173" t="s">
        <v>346</v>
      </c>
    </row>
    <row r="48" spans="1:10" x14ac:dyDescent="0.25">
      <c r="A48" s="257">
        <v>40</v>
      </c>
      <c r="B48" s="258" t="s">
        <v>389</v>
      </c>
      <c r="C48" s="258" t="s">
        <v>128</v>
      </c>
      <c r="D48" s="259" t="s">
        <v>390</v>
      </c>
      <c r="E48" s="260">
        <v>22.38</v>
      </c>
      <c r="F48" s="260">
        <v>388.608</v>
      </c>
      <c r="G48" s="260">
        <v>8697.0499999999993</v>
      </c>
      <c r="H48" s="260">
        <v>0.22</v>
      </c>
      <c r="J48" s="173" t="s">
        <v>346</v>
      </c>
    </row>
    <row r="49" spans="1:10" x14ac:dyDescent="0.25">
      <c r="A49" s="175"/>
      <c r="B49" s="176"/>
      <c r="C49" s="176"/>
      <c r="D49" s="177"/>
      <c r="E49" s="178"/>
      <c r="F49" s="178"/>
      <c r="G49" s="178"/>
      <c r="H49" s="178"/>
      <c r="J49" s="173" t="s">
        <v>346</v>
      </c>
    </row>
    <row r="50" spans="1:10" x14ac:dyDescent="0.25">
      <c r="A50" s="175"/>
      <c r="B50" s="176"/>
      <c r="C50" s="176"/>
      <c r="D50" s="177"/>
      <c r="E50" s="178"/>
      <c r="F50" s="178"/>
      <c r="G50" s="178"/>
      <c r="H50" s="178"/>
      <c r="J50" s="173" t="s">
        <v>346</v>
      </c>
    </row>
    <row r="51" spans="1:10" x14ac:dyDescent="0.25">
      <c r="A51" s="175"/>
      <c r="B51" s="176"/>
      <c r="C51" s="176"/>
      <c r="D51" s="177"/>
      <c r="E51" s="178"/>
      <c r="F51" s="178"/>
      <c r="G51" s="178"/>
      <c r="H51" s="178"/>
      <c r="J51" s="173" t="s">
        <v>346</v>
      </c>
    </row>
    <row r="52" spans="1:10" x14ac:dyDescent="0.25">
      <c r="A52" s="175"/>
      <c r="B52" s="176"/>
      <c r="C52" s="176"/>
      <c r="D52" s="177"/>
      <c r="E52" s="178"/>
      <c r="F52" s="178"/>
      <c r="G52" s="178"/>
      <c r="H52" s="178"/>
      <c r="J52" s="173" t="s">
        <v>346</v>
      </c>
    </row>
    <row r="53" spans="1:10" x14ac:dyDescent="0.25">
      <c r="A53" s="175"/>
      <c r="B53" s="176"/>
      <c r="C53" s="176"/>
      <c r="D53" s="177"/>
      <c r="E53" s="178"/>
      <c r="F53" s="178"/>
      <c r="G53" s="178"/>
      <c r="H53" s="178"/>
      <c r="J53" s="173" t="s">
        <v>346</v>
      </c>
    </row>
    <row r="54" spans="1:10" x14ac:dyDescent="0.25">
      <c r="A54" s="175"/>
      <c r="B54" s="176"/>
      <c r="C54" s="176"/>
      <c r="D54" s="177"/>
      <c r="E54" s="178"/>
      <c r="F54" s="178"/>
      <c r="G54" s="178"/>
      <c r="H54" s="178"/>
      <c r="J54" s="173" t="s">
        <v>346</v>
      </c>
    </row>
    <row r="55" spans="1:10" x14ac:dyDescent="0.25">
      <c r="A55" s="175"/>
      <c r="B55" s="176"/>
      <c r="C55" s="176"/>
      <c r="D55" s="177"/>
      <c r="E55" s="178"/>
      <c r="F55" s="178"/>
      <c r="G55" s="178"/>
      <c r="H55" s="178"/>
      <c r="J55" s="173" t="s">
        <v>346</v>
      </c>
    </row>
    <row r="56" spans="1:10" x14ac:dyDescent="0.25">
      <c r="A56" s="175"/>
      <c r="B56" s="176"/>
      <c r="C56" s="176"/>
      <c r="D56" s="177"/>
      <c r="E56" s="178"/>
      <c r="F56" s="178"/>
      <c r="G56" s="178"/>
      <c r="H56" s="178"/>
      <c r="J56" s="173" t="s">
        <v>346</v>
      </c>
    </row>
    <row r="57" spans="1:10" x14ac:dyDescent="0.25">
      <c r="A57" s="175"/>
      <c r="B57" s="176"/>
      <c r="C57" s="176"/>
      <c r="D57" s="177"/>
      <c r="E57" s="178"/>
      <c r="F57" s="178"/>
      <c r="G57" s="178"/>
      <c r="H57" s="178"/>
      <c r="J57" s="173" t="s">
        <v>346</v>
      </c>
    </row>
    <row r="58" spans="1:10" x14ac:dyDescent="0.25">
      <c r="A58" s="175"/>
      <c r="B58" s="176"/>
      <c r="C58" s="176"/>
      <c r="D58" s="177"/>
      <c r="E58" s="178"/>
      <c r="F58" s="178"/>
      <c r="G58" s="178"/>
      <c r="H58" s="178"/>
      <c r="J58" s="173" t="s">
        <v>346</v>
      </c>
    </row>
    <row r="59" spans="1:10" x14ac:dyDescent="0.25">
      <c r="A59" s="175"/>
      <c r="B59" s="176"/>
      <c r="C59" s="176"/>
      <c r="D59" s="177"/>
      <c r="E59" s="178"/>
      <c r="F59" s="178"/>
      <c r="G59" s="178"/>
      <c r="H59" s="178"/>
      <c r="J59" s="173" t="s">
        <v>346</v>
      </c>
    </row>
    <row r="60" spans="1:10" x14ac:dyDescent="0.25">
      <c r="A60" s="175"/>
      <c r="B60" s="176"/>
      <c r="C60" s="176"/>
      <c r="D60" s="177"/>
      <c r="E60" s="178"/>
      <c r="F60" s="178"/>
      <c r="G60" s="178"/>
      <c r="H60" s="178"/>
      <c r="J60" s="173" t="s">
        <v>346</v>
      </c>
    </row>
    <row r="61" spans="1:10" x14ac:dyDescent="0.25">
      <c r="A61" s="175"/>
      <c r="B61" s="176"/>
      <c r="C61" s="176"/>
      <c r="D61" s="177"/>
      <c r="E61" s="178"/>
      <c r="F61" s="178"/>
      <c r="G61" s="178"/>
      <c r="H61" s="178"/>
      <c r="J61" s="173" t="s">
        <v>346</v>
      </c>
    </row>
    <row r="62" spans="1:10" x14ac:dyDescent="0.25">
      <c r="A62" s="175"/>
      <c r="B62" s="176"/>
      <c r="C62" s="176"/>
      <c r="D62" s="177"/>
      <c r="E62" s="178"/>
      <c r="F62" s="178"/>
      <c r="G62" s="178"/>
      <c r="H62" s="178"/>
      <c r="J62" s="173" t="s">
        <v>346</v>
      </c>
    </row>
    <row r="63" spans="1:10" x14ac:dyDescent="0.25">
      <c r="A63" s="175"/>
      <c r="B63" s="176"/>
      <c r="C63" s="176"/>
      <c r="D63" s="177"/>
      <c r="E63" s="178"/>
      <c r="F63" s="178"/>
      <c r="G63" s="178"/>
      <c r="H63" s="178"/>
      <c r="J63" s="173" t="s">
        <v>346</v>
      </c>
    </row>
    <row r="64" spans="1:10" x14ac:dyDescent="0.25">
      <c r="A64" s="175"/>
      <c r="B64" s="176"/>
      <c r="C64" s="176"/>
      <c r="D64" s="177"/>
      <c r="E64" s="178"/>
      <c r="F64" s="178"/>
      <c r="G64" s="178"/>
      <c r="H64" s="178"/>
      <c r="J64" s="173" t="s">
        <v>346</v>
      </c>
    </row>
    <row r="65" spans="1:10" x14ac:dyDescent="0.25">
      <c r="A65" s="175"/>
      <c r="B65" s="176"/>
      <c r="C65" s="176"/>
      <c r="D65" s="177"/>
      <c r="E65" s="178"/>
      <c r="F65" s="178"/>
      <c r="G65" s="178"/>
      <c r="H65" s="178"/>
      <c r="J65" s="173" t="s">
        <v>346</v>
      </c>
    </row>
    <row r="66" spans="1:10" x14ac:dyDescent="0.25">
      <c r="A66" s="175"/>
      <c r="B66" s="176"/>
      <c r="C66" s="176"/>
      <c r="D66" s="177"/>
      <c r="E66" s="178"/>
      <c r="F66" s="178"/>
      <c r="G66" s="178"/>
      <c r="H66" s="178"/>
      <c r="J66" s="173" t="s">
        <v>346</v>
      </c>
    </row>
    <row r="67" spans="1:10" x14ac:dyDescent="0.25">
      <c r="A67" s="175"/>
      <c r="B67" s="176"/>
      <c r="C67" s="176"/>
      <c r="D67" s="177"/>
      <c r="E67" s="178"/>
      <c r="F67" s="178"/>
      <c r="G67" s="178"/>
      <c r="H67" s="178"/>
      <c r="J67" s="173" t="s">
        <v>346</v>
      </c>
    </row>
    <row r="68" spans="1:10" x14ac:dyDescent="0.25">
      <c r="A68" s="175"/>
      <c r="B68" s="176"/>
      <c r="C68" s="176"/>
      <c r="D68" s="177"/>
      <c r="E68" s="178"/>
      <c r="F68" s="178"/>
      <c r="G68" s="178"/>
      <c r="H68" s="178"/>
      <c r="J68" s="173" t="s">
        <v>346</v>
      </c>
    </row>
    <row r="69" spans="1:10" x14ac:dyDescent="0.25">
      <c r="A69" s="175"/>
      <c r="B69" s="176"/>
      <c r="C69" s="176"/>
      <c r="D69" s="177"/>
      <c r="E69" s="178"/>
      <c r="F69" s="178"/>
      <c r="G69" s="178"/>
      <c r="H69" s="178"/>
      <c r="J69" s="173" t="s">
        <v>346</v>
      </c>
    </row>
    <row r="70" spans="1:10" x14ac:dyDescent="0.25">
      <c r="A70" s="175"/>
      <c r="B70" s="176"/>
      <c r="C70" s="176"/>
      <c r="D70" s="177"/>
      <c r="E70" s="178"/>
      <c r="F70" s="178"/>
      <c r="G70" s="178"/>
      <c r="H70" s="178"/>
      <c r="J70" s="173" t="s">
        <v>346</v>
      </c>
    </row>
    <row r="71" spans="1:10" x14ac:dyDescent="0.25">
      <c r="A71" s="175"/>
      <c r="B71" s="176"/>
      <c r="C71" s="176"/>
      <c r="D71" s="177"/>
      <c r="E71" s="178"/>
      <c r="F71" s="178"/>
      <c r="G71" s="178"/>
      <c r="H71" s="178"/>
      <c r="J71" s="173" t="s">
        <v>346</v>
      </c>
    </row>
    <row r="72" spans="1:10" x14ac:dyDescent="0.25">
      <c r="A72" s="175"/>
      <c r="B72" s="176"/>
      <c r="C72" s="176"/>
      <c r="D72" s="177"/>
      <c r="E72" s="178"/>
      <c r="F72" s="178"/>
      <c r="G72" s="178"/>
      <c r="H72" s="178"/>
      <c r="J72" s="173" t="s">
        <v>346</v>
      </c>
    </row>
    <row r="73" spans="1:10" x14ac:dyDescent="0.25">
      <c r="A73" s="175"/>
      <c r="B73" s="176"/>
      <c r="C73" s="176"/>
      <c r="D73" s="177"/>
      <c r="E73" s="178"/>
      <c r="F73" s="178"/>
      <c r="G73" s="178"/>
      <c r="H73" s="178"/>
      <c r="J73" s="173" t="s">
        <v>346</v>
      </c>
    </row>
    <row r="74" spans="1:10" x14ac:dyDescent="0.25">
      <c r="A74" s="175"/>
      <c r="B74" s="176"/>
      <c r="C74" s="176"/>
      <c r="D74" s="177"/>
      <c r="E74" s="178"/>
      <c r="F74" s="178"/>
      <c r="G74" s="178"/>
      <c r="H74" s="178"/>
      <c r="J74" s="173" t="s">
        <v>346</v>
      </c>
    </row>
    <row r="75" spans="1:10" x14ac:dyDescent="0.25">
      <c r="A75" s="175"/>
      <c r="B75" s="176"/>
      <c r="C75" s="176"/>
      <c r="D75" s="177"/>
      <c r="E75" s="178"/>
      <c r="F75" s="178"/>
      <c r="G75" s="178"/>
      <c r="H75" s="178"/>
      <c r="J75" s="173" t="s">
        <v>346</v>
      </c>
    </row>
    <row r="76" spans="1:10" x14ac:dyDescent="0.25">
      <c r="A76" s="175"/>
      <c r="B76" s="176"/>
      <c r="C76" s="176"/>
      <c r="D76" s="177"/>
      <c r="E76" s="178"/>
      <c r="F76" s="178"/>
      <c r="G76" s="178"/>
      <c r="H76" s="178"/>
      <c r="J76" s="173" t="s">
        <v>346</v>
      </c>
    </row>
    <row r="77" spans="1:10" x14ac:dyDescent="0.25">
      <c r="A77" s="175"/>
      <c r="B77" s="176"/>
      <c r="C77" s="176"/>
      <c r="D77" s="177"/>
      <c r="E77" s="178"/>
      <c r="F77" s="178"/>
      <c r="G77" s="178"/>
      <c r="H77" s="178"/>
      <c r="J77" s="173" t="s">
        <v>346</v>
      </c>
    </row>
    <row r="78" spans="1:10" x14ac:dyDescent="0.25">
      <c r="A78" s="175"/>
      <c r="B78" s="176"/>
      <c r="C78" s="176"/>
      <c r="D78" s="177"/>
      <c r="E78" s="178"/>
      <c r="F78" s="178"/>
      <c r="G78" s="178"/>
      <c r="H78" s="178"/>
      <c r="J78" s="173" t="s">
        <v>346</v>
      </c>
    </row>
    <row r="79" spans="1:10" x14ac:dyDescent="0.25">
      <c r="A79" s="175"/>
      <c r="B79" s="176"/>
      <c r="C79" s="176"/>
      <c r="D79" s="177"/>
      <c r="E79" s="178"/>
      <c r="F79" s="178"/>
      <c r="G79" s="178"/>
      <c r="H79" s="178"/>
      <c r="J79" s="173" t="s">
        <v>346</v>
      </c>
    </row>
    <row r="80" spans="1:10" x14ac:dyDescent="0.25">
      <c r="A80" s="194"/>
      <c r="B80" s="195"/>
      <c r="C80" s="195"/>
      <c r="D80" s="196"/>
      <c r="E80" s="197"/>
      <c r="F80" s="197"/>
      <c r="G80" s="197"/>
      <c r="H80" s="197"/>
      <c r="J80" s="173" t="s">
        <v>346</v>
      </c>
    </row>
    <row r="81" spans="1:10" x14ac:dyDescent="0.25">
      <c r="A81" s="257">
        <v>41</v>
      </c>
      <c r="B81" s="258" t="s">
        <v>391</v>
      </c>
      <c r="C81" s="258" t="s">
        <v>392</v>
      </c>
      <c r="D81" s="259" t="s">
        <v>393</v>
      </c>
      <c r="E81" s="260">
        <v>1.54</v>
      </c>
      <c r="F81" s="260">
        <v>93.041300000000007</v>
      </c>
      <c r="G81" s="260">
        <v>143.28</v>
      </c>
      <c r="H81" s="260">
        <v>0</v>
      </c>
      <c r="J81" s="173" t="s">
        <v>347</v>
      </c>
    </row>
    <row r="82" spans="1:10" x14ac:dyDescent="0.25">
      <c r="A82" s="257">
        <v>42</v>
      </c>
      <c r="B82" s="258" t="s">
        <v>394</v>
      </c>
      <c r="C82" s="258" t="s">
        <v>392</v>
      </c>
      <c r="D82" s="259" t="s">
        <v>393</v>
      </c>
      <c r="E82" s="260">
        <v>1.47</v>
      </c>
      <c r="F82" s="260">
        <v>23.3263</v>
      </c>
      <c r="G82" s="260">
        <v>34.29</v>
      </c>
      <c r="H82" s="260">
        <v>0</v>
      </c>
      <c r="J82" s="173" t="s">
        <v>347</v>
      </c>
    </row>
    <row r="83" spans="1:10" x14ac:dyDescent="0.25">
      <c r="A83" s="257">
        <v>43</v>
      </c>
      <c r="B83" s="258" t="s">
        <v>395</v>
      </c>
      <c r="C83" s="258" t="s">
        <v>396</v>
      </c>
      <c r="D83" s="259" t="s">
        <v>397</v>
      </c>
      <c r="E83" s="260">
        <v>18.02</v>
      </c>
      <c r="F83" s="260">
        <v>10.318</v>
      </c>
      <c r="G83" s="260">
        <v>185.93</v>
      </c>
      <c r="H83" s="260">
        <v>0</v>
      </c>
      <c r="J83" s="173" t="s">
        <v>347</v>
      </c>
    </row>
    <row r="84" spans="1:10" x14ac:dyDescent="0.25">
      <c r="A84" s="257">
        <v>44</v>
      </c>
      <c r="B84" s="258" t="s">
        <v>398</v>
      </c>
      <c r="C84" s="258" t="s">
        <v>396</v>
      </c>
      <c r="D84" s="259" t="s">
        <v>399</v>
      </c>
      <c r="E84" s="260">
        <v>14.33</v>
      </c>
      <c r="F84" s="260">
        <v>2.9621</v>
      </c>
      <c r="G84" s="260">
        <v>42.45</v>
      </c>
      <c r="H84" s="260">
        <v>0</v>
      </c>
      <c r="J84" s="173" t="s">
        <v>347</v>
      </c>
    </row>
    <row r="85" spans="1:10" x14ac:dyDescent="0.25">
      <c r="A85" s="257">
        <v>45</v>
      </c>
      <c r="B85" s="258" t="s">
        <v>400</v>
      </c>
      <c r="C85" s="258" t="s">
        <v>396</v>
      </c>
      <c r="D85" s="259" t="s">
        <v>401</v>
      </c>
      <c r="E85" s="260">
        <v>14.12</v>
      </c>
      <c r="F85" s="260">
        <v>7.0633999999999997</v>
      </c>
      <c r="G85" s="260">
        <v>99.73</v>
      </c>
      <c r="H85" s="260">
        <v>0</v>
      </c>
      <c r="J85" s="173" t="s">
        <v>347</v>
      </c>
    </row>
    <row r="86" spans="1:10" x14ac:dyDescent="0.25">
      <c r="A86" s="257">
        <v>46</v>
      </c>
      <c r="B86" s="258" t="s">
        <v>402</v>
      </c>
      <c r="C86" s="258" t="s">
        <v>392</v>
      </c>
      <c r="D86" s="259" t="s">
        <v>403</v>
      </c>
      <c r="E86" s="260">
        <v>17.010000000000002</v>
      </c>
      <c r="F86" s="260">
        <v>27.6584</v>
      </c>
      <c r="G86" s="260">
        <v>470.47</v>
      </c>
      <c r="H86" s="260">
        <v>0.01</v>
      </c>
      <c r="J86" s="173" t="s">
        <v>347</v>
      </c>
    </row>
    <row r="87" spans="1:10" x14ac:dyDescent="0.25">
      <c r="A87" s="257">
        <v>47</v>
      </c>
      <c r="B87" s="258" t="s">
        <v>404</v>
      </c>
      <c r="C87" s="258" t="s">
        <v>392</v>
      </c>
      <c r="D87" s="259" t="s">
        <v>405</v>
      </c>
      <c r="E87" s="260">
        <v>17.87</v>
      </c>
      <c r="F87" s="260">
        <v>757.84199999999998</v>
      </c>
      <c r="G87" s="260">
        <v>13542.64</v>
      </c>
      <c r="H87" s="260">
        <v>0.34</v>
      </c>
      <c r="J87" s="173" t="s">
        <v>347</v>
      </c>
    </row>
    <row r="88" spans="1:10" x14ac:dyDescent="0.25">
      <c r="A88" s="257">
        <v>48</v>
      </c>
      <c r="B88" s="258" t="s">
        <v>406</v>
      </c>
      <c r="C88" s="258" t="s">
        <v>392</v>
      </c>
      <c r="D88" s="259" t="s">
        <v>407</v>
      </c>
      <c r="E88" s="260">
        <v>6.41</v>
      </c>
      <c r="F88" s="260">
        <v>209.28</v>
      </c>
      <c r="G88" s="260">
        <v>1341.48</v>
      </c>
      <c r="H88" s="260">
        <v>0.03</v>
      </c>
      <c r="J88" s="173" t="s">
        <v>347</v>
      </c>
    </row>
    <row r="89" spans="1:10" x14ac:dyDescent="0.25">
      <c r="A89" s="257">
        <v>49</v>
      </c>
      <c r="B89" s="258" t="s">
        <v>408</v>
      </c>
      <c r="C89" s="258" t="s">
        <v>392</v>
      </c>
      <c r="D89" s="259" t="s">
        <v>409</v>
      </c>
      <c r="E89" s="260">
        <v>15.43</v>
      </c>
      <c r="F89" s="260">
        <v>1296.7745</v>
      </c>
      <c r="G89" s="260">
        <v>20009.23</v>
      </c>
      <c r="H89" s="260">
        <v>0.51</v>
      </c>
      <c r="J89" s="173" t="s">
        <v>347</v>
      </c>
    </row>
    <row r="90" spans="1:10" x14ac:dyDescent="0.25">
      <c r="A90" s="257">
        <v>50</v>
      </c>
      <c r="B90" s="258" t="s">
        <v>410</v>
      </c>
      <c r="C90" s="258" t="s">
        <v>396</v>
      </c>
      <c r="D90" s="259" t="s">
        <v>411</v>
      </c>
      <c r="E90" s="260">
        <v>43.68</v>
      </c>
      <c r="F90" s="260">
        <v>28.908799999999999</v>
      </c>
      <c r="G90" s="260">
        <v>1262.74</v>
      </c>
      <c r="H90" s="260">
        <v>0.03</v>
      </c>
      <c r="J90" s="173" t="s">
        <v>347</v>
      </c>
    </row>
    <row r="91" spans="1:10" x14ac:dyDescent="0.25">
      <c r="A91" s="257">
        <v>51</v>
      </c>
      <c r="B91" s="258" t="s">
        <v>412</v>
      </c>
      <c r="C91" s="258" t="s">
        <v>396</v>
      </c>
      <c r="D91" s="259" t="s">
        <v>413</v>
      </c>
      <c r="E91" s="260">
        <v>17.399999999999999</v>
      </c>
      <c r="F91" s="260">
        <v>485.31979999999999</v>
      </c>
      <c r="G91" s="260">
        <v>8444.56</v>
      </c>
      <c r="H91" s="260">
        <v>0.21</v>
      </c>
      <c r="J91" s="173" t="s">
        <v>347</v>
      </c>
    </row>
    <row r="92" spans="1:10" x14ac:dyDescent="0.25">
      <c r="A92" s="257">
        <v>52</v>
      </c>
      <c r="B92" s="258" t="s">
        <v>414</v>
      </c>
      <c r="C92" s="258" t="s">
        <v>392</v>
      </c>
      <c r="D92" s="259" t="s">
        <v>415</v>
      </c>
      <c r="E92" s="260">
        <v>30.55</v>
      </c>
      <c r="F92" s="260">
        <v>3011.3317999999999</v>
      </c>
      <c r="G92" s="260">
        <v>91996.18</v>
      </c>
      <c r="H92" s="260">
        <v>2.33</v>
      </c>
      <c r="J92" s="173" t="s">
        <v>347</v>
      </c>
    </row>
    <row r="93" spans="1:10" x14ac:dyDescent="0.25">
      <c r="A93" s="257">
        <v>53</v>
      </c>
      <c r="B93" s="258" t="s">
        <v>416</v>
      </c>
      <c r="C93" s="258" t="s">
        <v>396</v>
      </c>
      <c r="D93" s="259" t="s">
        <v>417</v>
      </c>
      <c r="E93" s="260">
        <v>16.27</v>
      </c>
      <c r="F93" s="260">
        <v>814.88599999999997</v>
      </c>
      <c r="G93" s="260">
        <v>13258.2</v>
      </c>
      <c r="H93" s="260">
        <v>0.34</v>
      </c>
      <c r="J93" s="173" t="s">
        <v>347</v>
      </c>
    </row>
    <row r="94" spans="1:10" x14ac:dyDescent="0.25">
      <c r="A94" s="257">
        <v>54</v>
      </c>
      <c r="B94" s="258" t="s">
        <v>418</v>
      </c>
      <c r="C94" s="258" t="s">
        <v>396</v>
      </c>
      <c r="D94" s="259" t="s">
        <v>419</v>
      </c>
      <c r="E94" s="260">
        <v>16.5</v>
      </c>
      <c r="F94" s="260">
        <v>382.392</v>
      </c>
      <c r="G94" s="260">
        <v>6309.47</v>
      </c>
      <c r="H94" s="260">
        <v>0.16</v>
      </c>
      <c r="J94" s="173" t="s">
        <v>347</v>
      </c>
    </row>
    <row r="95" spans="1:10" x14ac:dyDescent="0.25">
      <c r="A95" s="257">
        <v>55</v>
      </c>
      <c r="B95" s="258" t="s">
        <v>420</v>
      </c>
      <c r="C95" s="258" t="s">
        <v>396</v>
      </c>
      <c r="D95" s="259" t="s">
        <v>421</v>
      </c>
      <c r="E95" s="260">
        <v>16.8</v>
      </c>
      <c r="F95" s="260">
        <v>382.392</v>
      </c>
      <c r="G95" s="260">
        <v>6424.19</v>
      </c>
      <c r="H95" s="260">
        <v>0.16</v>
      </c>
      <c r="J95" s="173" t="s">
        <v>347</v>
      </c>
    </row>
    <row r="96" spans="1:10" x14ac:dyDescent="0.25">
      <c r="A96" s="257">
        <v>56</v>
      </c>
      <c r="B96" s="258" t="s">
        <v>422</v>
      </c>
      <c r="C96" s="258" t="s">
        <v>396</v>
      </c>
      <c r="D96" s="259" t="s">
        <v>423</v>
      </c>
      <c r="E96" s="260">
        <v>33.090000000000003</v>
      </c>
      <c r="F96" s="260">
        <v>16.463100000000001</v>
      </c>
      <c r="G96" s="260">
        <v>544.76</v>
      </c>
      <c r="H96" s="260">
        <v>0.01</v>
      </c>
      <c r="J96" s="173" t="s">
        <v>347</v>
      </c>
    </row>
    <row r="97" spans="1:10" x14ac:dyDescent="0.25">
      <c r="A97" s="257">
        <v>57</v>
      </c>
      <c r="B97" s="258" t="s">
        <v>424</v>
      </c>
      <c r="C97" s="258" t="s">
        <v>396</v>
      </c>
      <c r="D97" s="259" t="s">
        <v>425</v>
      </c>
      <c r="E97" s="260">
        <v>53.39</v>
      </c>
      <c r="F97" s="260">
        <v>384.44709999999998</v>
      </c>
      <c r="G97" s="260">
        <v>20525.63</v>
      </c>
      <c r="H97" s="260">
        <v>0.52</v>
      </c>
      <c r="J97" s="173" t="s">
        <v>347</v>
      </c>
    </row>
    <row r="98" spans="1:10" x14ac:dyDescent="0.25">
      <c r="A98" s="257">
        <v>58</v>
      </c>
      <c r="B98" s="258" t="s">
        <v>426</v>
      </c>
      <c r="C98" s="258" t="s">
        <v>396</v>
      </c>
      <c r="D98" s="259" t="s">
        <v>427</v>
      </c>
      <c r="E98" s="260">
        <v>14.28</v>
      </c>
      <c r="F98" s="260">
        <v>3.9268000000000001</v>
      </c>
      <c r="G98" s="260">
        <v>56.07</v>
      </c>
      <c r="H98" s="260">
        <v>0</v>
      </c>
      <c r="J98" s="173" t="s">
        <v>347</v>
      </c>
    </row>
    <row r="99" spans="1:10" x14ac:dyDescent="0.25">
      <c r="A99" s="257">
        <v>59</v>
      </c>
      <c r="B99" s="258" t="s">
        <v>428</v>
      </c>
      <c r="C99" s="258" t="s">
        <v>396</v>
      </c>
      <c r="D99" s="259" t="s">
        <v>397</v>
      </c>
      <c r="E99" s="260">
        <v>17.03</v>
      </c>
      <c r="F99" s="260">
        <v>239.9649</v>
      </c>
      <c r="G99" s="260">
        <v>4086.58</v>
      </c>
      <c r="H99" s="260">
        <v>0.1</v>
      </c>
      <c r="J99" s="173" t="s">
        <v>347</v>
      </c>
    </row>
    <row r="100" spans="1:10" x14ac:dyDescent="0.25">
      <c r="A100" s="257">
        <v>60</v>
      </c>
      <c r="B100" s="258" t="s">
        <v>429</v>
      </c>
      <c r="C100" s="258" t="s">
        <v>430</v>
      </c>
      <c r="D100" s="259" t="s">
        <v>431</v>
      </c>
      <c r="E100" s="260">
        <v>93.07</v>
      </c>
      <c r="F100" s="260">
        <v>2.9613</v>
      </c>
      <c r="G100" s="260">
        <v>275.61</v>
      </c>
      <c r="H100" s="260">
        <v>0.01</v>
      </c>
      <c r="J100" s="173" t="s">
        <v>347</v>
      </c>
    </row>
    <row r="101" spans="1:10" x14ac:dyDescent="0.25">
      <c r="A101" s="257">
        <v>61</v>
      </c>
      <c r="B101" s="258" t="s">
        <v>432</v>
      </c>
      <c r="C101" s="258" t="s">
        <v>433</v>
      </c>
      <c r="D101" s="259" t="s">
        <v>434</v>
      </c>
      <c r="E101" s="260">
        <v>0.22</v>
      </c>
      <c r="F101" s="260">
        <v>285</v>
      </c>
      <c r="G101" s="260">
        <v>62.7</v>
      </c>
      <c r="H101" s="260">
        <v>0</v>
      </c>
      <c r="J101" s="173" t="s">
        <v>347</v>
      </c>
    </row>
    <row r="102" spans="1:10" x14ac:dyDescent="0.25">
      <c r="A102" s="257">
        <v>62</v>
      </c>
      <c r="B102" s="258" t="s">
        <v>435</v>
      </c>
      <c r="C102" s="258" t="s">
        <v>433</v>
      </c>
      <c r="D102" s="259" t="s">
        <v>436</v>
      </c>
      <c r="E102" s="260">
        <v>0.22</v>
      </c>
      <c r="F102" s="260">
        <v>0</v>
      </c>
      <c r="G102" s="260">
        <v>0</v>
      </c>
      <c r="H102" s="260">
        <v>0</v>
      </c>
      <c r="J102" s="173" t="s">
        <v>347</v>
      </c>
    </row>
    <row r="103" spans="1:10" x14ac:dyDescent="0.25">
      <c r="A103" s="257">
        <v>63</v>
      </c>
      <c r="B103" s="258" t="s">
        <v>437</v>
      </c>
      <c r="C103" s="258" t="s">
        <v>396</v>
      </c>
      <c r="D103" s="259" t="s">
        <v>438</v>
      </c>
      <c r="E103" s="260">
        <v>138.91</v>
      </c>
      <c r="F103" s="260">
        <v>0.35160000000000002</v>
      </c>
      <c r="G103" s="260">
        <v>48.84</v>
      </c>
      <c r="H103" s="260">
        <v>0</v>
      </c>
      <c r="J103" s="173" t="s">
        <v>347</v>
      </c>
    </row>
    <row r="104" spans="1:10" x14ac:dyDescent="0.25">
      <c r="A104" s="257">
        <v>64</v>
      </c>
      <c r="B104" s="258" t="s">
        <v>439</v>
      </c>
      <c r="C104" s="258" t="s">
        <v>396</v>
      </c>
      <c r="D104" s="259" t="s">
        <v>431</v>
      </c>
      <c r="E104" s="260">
        <v>103.55</v>
      </c>
      <c r="F104" s="260">
        <v>39.668900000000001</v>
      </c>
      <c r="G104" s="260">
        <v>4107.71</v>
      </c>
      <c r="H104" s="260">
        <v>0.1</v>
      </c>
      <c r="J104" s="173" t="s">
        <v>347</v>
      </c>
    </row>
    <row r="105" spans="1:10" x14ac:dyDescent="0.25">
      <c r="A105" s="257">
        <v>65</v>
      </c>
      <c r="B105" s="258" t="s">
        <v>440</v>
      </c>
      <c r="C105" s="258" t="s">
        <v>433</v>
      </c>
      <c r="D105" s="259" t="s">
        <v>441</v>
      </c>
      <c r="E105" s="260">
        <v>0.21</v>
      </c>
      <c r="F105" s="260">
        <v>2542</v>
      </c>
      <c r="G105" s="260">
        <v>533.82000000000005</v>
      </c>
      <c r="H105" s="260">
        <v>0.01</v>
      </c>
      <c r="J105" s="173" t="s">
        <v>347</v>
      </c>
    </row>
    <row r="106" spans="1:10" x14ac:dyDescent="0.25">
      <c r="A106" s="257">
        <v>66</v>
      </c>
      <c r="B106" s="258" t="s">
        <v>442</v>
      </c>
      <c r="C106" s="258" t="s">
        <v>443</v>
      </c>
      <c r="D106" s="259" t="s">
        <v>444</v>
      </c>
      <c r="E106" s="260">
        <v>59.55</v>
      </c>
      <c r="F106" s="260">
        <v>19.8</v>
      </c>
      <c r="G106" s="260">
        <v>1179.0899999999999</v>
      </c>
      <c r="H106" s="260">
        <v>0.03</v>
      </c>
      <c r="J106" s="173" t="s">
        <v>347</v>
      </c>
    </row>
    <row r="107" spans="1:10" x14ac:dyDescent="0.25">
      <c r="A107" s="257">
        <v>67</v>
      </c>
      <c r="B107" s="258" t="s">
        <v>445</v>
      </c>
      <c r="C107" s="258" t="s">
        <v>392</v>
      </c>
      <c r="D107" s="259" t="s">
        <v>446</v>
      </c>
      <c r="E107" s="260">
        <v>68.27</v>
      </c>
      <c r="F107" s="260">
        <v>4.5</v>
      </c>
      <c r="G107" s="260">
        <v>307.22000000000003</v>
      </c>
      <c r="H107" s="260">
        <v>0.01</v>
      </c>
      <c r="J107" s="173" t="s">
        <v>347</v>
      </c>
    </row>
    <row r="108" spans="1:10" x14ac:dyDescent="0.25">
      <c r="A108" s="257">
        <v>68</v>
      </c>
      <c r="B108" s="258" t="s">
        <v>447</v>
      </c>
      <c r="C108" s="258" t="s">
        <v>433</v>
      </c>
      <c r="D108" s="259" t="s">
        <v>448</v>
      </c>
      <c r="E108" s="260">
        <v>5.2</v>
      </c>
      <c r="F108" s="260">
        <v>3298.2</v>
      </c>
      <c r="G108" s="260">
        <v>17150.64</v>
      </c>
      <c r="H108" s="260">
        <v>0.43</v>
      </c>
      <c r="J108" s="173" t="s">
        <v>347</v>
      </c>
    </row>
    <row r="109" spans="1:10" x14ac:dyDescent="0.25">
      <c r="A109" s="257">
        <v>69</v>
      </c>
      <c r="B109" s="258" t="s">
        <v>449</v>
      </c>
      <c r="C109" s="258" t="s">
        <v>392</v>
      </c>
      <c r="D109" s="259" t="s">
        <v>450</v>
      </c>
      <c r="E109" s="260">
        <v>57.01</v>
      </c>
      <c r="F109" s="260">
        <v>94.6738</v>
      </c>
      <c r="G109" s="260">
        <v>5397.35</v>
      </c>
      <c r="H109" s="260">
        <v>0.14000000000000001</v>
      </c>
      <c r="J109" s="173" t="s">
        <v>347</v>
      </c>
    </row>
    <row r="110" spans="1:10" x14ac:dyDescent="0.25">
      <c r="A110" s="257">
        <v>70</v>
      </c>
      <c r="B110" s="258" t="s">
        <v>451</v>
      </c>
      <c r="C110" s="258" t="s">
        <v>392</v>
      </c>
      <c r="D110" s="259" t="s">
        <v>452</v>
      </c>
      <c r="E110" s="260">
        <v>7.16</v>
      </c>
      <c r="F110" s="260">
        <v>4.54</v>
      </c>
      <c r="G110" s="260">
        <v>32.51</v>
      </c>
      <c r="H110" s="260">
        <v>0</v>
      </c>
      <c r="J110" s="173" t="s">
        <v>347</v>
      </c>
    </row>
    <row r="111" spans="1:10" x14ac:dyDescent="0.25">
      <c r="A111" s="257">
        <v>71</v>
      </c>
      <c r="B111" s="258" t="s">
        <v>453</v>
      </c>
      <c r="C111" s="258" t="s">
        <v>392</v>
      </c>
      <c r="D111" s="259" t="s">
        <v>454</v>
      </c>
      <c r="E111" s="260">
        <v>51.27</v>
      </c>
      <c r="F111" s="260">
        <v>257.07659999999998</v>
      </c>
      <c r="G111" s="260">
        <v>13180.31</v>
      </c>
      <c r="H111" s="260">
        <v>0.33</v>
      </c>
      <c r="J111" s="173" t="s">
        <v>347</v>
      </c>
    </row>
    <row r="112" spans="1:10" x14ac:dyDescent="0.25">
      <c r="A112" s="257">
        <v>72</v>
      </c>
      <c r="B112" s="258" t="s">
        <v>455</v>
      </c>
      <c r="C112" s="258" t="s">
        <v>392</v>
      </c>
      <c r="D112" s="259" t="s">
        <v>456</v>
      </c>
      <c r="E112" s="260">
        <v>51.27</v>
      </c>
      <c r="F112" s="260">
        <v>4.7784000000000004</v>
      </c>
      <c r="G112" s="260">
        <v>244.99</v>
      </c>
      <c r="H112" s="260">
        <v>0.01</v>
      </c>
      <c r="J112" s="173" t="s">
        <v>347</v>
      </c>
    </row>
    <row r="113" spans="1:10" x14ac:dyDescent="0.25">
      <c r="A113" s="257">
        <v>73</v>
      </c>
      <c r="B113" s="258" t="s">
        <v>457</v>
      </c>
      <c r="C113" s="258" t="s">
        <v>392</v>
      </c>
      <c r="D113" s="259" t="s">
        <v>458</v>
      </c>
      <c r="E113" s="260">
        <v>63.62</v>
      </c>
      <c r="F113" s="260">
        <v>0.48299999999999998</v>
      </c>
      <c r="G113" s="260">
        <v>30.73</v>
      </c>
      <c r="H113" s="260">
        <v>0</v>
      </c>
      <c r="J113" s="173" t="s">
        <v>347</v>
      </c>
    </row>
    <row r="114" spans="1:10" x14ac:dyDescent="0.25">
      <c r="A114" s="257">
        <v>74</v>
      </c>
      <c r="B114" s="258" t="s">
        <v>459</v>
      </c>
      <c r="C114" s="258" t="s">
        <v>392</v>
      </c>
      <c r="D114" s="259" t="s">
        <v>460</v>
      </c>
      <c r="E114" s="260">
        <v>55.75</v>
      </c>
      <c r="F114" s="260">
        <v>27.9755</v>
      </c>
      <c r="G114" s="260">
        <v>1559.63</v>
      </c>
      <c r="H114" s="260">
        <v>0.04</v>
      </c>
      <c r="J114" s="173" t="s">
        <v>347</v>
      </c>
    </row>
    <row r="115" spans="1:10" x14ac:dyDescent="0.25">
      <c r="A115" s="257">
        <v>75</v>
      </c>
      <c r="B115" s="258" t="s">
        <v>461</v>
      </c>
      <c r="C115" s="258" t="s">
        <v>392</v>
      </c>
      <c r="D115" s="259" t="s">
        <v>462</v>
      </c>
      <c r="E115" s="260">
        <v>54.24</v>
      </c>
      <c r="F115" s="260">
        <v>0.996</v>
      </c>
      <c r="G115" s="260">
        <v>54.02</v>
      </c>
      <c r="H115" s="260">
        <v>0</v>
      </c>
      <c r="J115" s="173" t="s">
        <v>347</v>
      </c>
    </row>
    <row r="116" spans="1:10" x14ac:dyDescent="0.25">
      <c r="A116" s="257">
        <v>76</v>
      </c>
      <c r="B116" s="258" t="s">
        <v>463</v>
      </c>
      <c r="C116" s="258" t="s">
        <v>392</v>
      </c>
      <c r="D116" s="259" t="s">
        <v>464</v>
      </c>
      <c r="E116" s="260">
        <v>81.45</v>
      </c>
      <c r="F116" s="260">
        <v>4.1877000000000004</v>
      </c>
      <c r="G116" s="260">
        <v>341.09</v>
      </c>
      <c r="H116" s="260">
        <v>0.01</v>
      </c>
      <c r="J116" s="173" t="s">
        <v>347</v>
      </c>
    </row>
    <row r="117" spans="1:10" x14ac:dyDescent="0.25">
      <c r="A117" s="257">
        <v>77</v>
      </c>
      <c r="B117" s="258" t="s">
        <v>465</v>
      </c>
      <c r="C117" s="258" t="s">
        <v>392</v>
      </c>
      <c r="D117" s="259" t="s">
        <v>466</v>
      </c>
      <c r="E117" s="260">
        <v>69.53</v>
      </c>
      <c r="F117" s="260">
        <v>0</v>
      </c>
      <c r="G117" s="260">
        <v>0</v>
      </c>
      <c r="H117" s="260">
        <v>0</v>
      </c>
      <c r="J117" s="173" t="s">
        <v>347</v>
      </c>
    </row>
    <row r="118" spans="1:10" x14ac:dyDescent="0.25">
      <c r="A118" s="257">
        <v>78</v>
      </c>
      <c r="B118" s="258" t="s">
        <v>467</v>
      </c>
      <c r="C118" s="258" t="s">
        <v>392</v>
      </c>
      <c r="D118" s="259" t="s">
        <v>468</v>
      </c>
      <c r="E118" s="260">
        <v>73.03</v>
      </c>
      <c r="F118" s="260">
        <v>10.615</v>
      </c>
      <c r="G118" s="260">
        <v>775.21</v>
      </c>
      <c r="H118" s="260">
        <v>0.02</v>
      </c>
      <c r="J118" s="173" t="s">
        <v>347</v>
      </c>
    </row>
    <row r="119" spans="1:10" x14ac:dyDescent="0.25">
      <c r="A119" s="257">
        <v>79</v>
      </c>
      <c r="B119" s="258" t="s">
        <v>469</v>
      </c>
      <c r="C119" s="258" t="s">
        <v>392</v>
      </c>
      <c r="D119" s="259" t="s">
        <v>456</v>
      </c>
      <c r="E119" s="260">
        <v>63.04</v>
      </c>
      <c r="F119" s="260">
        <v>273.70460000000003</v>
      </c>
      <c r="G119" s="260">
        <v>17254.349999999999</v>
      </c>
      <c r="H119" s="260">
        <v>0.44</v>
      </c>
      <c r="J119" s="173" t="s">
        <v>347</v>
      </c>
    </row>
    <row r="120" spans="1:10" x14ac:dyDescent="0.25">
      <c r="A120" s="257">
        <v>80</v>
      </c>
      <c r="B120" s="258" t="s">
        <v>470</v>
      </c>
      <c r="C120" s="258" t="s">
        <v>392</v>
      </c>
      <c r="D120" s="259" t="s">
        <v>471</v>
      </c>
      <c r="E120" s="260">
        <v>61.44</v>
      </c>
      <c r="F120" s="260">
        <v>52.15</v>
      </c>
      <c r="G120" s="260">
        <v>3204.1</v>
      </c>
      <c r="H120" s="260">
        <v>0.08</v>
      </c>
      <c r="J120" s="173" t="s">
        <v>347</v>
      </c>
    </row>
    <row r="121" spans="1:10" x14ac:dyDescent="0.25">
      <c r="A121" s="257">
        <v>81</v>
      </c>
      <c r="B121" s="258" t="s">
        <v>472</v>
      </c>
      <c r="C121" s="258" t="s">
        <v>392</v>
      </c>
      <c r="D121" s="259" t="s">
        <v>454</v>
      </c>
      <c r="E121" s="260">
        <v>63.04</v>
      </c>
      <c r="F121" s="260">
        <v>1398.7312999999999</v>
      </c>
      <c r="G121" s="260">
        <v>88176.02</v>
      </c>
      <c r="H121" s="260">
        <v>2.23</v>
      </c>
      <c r="J121" s="173" t="s">
        <v>347</v>
      </c>
    </row>
    <row r="122" spans="1:10" x14ac:dyDescent="0.25">
      <c r="A122" s="257">
        <v>82</v>
      </c>
      <c r="B122" s="258" t="s">
        <v>473</v>
      </c>
      <c r="C122" s="258" t="s">
        <v>392</v>
      </c>
      <c r="D122" s="259" t="s">
        <v>474</v>
      </c>
      <c r="E122" s="260">
        <v>61.44</v>
      </c>
      <c r="F122" s="260">
        <v>5.4242999999999997</v>
      </c>
      <c r="G122" s="260">
        <v>333.27</v>
      </c>
      <c r="H122" s="260">
        <v>0.01</v>
      </c>
      <c r="J122" s="173" t="s">
        <v>347</v>
      </c>
    </row>
    <row r="123" spans="1:10" x14ac:dyDescent="0.25">
      <c r="A123" s="257">
        <v>83</v>
      </c>
      <c r="B123" s="258" t="s">
        <v>475</v>
      </c>
      <c r="C123" s="258" t="s">
        <v>396</v>
      </c>
      <c r="D123" s="259" t="s">
        <v>476</v>
      </c>
      <c r="E123" s="260">
        <v>26.63</v>
      </c>
      <c r="F123" s="260">
        <v>2.92</v>
      </c>
      <c r="G123" s="260">
        <v>77.760000000000005</v>
      </c>
      <c r="H123" s="260">
        <v>0</v>
      </c>
      <c r="J123" s="173" t="s">
        <v>347</v>
      </c>
    </row>
    <row r="124" spans="1:10" x14ac:dyDescent="0.25">
      <c r="A124" s="257">
        <v>84</v>
      </c>
      <c r="B124" s="258" t="s">
        <v>477</v>
      </c>
      <c r="C124" s="258" t="s">
        <v>433</v>
      </c>
      <c r="D124" s="259" t="s">
        <v>478</v>
      </c>
      <c r="E124" s="260">
        <v>0.87</v>
      </c>
      <c r="F124" s="260">
        <v>168.35</v>
      </c>
      <c r="G124" s="260">
        <v>146.46</v>
      </c>
      <c r="H124" s="260">
        <v>0</v>
      </c>
      <c r="J124" s="173" t="s">
        <v>347</v>
      </c>
    </row>
    <row r="125" spans="1:10" x14ac:dyDescent="0.25">
      <c r="A125" s="257">
        <v>85</v>
      </c>
      <c r="B125" s="258" t="s">
        <v>479</v>
      </c>
      <c r="C125" s="258" t="s">
        <v>433</v>
      </c>
      <c r="D125" s="259" t="s">
        <v>480</v>
      </c>
      <c r="E125" s="260">
        <v>0.87</v>
      </c>
      <c r="F125" s="260">
        <v>21846.162</v>
      </c>
      <c r="G125" s="260">
        <v>19006.16</v>
      </c>
      <c r="H125" s="260">
        <v>0.48</v>
      </c>
      <c r="J125" s="173" t="s">
        <v>347</v>
      </c>
    </row>
    <row r="126" spans="1:10" x14ac:dyDescent="0.25">
      <c r="A126" s="257">
        <v>86</v>
      </c>
      <c r="B126" s="258" t="s">
        <v>481</v>
      </c>
      <c r="C126" s="258" t="s">
        <v>392</v>
      </c>
      <c r="D126" s="259" t="s">
        <v>482</v>
      </c>
      <c r="E126" s="260">
        <v>77.86</v>
      </c>
      <c r="F126" s="260">
        <v>131.59209999999999</v>
      </c>
      <c r="G126" s="260">
        <v>10245.75</v>
      </c>
      <c r="H126" s="260">
        <v>0.26</v>
      </c>
      <c r="J126" s="173" t="s">
        <v>347</v>
      </c>
    </row>
    <row r="127" spans="1:10" x14ac:dyDescent="0.25">
      <c r="A127" s="257">
        <v>87</v>
      </c>
      <c r="B127" s="258" t="s">
        <v>483</v>
      </c>
      <c r="C127" s="258" t="s">
        <v>392</v>
      </c>
      <c r="D127" s="259" t="s">
        <v>484</v>
      </c>
      <c r="E127" s="260">
        <v>160.16</v>
      </c>
      <c r="F127" s="260">
        <v>0</v>
      </c>
      <c r="G127" s="260">
        <v>0</v>
      </c>
      <c r="H127" s="260">
        <v>0</v>
      </c>
      <c r="J127" s="173" t="s">
        <v>347</v>
      </c>
    </row>
    <row r="128" spans="1:10" x14ac:dyDescent="0.25">
      <c r="A128" s="257">
        <v>88</v>
      </c>
      <c r="B128" s="258" t="s">
        <v>485</v>
      </c>
      <c r="C128" s="258" t="s">
        <v>392</v>
      </c>
      <c r="D128" s="259" t="s">
        <v>486</v>
      </c>
      <c r="E128" s="260">
        <v>74.56</v>
      </c>
      <c r="F128" s="260">
        <v>5.6060999999999996</v>
      </c>
      <c r="G128" s="260">
        <v>417.99</v>
      </c>
      <c r="H128" s="260">
        <v>0.01</v>
      </c>
      <c r="J128" s="173" t="s">
        <v>347</v>
      </c>
    </row>
    <row r="129" spans="1:10" x14ac:dyDescent="0.25">
      <c r="A129" s="257">
        <v>89</v>
      </c>
      <c r="B129" s="258" t="s">
        <v>487</v>
      </c>
      <c r="C129" s="258" t="s">
        <v>396</v>
      </c>
      <c r="D129" s="259" t="s">
        <v>488</v>
      </c>
      <c r="E129" s="260">
        <v>35.1</v>
      </c>
      <c r="F129" s="260">
        <v>0.68489999999999995</v>
      </c>
      <c r="G129" s="260">
        <v>24.05</v>
      </c>
      <c r="H129" s="260">
        <v>0</v>
      </c>
      <c r="J129" s="173" t="s">
        <v>347</v>
      </c>
    </row>
    <row r="130" spans="1:10" x14ac:dyDescent="0.25">
      <c r="A130" s="257">
        <v>90</v>
      </c>
      <c r="B130" s="258" t="s">
        <v>489</v>
      </c>
      <c r="C130" s="258" t="s">
        <v>396</v>
      </c>
      <c r="D130" s="259" t="s">
        <v>476</v>
      </c>
      <c r="E130" s="260">
        <v>27.66</v>
      </c>
      <c r="F130" s="260">
        <v>0.64259999999999995</v>
      </c>
      <c r="G130" s="260">
        <v>17.78</v>
      </c>
      <c r="H130" s="260">
        <v>0</v>
      </c>
      <c r="J130" s="173" t="s">
        <v>347</v>
      </c>
    </row>
    <row r="131" spans="1:10" x14ac:dyDescent="0.25">
      <c r="A131" s="257">
        <v>91</v>
      </c>
      <c r="B131" s="258" t="s">
        <v>490</v>
      </c>
      <c r="C131" s="258" t="s">
        <v>433</v>
      </c>
      <c r="D131" s="259" t="s">
        <v>491</v>
      </c>
      <c r="E131" s="260">
        <v>1.36</v>
      </c>
      <c r="F131" s="260">
        <v>24.484300000000001</v>
      </c>
      <c r="G131" s="260">
        <v>33.299999999999997</v>
      </c>
      <c r="H131" s="260">
        <v>0</v>
      </c>
      <c r="J131" s="173" t="s">
        <v>347</v>
      </c>
    </row>
    <row r="132" spans="1:10" x14ac:dyDescent="0.25">
      <c r="A132" s="257">
        <v>92</v>
      </c>
      <c r="B132" s="258" t="s">
        <v>492</v>
      </c>
      <c r="C132" s="258" t="s">
        <v>433</v>
      </c>
      <c r="D132" s="259" t="s">
        <v>493</v>
      </c>
      <c r="E132" s="260">
        <v>1.22</v>
      </c>
      <c r="F132" s="260">
        <v>14.667999999999999</v>
      </c>
      <c r="G132" s="260">
        <v>17.899999999999999</v>
      </c>
      <c r="H132" s="260">
        <v>0</v>
      </c>
      <c r="J132" s="173" t="s">
        <v>347</v>
      </c>
    </row>
    <row r="133" spans="1:10" x14ac:dyDescent="0.25">
      <c r="A133" s="257">
        <v>93</v>
      </c>
      <c r="B133" s="258" t="s">
        <v>494</v>
      </c>
      <c r="C133" s="258" t="s">
        <v>433</v>
      </c>
      <c r="D133" s="259" t="s">
        <v>495</v>
      </c>
      <c r="E133" s="260">
        <v>1.1100000000000001</v>
      </c>
      <c r="F133" s="260">
        <v>4.4063999999999997</v>
      </c>
      <c r="G133" s="260">
        <v>4.8899999999999997</v>
      </c>
      <c r="H133" s="260">
        <v>0</v>
      </c>
      <c r="J133" s="173" t="s">
        <v>347</v>
      </c>
    </row>
    <row r="134" spans="1:10" x14ac:dyDescent="0.25">
      <c r="A134" s="257">
        <v>94</v>
      </c>
      <c r="B134" s="258" t="s">
        <v>496</v>
      </c>
      <c r="C134" s="258" t="s">
        <v>433</v>
      </c>
      <c r="D134" s="259" t="s">
        <v>497</v>
      </c>
      <c r="E134" s="260">
        <v>1.92</v>
      </c>
      <c r="F134" s="260">
        <v>17.6008</v>
      </c>
      <c r="G134" s="260">
        <v>33.79</v>
      </c>
      <c r="H134" s="260">
        <v>0</v>
      </c>
      <c r="J134" s="173" t="s">
        <v>347</v>
      </c>
    </row>
    <row r="135" spans="1:10" x14ac:dyDescent="0.25">
      <c r="A135" s="257">
        <v>95</v>
      </c>
      <c r="B135" s="258" t="s">
        <v>498</v>
      </c>
      <c r="C135" s="258" t="s">
        <v>433</v>
      </c>
      <c r="D135" s="259" t="s">
        <v>499</v>
      </c>
      <c r="E135" s="260">
        <v>0.88</v>
      </c>
      <c r="F135" s="260">
        <v>965</v>
      </c>
      <c r="G135" s="260">
        <v>849.2</v>
      </c>
      <c r="H135" s="260">
        <v>0.02</v>
      </c>
      <c r="J135" s="173" t="s">
        <v>347</v>
      </c>
    </row>
    <row r="136" spans="1:10" x14ac:dyDescent="0.25">
      <c r="A136" s="257">
        <v>96</v>
      </c>
      <c r="B136" s="258" t="s">
        <v>500</v>
      </c>
      <c r="C136" s="258" t="s">
        <v>433</v>
      </c>
      <c r="D136" s="259" t="s">
        <v>501</v>
      </c>
      <c r="E136" s="260">
        <v>0.62</v>
      </c>
      <c r="F136" s="260">
        <v>183.42500000000001</v>
      </c>
      <c r="G136" s="260">
        <v>113.72</v>
      </c>
      <c r="H136" s="260">
        <v>0</v>
      </c>
      <c r="J136" s="173" t="s">
        <v>347</v>
      </c>
    </row>
    <row r="137" spans="1:10" x14ac:dyDescent="0.25">
      <c r="A137" s="257">
        <v>97</v>
      </c>
      <c r="B137" s="258" t="s">
        <v>502</v>
      </c>
      <c r="C137" s="258" t="s">
        <v>433</v>
      </c>
      <c r="D137" s="259" t="s">
        <v>503</v>
      </c>
      <c r="E137" s="260">
        <v>0.64</v>
      </c>
      <c r="F137" s="260">
        <v>1013.25</v>
      </c>
      <c r="G137" s="260">
        <v>648.48</v>
      </c>
      <c r="H137" s="260">
        <v>0.02</v>
      </c>
      <c r="J137" s="173" t="s">
        <v>347</v>
      </c>
    </row>
    <row r="138" spans="1:10" x14ac:dyDescent="0.25">
      <c r="A138" s="257">
        <v>98</v>
      </c>
      <c r="B138" s="258" t="s">
        <v>504</v>
      </c>
      <c r="C138" s="258" t="s">
        <v>505</v>
      </c>
      <c r="D138" s="259" t="s">
        <v>506</v>
      </c>
      <c r="E138" s="260">
        <v>0.34</v>
      </c>
      <c r="F138" s="260">
        <v>1077.1199999999999</v>
      </c>
      <c r="G138" s="260">
        <v>366.22</v>
      </c>
      <c r="H138" s="260">
        <v>0.01</v>
      </c>
      <c r="J138" s="173" t="s">
        <v>347</v>
      </c>
    </row>
    <row r="139" spans="1:10" x14ac:dyDescent="0.25">
      <c r="A139" s="257">
        <v>99</v>
      </c>
      <c r="B139" s="258" t="s">
        <v>507</v>
      </c>
      <c r="C139" s="258" t="s">
        <v>392</v>
      </c>
      <c r="D139" s="259" t="s">
        <v>508</v>
      </c>
      <c r="E139" s="260">
        <v>255.22</v>
      </c>
      <c r="F139" s="260">
        <v>0.19009999999999999</v>
      </c>
      <c r="G139" s="260">
        <v>48.51</v>
      </c>
      <c r="H139" s="260">
        <v>0</v>
      </c>
      <c r="J139" s="173" t="s">
        <v>347</v>
      </c>
    </row>
    <row r="140" spans="1:10" x14ac:dyDescent="0.25">
      <c r="A140" s="257">
        <v>100</v>
      </c>
      <c r="B140" s="258" t="s">
        <v>509</v>
      </c>
      <c r="C140" s="258" t="s">
        <v>510</v>
      </c>
      <c r="D140" s="259" t="s">
        <v>511</v>
      </c>
      <c r="E140" s="260">
        <v>1.18</v>
      </c>
      <c r="F140" s="260">
        <v>0</v>
      </c>
      <c r="G140" s="260">
        <v>0</v>
      </c>
      <c r="H140" s="260">
        <v>0</v>
      </c>
      <c r="J140" s="173" t="s">
        <v>347</v>
      </c>
    </row>
    <row r="141" spans="1:10" x14ac:dyDescent="0.25">
      <c r="A141" s="257">
        <v>101</v>
      </c>
      <c r="B141" s="258" t="s">
        <v>512</v>
      </c>
      <c r="C141" s="258" t="s">
        <v>510</v>
      </c>
      <c r="D141" s="259" t="s">
        <v>511</v>
      </c>
      <c r="E141" s="260">
        <v>1.02</v>
      </c>
      <c r="F141" s="260">
        <v>14.688000000000001</v>
      </c>
      <c r="G141" s="260">
        <v>14.98</v>
      </c>
      <c r="H141" s="260">
        <v>0</v>
      </c>
      <c r="J141" s="173" t="s">
        <v>347</v>
      </c>
    </row>
    <row r="142" spans="1:10" x14ac:dyDescent="0.25">
      <c r="A142" s="257">
        <v>102</v>
      </c>
      <c r="B142" s="258" t="s">
        <v>513</v>
      </c>
      <c r="C142" s="258" t="s">
        <v>514</v>
      </c>
      <c r="D142" s="259" t="s">
        <v>515</v>
      </c>
      <c r="E142" s="260">
        <v>2.4700000000000002</v>
      </c>
      <c r="F142" s="260">
        <v>1.296</v>
      </c>
      <c r="G142" s="260">
        <v>3.2</v>
      </c>
      <c r="H142" s="260">
        <v>0</v>
      </c>
      <c r="J142" s="173" t="s">
        <v>347</v>
      </c>
    </row>
    <row r="143" spans="1:10" x14ac:dyDescent="0.25">
      <c r="A143" s="257">
        <v>103</v>
      </c>
      <c r="B143" s="258" t="s">
        <v>516</v>
      </c>
      <c r="C143" s="258" t="s">
        <v>514</v>
      </c>
      <c r="D143" s="259" t="s">
        <v>515</v>
      </c>
      <c r="E143" s="260">
        <v>2.37</v>
      </c>
      <c r="F143" s="260">
        <v>2.0880000000000001</v>
      </c>
      <c r="G143" s="260">
        <v>4.95</v>
      </c>
      <c r="H143" s="260">
        <v>0</v>
      </c>
      <c r="J143" s="173" t="s">
        <v>347</v>
      </c>
    </row>
    <row r="144" spans="1:10" x14ac:dyDescent="0.25">
      <c r="A144" s="257">
        <v>104</v>
      </c>
      <c r="B144" s="258" t="s">
        <v>517</v>
      </c>
      <c r="C144" s="258" t="s">
        <v>518</v>
      </c>
      <c r="D144" s="259" t="s">
        <v>519</v>
      </c>
      <c r="E144" s="260">
        <v>0.18</v>
      </c>
      <c r="F144" s="260">
        <v>13203.977500000001</v>
      </c>
      <c r="G144" s="260">
        <v>2376.7199999999998</v>
      </c>
      <c r="H144" s="260">
        <v>0.06</v>
      </c>
      <c r="J144" s="173" t="s">
        <v>347</v>
      </c>
    </row>
    <row r="145" spans="1:10" x14ac:dyDescent="0.25">
      <c r="A145" s="257">
        <v>105</v>
      </c>
      <c r="B145" s="258" t="s">
        <v>520</v>
      </c>
      <c r="C145" s="258" t="s">
        <v>518</v>
      </c>
      <c r="D145" s="259" t="s">
        <v>521</v>
      </c>
      <c r="E145" s="260">
        <v>0.19</v>
      </c>
      <c r="F145" s="260">
        <v>5134.1962999999996</v>
      </c>
      <c r="G145" s="260">
        <v>975.49</v>
      </c>
      <c r="H145" s="260">
        <v>0.02</v>
      </c>
      <c r="J145" s="173" t="s">
        <v>347</v>
      </c>
    </row>
    <row r="146" spans="1:10" x14ac:dyDescent="0.25">
      <c r="A146" s="257">
        <v>106</v>
      </c>
      <c r="B146" s="258" t="s">
        <v>522</v>
      </c>
      <c r="C146" s="258" t="s">
        <v>518</v>
      </c>
      <c r="D146" s="259" t="s">
        <v>519</v>
      </c>
      <c r="E146" s="260">
        <v>0.15</v>
      </c>
      <c r="F146" s="260">
        <v>3207.3083999999999</v>
      </c>
      <c r="G146" s="260">
        <v>481.1</v>
      </c>
      <c r="H146" s="260">
        <v>0.01</v>
      </c>
      <c r="J146" s="173" t="s">
        <v>347</v>
      </c>
    </row>
    <row r="147" spans="1:10" x14ac:dyDescent="0.25">
      <c r="A147" s="257">
        <v>107</v>
      </c>
      <c r="B147" s="258" t="s">
        <v>523</v>
      </c>
      <c r="C147" s="258" t="s">
        <v>510</v>
      </c>
      <c r="D147" s="259" t="s">
        <v>524</v>
      </c>
      <c r="E147" s="260">
        <v>84.96</v>
      </c>
      <c r="F147" s="260">
        <v>2324.2842000000001</v>
      </c>
      <c r="G147" s="260">
        <v>197471.19</v>
      </c>
      <c r="H147" s="260">
        <v>4.99</v>
      </c>
      <c r="J147" s="173" t="s">
        <v>347</v>
      </c>
    </row>
    <row r="148" spans="1:10" x14ac:dyDescent="0.25">
      <c r="A148" s="257">
        <v>108</v>
      </c>
      <c r="B148" s="258" t="s">
        <v>525</v>
      </c>
      <c r="C148" s="258" t="s">
        <v>510</v>
      </c>
      <c r="D148" s="259" t="s">
        <v>526</v>
      </c>
      <c r="E148" s="260">
        <v>104.95</v>
      </c>
      <c r="F148" s="260">
        <v>241.82</v>
      </c>
      <c r="G148" s="260">
        <v>25379.01</v>
      </c>
      <c r="H148" s="260">
        <v>0.64</v>
      </c>
      <c r="J148" s="173" t="s">
        <v>347</v>
      </c>
    </row>
    <row r="149" spans="1:10" x14ac:dyDescent="0.25">
      <c r="A149" s="257">
        <v>109</v>
      </c>
      <c r="B149" s="258" t="s">
        <v>527</v>
      </c>
      <c r="C149" s="258" t="s">
        <v>510</v>
      </c>
      <c r="D149" s="259" t="s">
        <v>528</v>
      </c>
      <c r="E149" s="260">
        <v>104.95</v>
      </c>
      <c r="F149" s="260">
        <v>48.3</v>
      </c>
      <c r="G149" s="260">
        <v>5069.09</v>
      </c>
      <c r="H149" s="260">
        <v>0.13</v>
      </c>
      <c r="J149" s="173" t="s">
        <v>347</v>
      </c>
    </row>
    <row r="150" spans="1:10" x14ac:dyDescent="0.25">
      <c r="A150" s="257">
        <v>110</v>
      </c>
      <c r="B150" s="258" t="s">
        <v>529</v>
      </c>
      <c r="C150" s="258" t="s">
        <v>510</v>
      </c>
      <c r="D150" s="259" t="s">
        <v>530</v>
      </c>
      <c r="E150" s="260">
        <v>89.71</v>
      </c>
      <c r="F150" s="260">
        <v>2588.1581999999999</v>
      </c>
      <c r="G150" s="260">
        <v>232183.67</v>
      </c>
      <c r="H150" s="260">
        <v>5.87</v>
      </c>
      <c r="J150" s="173" t="s">
        <v>347</v>
      </c>
    </row>
    <row r="151" spans="1:10" x14ac:dyDescent="0.25">
      <c r="A151" s="257">
        <v>111</v>
      </c>
      <c r="B151" s="258" t="s">
        <v>531</v>
      </c>
      <c r="C151" s="258" t="s">
        <v>510</v>
      </c>
      <c r="D151" s="259" t="s">
        <v>532</v>
      </c>
      <c r="E151" s="260">
        <v>94.46</v>
      </c>
      <c r="F151" s="260">
        <v>3362.0526</v>
      </c>
      <c r="G151" s="260">
        <v>317579.49</v>
      </c>
      <c r="H151" s="260">
        <v>8.0299999999999994</v>
      </c>
      <c r="J151" s="173" t="s">
        <v>347</v>
      </c>
    </row>
    <row r="152" spans="1:10" x14ac:dyDescent="0.25">
      <c r="A152" s="257">
        <v>112</v>
      </c>
      <c r="B152" s="258" t="s">
        <v>533</v>
      </c>
      <c r="C152" s="258" t="s">
        <v>510</v>
      </c>
      <c r="D152" s="259" t="s">
        <v>534</v>
      </c>
      <c r="E152" s="260">
        <v>94.84</v>
      </c>
      <c r="F152" s="260">
        <v>20.5</v>
      </c>
      <c r="G152" s="260">
        <v>1944.22</v>
      </c>
      <c r="H152" s="260">
        <v>0.05</v>
      </c>
      <c r="J152" s="173" t="s">
        <v>347</v>
      </c>
    </row>
    <row r="153" spans="1:10" x14ac:dyDescent="0.25">
      <c r="A153" s="257">
        <v>113</v>
      </c>
      <c r="B153" s="258" t="s">
        <v>535</v>
      </c>
      <c r="C153" s="258" t="s">
        <v>433</v>
      </c>
      <c r="D153" s="259" t="s">
        <v>536</v>
      </c>
      <c r="E153" s="260">
        <v>0.17</v>
      </c>
      <c r="F153" s="260">
        <v>101765.84</v>
      </c>
      <c r="G153" s="260">
        <v>17300.189999999999</v>
      </c>
      <c r="H153" s="260">
        <v>0.44</v>
      </c>
      <c r="J153" s="173" t="s">
        <v>347</v>
      </c>
    </row>
    <row r="154" spans="1:10" x14ac:dyDescent="0.25">
      <c r="A154" s="257">
        <v>114</v>
      </c>
      <c r="B154" s="258" t="s">
        <v>537</v>
      </c>
      <c r="C154" s="258" t="s">
        <v>396</v>
      </c>
      <c r="D154" s="259" t="s">
        <v>538</v>
      </c>
      <c r="E154" s="260">
        <v>47.36</v>
      </c>
      <c r="F154" s="260">
        <v>49.445599999999999</v>
      </c>
      <c r="G154" s="260">
        <v>2341.7399999999998</v>
      </c>
      <c r="H154" s="260">
        <v>0.06</v>
      </c>
      <c r="J154" s="173" t="s">
        <v>347</v>
      </c>
    </row>
    <row r="155" spans="1:10" x14ac:dyDescent="0.25">
      <c r="A155" s="257">
        <v>115</v>
      </c>
      <c r="B155" s="258" t="s">
        <v>539</v>
      </c>
      <c r="C155" s="258" t="s">
        <v>396</v>
      </c>
      <c r="D155" s="259" t="s">
        <v>540</v>
      </c>
      <c r="E155" s="260">
        <v>17.22</v>
      </c>
      <c r="F155" s="260">
        <v>236.66</v>
      </c>
      <c r="G155" s="260">
        <v>4075.29</v>
      </c>
      <c r="H155" s="260">
        <v>0.1</v>
      </c>
      <c r="J155" s="173" t="s">
        <v>347</v>
      </c>
    </row>
    <row r="156" spans="1:10" x14ac:dyDescent="0.25">
      <c r="A156" s="257">
        <v>116</v>
      </c>
      <c r="B156" s="258" t="s">
        <v>541</v>
      </c>
      <c r="C156" s="258" t="s">
        <v>396</v>
      </c>
      <c r="D156" s="259" t="s">
        <v>542</v>
      </c>
      <c r="E156" s="260">
        <v>0</v>
      </c>
      <c r="F156" s="260">
        <v>8.4427000000000003</v>
      </c>
      <c r="G156" s="260">
        <v>0</v>
      </c>
      <c r="H156" s="260">
        <v>0</v>
      </c>
      <c r="J156" s="173" t="s">
        <v>347</v>
      </c>
    </row>
    <row r="157" spans="1:10" x14ac:dyDescent="0.25">
      <c r="A157" s="257">
        <v>117</v>
      </c>
      <c r="B157" s="258" t="s">
        <v>543</v>
      </c>
      <c r="C157" s="258" t="s">
        <v>396</v>
      </c>
      <c r="D157" s="259" t="s">
        <v>544</v>
      </c>
      <c r="E157" s="260">
        <v>75</v>
      </c>
      <c r="F157" s="260">
        <v>18.75</v>
      </c>
      <c r="G157" s="260">
        <v>1406.25</v>
      </c>
      <c r="H157" s="260">
        <v>0.04</v>
      </c>
      <c r="J157" s="173" t="s">
        <v>347</v>
      </c>
    </row>
    <row r="158" spans="1:10" x14ac:dyDescent="0.25">
      <c r="A158" s="257">
        <v>118</v>
      </c>
      <c r="B158" s="258" t="s">
        <v>545</v>
      </c>
      <c r="C158" s="258" t="s">
        <v>396</v>
      </c>
      <c r="D158" s="259" t="s">
        <v>546</v>
      </c>
      <c r="E158" s="260">
        <v>45</v>
      </c>
      <c r="F158" s="260">
        <v>14.8</v>
      </c>
      <c r="G158" s="260">
        <v>666</v>
      </c>
      <c r="H158" s="260">
        <v>0.02</v>
      </c>
      <c r="J158" s="173" t="s">
        <v>347</v>
      </c>
    </row>
    <row r="159" spans="1:10" x14ac:dyDescent="0.25">
      <c r="A159" s="257">
        <v>119</v>
      </c>
      <c r="B159" s="258" t="s">
        <v>547</v>
      </c>
      <c r="C159" s="258" t="s">
        <v>396</v>
      </c>
      <c r="D159" s="259" t="s">
        <v>548</v>
      </c>
      <c r="E159" s="260">
        <v>47.36</v>
      </c>
      <c r="F159" s="260">
        <v>27.704999999999998</v>
      </c>
      <c r="G159" s="260">
        <v>1312.11</v>
      </c>
      <c r="H159" s="260">
        <v>0.03</v>
      </c>
      <c r="J159" s="173" t="s">
        <v>347</v>
      </c>
    </row>
    <row r="160" spans="1:10" x14ac:dyDescent="0.25">
      <c r="A160" s="257">
        <v>120</v>
      </c>
      <c r="B160" s="258" t="s">
        <v>549</v>
      </c>
      <c r="C160" s="258" t="s">
        <v>396</v>
      </c>
      <c r="D160" s="259" t="s">
        <v>550</v>
      </c>
      <c r="E160" s="260">
        <v>-107.63</v>
      </c>
      <c r="F160" s="260">
        <v>51.311999999999998</v>
      </c>
      <c r="G160" s="260">
        <v>-5522.71</v>
      </c>
      <c r="H160" s="260">
        <v>-0.14000000000000001</v>
      </c>
      <c r="J160" s="173" t="s">
        <v>347</v>
      </c>
    </row>
    <row r="161" spans="1:10" x14ac:dyDescent="0.25">
      <c r="A161" s="257">
        <v>121</v>
      </c>
      <c r="B161" s="258" t="s">
        <v>551</v>
      </c>
      <c r="C161" s="258" t="s">
        <v>396</v>
      </c>
      <c r="D161" s="259" t="s">
        <v>552</v>
      </c>
      <c r="E161" s="260">
        <v>0</v>
      </c>
      <c r="F161" s="260">
        <v>7.6795999999999998</v>
      </c>
      <c r="G161" s="260">
        <v>0</v>
      </c>
      <c r="H161" s="260">
        <v>0</v>
      </c>
      <c r="J161" s="173" t="s">
        <v>347</v>
      </c>
    </row>
    <row r="162" spans="1:10" x14ac:dyDescent="0.25">
      <c r="A162" s="257">
        <v>122</v>
      </c>
      <c r="B162" s="258" t="s">
        <v>553</v>
      </c>
      <c r="C162" s="258" t="s">
        <v>396</v>
      </c>
      <c r="D162" s="259" t="s">
        <v>554</v>
      </c>
      <c r="E162" s="260">
        <v>12.53</v>
      </c>
      <c r="F162" s="260">
        <v>4531.1325999999999</v>
      </c>
      <c r="G162" s="260">
        <v>56775.09</v>
      </c>
      <c r="H162" s="260">
        <v>1.44</v>
      </c>
      <c r="J162" s="173" t="s">
        <v>347</v>
      </c>
    </row>
    <row r="163" spans="1:10" x14ac:dyDescent="0.25">
      <c r="A163" s="257">
        <v>123</v>
      </c>
      <c r="B163" s="258" t="s">
        <v>555</v>
      </c>
      <c r="C163" s="258" t="s">
        <v>396</v>
      </c>
      <c r="D163" s="259" t="s">
        <v>556</v>
      </c>
      <c r="E163" s="260">
        <v>19.8</v>
      </c>
      <c r="F163" s="260">
        <v>2205.1109999999999</v>
      </c>
      <c r="G163" s="260">
        <v>43661.2</v>
      </c>
      <c r="H163" s="260">
        <v>1.1000000000000001</v>
      </c>
      <c r="J163" s="173" t="s">
        <v>347</v>
      </c>
    </row>
    <row r="164" spans="1:10" x14ac:dyDescent="0.25">
      <c r="A164" s="257">
        <v>124</v>
      </c>
      <c r="B164" s="258" t="s">
        <v>557</v>
      </c>
      <c r="C164" s="258" t="s">
        <v>396</v>
      </c>
      <c r="D164" s="259" t="s">
        <v>558</v>
      </c>
      <c r="E164" s="260">
        <v>1</v>
      </c>
      <c r="F164" s="260">
        <v>18951.1024</v>
      </c>
      <c r="G164" s="260">
        <v>18951.099999999999</v>
      </c>
      <c r="H164" s="260">
        <v>0.48</v>
      </c>
      <c r="J164" s="173" t="s">
        <v>347</v>
      </c>
    </row>
    <row r="165" spans="1:10" x14ac:dyDescent="0.25">
      <c r="A165" s="257">
        <v>125</v>
      </c>
      <c r="B165" s="258" t="s">
        <v>559</v>
      </c>
      <c r="C165" s="258" t="s">
        <v>518</v>
      </c>
      <c r="D165" s="259" t="s">
        <v>560</v>
      </c>
      <c r="E165" s="260">
        <v>58.19</v>
      </c>
      <c r="F165" s="260">
        <v>50.287999999999997</v>
      </c>
      <c r="G165" s="260">
        <v>2926.26</v>
      </c>
      <c r="H165" s="260">
        <v>7.0000000000000007E-2</v>
      </c>
      <c r="J165" s="173" t="s">
        <v>347</v>
      </c>
    </row>
    <row r="166" spans="1:10" x14ac:dyDescent="0.25">
      <c r="A166" s="257">
        <v>126</v>
      </c>
      <c r="B166" s="258" t="s">
        <v>561</v>
      </c>
      <c r="C166" s="258" t="s">
        <v>433</v>
      </c>
      <c r="D166" s="259" t="s">
        <v>562</v>
      </c>
      <c r="E166" s="260">
        <v>1.08</v>
      </c>
      <c r="F166" s="260">
        <v>0</v>
      </c>
      <c r="G166" s="260">
        <v>0</v>
      </c>
      <c r="H166" s="260">
        <v>0</v>
      </c>
      <c r="J166" s="173" t="s">
        <v>347</v>
      </c>
    </row>
    <row r="167" spans="1:10" x14ac:dyDescent="0.25">
      <c r="A167" s="257">
        <v>127</v>
      </c>
      <c r="B167" s="258" t="s">
        <v>563</v>
      </c>
      <c r="C167" s="258" t="s">
        <v>433</v>
      </c>
      <c r="D167" s="259" t="s">
        <v>564</v>
      </c>
      <c r="E167" s="260">
        <v>1.03</v>
      </c>
      <c r="F167" s="260">
        <v>0</v>
      </c>
      <c r="G167" s="260">
        <v>0</v>
      </c>
      <c r="H167" s="260">
        <v>0</v>
      </c>
      <c r="J167" s="173" t="s">
        <v>347</v>
      </c>
    </row>
    <row r="168" spans="1:10" x14ac:dyDescent="0.25">
      <c r="A168" s="257">
        <v>128</v>
      </c>
      <c r="B168" s="258" t="s">
        <v>565</v>
      </c>
      <c r="C168" s="258" t="s">
        <v>433</v>
      </c>
      <c r="D168" s="259" t="s">
        <v>566</v>
      </c>
      <c r="E168" s="260">
        <v>1.07</v>
      </c>
      <c r="F168" s="260">
        <v>0</v>
      </c>
      <c r="G168" s="260">
        <v>0</v>
      </c>
      <c r="H168" s="260">
        <v>0</v>
      </c>
      <c r="J168" s="173" t="s">
        <v>347</v>
      </c>
    </row>
    <row r="169" spans="1:10" x14ac:dyDescent="0.25">
      <c r="A169" s="257">
        <v>129</v>
      </c>
      <c r="B169" s="258" t="s">
        <v>567</v>
      </c>
      <c r="C169" s="258" t="s">
        <v>505</v>
      </c>
      <c r="D169" s="259" t="s">
        <v>568</v>
      </c>
      <c r="E169" s="260">
        <v>0.64</v>
      </c>
      <c r="F169" s="260">
        <v>1600</v>
      </c>
      <c r="G169" s="260">
        <v>1024</v>
      </c>
      <c r="H169" s="260">
        <v>0.03</v>
      </c>
      <c r="J169" s="173" t="s">
        <v>347</v>
      </c>
    </row>
    <row r="170" spans="1:10" x14ac:dyDescent="0.25">
      <c r="A170" s="257">
        <v>130</v>
      </c>
      <c r="B170" s="258" t="s">
        <v>569</v>
      </c>
      <c r="C170" s="258" t="s">
        <v>518</v>
      </c>
      <c r="D170" s="259" t="s">
        <v>570</v>
      </c>
      <c r="E170" s="260">
        <v>0.15</v>
      </c>
      <c r="F170" s="260">
        <v>480</v>
      </c>
      <c r="G170" s="260">
        <v>72</v>
      </c>
      <c r="H170" s="260">
        <v>0</v>
      </c>
      <c r="J170" s="173" t="s">
        <v>347</v>
      </c>
    </row>
    <row r="171" spans="1:10" x14ac:dyDescent="0.25">
      <c r="A171" s="257">
        <v>131</v>
      </c>
      <c r="B171" s="258" t="s">
        <v>571</v>
      </c>
      <c r="C171" s="258" t="s">
        <v>510</v>
      </c>
      <c r="D171" s="259" t="s">
        <v>572</v>
      </c>
      <c r="E171" s="260">
        <v>0.89</v>
      </c>
      <c r="F171" s="260">
        <v>5666.7226000000001</v>
      </c>
      <c r="G171" s="260">
        <v>5043.38</v>
      </c>
      <c r="H171" s="260">
        <v>0.13</v>
      </c>
      <c r="J171" s="173" t="s">
        <v>347</v>
      </c>
    </row>
    <row r="172" spans="1:10" x14ac:dyDescent="0.25">
      <c r="A172" s="257">
        <v>132</v>
      </c>
      <c r="B172" s="258" t="s">
        <v>573</v>
      </c>
      <c r="C172" s="258" t="s">
        <v>433</v>
      </c>
      <c r="D172" s="259" t="s">
        <v>574</v>
      </c>
      <c r="E172" s="260">
        <v>12.26</v>
      </c>
      <c r="F172" s="260">
        <v>4.6593999999999998</v>
      </c>
      <c r="G172" s="260">
        <v>57.13</v>
      </c>
      <c r="H172" s="260">
        <v>0</v>
      </c>
      <c r="J172" s="173" t="s">
        <v>347</v>
      </c>
    </row>
    <row r="173" spans="1:10" x14ac:dyDescent="0.25">
      <c r="A173" s="257">
        <v>133</v>
      </c>
      <c r="B173" s="258" t="s">
        <v>575</v>
      </c>
      <c r="C173" s="258" t="s">
        <v>433</v>
      </c>
      <c r="D173" s="259" t="s">
        <v>576</v>
      </c>
      <c r="E173" s="260">
        <v>17.16</v>
      </c>
      <c r="F173" s="260">
        <v>0</v>
      </c>
      <c r="G173" s="260">
        <v>0</v>
      </c>
      <c r="H173" s="260">
        <v>0</v>
      </c>
      <c r="J173" s="173" t="s">
        <v>347</v>
      </c>
    </row>
    <row r="174" spans="1:10" x14ac:dyDescent="0.25">
      <c r="A174" s="257">
        <v>134</v>
      </c>
      <c r="B174" s="258" t="s">
        <v>577</v>
      </c>
      <c r="C174" s="258" t="s">
        <v>433</v>
      </c>
      <c r="D174" s="259" t="s">
        <v>578</v>
      </c>
      <c r="E174" s="260">
        <v>8.2100000000000009</v>
      </c>
      <c r="F174" s="260">
        <v>0</v>
      </c>
      <c r="G174" s="260">
        <v>0</v>
      </c>
      <c r="H174" s="260">
        <v>0</v>
      </c>
      <c r="J174" s="173" t="s">
        <v>347</v>
      </c>
    </row>
    <row r="175" spans="1:10" x14ac:dyDescent="0.25">
      <c r="A175" s="257">
        <v>135</v>
      </c>
      <c r="B175" s="258" t="s">
        <v>579</v>
      </c>
      <c r="C175" s="258" t="s">
        <v>433</v>
      </c>
      <c r="D175" s="259" t="s">
        <v>580</v>
      </c>
      <c r="E175" s="260">
        <v>8.5399999999999991</v>
      </c>
      <c r="F175" s="260">
        <v>3.4944999999999999</v>
      </c>
      <c r="G175" s="260">
        <v>29.84</v>
      </c>
      <c r="H175" s="260">
        <v>0</v>
      </c>
      <c r="J175" s="173" t="s">
        <v>347</v>
      </c>
    </row>
    <row r="176" spans="1:10" x14ac:dyDescent="0.25">
      <c r="A176" s="257">
        <v>136</v>
      </c>
      <c r="B176" s="258" t="s">
        <v>581</v>
      </c>
      <c r="C176" s="258" t="s">
        <v>433</v>
      </c>
      <c r="D176" s="259" t="s">
        <v>582</v>
      </c>
      <c r="E176" s="260">
        <v>21.33</v>
      </c>
      <c r="F176" s="260">
        <v>0</v>
      </c>
      <c r="G176" s="260">
        <v>0</v>
      </c>
      <c r="H176" s="260">
        <v>0</v>
      </c>
      <c r="J176" s="173" t="s">
        <v>347</v>
      </c>
    </row>
    <row r="177" spans="1:10" x14ac:dyDescent="0.25">
      <c r="A177" s="257">
        <v>137</v>
      </c>
      <c r="B177" s="258" t="s">
        <v>583</v>
      </c>
      <c r="C177" s="258" t="s">
        <v>433</v>
      </c>
      <c r="D177" s="259" t="s">
        <v>576</v>
      </c>
      <c r="E177" s="260">
        <v>15.1</v>
      </c>
      <c r="F177" s="260">
        <v>26.312000000000001</v>
      </c>
      <c r="G177" s="260">
        <v>397.31</v>
      </c>
      <c r="H177" s="260">
        <v>0.01</v>
      </c>
      <c r="J177" s="173" t="s">
        <v>347</v>
      </c>
    </row>
    <row r="178" spans="1:10" x14ac:dyDescent="0.25">
      <c r="A178" s="257">
        <v>138</v>
      </c>
      <c r="B178" s="258" t="s">
        <v>584</v>
      </c>
      <c r="C178" s="258" t="s">
        <v>433</v>
      </c>
      <c r="D178" s="259" t="s">
        <v>582</v>
      </c>
      <c r="E178" s="260">
        <v>20.7</v>
      </c>
      <c r="F178" s="260">
        <v>9.3840000000000003</v>
      </c>
      <c r="G178" s="260">
        <v>194.25</v>
      </c>
      <c r="H178" s="260">
        <v>0</v>
      </c>
      <c r="J178" s="173" t="s">
        <v>347</v>
      </c>
    </row>
    <row r="179" spans="1:10" x14ac:dyDescent="0.25">
      <c r="A179" s="257">
        <v>139</v>
      </c>
      <c r="B179" s="258" t="s">
        <v>585</v>
      </c>
      <c r="C179" s="258" t="s">
        <v>586</v>
      </c>
      <c r="D179" s="259" t="s">
        <v>587</v>
      </c>
      <c r="E179" s="260">
        <v>25.4</v>
      </c>
      <c r="F179" s="260">
        <v>2.0409999999999999</v>
      </c>
      <c r="G179" s="260">
        <v>51.84</v>
      </c>
      <c r="H179" s="260">
        <v>0</v>
      </c>
      <c r="J179" s="173" t="s">
        <v>347</v>
      </c>
    </row>
    <row r="180" spans="1:10" x14ac:dyDescent="0.25">
      <c r="A180" s="257">
        <v>140</v>
      </c>
      <c r="B180" s="258" t="s">
        <v>588</v>
      </c>
      <c r="C180" s="258" t="s">
        <v>433</v>
      </c>
      <c r="D180" s="259" t="s">
        <v>578</v>
      </c>
      <c r="E180" s="260">
        <v>8.2100000000000009</v>
      </c>
      <c r="F180" s="260">
        <v>20.8932</v>
      </c>
      <c r="G180" s="260">
        <v>171.53</v>
      </c>
      <c r="H180" s="260">
        <v>0</v>
      </c>
      <c r="J180" s="173" t="s">
        <v>347</v>
      </c>
    </row>
    <row r="181" spans="1:10" x14ac:dyDescent="0.25">
      <c r="A181" s="257">
        <v>141</v>
      </c>
      <c r="B181" s="258" t="s">
        <v>589</v>
      </c>
      <c r="C181" s="258" t="s">
        <v>433</v>
      </c>
      <c r="D181" s="259" t="s">
        <v>590</v>
      </c>
      <c r="E181" s="260">
        <v>4.2300000000000004</v>
      </c>
      <c r="F181" s="260">
        <v>0</v>
      </c>
      <c r="G181" s="260">
        <v>0</v>
      </c>
      <c r="H181" s="260">
        <v>0</v>
      </c>
      <c r="J181" s="173" t="s">
        <v>347</v>
      </c>
    </row>
    <row r="182" spans="1:10" x14ac:dyDescent="0.25">
      <c r="A182" s="257">
        <v>142</v>
      </c>
      <c r="B182" s="258" t="s">
        <v>591</v>
      </c>
      <c r="C182" s="258" t="s">
        <v>505</v>
      </c>
      <c r="D182" s="259" t="s">
        <v>592</v>
      </c>
      <c r="E182" s="260">
        <v>22.57</v>
      </c>
      <c r="F182" s="260">
        <v>171.57</v>
      </c>
      <c r="G182" s="260">
        <v>3872.33</v>
      </c>
      <c r="H182" s="260">
        <v>0.1</v>
      </c>
      <c r="J182" s="173" t="s">
        <v>347</v>
      </c>
    </row>
    <row r="183" spans="1:10" x14ac:dyDescent="0.25">
      <c r="A183" s="257">
        <v>143</v>
      </c>
      <c r="B183" s="258" t="s">
        <v>593</v>
      </c>
      <c r="C183" s="258" t="s">
        <v>505</v>
      </c>
      <c r="D183" s="259" t="s">
        <v>594</v>
      </c>
      <c r="E183" s="260">
        <v>25.74</v>
      </c>
      <c r="F183" s="260">
        <v>722.77070000000003</v>
      </c>
      <c r="G183" s="260">
        <v>18604.12</v>
      </c>
      <c r="H183" s="260">
        <v>0.47</v>
      </c>
      <c r="J183" s="173" t="s">
        <v>347</v>
      </c>
    </row>
    <row r="184" spans="1:10" x14ac:dyDescent="0.25">
      <c r="A184" s="257">
        <v>144</v>
      </c>
      <c r="B184" s="258" t="s">
        <v>595</v>
      </c>
      <c r="C184" s="258" t="s">
        <v>505</v>
      </c>
      <c r="D184" s="259" t="s">
        <v>596</v>
      </c>
      <c r="E184" s="260">
        <v>30.57</v>
      </c>
      <c r="F184" s="260">
        <v>0</v>
      </c>
      <c r="G184" s="260">
        <v>0</v>
      </c>
      <c r="H184" s="260">
        <v>0</v>
      </c>
      <c r="J184" s="173" t="s">
        <v>347</v>
      </c>
    </row>
    <row r="185" spans="1:10" x14ac:dyDescent="0.25">
      <c r="A185" s="257">
        <v>145</v>
      </c>
      <c r="B185" s="258" t="s">
        <v>597</v>
      </c>
      <c r="C185" s="258" t="s">
        <v>505</v>
      </c>
      <c r="D185" s="259" t="s">
        <v>598</v>
      </c>
      <c r="E185" s="260">
        <v>18.95</v>
      </c>
      <c r="F185" s="260">
        <v>284.65499999999997</v>
      </c>
      <c r="G185" s="260">
        <v>5394.21</v>
      </c>
      <c r="H185" s="260">
        <v>0.14000000000000001</v>
      </c>
      <c r="J185" s="173" t="s">
        <v>347</v>
      </c>
    </row>
    <row r="186" spans="1:10" x14ac:dyDescent="0.25">
      <c r="A186" s="257">
        <v>146</v>
      </c>
      <c r="B186" s="258" t="s">
        <v>599</v>
      </c>
      <c r="C186" s="258" t="s">
        <v>518</v>
      </c>
      <c r="D186" s="259" t="s">
        <v>600</v>
      </c>
      <c r="E186" s="260">
        <v>36.700000000000003</v>
      </c>
      <c r="F186" s="260">
        <v>45</v>
      </c>
      <c r="G186" s="260">
        <v>1651.5</v>
      </c>
      <c r="H186" s="260">
        <v>0.04</v>
      </c>
      <c r="J186" s="173" t="s">
        <v>347</v>
      </c>
    </row>
    <row r="187" spans="1:10" x14ac:dyDescent="0.25">
      <c r="A187" s="257">
        <v>147</v>
      </c>
      <c r="B187" s="258" t="s">
        <v>601</v>
      </c>
      <c r="C187" s="258" t="s">
        <v>505</v>
      </c>
      <c r="D187" s="259" t="s">
        <v>602</v>
      </c>
      <c r="E187" s="260">
        <v>37.44</v>
      </c>
      <c r="F187" s="260">
        <v>520.38</v>
      </c>
      <c r="G187" s="260">
        <v>19483.03</v>
      </c>
      <c r="H187" s="260">
        <v>0.49</v>
      </c>
      <c r="J187" s="173" t="s">
        <v>347</v>
      </c>
    </row>
    <row r="188" spans="1:10" x14ac:dyDescent="0.25">
      <c r="A188" s="257">
        <v>148</v>
      </c>
      <c r="B188" s="258" t="s">
        <v>603</v>
      </c>
      <c r="C188" s="258" t="s">
        <v>518</v>
      </c>
      <c r="D188" s="259" t="s">
        <v>604</v>
      </c>
      <c r="E188" s="260">
        <v>0.81</v>
      </c>
      <c r="F188" s="260">
        <v>1775.4386</v>
      </c>
      <c r="G188" s="260">
        <v>1438.11</v>
      </c>
      <c r="H188" s="260">
        <v>0.04</v>
      </c>
      <c r="J188" s="173" t="s">
        <v>347</v>
      </c>
    </row>
    <row r="189" spans="1:10" x14ac:dyDescent="0.25">
      <c r="A189" s="257">
        <v>149</v>
      </c>
      <c r="B189" s="258" t="s">
        <v>605</v>
      </c>
      <c r="C189" s="258" t="s">
        <v>518</v>
      </c>
      <c r="D189" s="259" t="s">
        <v>606</v>
      </c>
      <c r="E189" s="260">
        <v>1.38</v>
      </c>
      <c r="F189" s="260">
        <v>0</v>
      </c>
      <c r="G189" s="260">
        <v>0</v>
      </c>
      <c r="H189" s="260">
        <v>0</v>
      </c>
      <c r="J189" s="173" t="s">
        <v>347</v>
      </c>
    </row>
    <row r="190" spans="1:10" x14ac:dyDescent="0.25">
      <c r="A190" s="257">
        <v>150</v>
      </c>
      <c r="B190" s="258" t="s">
        <v>607</v>
      </c>
      <c r="C190" s="258" t="s">
        <v>518</v>
      </c>
      <c r="D190" s="259" t="s">
        <v>608</v>
      </c>
      <c r="E190" s="260">
        <v>242.56</v>
      </c>
      <c r="F190" s="260">
        <v>42</v>
      </c>
      <c r="G190" s="260">
        <v>10187.52</v>
      </c>
      <c r="H190" s="260">
        <v>0.26</v>
      </c>
      <c r="J190" s="173" t="s">
        <v>347</v>
      </c>
    </row>
    <row r="191" spans="1:10" x14ac:dyDescent="0.25">
      <c r="A191" s="257">
        <v>151</v>
      </c>
      <c r="B191" s="258" t="s">
        <v>609</v>
      </c>
      <c r="C191" s="258" t="s">
        <v>505</v>
      </c>
      <c r="D191" s="259" t="s">
        <v>610</v>
      </c>
      <c r="E191" s="260">
        <v>123.87</v>
      </c>
      <c r="F191" s="260">
        <v>48.347999999999999</v>
      </c>
      <c r="G191" s="260">
        <v>5988.87</v>
      </c>
      <c r="H191" s="260">
        <v>0.15</v>
      </c>
      <c r="J191" s="173" t="s">
        <v>347</v>
      </c>
    </row>
    <row r="192" spans="1:10" x14ac:dyDescent="0.25">
      <c r="A192" s="257">
        <v>152</v>
      </c>
      <c r="B192" s="258" t="s">
        <v>611</v>
      </c>
      <c r="C192" s="258" t="s">
        <v>505</v>
      </c>
      <c r="D192" s="259" t="s">
        <v>612</v>
      </c>
      <c r="E192" s="260">
        <v>147.86000000000001</v>
      </c>
      <c r="F192" s="260">
        <v>147.9</v>
      </c>
      <c r="G192" s="260">
        <v>21868.49</v>
      </c>
      <c r="H192" s="260">
        <v>0.55000000000000004</v>
      </c>
      <c r="J192" s="173" t="s">
        <v>347</v>
      </c>
    </row>
    <row r="193" spans="1:10" x14ac:dyDescent="0.25">
      <c r="A193" s="257">
        <v>153</v>
      </c>
      <c r="B193" s="258" t="s">
        <v>613</v>
      </c>
      <c r="C193" s="258" t="s">
        <v>518</v>
      </c>
      <c r="D193" s="259" t="s">
        <v>614</v>
      </c>
      <c r="E193" s="260">
        <v>191.81</v>
      </c>
      <c r="F193" s="260">
        <v>9</v>
      </c>
      <c r="G193" s="260">
        <v>1726.29</v>
      </c>
      <c r="H193" s="260">
        <v>0.04</v>
      </c>
      <c r="J193" s="173" t="s">
        <v>347</v>
      </c>
    </row>
    <row r="194" spans="1:10" x14ac:dyDescent="0.25">
      <c r="A194" s="257">
        <v>154</v>
      </c>
      <c r="B194" s="258" t="s">
        <v>615</v>
      </c>
      <c r="C194" s="258" t="s">
        <v>518</v>
      </c>
      <c r="D194" s="259" t="s">
        <v>616</v>
      </c>
      <c r="E194" s="260">
        <v>210.22</v>
      </c>
      <c r="F194" s="260">
        <v>2</v>
      </c>
      <c r="G194" s="260">
        <v>420.44</v>
      </c>
      <c r="H194" s="260">
        <v>0.01</v>
      </c>
      <c r="J194" s="173" t="s">
        <v>347</v>
      </c>
    </row>
    <row r="195" spans="1:10" x14ac:dyDescent="0.25">
      <c r="A195" s="257">
        <v>155</v>
      </c>
      <c r="B195" s="258" t="s">
        <v>617</v>
      </c>
      <c r="C195" s="258" t="s">
        <v>518</v>
      </c>
      <c r="D195" s="259" t="s">
        <v>618</v>
      </c>
      <c r="E195" s="260">
        <v>230.22</v>
      </c>
      <c r="F195" s="260">
        <v>8</v>
      </c>
      <c r="G195" s="260">
        <v>1841.76</v>
      </c>
      <c r="H195" s="260">
        <v>0.05</v>
      </c>
      <c r="J195" s="173" t="s">
        <v>347</v>
      </c>
    </row>
    <row r="196" spans="1:10" x14ac:dyDescent="0.25">
      <c r="A196" s="257">
        <v>156</v>
      </c>
      <c r="B196" s="258" t="s">
        <v>619</v>
      </c>
      <c r="C196" s="258" t="s">
        <v>518</v>
      </c>
      <c r="D196" s="259" t="s">
        <v>620</v>
      </c>
      <c r="E196" s="260">
        <v>250.22</v>
      </c>
      <c r="F196" s="260">
        <v>13</v>
      </c>
      <c r="G196" s="260">
        <v>3252.86</v>
      </c>
      <c r="H196" s="260">
        <v>0.08</v>
      </c>
      <c r="J196" s="173" t="s">
        <v>347</v>
      </c>
    </row>
    <row r="197" spans="1:10" x14ac:dyDescent="0.25">
      <c r="A197" s="257">
        <v>157</v>
      </c>
      <c r="B197" s="258" t="s">
        <v>621</v>
      </c>
      <c r="C197" s="258" t="s">
        <v>518</v>
      </c>
      <c r="D197" s="259" t="s">
        <v>622</v>
      </c>
      <c r="E197" s="260">
        <v>290.52</v>
      </c>
      <c r="F197" s="260">
        <v>11</v>
      </c>
      <c r="G197" s="260">
        <v>3195.72</v>
      </c>
      <c r="H197" s="260">
        <v>0.08</v>
      </c>
      <c r="J197" s="173" t="s">
        <v>347</v>
      </c>
    </row>
    <row r="198" spans="1:10" x14ac:dyDescent="0.25">
      <c r="A198" s="257">
        <v>158</v>
      </c>
      <c r="B198" s="258" t="s">
        <v>623</v>
      </c>
      <c r="C198" s="258" t="s">
        <v>518</v>
      </c>
      <c r="D198" s="259" t="s">
        <v>624</v>
      </c>
      <c r="E198" s="260">
        <v>0.3</v>
      </c>
      <c r="F198" s="260">
        <v>0</v>
      </c>
      <c r="G198" s="260">
        <v>0</v>
      </c>
      <c r="H198" s="260">
        <v>0</v>
      </c>
      <c r="J198" s="173" t="s">
        <v>347</v>
      </c>
    </row>
    <row r="199" spans="1:10" x14ac:dyDescent="0.25">
      <c r="A199" s="257">
        <v>159</v>
      </c>
      <c r="B199" s="258" t="s">
        <v>625</v>
      </c>
      <c r="C199" s="258" t="s">
        <v>510</v>
      </c>
      <c r="D199" s="259" t="s">
        <v>626</v>
      </c>
      <c r="E199" s="260">
        <v>6.3</v>
      </c>
      <c r="F199" s="260">
        <v>18</v>
      </c>
      <c r="G199" s="260">
        <v>113.4</v>
      </c>
      <c r="H199" s="260">
        <v>0</v>
      </c>
      <c r="J199" s="173" t="s">
        <v>347</v>
      </c>
    </row>
    <row r="200" spans="1:10" x14ac:dyDescent="0.25">
      <c r="A200" s="257">
        <v>160</v>
      </c>
      <c r="B200" s="258" t="s">
        <v>627</v>
      </c>
      <c r="C200" s="258" t="s">
        <v>510</v>
      </c>
      <c r="D200" s="259" t="s">
        <v>628</v>
      </c>
      <c r="E200" s="260">
        <v>7.57</v>
      </c>
      <c r="F200" s="260">
        <v>0</v>
      </c>
      <c r="G200" s="260">
        <v>0</v>
      </c>
      <c r="H200" s="260">
        <v>0</v>
      </c>
      <c r="J200" s="173" t="s">
        <v>347</v>
      </c>
    </row>
    <row r="201" spans="1:10" x14ac:dyDescent="0.25">
      <c r="A201" s="257">
        <v>161</v>
      </c>
      <c r="B201" s="258" t="s">
        <v>629</v>
      </c>
      <c r="C201" s="258" t="s">
        <v>396</v>
      </c>
      <c r="D201" s="259" t="s">
        <v>630</v>
      </c>
      <c r="E201" s="260">
        <v>43.97</v>
      </c>
      <c r="F201" s="260">
        <v>162.703</v>
      </c>
      <c r="G201" s="260">
        <v>7154.05</v>
      </c>
      <c r="H201" s="260">
        <v>0.18</v>
      </c>
      <c r="J201" s="173" t="s">
        <v>347</v>
      </c>
    </row>
    <row r="202" spans="1:10" x14ac:dyDescent="0.25">
      <c r="A202" s="257">
        <v>162</v>
      </c>
      <c r="B202" s="258" t="s">
        <v>631</v>
      </c>
      <c r="C202" s="258" t="s">
        <v>396</v>
      </c>
      <c r="D202" s="259" t="s">
        <v>632</v>
      </c>
      <c r="E202" s="260">
        <v>44.5</v>
      </c>
      <c r="F202" s="260">
        <v>142.36500000000001</v>
      </c>
      <c r="G202" s="260">
        <v>6335.24</v>
      </c>
      <c r="H202" s="260">
        <v>0.16</v>
      </c>
      <c r="J202" s="173" t="s">
        <v>347</v>
      </c>
    </row>
    <row r="203" spans="1:10" x14ac:dyDescent="0.25">
      <c r="A203" s="257">
        <v>163</v>
      </c>
      <c r="B203" s="258" t="s">
        <v>633</v>
      </c>
      <c r="C203" s="258" t="s">
        <v>396</v>
      </c>
      <c r="D203" s="259" t="s">
        <v>634</v>
      </c>
      <c r="E203" s="260">
        <v>55.62</v>
      </c>
      <c r="F203" s="260">
        <v>58.471299999999999</v>
      </c>
      <c r="G203" s="260">
        <v>3252.17</v>
      </c>
      <c r="H203" s="260">
        <v>0.08</v>
      </c>
      <c r="J203" s="173" t="s">
        <v>347</v>
      </c>
    </row>
    <row r="204" spans="1:10" x14ac:dyDescent="0.25">
      <c r="A204" s="257">
        <v>164</v>
      </c>
      <c r="B204" s="258" t="s">
        <v>635</v>
      </c>
      <c r="C204" s="258" t="s">
        <v>433</v>
      </c>
      <c r="D204" s="259" t="s">
        <v>636</v>
      </c>
      <c r="E204" s="260">
        <v>1.08</v>
      </c>
      <c r="F204" s="260">
        <v>117.8954</v>
      </c>
      <c r="G204" s="260">
        <v>127.33</v>
      </c>
      <c r="H204" s="260">
        <v>0</v>
      </c>
      <c r="J204" s="173" t="s">
        <v>347</v>
      </c>
    </row>
    <row r="205" spans="1:10" x14ac:dyDescent="0.25">
      <c r="A205" s="257">
        <v>165</v>
      </c>
      <c r="B205" s="258" t="s">
        <v>637</v>
      </c>
      <c r="C205" s="258" t="s">
        <v>433</v>
      </c>
      <c r="D205" s="259" t="s">
        <v>638</v>
      </c>
      <c r="E205" s="260">
        <v>1</v>
      </c>
      <c r="F205" s="260">
        <v>0.48959999999999998</v>
      </c>
      <c r="G205" s="260">
        <v>0.49</v>
      </c>
      <c r="H205" s="260">
        <v>0</v>
      </c>
      <c r="J205" s="173" t="s">
        <v>347</v>
      </c>
    </row>
    <row r="206" spans="1:10" x14ac:dyDescent="0.25">
      <c r="A206" s="257">
        <v>166</v>
      </c>
      <c r="B206" s="258" t="s">
        <v>639</v>
      </c>
      <c r="C206" s="258" t="s">
        <v>433</v>
      </c>
      <c r="D206" s="259" t="s">
        <v>640</v>
      </c>
      <c r="E206" s="260">
        <v>1.73</v>
      </c>
      <c r="F206" s="260">
        <v>148.56710000000001</v>
      </c>
      <c r="G206" s="260">
        <v>257.02</v>
      </c>
      <c r="H206" s="260">
        <v>0.01</v>
      </c>
      <c r="J206" s="173" t="s">
        <v>347</v>
      </c>
    </row>
    <row r="207" spans="1:10" x14ac:dyDescent="0.25">
      <c r="A207" s="257">
        <v>167</v>
      </c>
      <c r="B207" s="258" t="s">
        <v>641</v>
      </c>
      <c r="C207" s="258" t="s">
        <v>433</v>
      </c>
      <c r="D207" s="259" t="s">
        <v>642</v>
      </c>
      <c r="E207" s="260">
        <v>1.33</v>
      </c>
      <c r="F207" s="260">
        <v>153</v>
      </c>
      <c r="G207" s="260">
        <v>203.49</v>
      </c>
      <c r="H207" s="260">
        <v>0.01</v>
      </c>
      <c r="J207" s="173" t="s">
        <v>347</v>
      </c>
    </row>
    <row r="208" spans="1:10" x14ac:dyDescent="0.25">
      <c r="A208" s="257">
        <v>168</v>
      </c>
      <c r="B208" s="258" t="s">
        <v>643</v>
      </c>
      <c r="C208" s="258" t="s">
        <v>433</v>
      </c>
      <c r="D208" s="259" t="s">
        <v>644</v>
      </c>
      <c r="E208" s="260">
        <v>3.28</v>
      </c>
      <c r="F208" s="260">
        <v>90</v>
      </c>
      <c r="G208" s="260">
        <v>295.2</v>
      </c>
      <c r="H208" s="260">
        <v>0.01</v>
      </c>
      <c r="J208" s="173" t="s">
        <v>347</v>
      </c>
    </row>
    <row r="209" spans="1:10" x14ac:dyDescent="0.25">
      <c r="A209" s="257">
        <v>169</v>
      </c>
      <c r="B209" s="258" t="s">
        <v>645</v>
      </c>
      <c r="C209" s="258" t="s">
        <v>433</v>
      </c>
      <c r="D209" s="259" t="s">
        <v>636</v>
      </c>
      <c r="E209" s="260">
        <v>1.1399999999999999</v>
      </c>
      <c r="F209" s="260">
        <v>192.9</v>
      </c>
      <c r="G209" s="260">
        <v>219.91</v>
      </c>
      <c r="H209" s="260">
        <v>0.01</v>
      </c>
      <c r="J209" s="173" t="s">
        <v>347</v>
      </c>
    </row>
    <row r="210" spans="1:10" x14ac:dyDescent="0.25">
      <c r="A210" s="257">
        <v>170</v>
      </c>
      <c r="B210" s="258" t="s">
        <v>646</v>
      </c>
      <c r="C210" s="258" t="s">
        <v>433</v>
      </c>
      <c r="D210" s="259" t="s">
        <v>647</v>
      </c>
      <c r="E210" s="260">
        <v>2.1800000000000002</v>
      </c>
      <c r="F210" s="260">
        <v>1071</v>
      </c>
      <c r="G210" s="260">
        <v>2334.7800000000002</v>
      </c>
      <c r="H210" s="260">
        <v>0.06</v>
      </c>
      <c r="J210" s="173" t="s">
        <v>347</v>
      </c>
    </row>
    <row r="211" spans="1:10" x14ac:dyDescent="0.25">
      <c r="A211" s="257">
        <v>171</v>
      </c>
      <c r="B211" s="258" t="s">
        <v>648</v>
      </c>
      <c r="C211" s="258" t="s">
        <v>433</v>
      </c>
      <c r="D211" s="259" t="s">
        <v>649</v>
      </c>
      <c r="E211" s="260">
        <v>2.66</v>
      </c>
      <c r="F211" s="260">
        <v>549.97500000000002</v>
      </c>
      <c r="G211" s="260">
        <v>1462.93</v>
      </c>
      <c r="H211" s="260">
        <v>0.04</v>
      </c>
      <c r="J211" s="173" t="s">
        <v>347</v>
      </c>
    </row>
    <row r="212" spans="1:10" x14ac:dyDescent="0.25">
      <c r="A212" s="257">
        <v>172</v>
      </c>
      <c r="B212" s="258" t="s">
        <v>650</v>
      </c>
      <c r="C212" s="258" t="s">
        <v>510</v>
      </c>
      <c r="D212" s="259" t="s">
        <v>651</v>
      </c>
      <c r="E212" s="260">
        <v>188.31</v>
      </c>
      <c r="F212" s="260">
        <v>2.64</v>
      </c>
      <c r="G212" s="260">
        <v>497.14</v>
      </c>
      <c r="H212" s="260">
        <v>0.01</v>
      </c>
      <c r="J212" s="173" t="s">
        <v>347</v>
      </c>
    </row>
    <row r="213" spans="1:10" x14ac:dyDescent="0.25">
      <c r="A213" s="257">
        <v>173</v>
      </c>
      <c r="B213" s="258" t="s">
        <v>652</v>
      </c>
      <c r="C213" s="258" t="s">
        <v>505</v>
      </c>
      <c r="D213" s="259" t="s">
        <v>653</v>
      </c>
      <c r="E213" s="260">
        <v>12.79</v>
      </c>
      <c r="F213" s="260">
        <v>129.5</v>
      </c>
      <c r="G213" s="260">
        <v>1656.31</v>
      </c>
      <c r="H213" s="260">
        <v>0.04</v>
      </c>
      <c r="J213" s="173" t="s">
        <v>347</v>
      </c>
    </row>
    <row r="214" spans="1:10" x14ac:dyDescent="0.25">
      <c r="A214" s="257">
        <v>174</v>
      </c>
      <c r="B214" s="258" t="s">
        <v>654</v>
      </c>
      <c r="C214" s="258" t="s">
        <v>505</v>
      </c>
      <c r="D214" s="259" t="s">
        <v>655</v>
      </c>
      <c r="E214" s="260">
        <v>56.85</v>
      </c>
      <c r="F214" s="260">
        <v>100</v>
      </c>
      <c r="G214" s="260">
        <v>5685</v>
      </c>
      <c r="H214" s="260">
        <v>0.14000000000000001</v>
      </c>
      <c r="J214" s="173" t="s">
        <v>347</v>
      </c>
    </row>
    <row r="215" spans="1:10" x14ac:dyDescent="0.25">
      <c r="A215" s="257">
        <v>175</v>
      </c>
      <c r="B215" s="258" t="s">
        <v>656</v>
      </c>
      <c r="C215" s="258" t="s">
        <v>518</v>
      </c>
      <c r="D215" s="259" t="s">
        <v>657</v>
      </c>
      <c r="E215" s="260">
        <v>23.97</v>
      </c>
      <c r="F215" s="260">
        <v>337.5</v>
      </c>
      <c r="G215" s="260">
        <v>8089.88</v>
      </c>
      <c r="H215" s="260">
        <v>0.2</v>
      </c>
      <c r="J215" s="173" t="s">
        <v>347</v>
      </c>
    </row>
    <row r="216" spans="1:10" x14ac:dyDescent="0.25">
      <c r="A216" s="257">
        <v>176</v>
      </c>
      <c r="B216" s="258" t="s">
        <v>658</v>
      </c>
      <c r="C216" s="258" t="s">
        <v>505</v>
      </c>
      <c r="D216" s="259" t="s">
        <v>659</v>
      </c>
      <c r="E216" s="260">
        <v>1.95</v>
      </c>
      <c r="F216" s="260">
        <v>680</v>
      </c>
      <c r="G216" s="260">
        <v>1326</v>
      </c>
      <c r="H216" s="260">
        <v>0.03</v>
      </c>
      <c r="J216" s="173" t="s">
        <v>347</v>
      </c>
    </row>
    <row r="217" spans="1:10" x14ac:dyDescent="0.25">
      <c r="A217" s="257">
        <v>177</v>
      </c>
      <c r="B217" s="258" t="s">
        <v>660</v>
      </c>
      <c r="C217" s="258" t="s">
        <v>510</v>
      </c>
      <c r="D217" s="259" t="s">
        <v>661</v>
      </c>
      <c r="E217" s="260">
        <v>160</v>
      </c>
      <c r="F217" s="260">
        <v>47.341000000000001</v>
      </c>
      <c r="G217" s="260">
        <v>7574.56</v>
      </c>
      <c r="H217" s="260">
        <v>0.19</v>
      </c>
      <c r="J217" s="173" t="s">
        <v>347</v>
      </c>
    </row>
    <row r="218" spans="1:10" x14ac:dyDescent="0.25">
      <c r="A218" s="257">
        <v>178</v>
      </c>
      <c r="B218" s="258" t="s">
        <v>662</v>
      </c>
      <c r="C218" s="258" t="s">
        <v>518</v>
      </c>
      <c r="D218" s="259" t="s">
        <v>663</v>
      </c>
      <c r="E218" s="260">
        <v>43.4</v>
      </c>
      <c r="F218" s="260">
        <v>8</v>
      </c>
      <c r="G218" s="260">
        <v>347.2</v>
      </c>
      <c r="H218" s="260">
        <v>0.01</v>
      </c>
      <c r="J218" s="173" t="s">
        <v>347</v>
      </c>
    </row>
    <row r="219" spans="1:10" x14ac:dyDescent="0.25">
      <c r="A219" s="257">
        <v>179</v>
      </c>
      <c r="B219" s="258" t="s">
        <v>664</v>
      </c>
      <c r="C219" s="258" t="s">
        <v>518</v>
      </c>
      <c r="D219" s="259" t="s">
        <v>665</v>
      </c>
      <c r="E219" s="260">
        <v>55.36</v>
      </c>
      <c r="F219" s="260">
        <v>23</v>
      </c>
      <c r="G219" s="260">
        <v>1273.28</v>
      </c>
      <c r="H219" s="260">
        <v>0.03</v>
      </c>
      <c r="J219" s="173" t="s">
        <v>347</v>
      </c>
    </row>
    <row r="220" spans="1:10" x14ac:dyDescent="0.25">
      <c r="A220" s="257">
        <v>180</v>
      </c>
      <c r="B220" s="258" t="s">
        <v>666</v>
      </c>
      <c r="C220" s="258" t="s">
        <v>518</v>
      </c>
      <c r="D220" s="259" t="s">
        <v>667</v>
      </c>
      <c r="E220" s="260">
        <v>49.82</v>
      </c>
      <c r="F220" s="260">
        <v>34</v>
      </c>
      <c r="G220" s="260">
        <v>1693.88</v>
      </c>
      <c r="H220" s="260">
        <v>0.04</v>
      </c>
      <c r="J220" s="173" t="s">
        <v>347</v>
      </c>
    </row>
    <row r="221" spans="1:10" x14ac:dyDescent="0.25">
      <c r="A221" s="257">
        <v>181</v>
      </c>
      <c r="B221" s="258" t="s">
        <v>668</v>
      </c>
      <c r="C221" s="258" t="s">
        <v>518</v>
      </c>
      <c r="D221" s="259" t="s">
        <v>669</v>
      </c>
      <c r="E221" s="260">
        <v>26.11</v>
      </c>
      <c r="F221" s="260">
        <v>1</v>
      </c>
      <c r="G221" s="260">
        <v>26.11</v>
      </c>
      <c r="H221" s="260">
        <v>0</v>
      </c>
      <c r="J221" s="173" t="s">
        <v>347</v>
      </c>
    </row>
    <row r="222" spans="1:10" x14ac:dyDescent="0.25">
      <c r="A222" s="257">
        <v>182</v>
      </c>
      <c r="B222" s="258" t="s">
        <v>670</v>
      </c>
      <c r="C222" s="258" t="s">
        <v>518</v>
      </c>
      <c r="D222" s="259" t="s">
        <v>671</v>
      </c>
      <c r="E222" s="260">
        <v>71.25</v>
      </c>
      <c r="F222" s="260">
        <v>2</v>
      </c>
      <c r="G222" s="260">
        <v>142.5</v>
      </c>
      <c r="H222" s="260">
        <v>0</v>
      </c>
      <c r="J222" s="173" t="s">
        <v>347</v>
      </c>
    </row>
    <row r="223" spans="1:10" x14ac:dyDescent="0.25">
      <c r="A223" s="257">
        <v>183</v>
      </c>
      <c r="B223" s="258" t="s">
        <v>672</v>
      </c>
      <c r="C223" s="258" t="s">
        <v>518</v>
      </c>
      <c r="D223" s="259" t="s">
        <v>673</v>
      </c>
      <c r="E223" s="260">
        <v>64.08</v>
      </c>
      <c r="F223" s="260">
        <v>9</v>
      </c>
      <c r="G223" s="260">
        <v>576.72</v>
      </c>
      <c r="H223" s="260">
        <v>0.01</v>
      </c>
      <c r="J223" s="173" t="s">
        <v>347</v>
      </c>
    </row>
    <row r="224" spans="1:10" x14ac:dyDescent="0.25">
      <c r="A224" s="257">
        <v>184</v>
      </c>
      <c r="B224" s="258" t="s">
        <v>674</v>
      </c>
      <c r="C224" s="258" t="s">
        <v>518</v>
      </c>
      <c r="D224" s="259" t="s">
        <v>675</v>
      </c>
      <c r="E224" s="260">
        <v>122.8</v>
      </c>
      <c r="F224" s="260">
        <v>4</v>
      </c>
      <c r="G224" s="260">
        <v>491.2</v>
      </c>
      <c r="H224" s="260">
        <v>0.01</v>
      </c>
      <c r="J224" s="173" t="s">
        <v>347</v>
      </c>
    </row>
    <row r="225" spans="1:10" x14ac:dyDescent="0.25">
      <c r="A225" s="257">
        <v>185</v>
      </c>
      <c r="B225" s="258" t="s">
        <v>676</v>
      </c>
      <c r="C225" s="258" t="s">
        <v>518</v>
      </c>
      <c r="D225" s="259" t="s">
        <v>677</v>
      </c>
      <c r="E225" s="260">
        <v>40.25</v>
      </c>
      <c r="F225" s="260">
        <v>3</v>
      </c>
      <c r="G225" s="260">
        <v>120.75</v>
      </c>
      <c r="H225" s="260">
        <v>0</v>
      </c>
      <c r="J225" s="173" t="s">
        <v>347</v>
      </c>
    </row>
    <row r="226" spans="1:10" x14ac:dyDescent="0.25">
      <c r="A226" s="257">
        <v>186</v>
      </c>
      <c r="B226" s="258" t="s">
        <v>678</v>
      </c>
      <c r="C226" s="258" t="s">
        <v>518</v>
      </c>
      <c r="D226" s="259" t="s">
        <v>679</v>
      </c>
      <c r="E226" s="260">
        <v>39.64</v>
      </c>
      <c r="F226" s="260">
        <v>8</v>
      </c>
      <c r="G226" s="260">
        <v>317.12</v>
      </c>
      <c r="H226" s="260">
        <v>0.01</v>
      </c>
      <c r="J226" s="173" t="s">
        <v>347</v>
      </c>
    </row>
    <row r="227" spans="1:10" x14ac:dyDescent="0.25">
      <c r="A227" s="257">
        <v>187</v>
      </c>
      <c r="B227" s="258" t="s">
        <v>680</v>
      </c>
      <c r="C227" s="258" t="s">
        <v>518</v>
      </c>
      <c r="D227" s="259" t="s">
        <v>681</v>
      </c>
      <c r="E227" s="260">
        <v>47.89</v>
      </c>
      <c r="F227" s="260">
        <v>1</v>
      </c>
      <c r="G227" s="260">
        <v>47.89</v>
      </c>
      <c r="H227" s="260">
        <v>0</v>
      </c>
      <c r="J227" s="173" t="s">
        <v>347</v>
      </c>
    </row>
    <row r="228" spans="1:10" x14ac:dyDescent="0.25">
      <c r="A228" s="257">
        <v>188</v>
      </c>
      <c r="B228" s="258" t="s">
        <v>682</v>
      </c>
      <c r="C228" s="258" t="s">
        <v>505</v>
      </c>
      <c r="D228" s="259" t="s">
        <v>683</v>
      </c>
      <c r="E228" s="260">
        <v>22.28</v>
      </c>
      <c r="F228" s="260">
        <v>4</v>
      </c>
      <c r="G228" s="260">
        <v>89.12</v>
      </c>
      <c r="H228" s="260">
        <v>0</v>
      </c>
      <c r="J228" s="173" t="s">
        <v>347</v>
      </c>
    </row>
    <row r="229" spans="1:10" x14ac:dyDescent="0.25">
      <c r="A229" s="257">
        <v>189</v>
      </c>
      <c r="B229" s="258" t="s">
        <v>684</v>
      </c>
      <c r="C229" s="258" t="s">
        <v>505</v>
      </c>
      <c r="D229" s="259" t="s">
        <v>685</v>
      </c>
      <c r="E229" s="260">
        <v>7.27</v>
      </c>
      <c r="F229" s="260">
        <v>155</v>
      </c>
      <c r="G229" s="260">
        <v>1126.8499999999999</v>
      </c>
      <c r="H229" s="260">
        <v>0.03</v>
      </c>
      <c r="J229" s="173" t="s">
        <v>347</v>
      </c>
    </row>
    <row r="230" spans="1:10" x14ac:dyDescent="0.25">
      <c r="A230" s="257">
        <v>190</v>
      </c>
      <c r="B230" s="258" t="s">
        <v>686</v>
      </c>
      <c r="C230" s="258" t="s">
        <v>687</v>
      </c>
      <c r="D230" s="259" t="s">
        <v>688</v>
      </c>
      <c r="E230" s="260">
        <v>194.3</v>
      </c>
      <c r="F230" s="260">
        <v>13</v>
      </c>
      <c r="G230" s="260">
        <v>2525.9</v>
      </c>
      <c r="H230" s="260">
        <v>0.06</v>
      </c>
      <c r="J230" s="173" t="s">
        <v>347</v>
      </c>
    </row>
    <row r="231" spans="1:10" x14ac:dyDescent="0.25">
      <c r="A231" s="257">
        <v>191</v>
      </c>
      <c r="B231" s="258" t="s">
        <v>689</v>
      </c>
      <c r="C231" s="258" t="s">
        <v>518</v>
      </c>
      <c r="D231" s="259" t="s">
        <v>690</v>
      </c>
      <c r="E231" s="260">
        <v>136.34</v>
      </c>
      <c r="F231" s="260">
        <v>10</v>
      </c>
      <c r="G231" s="260">
        <v>1363.4</v>
      </c>
      <c r="H231" s="260">
        <v>0.03</v>
      </c>
      <c r="J231" s="173" t="s">
        <v>347</v>
      </c>
    </row>
    <row r="232" spans="1:10" x14ac:dyDescent="0.25">
      <c r="A232" s="257">
        <v>192</v>
      </c>
      <c r="B232" s="258" t="s">
        <v>691</v>
      </c>
      <c r="C232" s="258" t="s">
        <v>687</v>
      </c>
      <c r="D232" s="259" t="s">
        <v>692</v>
      </c>
      <c r="E232" s="260">
        <v>31.75</v>
      </c>
      <c r="F232" s="260">
        <v>13</v>
      </c>
      <c r="G232" s="260">
        <v>412.75</v>
      </c>
      <c r="H232" s="260">
        <v>0.01</v>
      </c>
      <c r="J232" s="173" t="s">
        <v>347</v>
      </c>
    </row>
    <row r="233" spans="1:10" x14ac:dyDescent="0.25">
      <c r="A233" s="257">
        <v>193</v>
      </c>
      <c r="B233" s="258" t="s">
        <v>693</v>
      </c>
      <c r="C233" s="258" t="s">
        <v>518</v>
      </c>
      <c r="D233" s="259" t="s">
        <v>694</v>
      </c>
      <c r="E233" s="260">
        <v>653.17999999999995</v>
      </c>
      <c r="F233" s="260">
        <v>9</v>
      </c>
      <c r="G233" s="260">
        <v>5878.62</v>
      </c>
      <c r="H233" s="260">
        <v>0.15</v>
      </c>
      <c r="J233" s="173" t="s">
        <v>347</v>
      </c>
    </row>
    <row r="234" spans="1:10" x14ac:dyDescent="0.25">
      <c r="A234" s="257">
        <v>194</v>
      </c>
      <c r="B234" s="258" t="s">
        <v>695</v>
      </c>
      <c r="C234" s="258" t="s">
        <v>518</v>
      </c>
      <c r="D234" s="259" t="s">
        <v>696</v>
      </c>
      <c r="E234" s="260">
        <v>228.42</v>
      </c>
      <c r="F234" s="260">
        <v>7</v>
      </c>
      <c r="G234" s="260">
        <v>1598.94</v>
      </c>
      <c r="H234" s="260">
        <v>0.04</v>
      </c>
      <c r="J234" s="173" t="s">
        <v>347</v>
      </c>
    </row>
    <row r="235" spans="1:10" x14ac:dyDescent="0.25">
      <c r="A235" s="257">
        <v>195</v>
      </c>
      <c r="B235" s="258" t="s">
        <v>697</v>
      </c>
      <c r="C235" s="258" t="s">
        <v>518</v>
      </c>
      <c r="D235" s="259" t="s">
        <v>698</v>
      </c>
      <c r="E235" s="260">
        <v>426.87</v>
      </c>
      <c r="F235" s="260">
        <v>10</v>
      </c>
      <c r="G235" s="260">
        <v>4268.7</v>
      </c>
      <c r="H235" s="260">
        <v>0.11</v>
      </c>
      <c r="J235" s="173" t="s">
        <v>347</v>
      </c>
    </row>
    <row r="236" spans="1:10" x14ac:dyDescent="0.25">
      <c r="A236" s="257">
        <v>196</v>
      </c>
      <c r="B236" s="258" t="s">
        <v>699</v>
      </c>
      <c r="C236" s="258" t="s">
        <v>518</v>
      </c>
      <c r="D236" s="259" t="s">
        <v>700</v>
      </c>
      <c r="E236" s="260">
        <v>365.09</v>
      </c>
      <c r="F236" s="260">
        <v>1</v>
      </c>
      <c r="G236" s="260">
        <v>365.09</v>
      </c>
      <c r="H236" s="260">
        <v>0.01</v>
      </c>
      <c r="J236" s="173" t="s">
        <v>347</v>
      </c>
    </row>
    <row r="237" spans="1:10" x14ac:dyDescent="0.25">
      <c r="A237" s="257">
        <v>197</v>
      </c>
      <c r="B237" s="258" t="s">
        <v>701</v>
      </c>
      <c r="C237" s="258" t="s">
        <v>518</v>
      </c>
      <c r="D237" s="259" t="s">
        <v>702</v>
      </c>
      <c r="E237" s="260">
        <v>314.58</v>
      </c>
      <c r="F237" s="260">
        <v>2</v>
      </c>
      <c r="G237" s="260">
        <v>629.16</v>
      </c>
      <c r="H237" s="260">
        <v>0.02</v>
      </c>
      <c r="J237" s="173" t="s">
        <v>347</v>
      </c>
    </row>
    <row r="238" spans="1:10" x14ac:dyDescent="0.25">
      <c r="A238" s="257">
        <v>198</v>
      </c>
      <c r="B238" s="258" t="s">
        <v>703</v>
      </c>
      <c r="C238" s="258" t="s">
        <v>518</v>
      </c>
      <c r="D238" s="259" t="s">
        <v>694</v>
      </c>
      <c r="E238" s="260">
        <v>471.87</v>
      </c>
      <c r="F238" s="260">
        <v>10</v>
      </c>
      <c r="G238" s="260">
        <v>4718.7</v>
      </c>
      <c r="H238" s="260">
        <v>0.12</v>
      </c>
      <c r="J238" s="173" t="s">
        <v>347</v>
      </c>
    </row>
    <row r="239" spans="1:10" x14ac:dyDescent="0.25">
      <c r="A239" s="257">
        <v>199</v>
      </c>
      <c r="B239" s="258" t="s">
        <v>704</v>
      </c>
      <c r="C239" s="258" t="s">
        <v>518</v>
      </c>
      <c r="D239" s="259" t="s">
        <v>705</v>
      </c>
      <c r="E239" s="260">
        <v>5505.16</v>
      </c>
      <c r="F239" s="260">
        <v>1</v>
      </c>
      <c r="G239" s="260">
        <v>5505.16</v>
      </c>
      <c r="H239" s="260">
        <v>0.14000000000000001</v>
      </c>
      <c r="J239" s="173" t="s">
        <v>347</v>
      </c>
    </row>
    <row r="240" spans="1:10" x14ac:dyDescent="0.25">
      <c r="A240" s="257">
        <v>200</v>
      </c>
      <c r="B240" s="258" t="s">
        <v>706</v>
      </c>
      <c r="C240" s="258" t="s">
        <v>518</v>
      </c>
      <c r="D240" s="259" t="s">
        <v>707</v>
      </c>
      <c r="E240" s="260">
        <v>512.17999999999995</v>
      </c>
      <c r="F240" s="260">
        <v>1</v>
      </c>
      <c r="G240" s="260">
        <v>512.17999999999995</v>
      </c>
      <c r="H240" s="260">
        <v>0.01</v>
      </c>
      <c r="J240" s="173" t="s">
        <v>347</v>
      </c>
    </row>
    <row r="241" spans="1:10" x14ac:dyDescent="0.25">
      <c r="A241" s="257">
        <v>201</v>
      </c>
      <c r="B241" s="258" t="s">
        <v>708</v>
      </c>
      <c r="C241" s="258" t="s">
        <v>518</v>
      </c>
      <c r="D241" s="259" t="s">
        <v>709</v>
      </c>
      <c r="E241" s="260">
        <v>95.68</v>
      </c>
      <c r="F241" s="260">
        <v>28</v>
      </c>
      <c r="G241" s="260">
        <v>2679.04</v>
      </c>
      <c r="H241" s="260">
        <v>7.0000000000000007E-2</v>
      </c>
      <c r="J241" s="173" t="s">
        <v>347</v>
      </c>
    </row>
    <row r="242" spans="1:10" x14ac:dyDescent="0.25">
      <c r="A242" s="257">
        <v>202</v>
      </c>
      <c r="B242" s="258" t="s">
        <v>710</v>
      </c>
      <c r="C242" s="258" t="s">
        <v>518</v>
      </c>
      <c r="D242" s="259" t="s">
        <v>711</v>
      </c>
      <c r="E242" s="260">
        <v>112.24</v>
      </c>
      <c r="F242" s="260">
        <v>61</v>
      </c>
      <c r="G242" s="260">
        <v>6846.64</v>
      </c>
      <c r="H242" s="260">
        <v>0.17</v>
      </c>
      <c r="J242" s="173" t="s">
        <v>347</v>
      </c>
    </row>
    <row r="243" spans="1:10" x14ac:dyDescent="0.25">
      <c r="A243" s="257">
        <v>203</v>
      </c>
      <c r="B243" s="258" t="s">
        <v>712</v>
      </c>
      <c r="C243" s="258" t="s">
        <v>518</v>
      </c>
      <c r="D243" s="259" t="s">
        <v>713</v>
      </c>
      <c r="E243" s="260">
        <v>105.82</v>
      </c>
      <c r="F243" s="260">
        <v>0</v>
      </c>
      <c r="G243" s="260">
        <v>0</v>
      </c>
      <c r="H243" s="260">
        <v>0</v>
      </c>
      <c r="J243" s="173" t="s">
        <v>347</v>
      </c>
    </row>
    <row r="244" spans="1:10" x14ac:dyDescent="0.25">
      <c r="A244" s="257">
        <v>204</v>
      </c>
      <c r="B244" s="258" t="s">
        <v>714</v>
      </c>
      <c r="C244" s="258" t="s">
        <v>505</v>
      </c>
      <c r="D244" s="259" t="s">
        <v>715</v>
      </c>
      <c r="E244" s="260">
        <v>4.41</v>
      </c>
      <c r="F244" s="260">
        <v>403.41</v>
      </c>
      <c r="G244" s="260">
        <v>1779.04</v>
      </c>
      <c r="H244" s="260">
        <v>0.04</v>
      </c>
      <c r="J244" s="173" t="s">
        <v>347</v>
      </c>
    </row>
    <row r="245" spans="1:10" x14ac:dyDescent="0.25">
      <c r="A245" s="257">
        <v>205</v>
      </c>
      <c r="B245" s="258" t="s">
        <v>716</v>
      </c>
      <c r="C245" s="258" t="s">
        <v>505</v>
      </c>
      <c r="D245" s="259" t="s">
        <v>717</v>
      </c>
      <c r="E245" s="260">
        <v>0.76</v>
      </c>
      <c r="F245" s="260">
        <v>192</v>
      </c>
      <c r="G245" s="260">
        <v>145.91999999999999</v>
      </c>
      <c r="H245" s="260">
        <v>0</v>
      </c>
      <c r="J245" s="173" t="s">
        <v>347</v>
      </c>
    </row>
    <row r="246" spans="1:10" x14ac:dyDescent="0.25">
      <c r="A246" s="257">
        <v>206</v>
      </c>
      <c r="B246" s="258" t="s">
        <v>718</v>
      </c>
      <c r="C246" s="258" t="s">
        <v>505</v>
      </c>
      <c r="D246" s="259" t="s">
        <v>719</v>
      </c>
      <c r="E246" s="260">
        <v>8.8000000000000007</v>
      </c>
      <c r="F246" s="260">
        <v>608.37</v>
      </c>
      <c r="G246" s="260">
        <v>5353.66</v>
      </c>
      <c r="H246" s="260">
        <v>0.14000000000000001</v>
      </c>
      <c r="J246" s="173" t="s">
        <v>347</v>
      </c>
    </row>
    <row r="247" spans="1:10" ht="34.5" x14ac:dyDescent="0.25">
      <c r="A247" s="257">
        <v>207</v>
      </c>
      <c r="B247" s="258" t="s">
        <v>720</v>
      </c>
      <c r="C247" s="258" t="s">
        <v>518</v>
      </c>
      <c r="D247" s="261" t="s">
        <v>721</v>
      </c>
      <c r="E247" s="260">
        <v>164.9</v>
      </c>
      <c r="F247" s="260">
        <v>12</v>
      </c>
      <c r="G247" s="260">
        <v>1978.8</v>
      </c>
      <c r="H247" s="260">
        <v>0.05</v>
      </c>
      <c r="J247" s="173" t="s">
        <v>347</v>
      </c>
    </row>
    <row r="248" spans="1:10" x14ac:dyDescent="0.25">
      <c r="A248" s="257">
        <v>208</v>
      </c>
      <c r="B248" s="258" t="s">
        <v>722</v>
      </c>
      <c r="C248" s="258" t="s">
        <v>505</v>
      </c>
      <c r="D248" s="259" t="s">
        <v>723</v>
      </c>
      <c r="E248" s="260">
        <v>2.76</v>
      </c>
      <c r="F248" s="260">
        <v>45.9</v>
      </c>
      <c r="G248" s="260">
        <v>126.68</v>
      </c>
      <c r="H248" s="260">
        <v>0</v>
      </c>
      <c r="J248" s="173" t="s">
        <v>347</v>
      </c>
    </row>
    <row r="249" spans="1:10" x14ac:dyDescent="0.25">
      <c r="A249" s="257">
        <v>209</v>
      </c>
      <c r="B249" s="258" t="s">
        <v>724</v>
      </c>
      <c r="C249" s="258" t="s">
        <v>505</v>
      </c>
      <c r="D249" s="259" t="s">
        <v>725</v>
      </c>
      <c r="E249" s="260">
        <v>59.55</v>
      </c>
      <c r="F249" s="260">
        <v>254.34</v>
      </c>
      <c r="G249" s="260">
        <v>15145.95</v>
      </c>
      <c r="H249" s="260">
        <v>0.38</v>
      </c>
      <c r="J249" s="173" t="s">
        <v>347</v>
      </c>
    </row>
    <row r="250" spans="1:10" x14ac:dyDescent="0.25">
      <c r="A250" s="257">
        <v>210</v>
      </c>
      <c r="B250" s="258" t="s">
        <v>726</v>
      </c>
      <c r="C250" s="258" t="s">
        <v>518</v>
      </c>
      <c r="D250" s="259" t="s">
        <v>727</v>
      </c>
      <c r="E250" s="260">
        <v>93.77</v>
      </c>
      <c r="F250" s="260">
        <v>9</v>
      </c>
      <c r="G250" s="260">
        <v>843.93</v>
      </c>
      <c r="H250" s="260">
        <v>0.02</v>
      </c>
      <c r="J250" s="173" t="s">
        <v>347</v>
      </c>
    </row>
    <row r="251" spans="1:10" x14ac:dyDescent="0.25">
      <c r="A251" s="257">
        <v>211</v>
      </c>
      <c r="B251" s="258" t="s">
        <v>728</v>
      </c>
      <c r="C251" s="258" t="s">
        <v>518</v>
      </c>
      <c r="D251" s="259" t="s">
        <v>729</v>
      </c>
      <c r="E251" s="260">
        <v>93.77</v>
      </c>
      <c r="F251" s="260">
        <v>9</v>
      </c>
      <c r="G251" s="260">
        <v>843.93</v>
      </c>
      <c r="H251" s="260">
        <v>0.02</v>
      </c>
      <c r="J251" s="173" t="s">
        <v>347</v>
      </c>
    </row>
    <row r="252" spans="1:10" x14ac:dyDescent="0.25">
      <c r="A252" s="257">
        <v>212</v>
      </c>
      <c r="B252" s="258" t="s">
        <v>730</v>
      </c>
      <c r="C252" s="258" t="s">
        <v>518</v>
      </c>
      <c r="D252" s="259" t="s">
        <v>731</v>
      </c>
      <c r="E252" s="260">
        <v>31.4</v>
      </c>
      <c r="F252" s="260">
        <v>8</v>
      </c>
      <c r="G252" s="260">
        <v>251.2</v>
      </c>
      <c r="H252" s="260">
        <v>0.01</v>
      </c>
      <c r="J252" s="173" t="s">
        <v>347</v>
      </c>
    </row>
    <row r="253" spans="1:10" x14ac:dyDescent="0.25">
      <c r="A253" s="257">
        <v>213</v>
      </c>
      <c r="B253" s="258" t="s">
        <v>732</v>
      </c>
      <c r="C253" s="258" t="s">
        <v>518</v>
      </c>
      <c r="D253" s="259" t="s">
        <v>733</v>
      </c>
      <c r="E253" s="260">
        <v>60.83</v>
      </c>
      <c r="F253" s="260">
        <v>11</v>
      </c>
      <c r="G253" s="260">
        <v>669.13</v>
      </c>
      <c r="H253" s="260">
        <v>0.02</v>
      </c>
      <c r="J253" s="173" t="s">
        <v>347</v>
      </c>
    </row>
    <row r="254" spans="1:10" x14ac:dyDescent="0.25">
      <c r="A254" s="257">
        <v>214</v>
      </c>
      <c r="B254" s="258" t="s">
        <v>734</v>
      </c>
      <c r="C254" s="258" t="s">
        <v>518</v>
      </c>
      <c r="D254" s="259" t="s">
        <v>735</v>
      </c>
      <c r="E254" s="260">
        <v>89.04</v>
      </c>
      <c r="F254" s="260">
        <v>12</v>
      </c>
      <c r="G254" s="260">
        <v>1068.48</v>
      </c>
      <c r="H254" s="260">
        <v>0.03</v>
      </c>
      <c r="J254" s="173" t="s">
        <v>347</v>
      </c>
    </row>
    <row r="255" spans="1:10" x14ac:dyDescent="0.25">
      <c r="A255" s="257">
        <v>215</v>
      </c>
      <c r="B255" s="258" t="s">
        <v>736</v>
      </c>
      <c r="C255" s="258" t="s">
        <v>518</v>
      </c>
      <c r="D255" s="259" t="s">
        <v>737</v>
      </c>
      <c r="E255" s="260">
        <v>157.03</v>
      </c>
      <c r="F255" s="260">
        <v>23</v>
      </c>
      <c r="G255" s="260">
        <v>3611.69</v>
      </c>
      <c r="H255" s="260">
        <v>0.09</v>
      </c>
      <c r="J255" s="173" t="s">
        <v>347</v>
      </c>
    </row>
    <row r="256" spans="1:10" x14ac:dyDescent="0.25">
      <c r="A256" s="257">
        <v>216</v>
      </c>
      <c r="B256" s="258" t="s">
        <v>738</v>
      </c>
      <c r="C256" s="258" t="s">
        <v>518</v>
      </c>
      <c r="D256" s="259" t="s">
        <v>739</v>
      </c>
      <c r="E256" s="260">
        <v>3.63</v>
      </c>
      <c r="F256" s="260">
        <v>67</v>
      </c>
      <c r="G256" s="260">
        <v>243.21</v>
      </c>
      <c r="H256" s="260">
        <v>0.01</v>
      </c>
      <c r="J256" s="173" t="s">
        <v>347</v>
      </c>
    </row>
    <row r="257" spans="1:10" x14ac:dyDescent="0.25">
      <c r="A257" s="257">
        <v>217</v>
      </c>
      <c r="B257" s="258" t="s">
        <v>740</v>
      </c>
      <c r="C257" s="258" t="s">
        <v>518</v>
      </c>
      <c r="D257" s="259" t="s">
        <v>741</v>
      </c>
      <c r="E257" s="260">
        <v>5.54</v>
      </c>
      <c r="F257" s="260">
        <v>0</v>
      </c>
      <c r="G257" s="260">
        <v>0</v>
      </c>
      <c r="H257" s="260">
        <v>0</v>
      </c>
      <c r="J257" s="173" t="s">
        <v>347</v>
      </c>
    </row>
    <row r="258" spans="1:10" x14ac:dyDescent="0.25">
      <c r="A258" s="257">
        <v>218</v>
      </c>
      <c r="B258" s="258" t="s">
        <v>742</v>
      </c>
      <c r="C258" s="258" t="s">
        <v>505</v>
      </c>
      <c r="D258" s="259" t="s">
        <v>743</v>
      </c>
      <c r="E258" s="260">
        <v>36.700000000000003</v>
      </c>
      <c r="F258" s="260">
        <v>17.010000000000002</v>
      </c>
      <c r="G258" s="260">
        <v>624.27</v>
      </c>
      <c r="H258" s="260">
        <v>0.02</v>
      </c>
      <c r="J258" s="173" t="s">
        <v>347</v>
      </c>
    </row>
    <row r="259" spans="1:10" x14ac:dyDescent="0.25">
      <c r="A259" s="257">
        <v>219</v>
      </c>
      <c r="B259" s="258" t="s">
        <v>744</v>
      </c>
      <c r="C259" s="258" t="s">
        <v>518</v>
      </c>
      <c r="D259" s="259" t="s">
        <v>745</v>
      </c>
      <c r="E259" s="260">
        <v>435</v>
      </c>
      <c r="F259" s="260">
        <v>20</v>
      </c>
      <c r="G259" s="260">
        <v>8700</v>
      </c>
      <c r="H259" s="260">
        <v>0.22</v>
      </c>
      <c r="J259" s="173" t="s">
        <v>347</v>
      </c>
    </row>
    <row r="260" spans="1:10" x14ac:dyDescent="0.25">
      <c r="A260" s="257">
        <v>220</v>
      </c>
      <c r="B260" s="258" t="s">
        <v>746</v>
      </c>
      <c r="C260" s="258" t="s">
        <v>505</v>
      </c>
      <c r="D260" s="259" t="s">
        <v>747</v>
      </c>
      <c r="E260" s="260">
        <v>0.49</v>
      </c>
      <c r="F260" s="260">
        <v>2761.1808000000001</v>
      </c>
      <c r="G260" s="260">
        <v>1352.97</v>
      </c>
      <c r="H260" s="260">
        <v>0.03</v>
      </c>
      <c r="J260" s="173" t="s">
        <v>347</v>
      </c>
    </row>
    <row r="261" spans="1:10" x14ac:dyDescent="0.25">
      <c r="A261" s="257">
        <v>221</v>
      </c>
      <c r="B261" s="258" t="s">
        <v>748</v>
      </c>
      <c r="C261" s="258" t="s">
        <v>505</v>
      </c>
      <c r="D261" s="259" t="s">
        <v>749</v>
      </c>
      <c r="E261" s="260">
        <v>0.14000000000000001</v>
      </c>
      <c r="F261" s="260">
        <v>8105.8482000000004</v>
      </c>
      <c r="G261" s="260">
        <v>1134.82</v>
      </c>
      <c r="H261" s="260">
        <v>0.03</v>
      </c>
      <c r="J261" s="173" t="s">
        <v>347</v>
      </c>
    </row>
    <row r="262" spans="1:10" x14ac:dyDescent="0.25">
      <c r="A262" s="257">
        <v>222</v>
      </c>
      <c r="B262" s="258" t="s">
        <v>750</v>
      </c>
      <c r="C262" s="258" t="s">
        <v>518</v>
      </c>
      <c r="D262" s="259" t="s">
        <v>751</v>
      </c>
      <c r="E262" s="260">
        <v>0.2</v>
      </c>
      <c r="F262" s="260">
        <v>1607.92</v>
      </c>
      <c r="G262" s="260">
        <v>321.58</v>
      </c>
      <c r="H262" s="260">
        <v>0.01</v>
      </c>
      <c r="J262" s="173" t="s">
        <v>347</v>
      </c>
    </row>
    <row r="263" spans="1:10" x14ac:dyDescent="0.25">
      <c r="A263" s="257">
        <v>223</v>
      </c>
      <c r="B263" s="258" t="s">
        <v>752</v>
      </c>
      <c r="C263" s="258" t="s">
        <v>518</v>
      </c>
      <c r="D263" s="259" t="s">
        <v>753</v>
      </c>
      <c r="E263" s="260">
        <v>0.28000000000000003</v>
      </c>
      <c r="F263" s="260">
        <v>4611.66</v>
      </c>
      <c r="G263" s="260">
        <v>1291.26</v>
      </c>
      <c r="H263" s="260">
        <v>0.03</v>
      </c>
      <c r="J263" s="173" t="s">
        <v>347</v>
      </c>
    </row>
    <row r="264" spans="1:10" x14ac:dyDescent="0.25">
      <c r="A264" s="257">
        <v>224</v>
      </c>
      <c r="B264" s="258" t="s">
        <v>754</v>
      </c>
      <c r="C264" s="258" t="s">
        <v>518</v>
      </c>
      <c r="D264" s="259" t="s">
        <v>755</v>
      </c>
      <c r="E264" s="260">
        <v>0.23</v>
      </c>
      <c r="F264" s="260">
        <v>1005.152</v>
      </c>
      <c r="G264" s="260">
        <v>231.18</v>
      </c>
      <c r="H264" s="260">
        <v>0.01</v>
      </c>
      <c r="J264" s="173" t="s">
        <v>347</v>
      </c>
    </row>
    <row r="265" spans="1:10" x14ac:dyDescent="0.25">
      <c r="A265" s="257">
        <v>225</v>
      </c>
      <c r="B265" s="258" t="s">
        <v>756</v>
      </c>
      <c r="C265" s="258" t="s">
        <v>518</v>
      </c>
      <c r="D265" s="259" t="s">
        <v>757</v>
      </c>
      <c r="E265" s="260">
        <v>1.72</v>
      </c>
      <c r="F265" s="260">
        <v>351.26400000000001</v>
      </c>
      <c r="G265" s="260">
        <v>604.16999999999996</v>
      </c>
      <c r="H265" s="260">
        <v>0.02</v>
      </c>
      <c r="J265" s="173" t="s">
        <v>347</v>
      </c>
    </row>
    <row r="266" spans="1:10" x14ac:dyDescent="0.25">
      <c r="A266" s="257">
        <v>226</v>
      </c>
      <c r="B266" s="258" t="s">
        <v>758</v>
      </c>
      <c r="C266" s="258" t="s">
        <v>518</v>
      </c>
      <c r="D266" s="259" t="s">
        <v>759</v>
      </c>
      <c r="E266" s="260">
        <v>0.37</v>
      </c>
      <c r="F266" s="260">
        <v>494.79</v>
      </c>
      <c r="G266" s="260">
        <v>183.08</v>
      </c>
      <c r="H266" s="260">
        <v>0</v>
      </c>
      <c r="J266" s="173" t="s">
        <v>347</v>
      </c>
    </row>
    <row r="267" spans="1:10" x14ac:dyDescent="0.25">
      <c r="A267" s="257">
        <v>227</v>
      </c>
      <c r="B267" s="258" t="s">
        <v>760</v>
      </c>
      <c r="C267" s="258" t="s">
        <v>505</v>
      </c>
      <c r="D267" s="259" t="s">
        <v>761</v>
      </c>
      <c r="E267" s="260">
        <v>1.86</v>
      </c>
      <c r="F267" s="260">
        <v>54.2</v>
      </c>
      <c r="G267" s="260">
        <v>100.81</v>
      </c>
      <c r="H267" s="260">
        <v>0</v>
      </c>
      <c r="J267" s="173" t="s">
        <v>347</v>
      </c>
    </row>
    <row r="268" spans="1:10" x14ac:dyDescent="0.25">
      <c r="A268" s="257">
        <v>228</v>
      </c>
      <c r="B268" s="258" t="s">
        <v>762</v>
      </c>
      <c r="C268" s="258" t="s">
        <v>518</v>
      </c>
      <c r="D268" s="259" t="s">
        <v>763</v>
      </c>
      <c r="E268" s="260">
        <v>18.399999999999999</v>
      </c>
      <c r="F268" s="260">
        <v>4</v>
      </c>
      <c r="G268" s="260">
        <v>73.599999999999994</v>
      </c>
      <c r="H268" s="260">
        <v>0</v>
      </c>
      <c r="J268" s="173" t="s">
        <v>347</v>
      </c>
    </row>
    <row r="269" spans="1:10" x14ac:dyDescent="0.25">
      <c r="A269" s="257">
        <v>229</v>
      </c>
      <c r="B269" s="258" t="s">
        <v>764</v>
      </c>
      <c r="C269" s="258" t="s">
        <v>518</v>
      </c>
      <c r="D269" s="259" t="s">
        <v>765</v>
      </c>
      <c r="E269" s="260">
        <v>43.79</v>
      </c>
      <c r="F269" s="260">
        <v>10</v>
      </c>
      <c r="G269" s="260">
        <v>437.9</v>
      </c>
      <c r="H269" s="260">
        <v>0.01</v>
      </c>
      <c r="J269" s="173" t="s">
        <v>347</v>
      </c>
    </row>
    <row r="270" spans="1:10" x14ac:dyDescent="0.25">
      <c r="A270" s="257">
        <v>230</v>
      </c>
      <c r="B270" s="258" t="s">
        <v>766</v>
      </c>
      <c r="C270" s="258" t="s">
        <v>518</v>
      </c>
      <c r="D270" s="259" t="s">
        <v>767</v>
      </c>
      <c r="E270" s="260">
        <v>12.61</v>
      </c>
      <c r="F270" s="260">
        <v>4</v>
      </c>
      <c r="G270" s="260">
        <v>50.44</v>
      </c>
      <c r="H270" s="260">
        <v>0</v>
      </c>
      <c r="J270" s="173" t="s">
        <v>347</v>
      </c>
    </row>
    <row r="271" spans="1:10" x14ac:dyDescent="0.25">
      <c r="A271" s="257">
        <v>231</v>
      </c>
      <c r="B271" s="258" t="s">
        <v>768</v>
      </c>
      <c r="C271" s="258" t="s">
        <v>518</v>
      </c>
      <c r="D271" s="259" t="s">
        <v>769</v>
      </c>
      <c r="E271" s="260">
        <v>66.040000000000006</v>
      </c>
      <c r="F271" s="260">
        <v>23</v>
      </c>
      <c r="G271" s="260">
        <v>1518.92</v>
      </c>
      <c r="H271" s="260">
        <v>0.04</v>
      </c>
      <c r="J271" s="173" t="s">
        <v>347</v>
      </c>
    </row>
    <row r="272" spans="1:10" x14ac:dyDescent="0.25">
      <c r="A272" s="257">
        <v>232</v>
      </c>
      <c r="B272" s="258" t="s">
        <v>770</v>
      </c>
      <c r="C272" s="258" t="s">
        <v>518</v>
      </c>
      <c r="D272" s="259" t="s">
        <v>771</v>
      </c>
      <c r="E272" s="260">
        <v>52.83</v>
      </c>
      <c r="F272" s="260">
        <v>10</v>
      </c>
      <c r="G272" s="260">
        <v>528.29999999999995</v>
      </c>
      <c r="H272" s="260">
        <v>0.01</v>
      </c>
      <c r="J272" s="173" t="s">
        <v>347</v>
      </c>
    </row>
    <row r="273" spans="1:10" x14ac:dyDescent="0.25">
      <c r="A273" s="257">
        <v>233</v>
      </c>
      <c r="B273" s="258" t="s">
        <v>772</v>
      </c>
      <c r="C273" s="258" t="s">
        <v>518</v>
      </c>
      <c r="D273" s="259" t="s">
        <v>773</v>
      </c>
      <c r="E273" s="260">
        <v>188</v>
      </c>
      <c r="F273" s="260">
        <v>45</v>
      </c>
      <c r="G273" s="260">
        <v>8460</v>
      </c>
      <c r="H273" s="260">
        <v>0.21</v>
      </c>
      <c r="J273" s="173" t="s">
        <v>347</v>
      </c>
    </row>
    <row r="274" spans="1:10" x14ac:dyDescent="0.25">
      <c r="A274" s="257">
        <v>234</v>
      </c>
      <c r="B274" s="258" t="s">
        <v>774</v>
      </c>
      <c r="C274" s="258" t="s">
        <v>518</v>
      </c>
      <c r="D274" s="259" t="s">
        <v>775</v>
      </c>
      <c r="E274" s="260">
        <v>46.99</v>
      </c>
      <c r="F274" s="260">
        <v>1</v>
      </c>
      <c r="G274" s="260">
        <v>46.99</v>
      </c>
      <c r="H274" s="260">
        <v>0</v>
      </c>
      <c r="J274" s="173" t="s">
        <v>347</v>
      </c>
    </row>
    <row r="275" spans="1:10" x14ac:dyDescent="0.25">
      <c r="A275" s="257">
        <v>235</v>
      </c>
      <c r="B275" s="258" t="s">
        <v>776</v>
      </c>
      <c r="C275" s="258" t="s">
        <v>518</v>
      </c>
      <c r="D275" s="259" t="s">
        <v>777</v>
      </c>
      <c r="E275" s="260">
        <v>5.09</v>
      </c>
      <c r="F275" s="260">
        <v>18</v>
      </c>
      <c r="G275" s="260">
        <v>91.62</v>
      </c>
      <c r="H275" s="260">
        <v>0</v>
      </c>
      <c r="J275" s="173" t="s">
        <v>347</v>
      </c>
    </row>
    <row r="276" spans="1:10" x14ac:dyDescent="0.25">
      <c r="A276" s="257">
        <v>236</v>
      </c>
      <c r="B276" s="258" t="s">
        <v>778</v>
      </c>
      <c r="C276" s="258" t="s">
        <v>518</v>
      </c>
      <c r="D276" s="259" t="s">
        <v>779</v>
      </c>
      <c r="E276" s="260">
        <v>1.85</v>
      </c>
      <c r="F276" s="260">
        <v>211.95</v>
      </c>
      <c r="G276" s="260">
        <v>392.11</v>
      </c>
      <c r="H276" s="260">
        <v>0.01</v>
      </c>
      <c r="J276" s="173" t="s">
        <v>347</v>
      </c>
    </row>
    <row r="277" spans="1:10" x14ac:dyDescent="0.25">
      <c r="A277" s="257">
        <v>237</v>
      </c>
      <c r="B277" s="258" t="s">
        <v>780</v>
      </c>
      <c r="C277" s="258" t="s">
        <v>510</v>
      </c>
      <c r="D277" s="259" t="s">
        <v>781</v>
      </c>
      <c r="E277" s="260">
        <v>390</v>
      </c>
      <c r="F277" s="260">
        <v>13.2</v>
      </c>
      <c r="G277" s="260">
        <v>5148</v>
      </c>
      <c r="H277" s="260">
        <v>0.13</v>
      </c>
      <c r="J277" s="173" t="s">
        <v>347</v>
      </c>
    </row>
    <row r="278" spans="1:10" x14ac:dyDescent="0.25">
      <c r="A278" s="257">
        <v>238</v>
      </c>
      <c r="B278" s="258" t="s">
        <v>782</v>
      </c>
      <c r="C278" s="258" t="s">
        <v>518</v>
      </c>
      <c r="D278" s="259" t="s">
        <v>783</v>
      </c>
      <c r="E278" s="260">
        <v>32.29</v>
      </c>
      <c r="F278" s="260">
        <v>61</v>
      </c>
      <c r="G278" s="260">
        <v>1969.69</v>
      </c>
      <c r="H278" s="260">
        <v>0.05</v>
      </c>
      <c r="J278" s="173" t="s">
        <v>347</v>
      </c>
    </row>
    <row r="279" spans="1:10" x14ac:dyDescent="0.25">
      <c r="A279" s="257">
        <v>239</v>
      </c>
      <c r="B279" s="258" t="s">
        <v>784</v>
      </c>
      <c r="C279" s="258" t="s">
        <v>505</v>
      </c>
      <c r="D279" s="259" t="s">
        <v>785</v>
      </c>
      <c r="E279" s="260">
        <v>100.72</v>
      </c>
      <c r="F279" s="260">
        <v>60.91</v>
      </c>
      <c r="G279" s="260">
        <v>6134.86</v>
      </c>
      <c r="H279" s="260">
        <v>0.16</v>
      </c>
      <c r="J279" s="173" t="s">
        <v>347</v>
      </c>
    </row>
    <row r="280" spans="1:10" x14ac:dyDescent="0.25">
      <c r="A280" s="257">
        <v>240</v>
      </c>
      <c r="B280" s="258" t="s">
        <v>786</v>
      </c>
      <c r="C280" s="258" t="s">
        <v>505</v>
      </c>
      <c r="D280" s="259" t="s">
        <v>787</v>
      </c>
      <c r="E280" s="260">
        <v>267.06</v>
      </c>
      <c r="F280" s="260">
        <v>0</v>
      </c>
      <c r="G280" s="260">
        <v>0</v>
      </c>
      <c r="H280" s="260">
        <v>0</v>
      </c>
      <c r="J280" s="173" t="s">
        <v>347</v>
      </c>
    </row>
    <row r="281" spans="1:10" x14ac:dyDescent="0.25">
      <c r="A281" s="257">
        <v>241</v>
      </c>
      <c r="B281" s="258" t="s">
        <v>788</v>
      </c>
      <c r="C281" s="258" t="s">
        <v>505</v>
      </c>
      <c r="D281" s="259" t="s">
        <v>789</v>
      </c>
      <c r="E281" s="260">
        <v>171.56</v>
      </c>
      <c r="F281" s="260">
        <v>72.14</v>
      </c>
      <c r="G281" s="260">
        <v>12376.34</v>
      </c>
      <c r="H281" s="260">
        <v>0.31</v>
      </c>
      <c r="J281" s="173" t="s">
        <v>347</v>
      </c>
    </row>
    <row r="282" spans="1:10" x14ac:dyDescent="0.25">
      <c r="A282" s="257">
        <v>242</v>
      </c>
      <c r="B282" s="258" t="s">
        <v>790</v>
      </c>
      <c r="C282" s="258" t="s">
        <v>505</v>
      </c>
      <c r="D282" s="259" t="s">
        <v>791</v>
      </c>
      <c r="E282" s="260">
        <v>2.19</v>
      </c>
      <c r="F282" s="260">
        <v>608.94000000000005</v>
      </c>
      <c r="G282" s="260">
        <v>1333.58</v>
      </c>
      <c r="H282" s="260">
        <v>0.03</v>
      </c>
      <c r="J282" s="173" t="s">
        <v>347</v>
      </c>
    </row>
    <row r="283" spans="1:10" x14ac:dyDescent="0.25">
      <c r="A283" s="257">
        <v>243</v>
      </c>
      <c r="B283" s="258" t="s">
        <v>792</v>
      </c>
      <c r="C283" s="258" t="s">
        <v>505</v>
      </c>
      <c r="D283" s="259" t="s">
        <v>793</v>
      </c>
      <c r="E283" s="260">
        <v>2.8</v>
      </c>
      <c r="F283" s="260">
        <v>748.68</v>
      </c>
      <c r="G283" s="260">
        <v>2096.3000000000002</v>
      </c>
      <c r="H283" s="260">
        <v>0.05</v>
      </c>
      <c r="J283" s="173" t="s">
        <v>347</v>
      </c>
    </row>
    <row r="284" spans="1:10" x14ac:dyDescent="0.25">
      <c r="A284" s="257">
        <v>244</v>
      </c>
      <c r="B284" s="258" t="s">
        <v>794</v>
      </c>
      <c r="C284" s="258" t="s">
        <v>505</v>
      </c>
      <c r="D284" s="259" t="s">
        <v>795</v>
      </c>
      <c r="E284" s="260">
        <v>1.1499999999999999</v>
      </c>
      <c r="F284" s="260">
        <v>929.22</v>
      </c>
      <c r="G284" s="260">
        <v>1068.5999999999999</v>
      </c>
      <c r="H284" s="260">
        <v>0.03</v>
      </c>
      <c r="J284" s="173" t="s">
        <v>347</v>
      </c>
    </row>
    <row r="285" spans="1:10" x14ac:dyDescent="0.25">
      <c r="A285" s="257">
        <v>245</v>
      </c>
      <c r="B285" s="258" t="s">
        <v>796</v>
      </c>
      <c r="C285" s="258" t="s">
        <v>505</v>
      </c>
      <c r="D285" s="259" t="s">
        <v>797</v>
      </c>
      <c r="E285" s="260">
        <v>1.78</v>
      </c>
      <c r="F285" s="260">
        <v>1113.8399999999999</v>
      </c>
      <c r="G285" s="260">
        <v>1982.64</v>
      </c>
      <c r="H285" s="260">
        <v>0.05</v>
      </c>
      <c r="J285" s="173" t="s">
        <v>347</v>
      </c>
    </row>
    <row r="286" spans="1:10" x14ac:dyDescent="0.25">
      <c r="A286" s="257">
        <v>246</v>
      </c>
      <c r="B286" s="258" t="s">
        <v>798</v>
      </c>
      <c r="C286" s="258" t="s">
        <v>505</v>
      </c>
      <c r="D286" s="259" t="s">
        <v>799</v>
      </c>
      <c r="E286" s="260">
        <v>0.3</v>
      </c>
      <c r="F286" s="260">
        <v>410.04</v>
      </c>
      <c r="G286" s="260">
        <v>123.01</v>
      </c>
      <c r="H286" s="260">
        <v>0</v>
      </c>
      <c r="J286" s="173" t="s">
        <v>347</v>
      </c>
    </row>
    <row r="287" spans="1:10" x14ac:dyDescent="0.25">
      <c r="A287" s="257">
        <v>247</v>
      </c>
      <c r="B287" s="258" t="s">
        <v>800</v>
      </c>
      <c r="C287" s="258" t="s">
        <v>518</v>
      </c>
      <c r="D287" s="259" t="s">
        <v>801</v>
      </c>
      <c r="E287" s="260">
        <v>1.8</v>
      </c>
      <c r="F287" s="260">
        <v>120.6</v>
      </c>
      <c r="G287" s="260">
        <v>217.08</v>
      </c>
      <c r="H287" s="260">
        <v>0.01</v>
      </c>
      <c r="J287" s="173" t="s">
        <v>347</v>
      </c>
    </row>
    <row r="288" spans="1:10" x14ac:dyDescent="0.25">
      <c r="A288" s="257">
        <v>248</v>
      </c>
      <c r="B288" s="258" t="s">
        <v>802</v>
      </c>
      <c r="C288" s="258" t="s">
        <v>518</v>
      </c>
      <c r="D288" s="259" t="s">
        <v>803</v>
      </c>
      <c r="E288" s="260">
        <v>4.88</v>
      </c>
      <c r="F288" s="260">
        <v>273.3</v>
      </c>
      <c r="G288" s="260">
        <v>1333.7</v>
      </c>
      <c r="H288" s="260">
        <v>0.03</v>
      </c>
      <c r="J288" s="173" t="s">
        <v>347</v>
      </c>
    </row>
    <row r="289" spans="1:10" x14ac:dyDescent="0.25">
      <c r="A289" s="257">
        <v>249</v>
      </c>
      <c r="B289" s="258" t="s">
        <v>804</v>
      </c>
      <c r="C289" s="258" t="s">
        <v>518</v>
      </c>
      <c r="D289" s="259" t="s">
        <v>805</v>
      </c>
      <c r="E289" s="260">
        <v>6.85</v>
      </c>
      <c r="F289" s="260">
        <v>327.60000000000002</v>
      </c>
      <c r="G289" s="260">
        <v>2244.06</v>
      </c>
      <c r="H289" s="260">
        <v>0.06</v>
      </c>
      <c r="J289" s="173" t="s">
        <v>347</v>
      </c>
    </row>
    <row r="290" spans="1:10" x14ac:dyDescent="0.25">
      <c r="A290" s="257">
        <v>250</v>
      </c>
      <c r="B290" s="258" t="s">
        <v>806</v>
      </c>
      <c r="C290" s="258" t="s">
        <v>518</v>
      </c>
      <c r="D290" s="259" t="s">
        <v>807</v>
      </c>
      <c r="E290" s="260">
        <v>10.19</v>
      </c>
      <c r="F290" s="260">
        <v>220.2</v>
      </c>
      <c r="G290" s="260">
        <v>2243.84</v>
      </c>
      <c r="H290" s="260">
        <v>0.06</v>
      </c>
      <c r="J290" s="173" t="s">
        <v>347</v>
      </c>
    </row>
    <row r="291" spans="1:10" x14ac:dyDescent="0.25">
      <c r="A291" s="257">
        <v>251</v>
      </c>
      <c r="B291" s="258" t="s">
        <v>808</v>
      </c>
      <c r="C291" s="258" t="s">
        <v>518</v>
      </c>
      <c r="D291" s="259" t="s">
        <v>809</v>
      </c>
      <c r="E291" s="260">
        <v>27.18</v>
      </c>
      <c r="F291" s="260">
        <v>179.1</v>
      </c>
      <c r="G291" s="260">
        <v>4867.9399999999996</v>
      </c>
      <c r="H291" s="260">
        <v>0.12</v>
      </c>
      <c r="J291" s="173" t="s">
        <v>347</v>
      </c>
    </row>
    <row r="292" spans="1:10" x14ac:dyDescent="0.25">
      <c r="A292" s="257">
        <v>252</v>
      </c>
      <c r="B292" s="258" t="s">
        <v>810</v>
      </c>
      <c r="C292" s="258" t="s">
        <v>518</v>
      </c>
      <c r="D292" s="259" t="s">
        <v>811</v>
      </c>
      <c r="E292" s="260">
        <v>0.02</v>
      </c>
      <c r="F292" s="260">
        <v>350.8</v>
      </c>
      <c r="G292" s="260">
        <v>7.02</v>
      </c>
      <c r="H292" s="260">
        <v>0</v>
      </c>
      <c r="J292" s="173" t="s">
        <v>347</v>
      </c>
    </row>
    <row r="293" spans="1:10" x14ac:dyDescent="0.25">
      <c r="A293" s="257">
        <v>253</v>
      </c>
      <c r="B293" s="258" t="s">
        <v>812</v>
      </c>
      <c r="C293" s="258" t="s">
        <v>518</v>
      </c>
      <c r="D293" s="259" t="s">
        <v>813</v>
      </c>
      <c r="E293" s="260">
        <v>0.04</v>
      </c>
      <c r="F293" s="260">
        <v>402</v>
      </c>
      <c r="G293" s="260">
        <v>16.079999999999998</v>
      </c>
      <c r="H293" s="260">
        <v>0</v>
      </c>
      <c r="J293" s="173" t="s">
        <v>347</v>
      </c>
    </row>
    <row r="294" spans="1:10" x14ac:dyDescent="0.25">
      <c r="A294" s="257">
        <v>254</v>
      </c>
      <c r="B294" s="258" t="s">
        <v>814</v>
      </c>
      <c r="C294" s="258" t="s">
        <v>518</v>
      </c>
      <c r="D294" s="259" t="s">
        <v>815</v>
      </c>
      <c r="E294" s="260">
        <v>0.14000000000000001</v>
      </c>
      <c r="F294" s="260">
        <v>911</v>
      </c>
      <c r="G294" s="260">
        <v>127.54</v>
      </c>
      <c r="H294" s="260">
        <v>0</v>
      </c>
      <c r="J294" s="173" t="s">
        <v>347</v>
      </c>
    </row>
    <row r="295" spans="1:10" x14ac:dyDescent="0.25">
      <c r="A295" s="257">
        <v>255</v>
      </c>
      <c r="B295" s="258" t="s">
        <v>816</v>
      </c>
      <c r="C295" s="258" t="s">
        <v>518</v>
      </c>
      <c r="D295" s="259" t="s">
        <v>817</v>
      </c>
      <c r="E295" s="260">
        <v>0.21</v>
      </c>
      <c r="F295" s="260">
        <v>1092</v>
      </c>
      <c r="G295" s="260">
        <v>229.32</v>
      </c>
      <c r="H295" s="260">
        <v>0.01</v>
      </c>
      <c r="J295" s="173" t="s">
        <v>347</v>
      </c>
    </row>
    <row r="296" spans="1:10" x14ac:dyDescent="0.25">
      <c r="A296" s="257">
        <v>256</v>
      </c>
      <c r="B296" s="258" t="s">
        <v>818</v>
      </c>
      <c r="C296" s="258" t="s">
        <v>518</v>
      </c>
      <c r="D296" s="259" t="s">
        <v>819</v>
      </c>
      <c r="E296" s="260">
        <v>0.33</v>
      </c>
      <c r="F296" s="260">
        <v>734</v>
      </c>
      <c r="G296" s="260">
        <v>242.22</v>
      </c>
      <c r="H296" s="260">
        <v>0.01</v>
      </c>
      <c r="J296" s="173" t="s">
        <v>347</v>
      </c>
    </row>
    <row r="297" spans="1:10" x14ac:dyDescent="0.25">
      <c r="A297" s="257">
        <v>257</v>
      </c>
      <c r="B297" s="258" t="s">
        <v>820</v>
      </c>
      <c r="C297" s="258" t="s">
        <v>518</v>
      </c>
      <c r="D297" s="259" t="s">
        <v>821</v>
      </c>
      <c r="E297" s="260">
        <v>0.15</v>
      </c>
      <c r="F297" s="260">
        <v>597</v>
      </c>
      <c r="G297" s="260">
        <v>89.55</v>
      </c>
      <c r="H297" s="260">
        <v>0</v>
      </c>
      <c r="J297" s="173" t="s">
        <v>347</v>
      </c>
    </row>
    <row r="298" spans="1:10" x14ac:dyDescent="0.25">
      <c r="A298" s="257">
        <v>258</v>
      </c>
      <c r="B298" s="258" t="s">
        <v>822</v>
      </c>
      <c r="C298" s="258" t="s">
        <v>518</v>
      </c>
      <c r="D298" s="259" t="s">
        <v>823</v>
      </c>
      <c r="E298" s="260">
        <v>450.88</v>
      </c>
      <c r="F298" s="260">
        <v>1</v>
      </c>
      <c r="G298" s="260">
        <v>450.88</v>
      </c>
      <c r="H298" s="260">
        <v>0.01</v>
      </c>
      <c r="J298" s="173" t="s">
        <v>347</v>
      </c>
    </row>
    <row r="299" spans="1:10" x14ac:dyDescent="0.25">
      <c r="A299" s="257">
        <v>259</v>
      </c>
      <c r="B299" s="258" t="s">
        <v>824</v>
      </c>
      <c r="C299" s="258" t="s">
        <v>505</v>
      </c>
      <c r="D299" s="259" t="s">
        <v>825</v>
      </c>
      <c r="E299" s="260">
        <v>9.16</v>
      </c>
      <c r="F299" s="260">
        <v>120.32</v>
      </c>
      <c r="G299" s="260">
        <v>1102.1300000000001</v>
      </c>
      <c r="H299" s="260">
        <v>0.03</v>
      </c>
      <c r="J299" s="173" t="s">
        <v>347</v>
      </c>
    </row>
    <row r="300" spans="1:10" x14ac:dyDescent="0.25">
      <c r="A300" s="257">
        <v>260</v>
      </c>
      <c r="B300" s="258" t="s">
        <v>826</v>
      </c>
      <c r="C300" s="258" t="s">
        <v>505</v>
      </c>
      <c r="D300" s="259" t="s">
        <v>827</v>
      </c>
      <c r="E300" s="260">
        <v>1.87</v>
      </c>
      <c r="F300" s="260">
        <v>60</v>
      </c>
      <c r="G300" s="260">
        <v>112.2</v>
      </c>
      <c r="H300" s="260">
        <v>0</v>
      </c>
      <c r="J300" s="173" t="s">
        <v>347</v>
      </c>
    </row>
    <row r="301" spans="1:10" x14ac:dyDescent="0.25">
      <c r="A301" s="257">
        <v>261</v>
      </c>
      <c r="B301" s="258" t="s">
        <v>828</v>
      </c>
      <c r="C301" s="258" t="s">
        <v>505</v>
      </c>
      <c r="D301" s="259" t="s">
        <v>829</v>
      </c>
      <c r="E301" s="260">
        <v>6.57</v>
      </c>
      <c r="F301" s="260">
        <v>57.12</v>
      </c>
      <c r="G301" s="260">
        <v>375.28</v>
      </c>
      <c r="H301" s="260">
        <v>0.01</v>
      </c>
      <c r="J301" s="173" t="s">
        <v>347</v>
      </c>
    </row>
    <row r="302" spans="1:10" x14ac:dyDescent="0.25">
      <c r="A302" s="257">
        <v>262</v>
      </c>
      <c r="B302" s="258" t="s">
        <v>830</v>
      </c>
      <c r="C302" s="258" t="s">
        <v>505</v>
      </c>
      <c r="D302" s="259" t="s">
        <v>831</v>
      </c>
      <c r="E302" s="260">
        <v>7.49</v>
      </c>
      <c r="F302" s="260">
        <v>244.8</v>
      </c>
      <c r="G302" s="260">
        <v>1833.55</v>
      </c>
      <c r="H302" s="260">
        <v>0.05</v>
      </c>
      <c r="J302" s="173" t="s">
        <v>347</v>
      </c>
    </row>
    <row r="303" spans="1:10" x14ac:dyDescent="0.25">
      <c r="A303" s="257">
        <v>263</v>
      </c>
      <c r="B303" s="258" t="s">
        <v>832</v>
      </c>
      <c r="C303" s="258" t="s">
        <v>505</v>
      </c>
      <c r="D303" s="259" t="s">
        <v>833</v>
      </c>
      <c r="E303" s="260">
        <v>4.2</v>
      </c>
      <c r="F303" s="260">
        <v>153</v>
      </c>
      <c r="G303" s="260">
        <v>642.6</v>
      </c>
      <c r="H303" s="260">
        <v>0.02</v>
      </c>
      <c r="J303" s="173" t="s">
        <v>347</v>
      </c>
    </row>
    <row r="304" spans="1:10" x14ac:dyDescent="0.25">
      <c r="A304" s="257">
        <v>264</v>
      </c>
      <c r="B304" s="258" t="s">
        <v>834</v>
      </c>
      <c r="C304" s="258" t="s">
        <v>505</v>
      </c>
      <c r="D304" s="259" t="s">
        <v>835</v>
      </c>
      <c r="E304" s="260">
        <v>3.06</v>
      </c>
      <c r="F304" s="260">
        <v>122.4</v>
      </c>
      <c r="G304" s="260">
        <v>374.54</v>
      </c>
      <c r="H304" s="260">
        <v>0.01</v>
      </c>
      <c r="J304" s="173" t="s">
        <v>347</v>
      </c>
    </row>
    <row r="305" spans="1:10" x14ac:dyDescent="0.25">
      <c r="A305" s="257">
        <v>265</v>
      </c>
      <c r="B305" s="258" t="s">
        <v>836</v>
      </c>
      <c r="C305" s="258" t="s">
        <v>505</v>
      </c>
      <c r="D305" s="259" t="s">
        <v>837</v>
      </c>
      <c r="E305" s="260">
        <v>0.71</v>
      </c>
      <c r="F305" s="260">
        <v>0</v>
      </c>
      <c r="G305" s="260">
        <v>0</v>
      </c>
      <c r="H305" s="260">
        <v>0</v>
      </c>
      <c r="J305" s="173" t="s">
        <v>347</v>
      </c>
    </row>
    <row r="306" spans="1:10" x14ac:dyDescent="0.25">
      <c r="A306" s="257">
        <v>266</v>
      </c>
      <c r="B306" s="258" t="s">
        <v>838</v>
      </c>
      <c r="C306" s="258" t="s">
        <v>505</v>
      </c>
      <c r="D306" s="259" t="s">
        <v>839</v>
      </c>
      <c r="E306" s="260">
        <v>2.84</v>
      </c>
      <c r="F306" s="260">
        <v>4794.3</v>
      </c>
      <c r="G306" s="260">
        <v>13615.81</v>
      </c>
      <c r="H306" s="260">
        <v>0.34</v>
      </c>
      <c r="J306" s="173" t="s">
        <v>347</v>
      </c>
    </row>
    <row r="307" spans="1:10" x14ac:dyDescent="0.25">
      <c r="A307" s="257">
        <v>267</v>
      </c>
      <c r="B307" s="258" t="s">
        <v>840</v>
      </c>
      <c r="C307" s="258" t="s">
        <v>505</v>
      </c>
      <c r="D307" s="259" t="s">
        <v>841</v>
      </c>
      <c r="E307" s="260">
        <v>2.17</v>
      </c>
      <c r="F307" s="260">
        <v>2151.15</v>
      </c>
      <c r="G307" s="260">
        <v>4667.99</v>
      </c>
      <c r="H307" s="260">
        <v>0.12</v>
      </c>
      <c r="J307" s="173" t="s">
        <v>347</v>
      </c>
    </row>
    <row r="308" spans="1:10" x14ac:dyDescent="0.25">
      <c r="A308" s="257">
        <v>268</v>
      </c>
      <c r="B308" s="258" t="s">
        <v>842</v>
      </c>
      <c r="C308" s="258" t="s">
        <v>505</v>
      </c>
      <c r="D308" s="259" t="s">
        <v>843</v>
      </c>
      <c r="E308" s="260">
        <v>1.51</v>
      </c>
      <c r="F308" s="260">
        <v>209.61</v>
      </c>
      <c r="G308" s="260">
        <v>316.51</v>
      </c>
      <c r="H308" s="260">
        <v>0.01</v>
      </c>
      <c r="J308" s="173" t="s">
        <v>347</v>
      </c>
    </row>
    <row r="309" spans="1:10" x14ac:dyDescent="0.25">
      <c r="A309" s="257">
        <v>269</v>
      </c>
      <c r="B309" s="258" t="s">
        <v>844</v>
      </c>
      <c r="C309" s="258" t="s">
        <v>505</v>
      </c>
      <c r="D309" s="259" t="s">
        <v>845</v>
      </c>
      <c r="E309" s="260">
        <v>1.72</v>
      </c>
      <c r="F309" s="260">
        <v>2239.7399999999998</v>
      </c>
      <c r="G309" s="260">
        <v>3852.35</v>
      </c>
      <c r="H309" s="260">
        <v>0.1</v>
      </c>
      <c r="J309" s="173" t="s">
        <v>347</v>
      </c>
    </row>
    <row r="310" spans="1:10" x14ac:dyDescent="0.25">
      <c r="A310" s="257">
        <v>270</v>
      </c>
      <c r="B310" s="258" t="s">
        <v>846</v>
      </c>
      <c r="C310" s="258" t="s">
        <v>505</v>
      </c>
      <c r="D310" s="259" t="s">
        <v>847</v>
      </c>
      <c r="E310" s="260">
        <v>3.22</v>
      </c>
      <c r="F310" s="260">
        <v>1283.6759999999999</v>
      </c>
      <c r="G310" s="260">
        <v>4133.43</v>
      </c>
      <c r="H310" s="260">
        <v>0.1</v>
      </c>
      <c r="J310" s="173" t="s">
        <v>347</v>
      </c>
    </row>
    <row r="311" spans="1:10" x14ac:dyDescent="0.25">
      <c r="A311" s="257">
        <v>271</v>
      </c>
      <c r="B311" s="258" t="s">
        <v>848</v>
      </c>
      <c r="C311" s="258" t="s">
        <v>505</v>
      </c>
      <c r="D311" s="259" t="s">
        <v>849</v>
      </c>
      <c r="E311" s="260">
        <v>5.83</v>
      </c>
      <c r="F311" s="260">
        <v>342.48239999999998</v>
      </c>
      <c r="G311" s="260">
        <v>1996.67</v>
      </c>
      <c r="H311" s="260">
        <v>0.05</v>
      </c>
      <c r="J311" s="173" t="s">
        <v>347</v>
      </c>
    </row>
    <row r="312" spans="1:10" x14ac:dyDescent="0.25">
      <c r="A312" s="257">
        <v>272</v>
      </c>
      <c r="B312" s="258" t="s">
        <v>850</v>
      </c>
      <c r="C312" s="258" t="s">
        <v>505</v>
      </c>
      <c r="D312" s="259" t="s">
        <v>851</v>
      </c>
      <c r="E312" s="260">
        <v>0.76</v>
      </c>
      <c r="F312" s="260">
        <v>58.14</v>
      </c>
      <c r="G312" s="260">
        <v>44.19</v>
      </c>
      <c r="H312" s="260">
        <v>0</v>
      </c>
      <c r="J312" s="173" t="s">
        <v>347</v>
      </c>
    </row>
    <row r="313" spans="1:10" x14ac:dyDescent="0.25">
      <c r="A313" s="257">
        <v>273</v>
      </c>
      <c r="B313" s="258" t="s">
        <v>852</v>
      </c>
      <c r="C313" s="258" t="s">
        <v>505</v>
      </c>
      <c r="D313" s="259" t="s">
        <v>853</v>
      </c>
      <c r="E313" s="260">
        <v>3.61</v>
      </c>
      <c r="F313" s="260">
        <v>58.14</v>
      </c>
      <c r="G313" s="260">
        <v>209.89</v>
      </c>
      <c r="H313" s="260">
        <v>0.01</v>
      </c>
      <c r="J313" s="173" t="s">
        <v>347</v>
      </c>
    </row>
    <row r="314" spans="1:10" x14ac:dyDescent="0.25">
      <c r="A314" s="257">
        <v>274</v>
      </c>
      <c r="B314" s="258" t="s">
        <v>854</v>
      </c>
      <c r="C314" s="258" t="s">
        <v>505</v>
      </c>
      <c r="D314" s="259" t="s">
        <v>855</v>
      </c>
      <c r="E314" s="260">
        <v>0.93</v>
      </c>
      <c r="F314" s="260">
        <v>60</v>
      </c>
      <c r="G314" s="260">
        <v>55.8</v>
      </c>
      <c r="H314" s="260">
        <v>0</v>
      </c>
      <c r="J314" s="173" t="s">
        <v>347</v>
      </c>
    </row>
    <row r="315" spans="1:10" x14ac:dyDescent="0.25">
      <c r="A315" s="257">
        <v>275</v>
      </c>
      <c r="B315" s="258" t="s">
        <v>856</v>
      </c>
      <c r="C315" s="258" t="s">
        <v>857</v>
      </c>
      <c r="D315" s="259" t="s">
        <v>858</v>
      </c>
      <c r="E315" s="260">
        <v>1.19</v>
      </c>
      <c r="F315" s="260">
        <v>337.62</v>
      </c>
      <c r="G315" s="260">
        <v>401.77</v>
      </c>
      <c r="H315" s="260">
        <v>0.01</v>
      </c>
      <c r="J315" s="173" t="s">
        <v>347</v>
      </c>
    </row>
    <row r="316" spans="1:10" x14ac:dyDescent="0.25">
      <c r="A316" s="257">
        <v>276</v>
      </c>
      <c r="B316" s="258" t="s">
        <v>859</v>
      </c>
      <c r="C316" s="258" t="s">
        <v>857</v>
      </c>
      <c r="D316" s="259" t="s">
        <v>860</v>
      </c>
      <c r="E316" s="260">
        <v>2.02</v>
      </c>
      <c r="F316" s="260">
        <v>337.62</v>
      </c>
      <c r="G316" s="260">
        <v>681.99</v>
      </c>
      <c r="H316" s="260">
        <v>0.02</v>
      </c>
      <c r="J316" s="173" t="s">
        <v>347</v>
      </c>
    </row>
    <row r="317" spans="1:10" x14ac:dyDescent="0.25">
      <c r="A317" s="257">
        <v>277</v>
      </c>
      <c r="B317" s="258" t="s">
        <v>861</v>
      </c>
      <c r="C317" s="258" t="s">
        <v>505</v>
      </c>
      <c r="D317" s="259" t="s">
        <v>862</v>
      </c>
      <c r="E317" s="260">
        <v>0.93</v>
      </c>
      <c r="F317" s="260">
        <v>1198.5</v>
      </c>
      <c r="G317" s="260">
        <v>1114.6099999999999</v>
      </c>
      <c r="H317" s="260">
        <v>0.03</v>
      </c>
      <c r="J317" s="173" t="s">
        <v>347</v>
      </c>
    </row>
    <row r="318" spans="1:10" x14ac:dyDescent="0.25">
      <c r="A318" s="257">
        <v>278</v>
      </c>
      <c r="B318" s="258" t="s">
        <v>863</v>
      </c>
      <c r="C318" s="258" t="s">
        <v>505</v>
      </c>
      <c r="D318" s="259" t="s">
        <v>864</v>
      </c>
      <c r="E318" s="260">
        <v>4.6900000000000004</v>
      </c>
      <c r="F318" s="260">
        <v>178.5</v>
      </c>
      <c r="G318" s="260">
        <v>837.17</v>
      </c>
      <c r="H318" s="260">
        <v>0.02</v>
      </c>
      <c r="J318" s="173" t="s">
        <v>347</v>
      </c>
    </row>
    <row r="319" spans="1:10" x14ac:dyDescent="0.25">
      <c r="A319" s="257">
        <v>279</v>
      </c>
      <c r="B319" s="258" t="s">
        <v>865</v>
      </c>
      <c r="C319" s="258" t="s">
        <v>505</v>
      </c>
      <c r="D319" s="259" t="s">
        <v>866</v>
      </c>
      <c r="E319" s="260">
        <v>0.97</v>
      </c>
      <c r="F319" s="260">
        <v>1044.48</v>
      </c>
      <c r="G319" s="260">
        <v>1013.15</v>
      </c>
      <c r="H319" s="260">
        <v>0.03</v>
      </c>
      <c r="J319" s="173" t="s">
        <v>347</v>
      </c>
    </row>
    <row r="320" spans="1:10" x14ac:dyDescent="0.25">
      <c r="A320" s="257">
        <v>280</v>
      </c>
      <c r="B320" s="258" t="s">
        <v>867</v>
      </c>
      <c r="C320" s="258" t="s">
        <v>505</v>
      </c>
      <c r="D320" s="259" t="s">
        <v>868</v>
      </c>
      <c r="E320" s="260">
        <v>1.17</v>
      </c>
      <c r="F320" s="260">
        <v>64.260000000000005</v>
      </c>
      <c r="G320" s="260">
        <v>75.180000000000007</v>
      </c>
      <c r="H320" s="260">
        <v>0</v>
      </c>
      <c r="J320" s="173" t="s">
        <v>347</v>
      </c>
    </row>
    <row r="321" spans="1:10" x14ac:dyDescent="0.25">
      <c r="A321" s="257">
        <v>281</v>
      </c>
      <c r="B321" s="258" t="s">
        <v>869</v>
      </c>
      <c r="C321" s="258" t="s">
        <v>505</v>
      </c>
      <c r="D321" s="259" t="s">
        <v>870</v>
      </c>
      <c r="E321" s="260">
        <v>1.79</v>
      </c>
      <c r="F321" s="260">
        <v>1033.26</v>
      </c>
      <c r="G321" s="260">
        <v>1849.54</v>
      </c>
      <c r="H321" s="260">
        <v>0.05</v>
      </c>
      <c r="J321" s="173" t="s">
        <v>347</v>
      </c>
    </row>
    <row r="322" spans="1:10" x14ac:dyDescent="0.25">
      <c r="A322" s="257">
        <v>282</v>
      </c>
      <c r="B322" s="258" t="s">
        <v>871</v>
      </c>
      <c r="C322" s="258" t="s">
        <v>505</v>
      </c>
      <c r="D322" s="259" t="s">
        <v>872</v>
      </c>
      <c r="E322" s="260">
        <v>3.74</v>
      </c>
      <c r="F322" s="260">
        <v>539.58000000000004</v>
      </c>
      <c r="G322" s="260">
        <v>2018.03</v>
      </c>
      <c r="H322" s="260">
        <v>0.05</v>
      </c>
      <c r="J322" s="173" t="s">
        <v>347</v>
      </c>
    </row>
    <row r="323" spans="1:10" x14ac:dyDescent="0.25">
      <c r="A323" s="257">
        <v>283</v>
      </c>
      <c r="B323" s="258" t="s">
        <v>873</v>
      </c>
      <c r="C323" s="258" t="s">
        <v>505</v>
      </c>
      <c r="D323" s="259" t="s">
        <v>874</v>
      </c>
      <c r="E323" s="260">
        <v>1.1100000000000001</v>
      </c>
      <c r="F323" s="260">
        <v>940.44</v>
      </c>
      <c r="G323" s="260">
        <v>1043.8900000000001</v>
      </c>
      <c r="H323" s="260">
        <v>0.03</v>
      </c>
      <c r="J323" s="173" t="s">
        <v>347</v>
      </c>
    </row>
    <row r="324" spans="1:10" x14ac:dyDescent="0.25">
      <c r="A324" s="257">
        <v>284</v>
      </c>
      <c r="B324" s="258" t="s">
        <v>875</v>
      </c>
      <c r="C324" s="258" t="s">
        <v>518</v>
      </c>
      <c r="D324" s="259" t="s">
        <v>876</v>
      </c>
      <c r="E324" s="260">
        <v>53.28</v>
      </c>
      <c r="F324" s="260">
        <v>3</v>
      </c>
      <c r="G324" s="260">
        <v>159.84</v>
      </c>
      <c r="H324" s="260">
        <v>0</v>
      </c>
      <c r="J324" s="173" t="s">
        <v>347</v>
      </c>
    </row>
    <row r="325" spans="1:10" x14ac:dyDescent="0.25">
      <c r="A325" s="257">
        <v>285</v>
      </c>
      <c r="B325" s="258" t="s">
        <v>877</v>
      </c>
      <c r="C325" s="258" t="s">
        <v>518</v>
      </c>
      <c r="D325" s="259" t="s">
        <v>878</v>
      </c>
      <c r="E325" s="260">
        <v>303.48</v>
      </c>
      <c r="F325" s="260">
        <v>3</v>
      </c>
      <c r="G325" s="260">
        <v>910.44</v>
      </c>
      <c r="H325" s="260">
        <v>0.02</v>
      </c>
      <c r="J325" s="173" t="s">
        <v>347</v>
      </c>
    </row>
    <row r="326" spans="1:10" x14ac:dyDescent="0.25">
      <c r="A326" s="257">
        <v>286</v>
      </c>
      <c r="B326" s="258" t="s">
        <v>879</v>
      </c>
      <c r="C326" s="258" t="s">
        <v>518</v>
      </c>
      <c r="D326" s="259" t="s">
        <v>880</v>
      </c>
      <c r="E326" s="260">
        <v>11.36</v>
      </c>
      <c r="F326" s="260">
        <v>3</v>
      </c>
      <c r="G326" s="260">
        <v>34.08</v>
      </c>
      <c r="H326" s="260">
        <v>0</v>
      </c>
      <c r="J326" s="173" t="s">
        <v>347</v>
      </c>
    </row>
    <row r="327" spans="1:10" x14ac:dyDescent="0.25">
      <c r="A327" s="257">
        <v>287</v>
      </c>
      <c r="B327" s="258" t="s">
        <v>881</v>
      </c>
      <c r="C327" s="258" t="s">
        <v>518</v>
      </c>
      <c r="D327" s="259" t="s">
        <v>882</v>
      </c>
      <c r="E327" s="260">
        <v>568.94000000000005</v>
      </c>
      <c r="F327" s="260">
        <v>2</v>
      </c>
      <c r="G327" s="260">
        <v>1137.8800000000001</v>
      </c>
      <c r="H327" s="260">
        <v>0.03</v>
      </c>
      <c r="J327" s="173" t="s">
        <v>347</v>
      </c>
    </row>
    <row r="328" spans="1:10" x14ac:dyDescent="0.25">
      <c r="A328" s="257">
        <v>288</v>
      </c>
      <c r="B328" s="258" t="s">
        <v>883</v>
      </c>
      <c r="C328" s="258" t="s">
        <v>518</v>
      </c>
      <c r="D328" s="259" t="s">
        <v>884</v>
      </c>
      <c r="E328" s="260">
        <v>3608.07</v>
      </c>
      <c r="F328" s="260">
        <v>1</v>
      </c>
      <c r="G328" s="260">
        <v>3608.07</v>
      </c>
      <c r="H328" s="260">
        <v>0.09</v>
      </c>
      <c r="J328" s="173" t="s">
        <v>347</v>
      </c>
    </row>
    <row r="329" spans="1:10" x14ac:dyDescent="0.25">
      <c r="A329" s="257">
        <v>289</v>
      </c>
      <c r="B329" s="258" t="s">
        <v>885</v>
      </c>
      <c r="C329" s="258" t="s">
        <v>687</v>
      </c>
      <c r="D329" s="259" t="s">
        <v>886</v>
      </c>
      <c r="E329" s="260">
        <v>9.82</v>
      </c>
      <c r="F329" s="260">
        <v>44</v>
      </c>
      <c r="G329" s="260">
        <v>432.08</v>
      </c>
      <c r="H329" s="260">
        <v>0.01</v>
      </c>
      <c r="J329" s="173" t="s">
        <v>347</v>
      </c>
    </row>
    <row r="330" spans="1:10" x14ac:dyDescent="0.25">
      <c r="A330" s="257">
        <v>290</v>
      </c>
      <c r="B330" s="258" t="s">
        <v>887</v>
      </c>
      <c r="C330" s="258" t="s">
        <v>518</v>
      </c>
      <c r="D330" s="259" t="s">
        <v>888</v>
      </c>
      <c r="E330" s="260">
        <v>50.89</v>
      </c>
      <c r="F330" s="260">
        <v>50</v>
      </c>
      <c r="G330" s="260">
        <v>2544.5</v>
      </c>
      <c r="H330" s="260">
        <v>0.06</v>
      </c>
      <c r="J330" s="173" t="s">
        <v>347</v>
      </c>
    </row>
    <row r="331" spans="1:10" x14ac:dyDescent="0.25">
      <c r="A331" s="257">
        <v>291</v>
      </c>
      <c r="B331" s="258" t="s">
        <v>889</v>
      </c>
      <c r="C331" s="258" t="s">
        <v>518</v>
      </c>
      <c r="D331" s="259" t="s">
        <v>890</v>
      </c>
      <c r="E331" s="260">
        <v>26.31</v>
      </c>
      <c r="F331" s="260">
        <v>0</v>
      </c>
      <c r="G331" s="260">
        <v>0</v>
      </c>
      <c r="H331" s="260">
        <v>0</v>
      </c>
      <c r="J331" s="173" t="s">
        <v>347</v>
      </c>
    </row>
    <row r="332" spans="1:10" x14ac:dyDescent="0.25">
      <c r="A332" s="257">
        <v>292</v>
      </c>
      <c r="B332" s="258" t="s">
        <v>891</v>
      </c>
      <c r="C332" s="258" t="s">
        <v>518</v>
      </c>
      <c r="D332" s="259" t="s">
        <v>892</v>
      </c>
      <c r="E332" s="260">
        <v>10.8</v>
      </c>
      <c r="F332" s="260">
        <v>0</v>
      </c>
      <c r="G332" s="260">
        <v>0</v>
      </c>
      <c r="H332" s="260">
        <v>0</v>
      </c>
      <c r="J332" s="173" t="s">
        <v>347</v>
      </c>
    </row>
    <row r="333" spans="1:10" x14ac:dyDescent="0.25">
      <c r="A333" s="257">
        <v>293</v>
      </c>
      <c r="B333" s="258" t="s">
        <v>893</v>
      </c>
      <c r="C333" s="258" t="s">
        <v>518</v>
      </c>
      <c r="D333" s="259" t="s">
        <v>894</v>
      </c>
      <c r="E333" s="260">
        <v>128.32</v>
      </c>
      <c r="F333" s="260">
        <v>5</v>
      </c>
      <c r="G333" s="260">
        <v>641.6</v>
      </c>
      <c r="H333" s="260">
        <v>0.02</v>
      </c>
      <c r="J333" s="173" t="s">
        <v>347</v>
      </c>
    </row>
    <row r="334" spans="1:10" x14ac:dyDescent="0.25">
      <c r="A334" s="257">
        <v>294</v>
      </c>
      <c r="B334" s="258" t="s">
        <v>895</v>
      </c>
      <c r="C334" s="258" t="s">
        <v>518</v>
      </c>
      <c r="D334" s="259" t="s">
        <v>896</v>
      </c>
      <c r="E334" s="260">
        <v>4.96</v>
      </c>
      <c r="F334" s="260">
        <v>1</v>
      </c>
      <c r="G334" s="260">
        <v>4.96</v>
      </c>
      <c r="H334" s="260">
        <v>0</v>
      </c>
      <c r="J334" s="173" t="s">
        <v>347</v>
      </c>
    </row>
    <row r="335" spans="1:10" x14ac:dyDescent="0.25">
      <c r="A335" s="257">
        <v>295</v>
      </c>
      <c r="B335" s="258" t="s">
        <v>897</v>
      </c>
      <c r="C335" s="258" t="s">
        <v>518</v>
      </c>
      <c r="D335" s="259" t="s">
        <v>898</v>
      </c>
      <c r="E335" s="260">
        <v>30.4</v>
      </c>
      <c r="F335" s="260">
        <v>5</v>
      </c>
      <c r="G335" s="260">
        <v>152</v>
      </c>
      <c r="H335" s="260">
        <v>0</v>
      </c>
      <c r="J335" s="173" t="s">
        <v>347</v>
      </c>
    </row>
    <row r="336" spans="1:10" x14ac:dyDescent="0.25">
      <c r="A336" s="257">
        <v>296</v>
      </c>
      <c r="B336" s="258" t="s">
        <v>899</v>
      </c>
      <c r="C336" s="258" t="s">
        <v>518</v>
      </c>
      <c r="D336" s="259" t="s">
        <v>900</v>
      </c>
      <c r="E336" s="260">
        <v>0.15</v>
      </c>
      <c r="F336" s="260">
        <v>0</v>
      </c>
      <c r="G336" s="260">
        <v>0</v>
      </c>
      <c r="H336" s="260">
        <v>0</v>
      </c>
      <c r="J336" s="173" t="s">
        <v>347</v>
      </c>
    </row>
    <row r="337" spans="1:10" x14ac:dyDescent="0.25">
      <c r="A337" s="257">
        <v>297</v>
      </c>
      <c r="B337" s="258" t="s">
        <v>901</v>
      </c>
      <c r="C337" s="258" t="s">
        <v>518</v>
      </c>
      <c r="D337" s="259" t="s">
        <v>902</v>
      </c>
      <c r="E337" s="260">
        <v>0.24</v>
      </c>
      <c r="F337" s="260">
        <v>56</v>
      </c>
      <c r="G337" s="260">
        <v>13.44</v>
      </c>
      <c r="H337" s="260">
        <v>0</v>
      </c>
      <c r="J337" s="173" t="s">
        <v>347</v>
      </c>
    </row>
    <row r="338" spans="1:10" x14ac:dyDescent="0.25">
      <c r="A338" s="257">
        <v>298</v>
      </c>
      <c r="B338" s="258" t="s">
        <v>903</v>
      </c>
      <c r="C338" s="258" t="s">
        <v>518</v>
      </c>
      <c r="D338" s="259" t="s">
        <v>904</v>
      </c>
      <c r="E338" s="260">
        <v>0.33</v>
      </c>
      <c r="F338" s="260">
        <v>0</v>
      </c>
      <c r="G338" s="260">
        <v>0</v>
      </c>
      <c r="H338" s="260">
        <v>0</v>
      </c>
      <c r="J338" s="173" t="s">
        <v>347</v>
      </c>
    </row>
    <row r="339" spans="1:10" x14ac:dyDescent="0.25">
      <c r="A339" s="257">
        <v>299</v>
      </c>
      <c r="B339" s="258" t="s">
        <v>905</v>
      </c>
      <c r="C339" s="258" t="s">
        <v>518</v>
      </c>
      <c r="D339" s="259" t="s">
        <v>906</v>
      </c>
      <c r="E339" s="260">
        <v>0.14000000000000001</v>
      </c>
      <c r="F339" s="260">
        <v>922</v>
      </c>
      <c r="G339" s="260">
        <v>129.08000000000001</v>
      </c>
      <c r="H339" s="260">
        <v>0</v>
      </c>
      <c r="J339" s="173" t="s">
        <v>347</v>
      </c>
    </row>
    <row r="340" spans="1:10" x14ac:dyDescent="0.25">
      <c r="A340" s="257">
        <v>300</v>
      </c>
      <c r="B340" s="258" t="s">
        <v>907</v>
      </c>
      <c r="C340" s="258" t="s">
        <v>518</v>
      </c>
      <c r="D340" s="259" t="s">
        <v>908</v>
      </c>
      <c r="E340" s="260">
        <v>3.96</v>
      </c>
      <c r="F340" s="260">
        <v>0</v>
      </c>
      <c r="G340" s="260">
        <v>0</v>
      </c>
      <c r="H340" s="260">
        <v>0</v>
      </c>
      <c r="J340" s="173" t="s">
        <v>347</v>
      </c>
    </row>
    <row r="341" spans="1:10" x14ac:dyDescent="0.25">
      <c r="A341" s="257">
        <v>301</v>
      </c>
      <c r="B341" s="258" t="s">
        <v>909</v>
      </c>
      <c r="C341" s="258" t="s">
        <v>518</v>
      </c>
      <c r="D341" s="259" t="s">
        <v>910</v>
      </c>
      <c r="E341" s="260">
        <v>3.41</v>
      </c>
      <c r="F341" s="260">
        <v>50</v>
      </c>
      <c r="G341" s="260">
        <v>170.5</v>
      </c>
      <c r="H341" s="260">
        <v>0</v>
      </c>
      <c r="J341" s="173" t="s">
        <v>347</v>
      </c>
    </row>
    <row r="342" spans="1:10" x14ac:dyDescent="0.25">
      <c r="A342" s="257">
        <v>302</v>
      </c>
      <c r="B342" s="258" t="s">
        <v>911</v>
      </c>
      <c r="C342" s="258" t="s">
        <v>687</v>
      </c>
      <c r="D342" s="259" t="s">
        <v>908</v>
      </c>
      <c r="E342" s="260">
        <v>4.12</v>
      </c>
      <c r="F342" s="260">
        <v>44</v>
      </c>
      <c r="G342" s="260">
        <v>181.28</v>
      </c>
      <c r="H342" s="260">
        <v>0</v>
      </c>
      <c r="J342" s="173" t="s">
        <v>347</v>
      </c>
    </row>
    <row r="343" spans="1:10" x14ac:dyDescent="0.25">
      <c r="A343" s="257">
        <v>303</v>
      </c>
      <c r="B343" s="258" t="s">
        <v>912</v>
      </c>
      <c r="C343" s="258" t="s">
        <v>518</v>
      </c>
      <c r="D343" s="259" t="s">
        <v>913</v>
      </c>
      <c r="E343" s="260">
        <v>13256.6</v>
      </c>
      <c r="F343" s="260">
        <v>1</v>
      </c>
      <c r="G343" s="260">
        <v>13256.6</v>
      </c>
      <c r="H343" s="260">
        <v>0.34</v>
      </c>
      <c r="J343" s="173" t="s">
        <v>347</v>
      </c>
    </row>
    <row r="344" spans="1:10" x14ac:dyDescent="0.25">
      <c r="A344" s="257">
        <v>304</v>
      </c>
      <c r="B344" s="258" t="s">
        <v>914</v>
      </c>
      <c r="C344" s="258" t="s">
        <v>518</v>
      </c>
      <c r="D344" s="259" t="s">
        <v>915</v>
      </c>
      <c r="E344" s="260">
        <v>81.069999999999993</v>
      </c>
      <c r="F344" s="260">
        <v>1</v>
      </c>
      <c r="G344" s="260">
        <v>81.069999999999993</v>
      </c>
      <c r="H344" s="260">
        <v>0</v>
      </c>
      <c r="J344" s="173" t="s">
        <v>347</v>
      </c>
    </row>
    <row r="345" spans="1:10" x14ac:dyDescent="0.25">
      <c r="A345" s="257">
        <v>305</v>
      </c>
      <c r="B345" s="258" t="s">
        <v>916</v>
      </c>
      <c r="C345" s="258" t="s">
        <v>518</v>
      </c>
      <c r="D345" s="259" t="s">
        <v>917</v>
      </c>
      <c r="E345" s="260">
        <v>417.23</v>
      </c>
      <c r="F345" s="260">
        <v>8</v>
      </c>
      <c r="G345" s="260">
        <v>3337.84</v>
      </c>
      <c r="H345" s="260">
        <v>0.08</v>
      </c>
      <c r="J345" s="173" t="s">
        <v>347</v>
      </c>
    </row>
    <row r="346" spans="1:10" x14ac:dyDescent="0.25">
      <c r="A346" s="257">
        <v>306</v>
      </c>
      <c r="B346" s="258" t="s">
        <v>918</v>
      </c>
      <c r="C346" s="258" t="s">
        <v>518</v>
      </c>
      <c r="D346" s="259" t="s">
        <v>919</v>
      </c>
      <c r="E346" s="260">
        <v>1905</v>
      </c>
      <c r="F346" s="260">
        <v>6</v>
      </c>
      <c r="G346" s="260">
        <v>11430</v>
      </c>
      <c r="H346" s="260">
        <v>0.28999999999999998</v>
      </c>
      <c r="J346" s="173" t="s">
        <v>347</v>
      </c>
    </row>
    <row r="347" spans="1:10" x14ac:dyDescent="0.25">
      <c r="A347" s="257">
        <v>307</v>
      </c>
      <c r="B347" s="258" t="s">
        <v>920</v>
      </c>
      <c r="C347" s="258" t="s">
        <v>518</v>
      </c>
      <c r="D347" s="259" t="s">
        <v>921</v>
      </c>
      <c r="E347" s="260">
        <v>1375</v>
      </c>
      <c r="F347" s="260">
        <v>7</v>
      </c>
      <c r="G347" s="260">
        <v>9625</v>
      </c>
      <c r="H347" s="260">
        <v>0.24</v>
      </c>
      <c r="J347" s="173" t="s">
        <v>347</v>
      </c>
    </row>
    <row r="348" spans="1:10" x14ac:dyDescent="0.25">
      <c r="A348" s="257">
        <v>308</v>
      </c>
      <c r="B348" s="258" t="s">
        <v>922</v>
      </c>
      <c r="C348" s="258" t="s">
        <v>518</v>
      </c>
      <c r="D348" s="259" t="s">
        <v>923</v>
      </c>
      <c r="E348" s="260">
        <v>1195</v>
      </c>
      <c r="F348" s="260">
        <v>8</v>
      </c>
      <c r="G348" s="260">
        <v>9560</v>
      </c>
      <c r="H348" s="260">
        <v>0.24</v>
      </c>
      <c r="J348" s="173" t="s">
        <v>347</v>
      </c>
    </row>
    <row r="349" spans="1:10" x14ac:dyDescent="0.25">
      <c r="A349" s="257">
        <v>309</v>
      </c>
      <c r="B349" s="258" t="s">
        <v>924</v>
      </c>
      <c r="C349" s="258" t="s">
        <v>518</v>
      </c>
      <c r="D349" s="259" t="s">
        <v>925</v>
      </c>
      <c r="E349" s="260">
        <v>775</v>
      </c>
      <c r="F349" s="260">
        <v>13</v>
      </c>
      <c r="G349" s="260">
        <v>10075</v>
      </c>
      <c r="H349" s="260">
        <v>0.25</v>
      </c>
      <c r="J349" s="173" t="s">
        <v>347</v>
      </c>
    </row>
    <row r="350" spans="1:10" x14ac:dyDescent="0.25">
      <c r="A350" s="257">
        <v>310</v>
      </c>
      <c r="B350" s="258" t="s">
        <v>926</v>
      </c>
      <c r="C350" s="258" t="s">
        <v>518</v>
      </c>
      <c r="D350" s="259" t="s">
        <v>927</v>
      </c>
      <c r="E350" s="260">
        <v>730</v>
      </c>
      <c r="F350" s="260">
        <v>23</v>
      </c>
      <c r="G350" s="260">
        <v>16790</v>
      </c>
      <c r="H350" s="260">
        <v>0.42</v>
      </c>
      <c r="J350" s="173" t="s">
        <v>347</v>
      </c>
    </row>
    <row r="351" spans="1:10" x14ac:dyDescent="0.25">
      <c r="A351" s="257">
        <v>311</v>
      </c>
      <c r="B351" s="258" t="s">
        <v>928</v>
      </c>
      <c r="C351" s="258" t="s">
        <v>518</v>
      </c>
      <c r="D351" s="259" t="s">
        <v>929</v>
      </c>
      <c r="E351" s="260">
        <v>313.63</v>
      </c>
      <c r="F351" s="260">
        <v>8</v>
      </c>
      <c r="G351" s="260">
        <v>2509.04</v>
      </c>
      <c r="H351" s="260">
        <v>0.06</v>
      </c>
      <c r="J351" s="173" t="s">
        <v>347</v>
      </c>
    </row>
    <row r="352" spans="1:10" x14ac:dyDescent="0.25">
      <c r="A352" s="257">
        <v>312</v>
      </c>
      <c r="B352" s="258" t="s">
        <v>930</v>
      </c>
      <c r="C352" s="258" t="s">
        <v>518</v>
      </c>
      <c r="D352" s="259" t="s">
        <v>931</v>
      </c>
      <c r="E352" s="260">
        <v>1080</v>
      </c>
      <c r="F352" s="260">
        <v>20</v>
      </c>
      <c r="G352" s="260">
        <v>21600</v>
      </c>
      <c r="H352" s="260">
        <v>0.55000000000000004</v>
      </c>
      <c r="J352" s="173" t="s">
        <v>347</v>
      </c>
    </row>
    <row r="353" spans="1:10" x14ac:dyDescent="0.25">
      <c r="A353" s="257">
        <v>313</v>
      </c>
      <c r="B353" s="258" t="s">
        <v>932</v>
      </c>
      <c r="C353" s="258" t="s">
        <v>518</v>
      </c>
      <c r="D353" s="259" t="s">
        <v>933</v>
      </c>
      <c r="E353" s="260">
        <v>1080</v>
      </c>
      <c r="F353" s="260">
        <v>17</v>
      </c>
      <c r="G353" s="260">
        <v>18360</v>
      </c>
      <c r="H353" s="260">
        <v>0.46</v>
      </c>
      <c r="J353" s="173" t="s">
        <v>347</v>
      </c>
    </row>
    <row r="354" spans="1:10" x14ac:dyDescent="0.25">
      <c r="A354" s="257">
        <v>314</v>
      </c>
      <c r="B354" s="258" t="s">
        <v>934</v>
      </c>
      <c r="C354" s="258" t="s">
        <v>518</v>
      </c>
      <c r="D354" s="259" t="s">
        <v>935</v>
      </c>
      <c r="E354" s="260">
        <v>1080</v>
      </c>
      <c r="F354" s="260">
        <v>17</v>
      </c>
      <c r="G354" s="260">
        <v>18360</v>
      </c>
      <c r="H354" s="260">
        <v>0.46</v>
      </c>
      <c r="J354" s="173" t="s">
        <v>347</v>
      </c>
    </row>
    <row r="355" spans="1:10" x14ac:dyDescent="0.25">
      <c r="A355" s="257">
        <v>315</v>
      </c>
      <c r="B355" s="258" t="s">
        <v>936</v>
      </c>
      <c r="C355" s="258" t="s">
        <v>518</v>
      </c>
      <c r="D355" s="259" t="s">
        <v>937</v>
      </c>
      <c r="E355" s="260">
        <v>950</v>
      </c>
      <c r="F355" s="260">
        <v>17</v>
      </c>
      <c r="G355" s="260">
        <v>16150</v>
      </c>
      <c r="H355" s="260">
        <v>0.41</v>
      </c>
      <c r="J355" s="173" t="s">
        <v>347</v>
      </c>
    </row>
    <row r="356" spans="1:10" x14ac:dyDescent="0.25">
      <c r="A356" s="257">
        <v>316</v>
      </c>
      <c r="B356" s="258" t="s">
        <v>938</v>
      </c>
      <c r="C356" s="258" t="s">
        <v>518</v>
      </c>
      <c r="D356" s="259" t="s">
        <v>939</v>
      </c>
      <c r="E356" s="260">
        <v>950</v>
      </c>
      <c r="F356" s="260">
        <v>23</v>
      </c>
      <c r="G356" s="260">
        <v>21850</v>
      </c>
      <c r="H356" s="260">
        <v>0.55000000000000004</v>
      </c>
      <c r="J356" s="173" t="s">
        <v>347</v>
      </c>
    </row>
    <row r="357" spans="1:10" x14ac:dyDescent="0.25">
      <c r="A357" s="257">
        <v>317</v>
      </c>
      <c r="B357" s="258" t="s">
        <v>940</v>
      </c>
      <c r="C357" s="258" t="s">
        <v>518</v>
      </c>
      <c r="D357" s="259" t="s">
        <v>941</v>
      </c>
      <c r="E357" s="260">
        <v>40.049999999999997</v>
      </c>
      <c r="F357" s="260">
        <v>57</v>
      </c>
      <c r="G357" s="260">
        <v>2282.85</v>
      </c>
      <c r="H357" s="260">
        <v>0.06</v>
      </c>
      <c r="J357" s="173" t="s">
        <v>347</v>
      </c>
    </row>
    <row r="358" spans="1:10" x14ac:dyDescent="0.25">
      <c r="A358" s="257">
        <v>318</v>
      </c>
      <c r="B358" s="258" t="s">
        <v>942</v>
      </c>
      <c r="C358" s="258" t="s">
        <v>518</v>
      </c>
      <c r="D358" s="259" t="s">
        <v>943</v>
      </c>
      <c r="E358" s="260">
        <v>40.049999999999997</v>
      </c>
      <c r="F358" s="260">
        <v>8</v>
      </c>
      <c r="G358" s="260">
        <v>320.39999999999998</v>
      </c>
      <c r="H358" s="260">
        <v>0.01</v>
      </c>
      <c r="J358" s="173" t="s">
        <v>347</v>
      </c>
    </row>
    <row r="359" spans="1:10" x14ac:dyDescent="0.25">
      <c r="A359" s="257">
        <v>319</v>
      </c>
      <c r="B359" s="258" t="s">
        <v>944</v>
      </c>
      <c r="C359" s="258" t="s">
        <v>518</v>
      </c>
      <c r="D359" s="259" t="s">
        <v>945</v>
      </c>
      <c r="E359" s="260">
        <v>435.29</v>
      </c>
      <c r="F359" s="260">
        <v>1</v>
      </c>
      <c r="G359" s="260">
        <v>435.29</v>
      </c>
      <c r="H359" s="260">
        <v>0.01</v>
      </c>
      <c r="J359" s="173" t="s">
        <v>347</v>
      </c>
    </row>
    <row r="360" spans="1:10" x14ac:dyDescent="0.25">
      <c r="A360" s="257">
        <v>320</v>
      </c>
      <c r="B360" s="258" t="s">
        <v>946</v>
      </c>
      <c r="C360" s="258" t="s">
        <v>518</v>
      </c>
      <c r="D360" s="259" t="s">
        <v>947</v>
      </c>
      <c r="E360" s="260">
        <v>6.47</v>
      </c>
      <c r="F360" s="260">
        <v>7</v>
      </c>
      <c r="G360" s="260">
        <v>45.29</v>
      </c>
      <c r="H360" s="260">
        <v>0</v>
      </c>
      <c r="J360" s="173" t="s">
        <v>347</v>
      </c>
    </row>
    <row r="361" spans="1:10" x14ac:dyDescent="0.25">
      <c r="A361" s="257">
        <v>321</v>
      </c>
      <c r="B361" s="258" t="s">
        <v>948</v>
      </c>
      <c r="C361" s="258" t="s">
        <v>518</v>
      </c>
      <c r="D361" s="259" t="s">
        <v>949</v>
      </c>
      <c r="E361" s="260">
        <v>30</v>
      </c>
      <c r="F361" s="260">
        <v>16</v>
      </c>
      <c r="G361" s="260">
        <v>480</v>
      </c>
      <c r="H361" s="260">
        <v>0.01</v>
      </c>
      <c r="J361" s="173" t="s">
        <v>347</v>
      </c>
    </row>
    <row r="362" spans="1:10" x14ac:dyDescent="0.25">
      <c r="A362" s="257">
        <v>322</v>
      </c>
      <c r="B362" s="258" t="s">
        <v>950</v>
      </c>
      <c r="C362" s="258" t="s">
        <v>518</v>
      </c>
      <c r="D362" s="259" t="s">
        <v>951</v>
      </c>
      <c r="E362" s="260">
        <v>7.35</v>
      </c>
      <c r="F362" s="260">
        <v>0</v>
      </c>
      <c r="G362" s="260">
        <v>0</v>
      </c>
      <c r="H362" s="260">
        <v>0</v>
      </c>
      <c r="J362" s="173" t="s">
        <v>347</v>
      </c>
    </row>
    <row r="363" spans="1:10" x14ac:dyDescent="0.25">
      <c r="A363" s="257">
        <v>323</v>
      </c>
      <c r="B363" s="258" t="s">
        <v>952</v>
      </c>
      <c r="C363" s="258" t="s">
        <v>518</v>
      </c>
      <c r="D363" s="259" t="s">
        <v>953</v>
      </c>
      <c r="E363" s="260">
        <v>4.28</v>
      </c>
      <c r="F363" s="260">
        <v>6</v>
      </c>
      <c r="G363" s="260">
        <v>25.68</v>
      </c>
      <c r="H363" s="260">
        <v>0</v>
      </c>
      <c r="J363" s="173" t="s">
        <v>347</v>
      </c>
    </row>
    <row r="364" spans="1:10" x14ac:dyDescent="0.25">
      <c r="A364" s="257">
        <v>324</v>
      </c>
      <c r="B364" s="258" t="s">
        <v>954</v>
      </c>
      <c r="C364" s="258" t="s">
        <v>518</v>
      </c>
      <c r="D364" s="259" t="s">
        <v>955</v>
      </c>
      <c r="E364" s="260">
        <v>3.49</v>
      </c>
      <c r="F364" s="260">
        <v>5</v>
      </c>
      <c r="G364" s="260">
        <v>17.45</v>
      </c>
      <c r="H364" s="260">
        <v>0</v>
      </c>
      <c r="J364" s="173" t="s">
        <v>347</v>
      </c>
    </row>
    <row r="365" spans="1:10" x14ac:dyDescent="0.25">
      <c r="A365" s="257">
        <v>325</v>
      </c>
      <c r="B365" s="258" t="s">
        <v>956</v>
      </c>
      <c r="C365" s="258" t="s">
        <v>518</v>
      </c>
      <c r="D365" s="259" t="s">
        <v>957</v>
      </c>
      <c r="E365" s="260">
        <v>117.52</v>
      </c>
      <c r="F365" s="260">
        <v>16</v>
      </c>
      <c r="G365" s="260">
        <v>1880.32</v>
      </c>
      <c r="H365" s="260">
        <v>0.05</v>
      </c>
      <c r="J365" s="173" t="s">
        <v>347</v>
      </c>
    </row>
    <row r="366" spans="1:10" x14ac:dyDescent="0.25">
      <c r="A366" s="257">
        <v>326</v>
      </c>
      <c r="B366" s="258" t="s">
        <v>958</v>
      </c>
      <c r="C366" s="258" t="s">
        <v>518</v>
      </c>
      <c r="D366" s="259" t="s">
        <v>959</v>
      </c>
      <c r="E366" s="260">
        <v>4.6399999999999997</v>
      </c>
      <c r="F366" s="260">
        <v>135</v>
      </c>
      <c r="G366" s="260">
        <v>626.4</v>
      </c>
      <c r="H366" s="260">
        <v>0.02</v>
      </c>
      <c r="J366" s="173" t="s">
        <v>347</v>
      </c>
    </row>
    <row r="367" spans="1:10" x14ac:dyDescent="0.25">
      <c r="A367" s="257">
        <v>327</v>
      </c>
      <c r="B367" s="258" t="s">
        <v>960</v>
      </c>
      <c r="C367" s="258" t="s">
        <v>518</v>
      </c>
      <c r="D367" s="259" t="s">
        <v>961</v>
      </c>
      <c r="E367" s="260">
        <v>2247</v>
      </c>
      <c r="F367" s="260">
        <v>1</v>
      </c>
      <c r="G367" s="260">
        <v>2247</v>
      </c>
      <c r="H367" s="260">
        <v>0.06</v>
      </c>
      <c r="J367" s="173" t="s">
        <v>347</v>
      </c>
    </row>
    <row r="368" spans="1:10" ht="57" x14ac:dyDescent="0.25">
      <c r="A368" s="257">
        <v>328</v>
      </c>
      <c r="B368" s="258" t="s">
        <v>962</v>
      </c>
      <c r="C368" s="258" t="s">
        <v>518</v>
      </c>
      <c r="D368" s="261" t="s">
        <v>963</v>
      </c>
      <c r="E368" s="260">
        <v>900</v>
      </c>
      <c r="F368" s="260">
        <v>2</v>
      </c>
      <c r="G368" s="260">
        <v>1800</v>
      </c>
      <c r="H368" s="260">
        <v>0.05</v>
      </c>
      <c r="J368" s="173" t="s">
        <v>347</v>
      </c>
    </row>
    <row r="369" spans="1:10" x14ac:dyDescent="0.25">
      <c r="A369" s="257">
        <v>329</v>
      </c>
      <c r="B369" s="258" t="s">
        <v>964</v>
      </c>
      <c r="C369" s="258" t="s">
        <v>518</v>
      </c>
      <c r="D369" s="259" t="s">
        <v>965</v>
      </c>
      <c r="E369" s="260">
        <v>594</v>
      </c>
      <c r="F369" s="260">
        <v>1</v>
      </c>
      <c r="G369" s="260">
        <v>594</v>
      </c>
      <c r="H369" s="260">
        <v>0.02</v>
      </c>
      <c r="J369" s="173" t="s">
        <v>347</v>
      </c>
    </row>
    <row r="370" spans="1:10" x14ac:dyDescent="0.25">
      <c r="A370" s="257">
        <v>330</v>
      </c>
      <c r="B370" s="258" t="s">
        <v>966</v>
      </c>
      <c r="C370" s="258" t="s">
        <v>518</v>
      </c>
      <c r="D370" s="259" t="s">
        <v>967</v>
      </c>
      <c r="E370" s="260">
        <v>1224</v>
      </c>
      <c r="F370" s="260">
        <v>1</v>
      </c>
      <c r="G370" s="260">
        <v>1224</v>
      </c>
      <c r="H370" s="260">
        <v>0.03</v>
      </c>
      <c r="J370" s="173" t="s">
        <v>347</v>
      </c>
    </row>
    <row r="371" spans="1:10" x14ac:dyDescent="0.25">
      <c r="A371" s="257">
        <v>331</v>
      </c>
      <c r="B371" s="258" t="s">
        <v>968</v>
      </c>
      <c r="C371" s="258" t="s">
        <v>518</v>
      </c>
      <c r="D371" s="259" t="s">
        <v>969</v>
      </c>
      <c r="E371" s="260">
        <v>15.23</v>
      </c>
      <c r="F371" s="260">
        <v>135</v>
      </c>
      <c r="G371" s="260">
        <v>2056.0500000000002</v>
      </c>
      <c r="H371" s="260">
        <v>0.05</v>
      </c>
      <c r="J371" s="173" t="s">
        <v>347</v>
      </c>
    </row>
    <row r="372" spans="1:10" x14ac:dyDescent="0.25">
      <c r="A372" s="257">
        <v>332</v>
      </c>
      <c r="B372" s="258" t="s">
        <v>970</v>
      </c>
      <c r="C372" s="258" t="s">
        <v>518</v>
      </c>
      <c r="D372" s="259" t="s">
        <v>971</v>
      </c>
      <c r="E372" s="260">
        <v>61.07</v>
      </c>
      <c r="F372" s="260">
        <v>6</v>
      </c>
      <c r="G372" s="260">
        <v>366.42</v>
      </c>
      <c r="H372" s="260">
        <v>0.01</v>
      </c>
      <c r="J372" s="173" t="s">
        <v>347</v>
      </c>
    </row>
    <row r="373" spans="1:10" x14ac:dyDescent="0.25">
      <c r="A373" s="257">
        <v>333</v>
      </c>
      <c r="B373" s="258" t="s">
        <v>972</v>
      </c>
      <c r="C373" s="258" t="s">
        <v>518</v>
      </c>
      <c r="D373" s="259" t="s">
        <v>973</v>
      </c>
      <c r="E373" s="260">
        <v>70.23</v>
      </c>
      <c r="F373" s="260">
        <v>0</v>
      </c>
      <c r="G373" s="260">
        <v>0</v>
      </c>
      <c r="H373" s="260">
        <v>0</v>
      </c>
      <c r="J373" s="173" t="s">
        <v>347</v>
      </c>
    </row>
    <row r="374" spans="1:10" x14ac:dyDescent="0.25">
      <c r="A374" s="257">
        <v>334</v>
      </c>
      <c r="B374" s="258" t="s">
        <v>974</v>
      </c>
      <c r="C374" s="258" t="s">
        <v>518</v>
      </c>
      <c r="D374" s="259" t="s">
        <v>975</v>
      </c>
      <c r="E374" s="260">
        <v>22.64</v>
      </c>
      <c r="F374" s="260">
        <v>5</v>
      </c>
      <c r="G374" s="260">
        <v>113.2</v>
      </c>
      <c r="H374" s="260">
        <v>0</v>
      </c>
      <c r="J374" s="173" t="s">
        <v>347</v>
      </c>
    </row>
    <row r="375" spans="1:10" x14ac:dyDescent="0.25">
      <c r="A375" s="257">
        <v>335</v>
      </c>
      <c r="B375" s="258" t="s">
        <v>976</v>
      </c>
      <c r="C375" s="258" t="s">
        <v>505</v>
      </c>
      <c r="D375" s="259" t="s">
        <v>977</v>
      </c>
      <c r="E375" s="260">
        <v>1.1599999999999999</v>
      </c>
      <c r="F375" s="260">
        <v>192</v>
      </c>
      <c r="G375" s="260">
        <v>222.72</v>
      </c>
      <c r="H375" s="260">
        <v>0.01</v>
      </c>
      <c r="J375" s="173" t="s">
        <v>347</v>
      </c>
    </row>
    <row r="376" spans="1:10" x14ac:dyDescent="0.25">
      <c r="A376" s="257">
        <v>336</v>
      </c>
      <c r="B376" s="258" t="s">
        <v>978</v>
      </c>
      <c r="C376" s="258" t="s">
        <v>505</v>
      </c>
      <c r="D376" s="259" t="s">
        <v>979</v>
      </c>
      <c r="E376" s="260">
        <v>5.57</v>
      </c>
      <c r="F376" s="260">
        <v>287.7</v>
      </c>
      <c r="G376" s="260">
        <v>1602.49</v>
      </c>
      <c r="H376" s="260">
        <v>0.04</v>
      </c>
      <c r="J376" s="173" t="s">
        <v>347</v>
      </c>
    </row>
    <row r="377" spans="1:10" x14ac:dyDescent="0.25">
      <c r="A377" s="257">
        <v>337</v>
      </c>
      <c r="B377" s="258" t="s">
        <v>980</v>
      </c>
      <c r="C377" s="258" t="s">
        <v>518</v>
      </c>
      <c r="D377" s="259" t="s">
        <v>981</v>
      </c>
      <c r="E377" s="260">
        <v>6.23</v>
      </c>
      <c r="F377" s="260">
        <v>7</v>
      </c>
      <c r="G377" s="260">
        <v>43.61</v>
      </c>
      <c r="H377" s="260">
        <v>0</v>
      </c>
      <c r="J377" s="173" t="s">
        <v>347</v>
      </c>
    </row>
    <row r="378" spans="1:10" x14ac:dyDescent="0.25">
      <c r="A378" s="257">
        <v>338</v>
      </c>
      <c r="B378" s="258" t="s">
        <v>982</v>
      </c>
      <c r="C378" s="258" t="s">
        <v>518</v>
      </c>
      <c r="D378" s="259" t="s">
        <v>983</v>
      </c>
      <c r="E378" s="260">
        <v>168.71</v>
      </c>
      <c r="F378" s="260">
        <v>5</v>
      </c>
      <c r="G378" s="260">
        <v>843.55</v>
      </c>
      <c r="H378" s="260">
        <v>0.02</v>
      </c>
      <c r="J378" s="173" t="s">
        <v>347</v>
      </c>
    </row>
    <row r="379" spans="1:10" x14ac:dyDescent="0.25">
      <c r="A379" s="257">
        <v>339</v>
      </c>
      <c r="B379" s="258" t="s">
        <v>984</v>
      </c>
      <c r="C379" s="258" t="s">
        <v>518</v>
      </c>
      <c r="D379" s="259" t="s">
        <v>985</v>
      </c>
      <c r="E379" s="260">
        <v>35.729999999999997</v>
      </c>
      <c r="F379" s="260">
        <v>19</v>
      </c>
      <c r="G379" s="260">
        <v>678.87</v>
      </c>
      <c r="H379" s="260">
        <v>0.02</v>
      </c>
      <c r="J379" s="173" t="s">
        <v>347</v>
      </c>
    </row>
    <row r="380" spans="1:10" x14ac:dyDescent="0.25">
      <c r="A380" s="257">
        <v>340</v>
      </c>
      <c r="B380" s="258" t="s">
        <v>986</v>
      </c>
      <c r="C380" s="258" t="s">
        <v>518</v>
      </c>
      <c r="D380" s="259" t="s">
        <v>987</v>
      </c>
      <c r="E380" s="260">
        <v>45.68</v>
      </c>
      <c r="F380" s="260">
        <v>21</v>
      </c>
      <c r="G380" s="260">
        <v>959.28</v>
      </c>
      <c r="H380" s="260">
        <v>0.02</v>
      </c>
      <c r="J380" s="173" t="s">
        <v>347</v>
      </c>
    </row>
    <row r="381" spans="1:10" x14ac:dyDescent="0.25">
      <c r="A381" s="257">
        <v>341</v>
      </c>
      <c r="B381" s="258" t="s">
        <v>988</v>
      </c>
      <c r="C381" s="258" t="s">
        <v>518</v>
      </c>
      <c r="D381" s="259" t="s">
        <v>989</v>
      </c>
      <c r="E381" s="260">
        <v>56.25</v>
      </c>
      <c r="F381" s="260">
        <v>5</v>
      </c>
      <c r="G381" s="260">
        <v>281.25</v>
      </c>
      <c r="H381" s="260">
        <v>0.01</v>
      </c>
      <c r="J381" s="173" t="s">
        <v>347</v>
      </c>
    </row>
    <row r="382" spans="1:10" x14ac:dyDescent="0.25">
      <c r="A382" s="257">
        <v>342</v>
      </c>
      <c r="B382" s="258" t="s">
        <v>990</v>
      </c>
      <c r="C382" s="258" t="s">
        <v>518</v>
      </c>
      <c r="D382" s="259" t="s">
        <v>991</v>
      </c>
      <c r="E382" s="260">
        <v>55.74</v>
      </c>
      <c r="F382" s="260">
        <v>3</v>
      </c>
      <c r="G382" s="260">
        <v>167.22</v>
      </c>
      <c r="H382" s="260">
        <v>0</v>
      </c>
      <c r="J382" s="173" t="s">
        <v>347</v>
      </c>
    </row>
    <row r="383" spans="1:10" x14ac:dyDescent="0.25">
      <c r="A383" s="257">
        <v>343</v>
      </c>
      <c r="B383" s="258" t="s">
        <v>992</v>
      </c>
      <c r="C383" s="258" t="s">
        <v>518</v>
      </c>
      <c r="D383" s="259" t="s">
        <v>993</v>
      </c>
      <c r="E383" s="260">
        <v>18.559999999999999</v>
      </c>
      <c r="F383" s="260">
        <v>4</v>
      </c>
      <c r="G383" s="260">
        <v>74.239999999999995</v>
      </c>
      <c r="H383" s="260">
        <v>0</v>
      </c>
      <c r="J383" s="173" t="s">
        <v>347</v>
      </c>
    </row>
    <row r="384" spans="1:10" x14ac:dyDescent="0.25">
      <c r="A384" s="257">
        <v>344</v>
      </c>
      <c r="B384" s="258" t="s">
        <v>994</v>
      </c>
      <c r="C384" s="258" t="s">
        <v>518</v>
      </c>
      <c r="D384" s="259" t="s">
        <v>995</v>
      </c>
      <c r="E384" s="260">
        <v>15.67</v>
      </c>
      <c r="F384" s="260">
        <v>4</v>
      </c>
      <c r="G384" s="260">
        <v>62.68</v>
      </c>
      <c r="H384" s="260">
        <v>0</v>
      </c>
      <c r="J384" s="173" t="s">
        <v>347</v>
      </c>
    </row>
    <row r="385" spans="1:10" x14ac:dyDescent="0.25">
      <c r="A385" s="257">
        <v>345</v>
      </c>
      <c r="B385" s="258" t="s">
        <v>996</v>
      </c>
      <c r="C385" s="258" t="s">
        <v>518</v>
      </c>
      <c r="D385" s="259" t="s">
        <v>997</v>
      </c>
      <c r="E385" s="260">
        <v>56.72</v>
      </c>
      <c r="F385" s="260">
        <v>3</v>
      </c>
      <c r="G385" s="260">
        <v>170.16</v>
      </c>
      <c r="H385" s="260">
        <v>0</v>
      </c>
      <c r="J385" s="173" t="s">
        <v>347</v>
      </c>
    </row>
    <row r="386" spans="1:10" x14ac:dyDescent="0.25">
      <c r="A386" s="257">
        <v>346</v>
      </c>
      <c r="B386" s="258" t="s">
        <v>998</v>
      </c>
      <c r="C386" s="258" t="s">
        <v>518</v>
      </c>
      <c r="D386" s="259" t="s">
        <v>999</v>
      </c>
      <c r="E386" s="260">
        <v>87.28</v>
      </c>
      <c r="F386" s="260">
        <v>46</v>
      </c>
      <c r="G386" s="260">
        <v>4014.88</v>
      </c>
      <c r="H386" s="260">
        <v>0.1</v>
      </c>
      <c r="J386" s="173" t="s">
        <v>347</v>
      </c>
    </row>
    <row r="387" spans="1:10" x14ac:dyDescent="0.25">
      <c r="A387" s="257">
        <v>347</v>
      </c>
      <c r="B387" s="258" t="s">
        <v>1000</v>
      </c>
      <c r="C387" s="258" t="s">
        <v>392</v>
      </c>
      <c r="D387" s="259" t="s">
        <v>1001</v>
      </c>
      <c r="E387" s="260">
        <v>48.11</v>
      </c>
      <c r="F387" s="260">
        <v>2.0699999999999998</v>
      </c>
      <c r="G387" s="260">
        <v>99.59</v>
      </c>
      <c r="H387" s="260">
        <v>0</v>
      </c>
      <c r="J387" s="173" t="s">
        <v>347</v>
      </c>
    </row>
    <row r="388" spans="1:10" x14ac:dyDescent="0.25">
      <c r="A388" s="257">
        <v>348</v>
      </c>
      <c r="B388" s="258" t="s">
        <v>1002</v>
      </c>
      <c r="C388" s="258" t="s">
        <v>392</v>
      </c>
      <c r="D388" s="259" t="s">
        <v>1003</v>
      </c>
      <c r="E388" s="260">
        <v>33.090000000000003</v>
      </c>
      <c r="F388" s="260">
        <v>126.7662</v>
      </c>
      <c r="G388" s="260">
        <v>4194.6899999999996</v>
      </c>
      <c r="H388" s="260">
        <v>0.11</v>
      </c>
      <c r="J388" s="173" t="s">
        <v>347</v>
      </c>
    </row>
    <row r="389" spans="1:10" x14ac:dyDescent="0.25">
      <c r="A389" s="257">
        <v>349</v>
      </c>
      <c r="B389" s="258" t="s">
        <v>1004</v>
      </c>
      <c r="C389" s="258" t="s">
        <v>392</v>
      </c>
      <c r="D389" s="259" t="s">
        <v>1005</v>
      </c>
      <c r="E389" s="260">
        <v>31.75</v>
      </c>
      <c r="F389" s="260">
        <v>1521.1928</v>
      </c>
      <c r="G389" s="260">
        <v>48297.87</v>
      </c>
      <c r="H389" s="260">
        <v>1.22</v>
      </c>
      <c r="J389" s="173" t="s">
        <v>347</v>
      </c>
    </row>
    <row r="390" spans="1:10" x14ac:dyDescent="0.25">
      <c r="A390" s="257">
        <v>350</v>
      </c>
      <c r="B390" s="258" t="s">
        <v>1006</v>
      </c>
      <c r="C390" s="258" t="s">
        <v>392</v>
      </c>
      <c r="D390" s="259" t="s">
        <v>1007</v>
      </c>
      <c r="E390" s="260">
        <v>16.82</v>
      </c>
      <c r="F390" s="260">
        <v>760.59640000000002</v>
      </c>
      <c r="G390" s="260">
        <v>12793.23</v>
      </c>
      <c r="H390" s="260">
        <v>0.32</v>
      </c>
      <c r="J390" s="173" t="s">
        <v>347</v>
      </c>
    </row>
    <row r="391" spans="1:10" x14ac:dyDescent="0.25">
      <c r="A391" s="257">
        <v>351</v>
      </c>
      <c r="B391" s="258" t="s">
        <v>1008</v>
      </c>
      <c r="C391" s="258" t="s">
        <v>433</v>
      </c>
      <c r="D391" s="259" t="s">
        <v>1009</v>
      </c>
      <c r="E391" s="260">
        <v>14.58</v>
      </c>
      <c r="F391" s="260">
        <v>54.328299999999999</v>
      </c>
      <c r="G391" s="260">
        <v>792.11</v>
      </c>
      <c r="H391" s="260">
        <v>0.02</v>
      </c>
      <c r="J391" s="173" t="s">
        <v>347</v>
      </c>
    </row>
    <row r="392" spans="1:10" x14ac:dyDescent="0.25">
      <c r="A392" s="257">
        <v>352</v>
      </c>
      <c r="B392" s="258" t="s">
        <v>1010</v>
      </c>
      <c r="C392" s="258" t="s">
        <v>505</v>
      </c>
      <c r="D392" s="259" t="s">
        <v>1011</v>
      </c>
      <c r="E392" s="260">
        <v>7.14</v>
      </c>
      <c r="F392" s="260">
        <v>366.85</v>
      </c>
      <c r="G392" s="260">
        <v>2619.31</v>
      </c>
      <c r="H392" s="260">
        <v>7.0000000000000007E-2</v>
      </c>
      <c r="J392" s="173" t="s">
        <v>347</v>
      </c>
    </row>
    <row r="393" spans="1:10" x14ac:dyDescent="0.25">
      <c r="A393" s="257">
        <v>353</v>
      </c>
      <c r="B393" s="258" t="s">
        <v>1012</v>
      </c>
      <c r="C393" s="258" t="s">
        <v>518</v>
      </c>
      <c r="D393" s="259" t="s">
        <v>1013</v>
      </c>
      <c r="E393" s="260">
        <v>0.35</v>
      </c>
      <c r="F393" s="260">
        <v>654</v>
      </c>
      <c r="G393" s="260">
        <v>228.9</v>
      </c>
      <c r="H393" s="260">
        <v>0.01</v>
      </c>
      <c r="J393" s="173" t="s">
        <v>347</v>
      </c>
    </row>
    <row r="394" spans="1:10" x14ac:dyDescent="0.25">
      <c r="A394" s="257">
        <v>354</v>
      </c>
      <c r="B394" s="258" t="s">
        <v>1014</v>
      </c>
      <c r="C394" s="258" t="s">
        <v>518</v>
      </c>
      <c r="D394" s="259" t="s">
        <v>1015</v>
      </c>
      <c r="E394" s="260">
        <v>10.96</v>
      </c>
      <c r="F394" s="260">
        <v>654</v>
      </c>
      <c r="G394" s="260">
        <v>7167.84</v>
      </c>
      <c r="H394" s="260">
        <v>0.18</v>
      </c>
      <c r="J394" s="173" t="s">
        <v>347</v>
      </c>
    </row>
    <row r="395" spans="1:10" x14ac:dyDescent="0.25">
      <c r="A395" s="257">
        <v>355</v>
      </c>
      <c r="B395" s="258" t="s">
        <v>1016</v>
      </c>
      <c r="C395" s="258" t="s">
        <v>518</v>
      </c>
      <c r="D395" s="259" t="s">
        <v>1017</v>
      </c>
      <c r="E395" s="260">
        <v>157.19</v>
      </c>
      <c r="F395" s="260">
        <v>27</v>
      </c>
      <c r="G395" s="260">
        <v>4244.13</v>
      </c>
      <c r="H395" s="260">
        <v>0.11</v>
      </c>
      <c r="J395" s="173" t="s">
        <v>347</v>
      </c>
    </row>
    <row r="396" spans="1:10" x14ac:dyDescent="0.25">
      <c r="A396" s="175"/>
      <c r="B396" s="176"/>
      <c r="C396" s="176"/>
      <c r="D396" s="177"/>
      <c r="E396" s="178"/>
      <c r="F396" s="178"/>
      <c r="G396" s="178"/>
      <c r="H396" s="178"/>
      <c r="J396" s="173" t="s">
        <v>347</v>
      </c>
    </row>
    <row r="397" spans="1:10" x14ac:dyDescent="0.25">
      <c r="A397" s="175"/>
      <c r="B397" s="176"/>
      <c r="C397" s="176"/>
      <c r="D397" s="177"/>
      <c r="E397" s="178"/>
      <c r="F397" s="178"/>
      <c r="G397" s="178"/>
      <c r="H397" s="178"/>
      <c r="J397" s="173" t="s">
        <v>347</v>
      </c>
    </row>
    <row r="398" spans="1:10" x14ac:dyDescent="0.25">
      <c r="A398" s="175"/>
      <c r="B398" s="176"/>
      <c r="C398" s="176"/>
      <c r="D398" s="177"/>
      <c r="E398" s="178"/>
      <c r="F398" s="178"/>
      <c r="G398" s="178"/>
      <c r="H398" s="178"/>
      <c r="J398" s="173" t="s">
        <v>347</v>
      </c>
    </row>
    <row r="399" spans="1:10" x14ac:dyDescent="0.25">
      <c r="A399" s="175"/>
      <c r="B399" s="176"/>
      <c r="C399" s="176"/>
      <c r="D399" s="177"/>
      <c r="E399" s="178"/>
      <c r="F399" s="178"/>
      <c r="G399" s="178"/>
      <c r="H399" s="178"/>
      <c r="J399" s="173" t="s">
        <v>347</v>
      </c>
    </row>
    <row r="400" spans="1:10" x14ac:dyDescent="0.25">
      <c r="A400" s="175"/>
      <c r="B400" s="176"/>
      <c r="C400" s="176"/>
      <c r="D400" s="177"/>
      <c r="E400" s="178"/>
      <c r="F400" s="178"/>
      <c r="G400" s="178"/>
      <c r="H400" s="178"/>
      <c r="J400" s="173" t="s">
        <v>347</v>
      </c>
    </row>
    <row r="401" spans="1:10" x14ac:dyDescent="0.25">
      <c r="A401" s="175"/>
      <c r="B401" s="176"/>
      <c r="C401" s="176"/>
      <c r="D401" s="177"/>
      <c r="E401" s="178"/>
      <c r="F401" s="178"/>
      <c r="G401" s="178"/>
      <c r="H401" s="178"/>
      <c r="J401" s="173" t="s">
        <v>347</v>
      </c>
    </row>
    <row r="402" spans="1:10" x14ac:dyDescent="0.25">
      <c r="A402" s="175"/>
      <c r="B402" s="176"/>
      <c r="C402" s="176"/>
      <c r="D402" s="177"/>
      <c r="E402" s="178"/>
      <c r="F402" s="178"/>
      <c r="G402" s="178"/>
      <c r="H402" s="178"/>
      <c r="J402" s="173" t="s">
        <v>347</v>
      </c>
    </row>
    <row r="403" spans="1:10" x14ac:dyDescent="0.25">
      <c r="A403" s="175"/>
      <c r="B403" s="176"/>
      <c r="C403" s="176"/>
      <c r="D403" s="177"/>
      <c r="E403" s="178"/>
      <c r="F403" s="178"/>
      <c r="G403" s="178"/>
      <c r="H403" s="178"/>
      <c r="J403" s="173" t="s">
        <v>347</v>
      </c>
    </row>
    <row r="404" spans="1:10" x14ac:dyDescent="0.25">
      <c r="A404" s="175"/>
      <c r="B404" s="176"/>
      <c r="C404" s="176"/>
      <c r="D404" s="177"/>
      <c r="E404" s="178"/>
      <c r="F404" s="178"/>
      <c r="G404" s="178"/>
      <c r="H404" s="178"/>
      <c r="J404" s="173" t="s">
        <v>347</v>
      </c>
    </row>
    <row r="405" spans="1:10" x14ac:dyDescent="0.25">
      <c r="A405" s="175"/>
      <c r="B405" s="176"/>
      <c r="C405" s="176"/>
      <c r="D405" s="177"/>
      <c r="E405" s="178"/>
      <c r="F405" s="178"/>
      <c r="G405" s="178"/>
      <c r="H405" s="178"/>
      <c r="J405" s="173" t="s">
        <v>347</v>
      </c>
    </row>
    <row r="406" spans="1:10" x14ac:dyDescent="0.25">
      <c r="A406" s="175"/>
      <c r="B406" s="176"/>
      <c r="C406" s="176"/>
      <c r="D406" s="177"/>
      <c r="E406" s="178"/>
      <c r="F406" s="178"/>
      <c r="G406" s="178"/>
      <c r="H406" s="178"/>
      <c r="J406" s="173" t="s">
        <v>347</v>
      </c>
    </row>
    <row r="407" spans="1:10" x14ac:dyDescent="0.25">
      <c r="A407" s="175"/>
      <c r="B407" s="176"/>
      <c r="C407" s="176"/>
      <c r="D407" s="177"/>
      <c r="E407" s="178"/>
      <c r="F407" s="178"/>
      <c r="G407" s="178"/>
      <c r="H407" s="178"/>
      <c r="J407" s="173" t="s">
        <v>347</v>
      </c>
    </row>
    <row r="408" spans="1:10" x14ac:dyDescent="0.25">
      <c r="A408" s="175"/>
      <c r="B408" s="176"/>
      <c r="C408" s="176"/>
      <c r="D408" s="177"/>
      <c r="E408" s="178"/>
      <c r="F408" s="178"/>
      <c r="G408" s="178"/>
      <c r="H408" s="178"/>
      <c r="J408" s="173" t="s">
        <v>347</v>
      </c>
    </row>
    <row r="409" spans="1:10" x14ac:dyDescent="0.25">
      <c r="A409" s="175"/>
      <c r="B409" s="176"/>
      <c r="C409" s="176"/>
      <c r="D409" s="177"/>
      <c r="E409" s="178"/>
      <c r="F409" s="178"/>
      <c r="G409" s="178"/>
      <c r="H409" s="178"/>
      <c r="J409" s="173" t="s">
        <v>347</v>
      </c>
    </row>
    <row r="410" spans="1:10" x14ac:dyDescent="0.25">
      <c r="A410" s="175"/>
      <c r="B410" s="176"/>
      <c r="C410" s="176"/>
      <c r="D410" s="177"/>
      <c r="E410" s="178"/>
      <c r="F410" s="178"/>
      <c r="G410" s="178"/>
      <c r="H410" s="178"/>
      <c r="J410" s="173" t="s">
        <v>347</v>
      </c>
    </row>
    <row r="411" spans="1:10" x14ac:dyDescent="0.25">
      <c r="A411" s="175"/>
      <c r="B411" s="176"/>
      <c r="C411" s="176"/>
      <c r="D411" s="177"/>
      <c r="E411" s="178"/>
      <c r="F411" s="178"/>
      <c r="G411" s="178"/>
      <c r="H411" s="178"/>
      <c r="J411" s="173" t="s">
        <v>347</v>
      </c>
    </row>
    <row r="412" spans="1:10" x14ac:dyDescent="0.25">
      <c r="A412" s="175"/>
      <c r="B412" s="176"/>
      <c r="C412" s="176"/>
      <c r="D412" s="177"/>
      <c r="E412" s="178"/>
      <c r="F412" s="178"/>
      <c r="G412" s="178"/>
      <c r="H412" s="178"/>
      <c r="J412" s="173" t="s">
        <v>347</v>
      </c>
    </row>
    <row r="413" spans="1:10" x14ac:dyDescent="0.25">
      <c r="A413" s="175"/>
      <c r="B413" s="176"/>
      <c r="C413" s="176"/>
      <c r="D413" s="177"/>
      <c r="E413" s="178"/>
      <c r="F413" s="178"/>
      <c r="G413" s="178"/>
      <c r="H413" s="178"/>
      <c r="J413" s="173" t="s">
        <v>347</v>
      </c>
    </row>
    <row r="414" spans="1:10" x14ac:dyDescent="0.25">
      <c r="A414" s="175"/>
      <c r="B414" s="176"/>
      <c r="C414" s="176"/>
      <c r="D414" s="177"/>
      <c r="E414" s="178"/>
      <c r="F414" s="178"/>
      <c r="G414" s="178"/>
      <c r="H414" s="178"/>
      <c r="J414" s="173" t="s">
        <v>347</v>
      </c>
    </row>
    <row r="415" spans="1:10" x14ac:dyDescent="0.25">
      <c r="A415" s="175"/>
      <c r="B415" s="176"/>
      <c r="C415" s="176"/>
      <c r="D415" s="177"/>
      <c r="E415" s="178"/>
      <c r="F415" s="178"/>
      <c r="G415" s="178"/>
      <c r="H415" s="178"/>
      <c r="J415" s="173" t="s">
        <v>347</v>
      </c>
    </row>
    <row r="416" spans="1:10" x14ac:dyDescent="0.25">
      <c r="A416" s="175"/>
      <c r="B416" s="176"/>
      <c r="C416" s="176"/>
      <c r="D416" s="177"/>
      <c r="E416" s="178"/>
      <c r="F416" s="178"/>
      <c r="G416" s="178"/>
      <c r="H416" s="178"/>
      <c r="J416" s="173" t="s">
        <v>347</v>
      </c>
    </row>
    <row r="417" spans="1:10" x14ac:dyDescent="0.25">
      <c r="A417" s="175"/>
      <c r="B417" s="176"/>
      <c r="C417" s="176"/>
      <c r="D417" s="177"/>
      <c r="E417" s="178"/>
      <c r="F417" s="178"/>
      <c r="G417" s="178"/>
      <c r="H417" s="178"/>
      <c r="J417" s="173" t="s">
        <v>347</v>
      </c>
    </row>
    <row r="418" spans="1:10" x14ac:dyDescent="0.25">
      <c r="A418" s="175"/>
      <c r="B418" s="176"/>
      <c r="C418" s="176"/>
      <c r="D418" s="177"/>
      <c r="E418" s="178"/>
      <c r="F418" s="178"/>
      <c r="G418" s="178"/>
      <c r="H418" s="178"/>
      <c r="J418" s="173" t="s">
        <v>347</v>
      </c>
    </row>
    <row r="419" spans="1:10" x14ac:dyDescent="0.25">
      <c r="A419" s="175"/>
      <c r="B419" s="176"/>
      <c r="C419" s="176"/>
      <c r="D419" s="177"/>
      <c r="E419" s="178"/>
      <c r="F419" s="178"/>
      <c r="G419" s="178"/>
      <c r="H419" s="178"/>
      <c r="J419" s="173" t="s">
        <v>347</v>
      </c>
    </row>
    <row r="420" spans="1:10" x14ac:dyDescent="0.25">
      <c r="A420" s="175"/>
      <c r="B420" s="176"/>
      <c r="C420" s="176"/>
      <c r="D420" s="177"/>
      <c r="E420" s="178"/>
      <c r="F420" s="178"/>
      <c r="G420" s="178"/>
      <c r="H420" s="178"/>
      <c r="J420" s="173" t="s">
        <v>347</v>
      </c>
    </row>
    <row r="421" spans="1:10" x14ac:dyDescent="0.25">
      <c r="A421" s="175"/>
      <c r="B421" s="176"/>
      <c r="C421" s="176"/>
      <c r="D421" s="177"/>
      <c r="E421" s="178"/>
      <c r="F421" s="178"/>
      <c r="G421" s="178"/>
      <c r="H421" s="178"/>
      <c r="J421" s="173" t="s">
        <v>347</v>
      </c>
    </row>
    <row r="422" spans="1:10" x14ac:dyDescent="0.25">
      <c r="A422" s="175"/>
      <c r="B422" s="176"/>
      <c r="C422" s="176"/>
      <c r="D422" s="177"/>
      <c r="E422" s="178"/>
      <c r="F422" s="178"/>
      <c r="G422" s="178"/>
      <c r="H422" s="178"/>
      <c r="J422" s="173" t="s">
        <v>347</v>
      </c>
    </row>
    <row r="423" spans="1:10" x14ac:dyDescent="0.25">
      <c r="A423" s="175"/>
      <c r="B423" s="176"/>
      <c r="C423" s="176"/>
      <c r="D423" s="177"/>
      <c r="E423" s="178"/>
      <c r="F423" s="178"/>
      <c r="G423" s="178"/>
      <c r="H423" s="178"/>
      <c r="J423" s="173" t="s">
        <v>347</v>
      </c>
    </row>
    <row r="424" spans="1:10" x14ac:dyDescent="0.25">
      <c r="A424" s="175"/>
      <c r="B424" s="176"/>
      <c r="C424" s="176"/>
      <c r="D424" s="177"/>
      <c r="E424" s="178"/>
      <c r="F424" s="178"/>
      <c r="G424" s="178"/>
      <c r="H424" s="178"/>
      <c r="J424" s="173" t="s">
        <v>347</v>
      </c>
    </row>
    <row r="425" spans="1:10" x14ac:dyDescent="0.25">
      <c r="A425" s="175"/>
      <c r="B425" s="176"/>
      <c r="C425" s="176"/>
      <c r="D425" s="177"/>
      <c r="E425" s="178"/>
      <c r="F425" s="178"/>
      <c r="G425" s="178"/>
      <c r="H425" s="178"/>
      <c r="J425" s="173" t="s">
        <v>347</v>
      </c>
    </row>
    <row r="426" spans="1:10" x14ac:dyDescent="0.25">
      <c r="A426" s="175"/>
      <c r="B426" s="176"/>
      <c r="C426" s="176"/>
      <c r="D426" s="177"/>
      <c r="E426" s="178"/>
      <c r="F426" s="178"/>
      <c r="G426" s="178"/>
      <c r="H426" s="178"/>
      <c r="J426" s="173" t="s">
        <v>347</v>
      </c>
    </row>
    <row r="427" spans="1:10" x14ac:dyDescent="0.25">
      <c r="A427" s="175"/>
      <c r="B427" s="176"/>
      <c r="C427" s="176"/>
      <c r="D427" s="177"/>
      <c r="E427" s="178"/>
      <c r="F427" s="178"/>
      <c r="G427" s="178"/>
      <c r="H427" s="178"/>
      <c r="J427" s="173" t="s">
        <v>347</v>
      </c>
    </row>
    <row r="428" spans="1:10" x14ac:dyDescent="0.25">
      <c r="A428" s="175"/>
      <c r="B428" s="176"/>
      <c r="C428" s="176"/>
      <c r="D428" s="177"/>
      <c r="E428" s="178"/>
      <c r="F428" s="178"/>
      <c r="G428" s="178"/>
      <c r="H428" s="178"/>
      <c r="J428" s="173" t="s">
        <v>347</v>
      </c>
    </row>
    <row r="429" spans="1:10" x14ac:dyDescent="0.25">
      <c r="A429" s="175"/>
      <c r="B429" s="176"/>
      <c r="C429" s="176"/>
      <c r="D429" s="177"/>
      <c r="E429" s="178"/>
      <c r="F429" s="178"/>
      <c r="G429" s="178"/>
      <c r="H429" s="178"/>
      <c r="J429" s="173" t="s">
        <v>347</v>
      </c>
    </row>
    <row r="430" spans="1:10" x14ac:dyDescent="0.25">
      <c r="A430" s="175"/>
      <c r="B430" s="176"/>
      <c r="C430" s="176"/>
      <c r="D430" s="177"/>
      <c r="E430" s="178"/>
      <c r="F430" s="178"/>
      <c r="G430" s="178"/>
      <c r="H430" s="178"/>
      <c r="J430" s="173" t="s">
        <v>347</v>
      </c>
    </row>
    <row r="431" spans="1:10" x14ac:dyDescent="0.25">
      <c r="A431" s="175"/>
      <c r="B431" s="176"/>
      <c r="C431" s="176"/>
      <c r="D431" s="177"/>
      <c r="E431" s="178"/>
      <c r="F431" s="178"/>
      <c r="G431" s="178"/>
      <c r="H431" s="178"/>
      <c r="J431" s="173" t="s">
        <v>347</v>
      </c>
    </row>
    <row r="432" spans="1:10" x14ac:dyDescent="0.25">
      <c r="A432" s="175"/>
      <c r="B432" s="176"/>
      <c r="C432" s="176"/>
      <c r="D432" s="177"/>
      <c r="E432" s="178"/>
      <c r="F432" s="178"/>
      <c r="G432" s="178"/>
      <c r="H432" s="178"/>
      <c r="J432" s="173" t="s">
        <v>347</v>
      </c>
    </row>
    <row r="433" spans="1:10" x14ac:dyDescent="0.25">
      <c r="A433" s="175"/>
      <c r="B433" s="176"/>
      <c r="C433" s="176"/>
      <c r="D433" s="177"/>
      <c r="E433" s="178"/>
      <c r="F433" s="178"/>
      <c r="G433" s="178"/>
      <c r="H433" s="178"/>
      <c r="J433" s="173" t="s">
        <v>347</v>
      </c>
    </row>
    <row r="434" spans="1:10" x14ac:dyDescent="0.25">
      <c r="A434" s="175"/>
      <c r="B434" s="176"/>
      <c r="C434" s="176"/>
      <c r="D434" s="177"/>
      <c r="E434" s="178"/>
      <c r="F434" s="178"/>
      <c r="G434" s="178"/>
      <c r="H434" s="178"/>
      <c r="J434" s="173" t="s">
        <v>347</v>
      </c>
    </row>
    <row r="435" spans="1:10" x14ac:dyDescent="0.25">
      <c r="A435" s="175"/>
      <c r="B435" s="176"/>
      <c r="C435" s="176"/>
      <c r="D435" s="177"/>
      <c r="E435" s="178"/>
      <c r="F435" s="178"/>
      <c r="G435" s="178"/>
      <c r="H435" s="178"/>
      <c r="J435" s="173" t="s">
        <v>347</v>
      </c>
    </row>
    <row r="436" spans="1:10" x14ac:dyDescent="0.25">
      <c r="A436" s="175"/>
      <c r="B436" s="176"/>
      <c r="C436" s="176"/>
      <c r="D436" s="177"/>
      <c r="E436" s="178"/>
      <c r="F436" s="178"/>
      <c r="G436" s="178"/>
      <c r="H436" s="178"/>
      <c r="J436" s="173" t="s">
        <v>347</v>
      </c>
    </row>
    <row r="437" spans="1:10" x14ac:dyDescent="0.25">
      <c r="A437" s="175"/>
      <c r="B437" s="176"/>
      <c r="C437" s="176"/>
      <c r="D437" s="177"/>
      <c r="E437" s="178"/>
      <c r="F437" s="178"/>
      <c r="G437" s="178"/>
      <c r="H437" s="178"/>
      <c r="J437" s="173" t="s">
        <v>347</v>
      </c>
    </row>
    <row r="438" spans="1:10" x14ac:dyDescent="0.25">
      <c r="A438" s="175"/>
      <c r="B438" s="176"/>
      <c r="C438" s="176"/>
      <c r="D438" s="177"/>
      <c r="E438" s="178"/>
      <c r="F438" s="178"/>
      <c r="G438" s="178"/>
      <c r="H438" s="178"/>
      <c r="J438" s="173" t="s">
        <v>347</v>
      </c>
    </row>
    <row r="439" spans="1:10" x14ac:dyDescent="0.25">
      <c r="A439" s="175"/>
      <c r="B439" s="176"/>
      <c r="C439" s="176"/>
      <c r="D439" s="177"/>
      <c r="E439" s="178"/>
      <c r="F439" s="178"/>
      <c r="G439" s="178"/>
      <c r="H439" s="178"/>
      <c r="J439" s="173" t="s">
        <v>347</v>
      </c>
    </row>
    <row r="440" spans="1:10" x14ac:dyDescent="0.25">
      <c r="A440" s="175"/>
      <c r="B440" s="176"/>
      <c r="C440" s="176"/>
      <c r="D440" s="177"/>
      <c r="E440" s="178"/>
      <c r="F440" s="178"/>
      <c r="G440" s="178"/>
      <c r="H440" s="178"/>
      <c r="J440" s="173" t="s">
        <v>347</v>
      </c>
    </row>
    <row r="441" spans="1:10" x14ac:dyDescent="0.25">
      <c r="A441" s="175"/>
      <c r="B441" s="176"/>
      <c r="C441" s="176"/>
      <c r="D441" s="177"/>
      <c r="E441" s="178"/>
      <c r="F441" s="178"/>
      <c r="G441" s="178"/>
      <c r="H441" s="178"/>
      <c r="J441" s="173" t="s">
        <v>347</v>
      </c>
    </row>
    <row r="442" spans="1:10" x14ac:dyDescent="0.25">
      <c r="A442" s="175"/>
      <c r="B442" s="176"/>
      <c r="C442" s="176"/>
      <c r="D442" s="177"/>
      <c r="E442" s="178"/>
      <c r="F442" s="178"/>
      <c r="G442" s="178"/>
      <c r="H442" s="178"/>
      <c r="J442" s="173" t="s">
        <v>347</v>
      </c>
    </row>
    <row r="443" spans="1:10" x14ac:dyDescent="0.25">
      <c r="A443" s="175"/>
      <c r="B443" s="176"/>
      <c r="C443" s="176"/>
      <c r="D443" s="177"/>
      <c r="E443" s="178"/>
      <c r="F443" s="178"/>
      <c r="G443" s="178"/>
      <c r="H443" s="178"/>
      <c r="J443" s="173" t="s">
        <v>347</v>
      </c>
    </row>
    <row r="444" spans="1:10" x14ac:dyDescent="0.25">
      <c r="A444" s="175"/>
      <c r="B444" s="176"/>
      <c r="C444" s="176"/>
      <c r="D444" s="177"/>
      <c r="E444" s="178"/>
      <c r="F444" s="178"/>
      <c r="G444" s="178"/>
      <c r="H444" s="178"/>
      <c r="J444" s="173" t="s">
        <v>347</v>
      </c>
    </row>
    <row r="445" spans="1:10" x14ac:dyDescent="0.25">
      <c r="A445" s="175"/>
      <c r="B445" s="176"/>
      <c r="C445" s="176"/>
      <c r="D445" s="177"/>
      <c r="E445" s="178"/>
      <c r="F445" s="178"/>
      <c r="G445" s="178"/>
      <c r="H445" s="178"/>
      <c r="J445" s="173" t="s">
        <v>347</v>
      </c>
    </row>
    <row r="446" spans="1:10" x14ac:dyDescent="0.25">
      <c r="A446" s="175"/>
      <c r="B446" s="176"/>
      <c r="C446" s="176"/>
      <c r="D446" s="177"/>
      <c r="E446" s="178"/>
      <c r="F446" s="178"/>
      <c r="G446" s="178"/>
      <c r="H446" s="178"/>
      <c r="J446" s="173" t="s">
        <v>347</v>
      </c>
    </row>
    <row r="447" spans="1:10" x14ac:dyDescent="0.25">
      <c r="A447" s="175"/>
      <c r="B447" s="176"/>
      <c r="C447" s="176"/>
      <c r="D447" s="177"/>
      <c r="E447" s="178"/>
      <c r="F447" s="178"/>
      <c r="G447" s="178"/>
      <c r="H447" s="178"/>
      <c r="J447" s="173" t="s">
        <v>347</v>
      </c>
    </row>
    <row r="448" spans="1:10" x14ac:dyDescent="0.25">
      <c r="A448" s="175"/>
      <c r="B448" s="176"/>
      <c r="C448" s="176"/>
      <c r="D448" s="177"/>
      <c r="E448" s="178"/>
      <c r="F448" s="178"/>
      <c r="G448" s="178"/>
      <c r="H448" s="178"/>
      <c r="J448" s="173" t="s">
        <v>347</v>
      </c>
    </row>
    <row r="449" spans="1:10" x14ac:dyDescent="0.25">
      <c r="A449" s="175"/>
      <c r="B449" s="176"/>
      <c r="C449" s="176"/>
      <c r="D449" s="177"/>
      <c r="E449" s="178"/>
      <c r="F449" s="178"/>
      <c r="G449" s="178"/>
      <c r="H449" s="178"/>
      <c r="J449" s="173" t="s">
        <v>347</v>
      </c>
    </row>
    <row r="450" spans="1:10" x14ac:dyDescent="0.25">
      <c r="A450" s="175"/>
      <c r="B450" s="176"/>
      <c r="C450" s="176"/>
      <c r="D450" s="177"/>
      <c r="E450" s="178"/>
      <c r="F450" s="178"/>
      <c r="G450" s="178"/>
      <c r="H450" s="178"/>
      <c r="J450" s="173" t="s">
        <v>347</v>
      </c>
    </row>
    <row r="451" spans="1:10" x14ac:dyDescent="0.25">
      <c r="A451" s="175"/>
      <c r="B451" s="176"/>
      <c r="C451" s="176"/>
      <c r="D451" s="177"/>
      <c r="E451" s="178"/>
      <c r="F451" s="178"/>
      <c r="G451" s="178"/>
      <c r="H451" s="178"/>
      <c r="J451" s="173" t="s">
        <v>347</v>
      </c>
    </row>
    <row r="452" spans="1:10" x14ac:dyDescent="0.25">
      <c r="A452" s="175"/>
      <c r="B452" s="176"/>
      <c r="C452" s="176"/>
      <c r="D452" s="177"/>
      <c r="E452" s="178"/>
      <c r="F452" s="178"/>
      <c r="G452" s="178"/>
      <c r="H452" s="178"/>
      <c r="J452" s="173" t="s">
        <v>347</v>
      </c>
    </row>
    <row r="453" spans="1:10" x14ac:dyDescent="0.25">
      <c r="A453" s="175"/>
      <c r="B453" s="176"/>
      <c r="C453" s="176"/>
      <c r="D453" s="177"/>
      <c r="E453" s="178"/>
      <c r="F453" s="178"/>
      <c r="G453" s="178"/>
      <c r="H453" s="178"/>
      <c r="J453" s="173" t="s">
        <v>347</v>
      </c>
    </row>
    <row r="454" spans="1:10" x14ac:dyDescent="0.25">
      <c r="A454" s="175"/>
      <c r="B454" s="176"/>
      <c r="C454" s="176"/>
      <c r="D454" s="177"/>
      <c r="E454" s="178"/>
      <c r="F454" s="178"/>
      <c r="G454" s="178"/>
      <c r="H454" s="178"/>
      <c r="J454" s="173" t="s">
        <v>347</v>
      </c>
    </row>
    <row r="455" spans="1:10" x14ac:dyDescent="0.25">
      <c r="A455" s="175"/>
      <c r="B455" s="176"/>
      <c r="C455" s="176"/>
      <c r="D455" s="177"/>
      <c r="E455" s="178"/>
      <c r="F455" s="178"/>
      <c r="G455" s="178"/>
      <c r="H455" s="178"/>
      <c r="J455" s="173" t="s">
        <v>347</v>
      </c>
    </row>
    <row r="456" spans="1:10" x14ac:dyDescent="0.25">
      <c r="A456" s="175"/>
      <c r="B456" s="176"/>
      <c r="C456" s="176"/>
      <c r="D456" s="177"/>
      <c r="E456" s="178"/>
      <c r="F456" s="178"/>
      <c r="G456" s="178"/>
      <c r="H456" s="178"/>
      <c r="J456" s="173" t="s">
        <v>347</v>
      </c>
    </row>
    <row r="457" spans="1:10" x14ac:dyDescent="0.25">
      <c r="A457" s="175"/>
      <c r="B457" s="176"/>
      <c r="C457" s="176"/>
      <c r="D457" s="177"/>
      <c r="E457" s="178"/>
      <c r="F457" s="178"/>
      <c r="G457" s="178"/>
      <c r="H457" s="178"/>
      <c r="J457" s="173" t="s">
        <v>347</v>
      </c>
    </row>
    <row r="458" spans="1:10" x14ac:dyDescent="0.25">
      <c r="A458" s="175"/>
      <c r="B458" s="176"/>
      <c r="C458" s="176"/>
      <c r="D458" s="177"/>
      <c r="E458" s="178"/>
      <c r="F458" s="178"/>
      <c r="G458" s="178"/>
      <c r="H458" s="178"/>
      <c r="J458" s="173" t="s">
        <v>347</v>
      </c>
    </row>
    <row r="459" spans="1:10" x14ac:dyDescent="0.25">
      <c r="A459" s="175"/>
      <c r="B459" s="176"/>
      <c r="C459" s="176"/>
      <c r="D459" s="177"/>
      <c r="E459" s="178"/>
      <c r="F459" s="178"/>
      <c r="G459" s="178"/>
      <c r="H459" s="178"/>
      <c r="J459" s="173" t="s">
        <v>347</v>
      </c>
    </row>
    <row r="460" spans="1:10" x14ac:dyDescent="0.25">
      <c r="A460" s="175"/>
      <c r="B460" s="176"/>
      <c r="C460" s="176"/>
      <c r="D460" s="177"/>
      <c r="E460" s="178"/>
      <c r="F460" s="178"/>
      <c r="G460" s="178"/>
      <c r="H460" s="178"/>
      <c r="J460" s="173" t="s">
        <v>347</v>
      </c>
    </row>
    <row r="461" spans="1:10" x14ac:dyDescent="0.25">
      <c r="A461" s="175"/>
      <c r="B461" s="176"/>
      <c r="C461" s="176"/>
      <c r="D461" s="177"/>
      <c r="E461" s="178"/>
      <c r="F461" s="178"/>
      <c r="G461" s="178"/>
      <c r="H461" s="178"/>
      <c r="J461" s="173" t="s">
        <v>347</v>
      </c>
    </row>
    <row r="462" spans="1:10" x14ac:dyDescent="0.25">
      <c r="A462" s="175"/>
      <c r="B462" s="176"/>
      <c r="C462" s="176"/>
      <c r="D462" s="177"/>
      <c r="E462" s="178"/>
      <c r="F462" s="178"/>
      <c r="G462" s="178"/>
      <c r="H462" s="178"/>
      <c r="J462" s="173" t="s">
        <v>347</v>
      </c>
    </row>
    <row r="463" spans="1:10" x14ac:dyDescent="0.25">
      <c r="A463" s="175"/>
      <c r="B463" s="176"/>
      <c r="C463" s="176"/>
      <c r="D463" s="177"/>
      <c r="E463" s="178"/>
      <c r="F463" s="178"/>
      <c r="G463" s="178"/>
      <c r="H463" s="178"/>
      <c r="J463" s="173" t="s">
        <v>347</v>
      </c>
    </row>
    <row r="464" spans="1:10" x14ac:dyDescent="0.25">
      <c r="A464" s="175"/>
      <c r="B464" s="176"/>
      <c r="C464" s="176"/>
      <c r="D464" s="177"/>
      <c r="E464" s="178"/>
      <c r="F464" s="178"/>
      <c r="G464" s="178"/>
      <c r="H464" s="178"/>
      <c r="J464" s="173" t="s">
        <v>347</v>
      </c>
    </row>
    <row r="465" spans="1:10" x14ac:dyDescent="0.25">
      <c r="A465" s="175"/>
      <c r="B465" s="176"/>
      <c r="C465" s="176"/>
      <c r="D465" s="177"/>
      <c r="E465" s="178"/>
      <c r="F465" s="178"/>
      <c r="G465" s="178"/>
      <c r="H465" s="178"/>
      <c r="J465" s="173" t="s">
        <v>347</v>
      </c>
    </row>
    <row r="466" spans="1:10" x14ac:dyDescent="0.25">
      <c r="A466" s="175"/>
      <c r="B466" s="176"/>
      <c r="C466" s="176"/>
      <c r="D466" s="177"/>
      <c r="E466" s="178"/>
      <c r="F466" s="178"/>
      <c r="G466" s="178"/>
      <c r="H466" s="178"/>
      <c r="J466" s="173" t="s">
        <v>347</v>
      </c>
    </row>
    <row r="467" spans="1:10" x14ac:dyDescent="0.25">
      <c r="A467" s="175"/>
      <c r="B467" s="176"/>
      <c r="C467" s="176"/>
      <c r="D467" s="177"/>
      <c r="E467" s="178"/>
      <c r="F467" s="178"/>
      <c r="G467" s="178"/>
      <c r="H467" s="178"/>
      <c r="J467" s="173" t="s">
        <v>347</v>
      </c>
    </row>
    <row r="468" spans="1:10" x14ac:dyDescent="0.25">
      <c r="A468" s="175"/>
      <c r="B468" s="176"/>
      <c r="C468" s="176"/>
      <c r="D468" s="177"/>
      <c r="E468" s="178"/>
      <c r="F468" s="178"/>
      <c r="G468" s="178"/>
      <c r="H468" s="178"/>
      <c r="J468" s="173" t="s">
        <v>347</v>
      </c>
    </row>
    <row r="469" spans="1:10" x14ac:dyDescent="0.25">
      <c r="A469" s="175"/>
      <c r="B469" s="176"/>
      <c r="C469" s="176"/>
      <c r="D469" s="177"/>
      <c r="E469" s="178"/>
      <c r="F469" s="178"/>
      <c r="G469" s="178"/>
      <c r="H469" s="178"/>
      <c r="J469" s="173" t="s">
        <v>347</v>
      </c>
    </row>
    <row r="470" spans="1:10" x14ac:dyDescent="0.25">
      <c r="A470" s="175"/>
      <c r="B470" s="176"/>
      <c r="C470" s="176"/>
      <c r="D470" s="177"/>
      <c r="E470" s="178"/>
      <c r="F470" s="178"/>
      <c r="G470" s="178"/>
      <c r="H470" s="178"/>
      <c r="J470" s="173" t="s">
        <v>347</v>
      </c>
    </row>
    <row r="471" spans="1:10" x14ac:dyDescent="0.25">
      <c r="A471" s="175"/>
      <c r="B471" s="176"/>
      <c r="C471" s="176"/>
      <c r="D471" s="177"/>
      <c r="E471" s="178"/>
      <c r="F471" s="178"/>
      <c r="G471" s="178"/>
      <c r="H471" s="178"/>
      <c r="J471" s="173" t="s">
        <v>347</v>
      </c>
    </row>
    <row r="472" spans="1:10" x14ac:dyDescent="0.25">
      <c r="A472" s="175"/>
      <c r="B472" s="176"/>
      <c r="C472" s="176"/>
      <c r="D472" s="177"/>
      <c r="E472" s="178"/>
      <c r="F472" s="178"/>
      <c r="G472" s="178"/>
      <c r="H472" s="178"/>
      <c r="J472" s="173" t="s">
        <v>347</v>
      </c>
    </row>
    <row r="473" spans="1:10" x14ac:dyDescent="0.25">
      <c r="A473" s="175"/>
      <c r="B473" s="176"/>
      <c r="C473" s="176"/>
      <c r="D473" s="177"/>
      <c r="E473" s="178"/>
      <c r="F473" s="178"/>
      <c r="G473" s="178"/>
      <c r="H473" s="178"/>
      <c r="J473" s="173" t="s">
        <v>347</v>
      </c>
    </row>
    <row r="474" spans="1:10" x14ac:dyDescent="0.25">
      <c r="A474" s="175"/>
      <c r="B474" s="176"/>
      <c r="C474" s="176"/>
      <c r="D474" s="177"/>
      <c r="E474" s="178"/>
      <c r="F474" s="178"/>
      <c r="G474" s="178"/>
      <c r="H474" s="178"/>
      <c r="J474" s="173" t="s">
        <v>347</v>
      </c>
    </row>
    <row r="475" spans="1:10" x14ac:dyDescent="0.25">
      <c r="A475" s="175"/>
      <c r="B475" s="176"/>
      <c r="C475" s="176"/>
      <c r="D475" s="177"/>
      <c r="E475" s="178"/>
      <c r="F475" s="178"/>
      <c r="G475" s="178"/>
      <c r="H475" s="178"/>
      <c r="J475" s="173" t="s">
        <v>347</v>
      </c>
    </row>
    <row r="476" spans="1:10" x14ac:dyDescent="0.25">
      <c r="A476" s="175"/>
      <c r="B476" s="176"/>
      <c r="C476" s="176"/>
      <c r="D476" s="177"/>
      <c r="E476" s="178"/>
      <c r="F476" s="178"/>
      <c r="G476" s="178"/>
      <c r="H476" s="178"/>
      <c r="J476" s="173" t="s">
        <v>347</v>
      </c>
    </row>
    <row r="477" spans="1:10" x14ac:dyDescent="0.25">
      <c r="A477" s="175"/>
      <c r="B477" s="176"/>
      <c r="C477" s="176"/>
      <c r="D477" s="177"/>
      <c r="E477" s="178"/>
      <c r="F477" s="178"/>
      <c r="G477" s="178"/>
      <c r="H477" s="178"/>
      <c r="J477" s="173" t="s">
        <v>347</v>
      </c>
    </row>
    <row r="478" spans="1:10" x14ac:dyDescent="0.25">
      <c r="A478" s="175"/>
      <c r="B478" s="176"/>
      <c r="C478" s="176"/>
      <c r="D478" s="177"/>
      <c r="E478" s="178"/>
      <c r="F478" s="178"/>
      <c r="G478" s="178"/>
      <c r="H478" s="178"/>
      <c r="J478" s="173" t="s">
        <v>347</v>
      </c>
    </row>
    <row r="479" spans="1:10" x14ac:dyDescent="0.25">
      <c r="A479" s="175"/>
      <c r="B479" s="176"/>
      <c r="C479" s="176"/>
      <c r="D479" s="177"/>
      <c r="E479" s="178"/>
      <c r="F479" s="178"/>
      <c r="G479" s="178"/>
      <c r="H479" s="178"/>
      <c r="J479" s="173" t="s">
        <v>347</v>
      </c>
    </row>
    <row r="480" spans="1:10" x14ac:dyDescent="0.25">
      <c r="A480" s="175"/>
      <c r="B480" s="176"/>
      <c r="C480" s="176"/>
      <c r="D480" s="177"/>
      <c r="E480" s="178"/>
      <c r="F480" s="178"/>
      <c r="G480" s="178"/>
      <c r="H480" s="178"/>
      <c r="J480" s="173" t="s">
        <v>347</v>
      </c>
    </row>
    <row r="481" spans="1:10" x14ac:dyDescent="0.25">
      <c r="A481" s="175"/>
      <c r="B481" s="176"/>
      <c r="C481" s="176"/>
      <c r="D481" s="177"/>
      <c r="E481" s="178"/>
      <c r="F481" s="178"/>
      <c r="G481" s="178"/>
      <c r="H481" s="178"/>
      <c r="J481" s="173" t="s">
        <v>347</v>
      </c>
    </row>
    <row r="482" spans="1:10" x14ac:dyDescent="0.25">
      <c r="A482" s="175"/>
      <c r="B482" s="176"/>
      <c r="C482" s="176"/>
      <c r="D482" s="177"/>
      <c r="E482" s="178"/>
      <c r="F482" s="178"/>
      <c r="G482" s="178"/>
      <c r="H482" s="178"/>
      <c r="J482" s="173" t="s">
        <v>347</v>
      </c>
    </row>
    <row r="483" spans="1:10" x14ac:dyDescent="0.25">
      <c r="A483" s="175"/>
      <c r="B483" s="176"/>
      <c r="C483" s="176"/>
      <c r="D483" s="177"/>
      <c r="E483" s="178"/>
      <c r="F483" s="178"/>
      <c r="G483" s="178"/>
      <c r="H483" s="178"/>
      <c r="J483" s="173" t="s">
        <v>347</v>
      </c>
    </row>
    <row r="484" spans="1:10" x14ac:dyDescent="0.25">
      <c r="A484" s="175"/>
      <c r="B484" s="176"/>
      <c r="C484" s="176"/>
      <c r="D484" s="177"/>
      <c r="E484" s="178"/>
      <c r="F484" s="178"/>
      <c r="G484" s="178"/>
      <c r="H484" s="178"/>
      <c r="J484" s="173" t="s">
        <v>347</v>
      </c>
    </row>
    <row r="485" spans="1:10" x14ac:dyDescent="0.25">
      <c r="A485" s="175"/>
      <c r="B485" s="176"/>
      <c r="C485" s="176"/>
      <c r="D485" s="177"/>
      <c r="E485" s="178"/>
      <c r="F485" s="178"/>
      <c r="G485" s="178"/>
      <c r="H485" s="178"/>
      <c r="J485" s="173" t="s">
        <v>347</v>
      </c>
    </row>
    <row r="486" spans="1:10" x14ac:dyDescent="0.25">
      <c r="A486" s="175"/>
      <c r="B486" s="176"/>
      <c r="C486" s="176"/>
      <c r="D486" s="177"/>
      <c r="E486" s="178"/>
      <c r="F486" s="178"/>
      <c r="G486" s="178"/>
      <c r="H486" s="178"/>
      <c r="J486" s="173" t="s">
        <v>347</v>
      </c>
    </row>
    <row r="487" spans="1:10" x14ac:dyDescent="0.25">
      <c r="A487" s="175"/>
      <c r="B487" s="176"/>
      <c r="C487" s="176"/>
      <c r="D487" s="177"/>
      <c r="E487" s="178"/>
      <c r="F487" s="178"/>
      <c r="G487" s="178"/>
      <c r="H487" s="178"/>
      <c r="J487" s="173" t="s">
        <v>347</v>
      </c>
    </row>
    <row r="488" spans="1:10" x14ac:dyDescent="0.25">
      <c r="A488" s="175"/>
      <c r="B488" s="176"/>
      <c r="C488" s="176"/>
      <c r="D488" s="177"/>
      <c r="E488" s="178"/>
      <c r="F488" s="178"/>
      <c r="G488" s="178"/>
      <c r="H488" s="178"/>
      <c r="J488" s="173" t="s">
        <v>347</v>
      </c>
    </row>
    <row r="489" spans="1:10" x14ac:dyDescent="0.25">
      <c r="A489" s="175"/>
      <c r="B489" s="176"/>
      <c r="C489" s="176"/>
      <c r="D489" s="177"/>
      <c r="E489" s="178"/>
      <c r="F489" s="178"/>
      <c r="G489" s="178"/>
      <c r="H489" s="178"/>
      <c r="J489" s="173" t="s">
        <v>347</v>
      </c>
    </row>
    <row r="490" spans="1:10" x14ac:dyDescent="0.25">
      <c r="A490" s="175"/>
      <c r="B490" s="176"/>
      <c r="C490" s="176"/>
      <c r="D490" s="177"/>
      <c r="E490" s="178"/>
      <c r="F490" s="178"/>
      <c r="G490" s="178"/>
      <c r="H490" s="178"/>
      <c r="J490" s="173" t="s">
        <v>347</v>
      </c>
    </row>
    <row r="491" spans="1:10" x14ac:dyDescent="0.25">
      <c r="A491" s="175"/>
      <c r="B491" s="176"/>
      <c r="C491" s="176"/>
      <c r="D491" s="177"/>
      <c r="E491" s="178"/>
      <c r="F491" s="178"/>
      <c r="G491" s="178"/>
      <c r="H491" s="178"/>
      <c r="J491" s="173" t="s">
        <v>347</v>
      </c>
    </row>
    <row r="492" spans="1:10" x14ac:dyDescent="0.25">
      <c r="A492" s="175"/>
      <c r="B492" s="176"/>
      <c r="C492" s="176"/>
      <c r="D492" s="177"/>
      <c r="E492" s="178"/>
      <c r="F492" s="178"/>
      <c r="G492" s="178"/>
      <c r="H492" s="178"/>
      <c r="J492" s="173" t="s">
        <v>347</v>
      </c>
    </row>
    <row r="493" spans="1:10" x14ac:dyDescent="0.25">
      <c r="A493" s="175"/>
      <c r="B493" s="176"/>
      <c r="C493" s="176"/>
      <c r="D493" s="177"/>
      <c r="E493" s="178"/>
      <c r="F493" s="178"/>
      <c r="G493" s="178"/>
      <c r="H493" s="178"/>
      <c r="J493" s="173" t="s">
        <v>347</v>
      </c>
    </row>
    <row r="494" spans="1:10" x14ac:dyDescent="0.25">
      <c r="A494" s="175"/>
      <c r="B494" s="176"/>
      <c r="C494" s="176"/>
      <c r="D494" s="177"/>
      <c r="E494" s="178"/>
      <c r="F494" s="178"/>
      <c r="G494" s="178"/>
      <c r="H494" s="178"/>
      <c r="J494" s="173" t="s">
        <v>347</v>
      </c>
    </row>
    <row r="495" spans="1:10" x14ac:dyDescent="0.25">
      <c r="A495" s="175"/>
      <c r="B495" s="176"/>
      <c r="C495" s="176"/>
      <c r="D495" s="177"/>
      <c r="E495" s="178"/>
      <c r="F495" s="178"/>
      <c r="G495" s="178"/>
      <c r="H495" s="178"/>
      <c r="J495" s="173" t="s">
        <v>347</v>
      </c>
    </row>
    <row r="496" spans="1:10" x14ac:dyDescent="0.25">
      <c r="A496" s="175"/>
      <c r="B496" s="176"/>
      <c r="C496" s="176"/>
      <c r="D496" s="177"/>
      <c r="E496" s="178"/>
      <c r="F496" s="178"/>
      <c r="G496" s="178"/>
      <c r="H496" s="178"/>
      <c r="J496" s="173" t="s">
        <v>347</v>
      </c>
    </row>
    <row r="497" spans="1:10" x14ac:dyDescent="0.25">
      <c r="A497" s="175"/>
      <c r="B497" s="176"/>
      <c r="C497" s="176"/>
      <c r="D497" s="177"/>
      <c r="E497" s="178"/>
      <c r="F497" s="178"/>
      <c r="G497" s="178"/>
      <c r="H497" s="178"/>
      <c r="J497" s="173" t="s">
        <v>347</v>
      </c>
    </row>
    <row r="498" spans="1:10" x14ac:dyDescent="0.25">
      <c r="A498" s="175"/>
      <c r="B498" s="176"/>
      <c r="C498" s="176"/>
      <c r="D498" s="177"/>
      <c r="E498" s="178"/>
      <c r="F498" s="178"/>
      <c r="G498" s="178"/>
      <c r="H498" s="178"/>
      <c r="J498" s="173" t="s">
        <v>347</v>
      </c>
    </row>
    <row r="499" spans="1:10" x14ac:dyDescent="0.25">
      <c r="A499" s="175"/>
      <c r="B499" s="176"/>
      <c r="C499" s="176"/>
      <c r="D499" s="177"/>
      <c r="E499" s="178"/>
      <c r="F499" s="178"/>
      <c r="G499" s="178"/>
      <c r="H499" s="178"/>
      <c r="J499" s="173" t="s">
        <v>347</v>
      </c>
    </row>
    <row r="500" spans="1:10" x14ac:dyDescent="0.25">
      <c r="A500" s="175"/>
      <c r="B500" s="176"/>
      <c r="C500" s="176"/>
      <c r="D500" s="177"/>
      <c r="E500" s="178"/>
      <c r="F500" s="178"/>
      <c r="G500" s="178"/>
      <c r="H500" s="178"/>
      <c r="J500" s="173" t="s">
        <v>347</v>
      </c>
    </row>
    <row r="501" spans="1:10" x14ac:dyDescent="0.25">
      <c r="A501" s="175"/>
      <c r="B501" s="176"/>
      <c r="C501" s="176"/>
      <c r="D501" s="177"/>
      <c r="E501" s="178"/>
      <c r="F501" s="178"/>
      <c r="G501" s="178"/>
      <c r="H501" s="178"/>
      <c r="J501" s="173" t="s">
        <v>347</v>
      </c>
    </row>
    <row r="502" spans="1:10" x14ac:dyDescent="0.25">
      <c r="A502" s="175"/>
      <c r="B502" s="176"/>
      <c r="C502" s="176"/>
      <c r="D502" s="177"/>
      <c r="E502" s="178"/>
      <c r="F502" s="178"/>
      <c r="G502" s="178"/>
      <c r="H502" s="178"/>
      <c r="J502" s="173" t="s">
        <v>347</v>
      </c>
    </row>
    <row r="503" spans="1:10" x14ac:dyDescent="0.25">
      <c r="A503" s="175"/>
      <c r="B503" s="176"/>
      <c r="C503" s="176"/>
      <c r="D503" s="177"/>
      <c r="E503" s="178"/>
      <c r="F503" s="178"/>
      <c r="G503" s="178"/>
      <c r="H503" s="178"/>
      <c r="J503" s="173" t="s">
        <v>347</v>
      </c>
    </row>
    <row r="504" spans="1:10" x14ac:dyDescent="0.25">
      <c r="A504" s="175"/>
      <c r="B504" s="176"/>
      <c r="C504" s="176"/>
      <c r="D504" s="177"/>
      <c r="E504" s="178"/>
      <c r="F504" s="178"/>
      <c r="G504" s="178"/>
      <c r="H504" s="178"/>
      <c r="J504" s="173" t="s">
        <v>347</v>
      </c>
    </row>
    <row r="505" spans="1:10" x14ac:dyDescent="0.25">
      <c r="A505" s="175"/>
      <c r="B505" s="176"/>
      <c r="C505" s="176"/>
      <c r="D505" s="177"/>
      <c r="E505" s="178"/>
      <c r="F505" s="178"/>
      <c r="G505" s="178"/>
      <c r="H505" s="178"/>
      <c r="J505" s="173" t="s">
        <v>347</v>
      </c>
    </row>
    <row r="506" spans="1:10" x14ac:dyDescent="0.25">
      <c r="A506" s="175"/>
      <c r="B506" s="176"/>
      <c r="C506" s="176"/>
      <c r="D506" s="177"/>
      <c r="E506" s="178"/>
      <c r="F506" s="178"/>
      <c r="G506" s="178"/>
      <c r="H506" s="178"/>
      <c r="J506" s="173" t="s">
        <v>347</v>
      </c>
    </row>
    <row r="507" spans="1:10" x14ac:dyDescent="0.25">
      <c r="A507" s="175"/>
      <c r="B507" s="176"/>
      <c r="C507" s="176"/>
      <c r="D507" s="177"/>
      <c r="E507" s="178"/>
      <c r="F507" s="178"/>
      <c r="G507" s="178"/>
      <c r="H507" s="178"/>
      <c r="J507" s="173" t="s">
        <v>347</v>
      </c>
    </row>
    <row r="508" spans="1:10" x14ac:dyDescent="0.25">
      <c r="A508" s="175"/>
      <c r="B508" s="176"/>
      <c r="C508" s="176"/>
      <c r="D508" s="177"/>
      <c r="E508" s="178"/>
      <c r="F508" s="178"/>
      <c r="G508" s="178"/>
      <c r="H508" s="178"/>
      <c r="J508" s="173" t="s">
        <v>347</v>
      </c>
    </row>
    <row r="509" spans="1:10" x14ac:dyDescent="0.25">
      <c r="A509" s="175"/>
      <c r="B509" s="176"/>
      <c r="C509" s="176"/>
      <c r="D509" s="177"/>
      <c r="E509" s="178"/>
      <c r="F509" s="178"/>
      <c r="G509" s="178"/>
      <c r="H509" s="178"/>
      <c r="J509" s="173" t="s">
        <v>347</v>
      </c>
    </row>
    <row r="510" spans="1:10" x14ac:dyDescent="0.25">
      <c r="A510" s="175"/>
      <c r="B510" s="176"/>
      <c r="C510" s="176"/>
      <c r="D510" s="177"/>
      <c r="E510" s="178"/>
      <c r="F510" s="178"/>
      <c r="G510" s="178"/>
      <c r="H510" s="178"/>
      <c r="J510" s="173" t="s">
        <v>347</v>
      </c>
    </row>
    <row r="511" spans="1:10" x14ac:dyDescent="0.25">
      <c r="A511" s="175"/>
      <c r="B511" s="176"/>
      <c r="C511" s="176"/>
      <c r="D511" s="177"/>
      <c r="E511" s="178"/>
      <c r="F511" s="178"/>
      <c r="G511" s="178"/>
      <c r="H511" s="178"/>
      <c r="J511" s="173" t="s">
        <v>347</v>
      </c>
    </row>
    <row r="512" spans="1:10" x14ac:dyDescent="0.25">
      <c r="A512" s="175"/>
      <c r="B512" s="176"/>
      <c r="C512" s="176"/>
      <c r="D512" s="177"/>
      <c r="E512" s="178"/>
      <c r="F512" s="178"/>
      <c r="G512" s="178"/>
      <c r="H512" s="178"/>
      <c r="J512" s="173" t="s">
        <v>347</v>
      </c>
    </row>
    <row r="513" spans="1:10" x14ac:dyDescent="0.25">
      <c r="A513" s="175"/>
      <c r="B513" s="176"/>
      <c r="C513" s="176"/>
      <c r="D513" s="177"/>
      <c r="E513" s="178"/>
      <c r="F513" s="178"/>
      <c r="G513" s="178"/>
      <c r="H513" s="178"/>
      <c r="J513" s="173" t="s">
        <v>347</v>
      </c>
    </row>
    <row r="514" spans="1:10" x14ac:dyDescent="0.25">
      <c r="A514" s="175"/>
      <c r="B514" s="176"/>
      <c r="C514" s="176"/>
      <c r="D514" s="177"/>
      <c r="E514" s="178"/>
      <c r="F514" s="178"/>
      <c r="G514" s="178"/>
      <c r="H514" s="178"/>
      <c r="J514" s="173" t="s">
        <v>347</v>
      </c>
    </row>
    <row r="515" spans="1:10" x14ac:dyDescent="0.25">
      <c r="A515" s="175"/>
      <c r="B515" s="176"/>
      <c r="C515" s="176"/>
      <c r="D515" s="177"/>
      <c r="E515" s="178"/>
      <c r="F515" s="178"/>
      <c r="G515" s="178"/>
      <c r="H515" s="178"/>
      <c r="J515" s="173" t="s">
        <v>347</v>
      </c>
    </row>
    <row r="516" spans="1:10" x14ac:dyDescent="0.25">
      <c r="A516" s="175"/>
      <c r="B516" s="176"/>
      <c r="C516" s="176"/>
      <c r="D516" s="177"/>
      <c r="E516" s="178"/>
      <c r="F516" s="178"/>
      <c r="G516" s="178"/>
      <c r="H516" s="178"/>
      <c r="J516" s="173" t="s">
        <v>347</v>
      </c>
    </row>
    <row r="517" spans="1:10" x14ac:dyDescent="0.25">
      <c r="A517" s="175"/>
      <c r="B517" s="176"/>
      <c r="C517" s="176"/>
      <c r="D517" s="177"/>
      <c r="E517" s="178"/>
      <c r="F517" s="178"/>
      <c r="G517" s="178"/>
      <c r="H517" s="178"/>
      <c r="J517" s="173" t="s">
        <v>347</v>
      </c>
    </row>
    <row r="518" spans="1:10" x14ac:dyDescent="0.25">
      <c r="A518" s="175"/>
      <c r="B518" s="176"/>
      <c r="C518" s="176"/>
      <c r="D518" s="177"/>
      <c r="E518" s="178"/>
      <c r="F518" s="178"/>
      <c r="G518" s="178"/>
      <c r="H518" s="178"/>
      <c r="J518" s="173" t="s">
        <v>347</v>
      </c>
    </row>
    <row r="519" spans="1:10" x14ac:dyDescent="0.25">
      <c r="A519" s="175"/>
      <c r="B519" s="176"/>
      <c r="C519" s="176"/>
      <c r="D519" s="177"/>
      <c r="E519" s="178"/>
      <c r="F519" s="178"/>
      <c r="G519" s="178"/>
      <c r="H519" s="178"/>
      <c r="J519" s="173" t="s">
        <v>347</v>
      </c>
    </row>
    <row r="520" spans="1:10" x14ac:dyDescent="0.25">
      <c r="A520" s="175"/>
      <c r="B520" s="176"/>
      <c r="C520" s="176"/>
      <c r="D520" s="177"/>
      <c r="E520" s="178"/>
      <c r="F520" s="178"/>
      <c r="G520" s="178"/>
      <c r="H520" s="178"/>
      <c r="J520" s="173" t="s">
        <v>347</v>
      </c>
    </row>
    <row r="521" spans="1:10" x14ac:dyDescent="0.25">
      <c r="A521" s="175"/>
      <c r="B521" s="176"/>
      <c r="C521" s="176"/>
      <c r="D521" s="177"/>
      <c r="E521" s="178"/>
      <c r="F521" s="178"/>
      <c r="G521" s="178"/>
      <c r="H521" s="178"/>
      <c r="J521" s="173" t="s">
        <v>347</v>
      </c>
    </row>
    <row r="522" spans="1:10" x14ac:dyDescent="0.25">
      <c r="A522" s="175"/>
      <c r="B522" s="176"/>
      <c r="C522" s="176"/>
      <c r="D522" s="177"/>
      <c r="E522" s="178"/>
      <c r="F522" s="178"/>
      <c r="G522" s="178"/>
      <c r="H522" s="178"/>
      <c r="J522" s="173" t="s">
        <v>347</v>
      </c>
    </row>
    <row r="523" spans="1:10" x14ac:dyDescent="0.25">
      <c r="A523" s="175"/>
      <c r="B523" s="176"/>
      <c r="C523" s="176"/>
      <c r="D523" s="177"/>
      <c r="E523" s="178"/>
      <c r="F523" s="178"/>
      <c r="G523" s="178"/>
      <c r="H523" s="178"/>
      <c r="J523" s="173" t="s">
        <v>347</v>
      </c>
    </row>
    <row r="524" spans="1:10" x14ac:dyDescent="0.25">
      <c r="A524" s="175"/>
      <c r="B524" s="176"/>
      <c r="C524" s="176"/>
      <c r="D524" s="177"/>
      <c r="E524" s="178"/>
      <c r="F524" s="178"/>
      <c r="G524" s="178"/>
      <c r="H524" s="178"/>
      <c r="J524" s="173" t="s">
        <v>347</v>
      </c>
    </row>
    <row r="525" spans="1:10" x14ac:dyDescent="0.25">
      <c r="A525" s="175"/>
      <c r="B525" s="176"/>
      <c r="C525" s="176"/>
      <c r="D525" s="177"/>
      <c r="E525" s="178"/>
      <c r="F525" s="178"/>
      <c r="G525" s="178"/>
      <c r="H525" s="178"/>
      <c r="J525" s="173" t="s">
        <v>347</v>
      </c>
    </row>
    <row r="526" spans="1:10" x14ac:dyDescent="0.25">
      <c r="A526" s="175"/>
      <c r="B526" s="176"/>
      <c r="C526" s="176"/>
      <c r="D526" s="177"/>
      <c r="E526" s="178"/>
      <c r="F526" s="178"/>
      <c r="G526" s="178"/>
      <c r="H526" s="178"/>
      <c r="J526" s="173" t="s">
        <v>347</v>
      </c>
    </row>
    <row r="527" spans="1:10" x14ac:dyDescent="0.25">
      <c r="A527" s="175"/>
      <c r="B527" s="176"/>
      <c r="C527" s="176"/>
      <c r="D527" s="177"/>
      <c r="E527" s="178"/>
      <c r="F527" s="178"/>
      <c r="G527" s="178"/>
      <c r="H527" s="178"/>
      <c r="J527" s="173" t="s">
        <v>347</v>
      </c>
    </row>
    <row r="528" spans="1:10" x14ac:dyDescent="0.25">
      <c r="A528" s="175"/>
      <c r="B528" s="176"/>
      <c r="C528" s="176"/>
      <c r="D528" s="177"/>
      <c r="E528" s="178"/>
      <c r="F528" s="178"/>
      <c r="G528" s="178"/>
      <c r="H528" s="178"/>
      <c r="J528" s="173" t="s">
        <v>347</v>
      </c>
    </row>
    <row r="529" spans="1:10" x14ac:dyDescent="0.25">
      <c r="A529" s="175"/>
      <c r="B529" s="176"/>
      <c r="C529" s="176"/>
      <c r="D529" s="177"/>
      <c r="E529" s="178"/>
      <c r="F529" s="178"/>
      <c r="G529" s="178"/>
      <c r="H529" s="178"/>
      <c r="J529" s="173" t="s">
        <v>347</v>
      </c>
    </row>
    <row r="530" spans="1:10" x14ac:dyDescent="0.25">
      <c r="A530" s="175"/>
      <c r="B530" s="176"/>
      <c r="C530" s="176"/>
      <c r="D530" s="177"/>
      <c r="E530" s="178"/>
      <c r="F530" s="178"/>
      <c r="G530" s="178"/>
      <c r="H530" s="178"/>
      <c r="J530" s="173" t="s">
        <v>347</v>
      </c>
    </row>
    <row r="531" spans="1:10" x14ac:dyDescent="0.25">
      <c r="A531" s="175"/>
      <c r="B531" s="176"/>
      <c r="C531" s="176"/>
      <c r="D531" s="177"/>
      <c r="E531" s="178"/>
      <c r="F531" s="178"/>
      <c r="G531" s="178"/>
      <c r="H531" s="178"/>
      <c r="J531" s="173" t="s">
        <v>347</v>
      </c>
    </row>
    <row r="532" spans="1:10" x14ac:dyDescent="0.25">
      <c r="A532" s="175"/>
      <c r="B532" s="176"/>
      <c r="C532" s="176"/>
      <c r="D532" s="177"/>
      <c r="E532" s="178"/>
      <c r="F532" s="178"/>
      <c r="G532" s="178"/>
      <c r="H532" s="178"/>
      <c r="J532" s="173" t="s">
        <v>347</v>
      </c>
    </row>
    <row r="533" spans="1:10" x14ac:dyDescent="0.25">
      <c r="A533" s="175"/>
      <c r="B533" s="176"/>
      <c r="C533" s="176"/>
      <c r="D533" s="177"/>
      <c r="E533" s="178"/>
      <c r="F533" s="178"/>
      <c r="G533" s="178"/>
      <c r="H533" s="178"/>
      <c r="J533" s="173" t="s">
        <v>347</v>
      </c>
    </row>
    <row r="534" spans="1:10" x14ac:dyDescent="0.25">
      <c r="A534" s="175"/>
      <c r="B534" s="176"/>
      <c r="C534" s="176"/>
      <c r="D534" s="177"/>
      <c r="E534" s="178"/>
      <c r="F534" s="178"/>
      <c r="G534" s="178"/>
      <c r="H534" s="178"/>
      <c r="J534" s="173" t="s">
        <v>347</v>
      </c>
    </row>
    <row r="535" spans="1:10" x14ac:dyDescent="0.25">
      <c r="A535" s="175"/>
      <c r="B535" s="176"/>
      <c r="C535" s="176"/>
      <c r="D535" s="177"/>
      <c r="E535" s="178"/>
      <c r="F535" s="178"/>
      <c r="G535" s="178"/>
      <c r="H535" s="178"/>
      <c r="J535" s="173" t="s">
        <v>347</v>
      </c>
    </row>
    <row r="536" spans="1:10" x14ac:dyDescent="0.25">
      <c r="A536" s="175"/>
      <c r="B536" s="176"/>
      <c r="C536" s="176"/>
      <c r="D536" s="177"/>
      <c r="E536" s="178"/>
      <c r="F536" s="178"/>
      <c r="G536" s="178"/>
      <c r="H536" s="178"/>
      <c r="J536" s="173" t="s">
        <v>347</v>
      </c>
    </row>
    <row r="537" spans="1:10" x14ac:dyDescent="0.25">
      <c r="A537" s="175"/>
      <c r="B537" s="176"/>
      <c r="C537" s="176"/>
      <c r="D537" s="177"/>
      <c r="E537" s="178"/>
      <c r="F537" s="178"/>
      <c r="G537" s="178"/>
      <c r="H537" s="178"/>
      <c r="J537" s="173" t="s">
        <v>347</v>
      </c>
    </row>
    <row r="538" spans="1:10" x14ac:dyDescent="0.25">
      <c r="A538" s="175"/>
      <c r="B538" s="176"/>
      <c r="C538" s="176"/>
      <c r="D538" s="177"/>
      <c r="E538" s="178"/>
      <c r="F538" s="178"/>
      <c r="G538" s="178"/>
      <c r="H538" s="178"/>
      <c r="J538" s="173" t="s">
        <v>347</v>
      </c>
    </row>
    <row r="539" spans="1:10" x14ac:dyDescent="0.25">
      <c r="A539" s="175"/>
      <c r="B539" s="176"/>
      <c r="C539" s="176"/>
      <c r="D539" s="177"/>
      <c r="E539" s="178"/>
      <c r="F539" s="178"/>
      <c r="G539" s="178"/>
      <c r="H539" s="178"/>
      <c r="J539" s="173" t="s">
        <v>347</v>
      </c>
    </row>
    <row r="540" spans="1:10" x14ac:dyDescent="0.25">
      <c r="A540" s="175"/>
      <c r="B540" s="176"/>
      <c r="C540" s="176"/>
      <c r="D540" s="177"/>
      <c r="E540" s="178"/>
      <c r="F540" s="178"/>
      <c r="G540" s="178"/>
      <c r="H540" s="178"/>
      <c r="J540" s="173" t="s">
        <v>347</v>
      </c>
    </row>
    <row r="541" spans="1:10" x14ac:dyDescent="0.25">
      <c r="A541" s="175"/>
      <c r="B541" s="176"/>
      <c r="C541" s="176"/>
      <c r="D541" s="177"/>
      <c r="E541" s="178"/>
      <c r="F541" s="178"/>
      <c r="G541" s="178"/>
      <c r="H541" s="178"/>
      <c r="J541" s="173" t="s">
        <v>347</v>
      </c>
    </row>
    <row r="542" spans="1:10" x14ac:dyDescent="0.25">
      <c r="A542" s="175"/>
      <c r="B542" s="176"/>
      <c r="C542" s="176"/>
      <c r="D542" s="177"/>
      <c r="E542" s="178"/>
      <c r="F542" s="178"/>
      <c r="G542" s="178"/>
      <c r="H542" s="178"/>
      <c r="J542" s="173" t="s">
        <v>347</v>
      </c>
    </row>
    <row r="543" spans="1:10" x14ac:dyDescent="0.25">
      <c r="A543" s="175"/>
      <c r="B543" s="176"/>
      <c r="C543" s="176"/>
      <c r="D543" s="177"/>
      <c r="E543" s="178"/>
      <c r="F543" s="178"/>
      <c r="G543" s="178"/>
      <c r="H543" s="178"/>
      <c r="J543" s="173" t="s">
        <v>347</v>
      </c>
    </row>
    <row r="544" spans="1:10" x14ac:dyDescent="0.25">
      <c r="A544" s="175"/>
      <c r="B544" s="176"/>
      <c r="C544" s="176"/>
      <c r="D544" s="177"/>
      <c r="E544" s="178"/>
      <c r="F544" s="178"/>
      <c r="G544" s="178"/>
      <c r="H544" s="178"/>
      <c r="J544" s="173" t="s">
        <v>347</v>
      </c>
    </row>
    <row r="545" spans="1:10" x14ac:dyDescent="0.25">
      <c r="A545" s="175"/>
      <c r="B545" s="176"/>
      <c r="C545" s="176"/>
      <c r="D545" s="177"/>
      <c r="E545" s="178"/>
      <c r="F545" s="178"/>
      <c r="G545" s="178"/>
      <c r="H545" s="178"/>
      <c r="J545" s="173" t="s">
        <v>347</v>
      </c>
    </row>
    <row r="546" spans="1:10" x14ac:dyDescent="0.25">
      <c r="A546" s="175"/>
      <c r="B546" s="176"/>
      <c r="C546" s="176"/>
      <c r="D546" s="177"/>
      <c r="E546" s="178"/>
      <c r="F546" s="178"/>
      <c r="G546" s="178"/>
      <c r="H546" s="178"/>
      <c r="J546" s="173" t="s">
        <v>347</v>
      </c>
    </row>
    <row r="547" spans="1:10" x14ac:dyDescent="0.25">
      <c r="A547" s="175"/>
      <c r="B547" s="176"/>
      <c r="C547" s="176"/>
      <c r="D547" s="177"/>
      <c r="E547" s="178"/>
      <c r="F547" s="178"/>
      <c r="G547" s="178"/>
      <c r="H547" s="178"/>
      <c r="J547" s="173" t="s">
        <v>347</v>
      </c>
    </row>
    <row r="548" spans="1:10" x14ac:dyDescent="0.25">
      <c r="A548" s="175"/>
      <c r="B548" s="176"/>
      <c r="C548" s="176"/>
      <c r="D548" s="177"/>
      <c r="E548" s="178"/>
      <c r="F548" s="178"/>
      <c r="G548" s="178"/>
      <c r="H548" s="178"/>
      <c r="J548" s="173" t="s">
        <v>347</v>
      </c>
    </row>
    <row r="549" spans="1:10" x14ac:dyDescent="0.25">
      <c r="A549" s="175"/>
      <c r="B549" s="176"/>
      <c r="C549" s="176"/>
      <c r="D549" s="177"/>
      <c r="E549" s="178"/>
      <c r="F549" s="178"/>
      <c r="G549" s="178"/>
      <c r="H549" s="178"/>
      <c r="J549" s="173" t="s">
        <v>347</v>
      </c>
    </row>
    <row r="550" spans="1:10" x14ac:dyDescent="0.25">
      <c r="A550" s="175"/>
      <c r="B550" s="176"/>
      <c r="C550" s="176"/>
      <c r="D550" s="177"/>
      <c r="E550" s="178"/>
      <c r="F550" s="178"/>
      <c r="G550" s="178"/>
      <c r="H550" s="178"/>
      <c r="J550" s="173" t="s">
        <v>347</v>
      </c>
    </row>
    <row r="551" spans="1:10" x14ac:dyDescent="0.25">
      <c r="A551" s="175"/>
      <c r="B551" s="176"/>
      <c r="C551" s="176"/>
      <c r="D551" s="177"/>
      <c r="E551" s="178"/>
      <c r="F551" s="178"/>
      <c r="G551" s="178"/>
      <c r="H551" s="178"/>
      <c r="J551" s="173" t="s">
        <v>347</v>
      </c>
    </row>
    <row r="552" spans="1:10" x14ac:dyDescent="0.25">
      <c r="A552" s="175"/>
      <c r="B552" s="176"/>
      <c r="C552" s="176"/>
      <c r="D552" s="177"/>
      <c r="E552" s="178"/>
      <c r="F552" s="178"/>
      <c r="G552" s="178"/>
      <c r="H552" s="178"/>
      <c r="J552" s="173" t="s">
        <v>347</v>
      </c>
    </row>
    <row r="553" spans="1:10" x14ac:dyDescent="0.25">
      <c r="A553" s="175"/>
      <c r="B553" s="176"/>
      <c r="C553" s="176"/>
      <c r="D553" s="177"/>
      <c r="E553" s="178"/>
      <c r="F553" s="178"/>
      <c r="G553" s="178"/>
      <c r="H553" s="178"/>
      <c r="J553" s="173" t="s">
        <v>347</v>
      </c>
    </row>
    <row r="554" spans="1:10" x14ac:dyDescent="0.25">
      <c r="A554" s="175"/>
      <c r="B554" s="176"/>
      <c r="C554" s="176"/>
      <c r="D554" s="177"/>
      <c r="E554" s="178"/>
      <c r="F554" s="178"/>
      <c r="G554" s="178"/>
      <c r="H554" s="178"/>
      <c r="J554" s="173" t="s">
        <v>347</v>
      </c>
    </row>
    <row r="555" spans="1:10" x14ac:dyDescent="0.25">
      <c r="A555" s="175"/>
      <c r="B555" s="176"/>
      <c r="C555" s="176"/>
      <c r="D555" s="177"/>
      <c r="E555" s="178"/>
      <c r="F555" s="178"/>
      <c r="G555" s="178"/>
      <c r="H555" s="178"/>
      <c r="J555" s="173" t="s">
        <v>347</v>
      </c>
    </row>
    <row r="556" spans="1:10" x14ac:dyDescent="0.25">
      <c r="A556" s="175"/>
      <c r="B556" s="176"/>
      <c r="C556" s="176"/>
      <c r="D556" s="177"/>
      <c r="E556" s="178"/>
      <c r="F556" s="178"/>
      <c r="G556" s="178"/>
      <c r="H556" s="178"/>
      <c r="J556" s="173" t="s">
        <v>347</v>
      </c>
    </row>
    <row r="557" spans="1:10" x14ac:dyDescent="0.25">
      <c r="A557" s="175"/>
      <c r="B557" s="176"/>
      <c r="C557" s="176"/>
      <c r="D557" s="177"/>
      <c r="E557" s="178"/>
      <c r="F557" s="178"/>
      <c r="G557" s="178"/>
      <c r="H557" s="178"/>
      <c r="J557" s="173" t="s">
        <v>347</v>
      </c>
    </row>
    <row r="558" spans="1:10" x14ac:dyDescent="0.25">
      <c r="A558" s="175"/>
      <c r="B558" s="176"/>
      <c r="C558" s="176"/>
      <c r="D558" s="177"/>
      <c r="E558" s="178"/>
      <c r="F558" s="178"/>
      <c r="G558" s="178"/>
      <c r="H558" s="178"/>
      <c r="J558" s="173" t="s">
        <v>347</v>
      </c>
    </row>
    <row r="559" spans="1:10" x14ac:dyDescent="0.25">
      <c r="A559" s="175"/>
      <c r="B559" s="176"/>
      <c r="C559" s="176"/>
      <c r="D559" s="177"/>
      <c r="E559" s="178"/>
      <c r="F559" s="178"/>
      <c r="G559" s="178"/>
      <c r="H559" s="178"/>
      <c r="J559" s="173" t="s">
        <v>347</v>
      </c>
    </row>
    <row r="560" spans="1:10" x14ac:dyDescent="0.25">
      <c r="A560" s="175"/>
      <c r="B560" s="176"/>
      <c r="C560" s="176"/>
      <c r="D560" s="177"/>
      <c r="E560" s="178"/>
      <c r="F560" s="178"/>
      <c r="G560" s="178"/>
      <c r="H560" s="178"/>
      <c r="J560" s="173" t="s">
        <v>347</v>
      </c>
    </row>
    <row r="561" spans="1:10" x14ac:dyDescent="0.25">
      <c r="A561" s="175"/>
      <c r="B561" s="176"/>
      <c r="C561" s="176"/>
      <c r="D561" s="177"/>
      <c r="E561" s="178"/>
      <c r="F561" s="178"/>
      <c r="G561" s="178"/>
      <c r="H561" s="178"/>
      <c r="J561" s="173" t="s">
        <v>347</v>
      </c>
    </row>
    <row r="562" spans="1:10" x14ac:dyDescent="0.25">
      <c r="A562" s="175"/>
      <c r="B562" s="176"/>
      <c r="C562" s="176"/>
      <c r="D562" s="177"/>
      <c r="E562" s="178"/>
      <c r="F562" s="178"/>
      <c r="G562" s="178"/>
      <c r="H562" s="178"/>
      <c r="J562" s="173" t="s">
        <v>347</v>
      </c>
    </row>
    <row r="563" spans="1:10" x14ac:dyDescent="0.25">
      <c r="A563" s="175"/>
      <c r="B563" s="176"/>
      <c r="C563" s="176"/>
      <c r="D563" s="177"/>
      <c r="E563" s="178"/>
      <c r="F563" s="178"/>
      <c r="G563" s="178"/>
      <c r="H563" s="178"/>
      <c r="J563" s="173" t="s">
        <v>347</v>
      </c>
    </row>
    <row r="564" spans="1:10" x14ac:dyDescent="0.25">
      <c r="A564" s="175"/>
      <c r="B564" s="176"/>
      <c r="C564" s="176"/>
      <c r="D564" s="177"/>
      <c r="E564" s="178"/>
      <c r="F564" s="178"/>
      <c r="G564" s="178"/>
      <c r="H564" s="178"/>
      <c r="J564" s="173" t="s">
        <v>347</v>
      </c>
    </row>
    <row r="565" spans="1:10" x14ac:dyDescent="0.25">
      <c r="A565" s="175"/>
      <c r="B565" s="176"/>
      <c r="C565" s="176"/>
      <c r="D565" s="177"/>
      <c r="E565" s="178"/>
      <c r="F565" s="178"/>
      <c r="G565" s="178"/>
      <c r="H565" s="178"/>
      <c r="J565" s="173" t="s">
        <v>347</v>
      </c>
    </row>
    <row r="566" spans="1:10" x14ac:dyDescent="0.25">
      <c r="A566" s="175"/>
      <c r="B566" s="176"/>
      <c r="C566" s="176"/>
      <c r="D566" s="177"/>
      <c r="E566" s="178"/>
      <c r="F566" s="178"/>
      <c r="G566" s="178"/>
      <c r="H566" s="178"/>
      <c r="J566" s="173" t="s">
        <v>347</v>
      </c>
    </row>
    <row r="567" spans="1:10" x14ac:dyDescent="0.25">
      <c r="A567" s="175"/>
      <c r="B567" s="176"/>
      <c r="C567" s="176"/>
      <c r="D567" s="177"/>
      <c r="E567" s="178"/>
      <c r="F567" s="178"/>
      <c r="G567" s="178"/>
      <c r="H567" s="178"/>
      <c r="J567" s="173" t="s">
        <v>347</v>
      </c>
    </row>
    <row r="568" spans="1:10" x14ac:dyDescent="0.25">
      <c r="A568" s="175"/>
      <c r="B568" s="176"/>
      <c r="C568" s="176"/>
      <c r="D568" s="177"/>
      <c r="E568" s="178"/>
      <c r="F568" s="178"/>
      <c r="G568" s="178"/>
      <c r="H568" s="178"/>
      <c r="J568" s="173" t="s">
        <v>347</v>
      </c>
    </row>
    <row r="569" spans="1:10" x14ac:dyDescent="0.25">
      <c r="A569" s="175"/>
      <c r="B569" s="176"/>
      <c r="C569" s="176"/>
      <c r="D569" s="177"/>
      <c r="E569" s="178"/>
      <c r="F569" s="178"/>
      <c r="G569" s="178"/>
      <c r="H569" s="178"/>
      <c r="J569" s="173" t="s">
        <v>347</v>
      </c>
    </row>
    <row r="570" spans="1:10" x14ac:dyDescent="0.25">
      <c r="A570" s="175"/>
      <c r="B570" s="176"/>
      <c r="C570" s="176"/>
      <c r="D570" s="177"/>
      <c r="E570" s="178"/>
      <c r="F570" s="178"/>
      <c r="G570" s="178"/>
      <c r="H570" s="178"/>
      <c r="J570" s="173" t="s">
        <v>347</v>
      </c>
    </row>
    <row r="571" spans="1:10" x14ac:dyDescent="0.25">
      <c r="A571" s="175"/>
      <c r="B571" s="176"/>
      <c r="C571" s="176"/>
      <c r="D571" s="177"/>
      <c r="E571" s="178"/>
      <c r="F571" s="178"/>
      <c r="G571" s="178"/>
      <c r="H571" s="178"/>
      <c r="J571" s="173" t="s">
        <v>347</v>
      </c>
    </row>
    <row r="572" spans="1:10" x14ac:dyDescent="0.25">
      <c r="A572" s="175"/>
      <c r="B572" s="176"/>
      <c r="C572" s="176"/>
      <c r="D572" s="177"/>
      <c r="E572" s="178"/>
      <c r="F572" s="178"/>
      <c r="G572" s="178"/>
      <c r="H572" s="178"/>
      <c r="J572" s="173" t="s">
        <v>347</v>
      </c>
    </row>
    <row r="573" spans="1:10" x14ac:dyDescent="0.25">
      <c r="A573" s="175"/>
      <c r="B573" s="176"/>
      <c r="C573" s="176"/>
      <c r="D573" s="177"/>
      <c r="E573" s="178"/>
      <c r="F573" s="178"/>
      <c r="G573" s="178"/>
      <c r="H573" s="178"/>
      <c r="J573" s="173" t="s">
        <v>347</v>
      </c>
    </row>
    <row r="574" spans="1:10" x14ac:dyDescent="0.25">
      <c r="A574" s="175"/>
      <c r="B574" s="176"/>
      <c r="C574" s="176"/>
      <c r="D574" s="177"/>
      <c r="E574" s="178"/>
      <c r="F574" s="178"/>
      <c r="G574" s="178"/>
      <c r="H574" s="178"/>
      <c r="J574" s="173" t="s">
        <v>347</v>
      </c>
    </row>
    <row r="575" spans="1:10" x14ac:dyDescent="0.25">
      <c r="A575" s="175"/>
      <c r="B575" s="176"/>
      <c r="C575" s="176"/>
      <c r="D575" s="177"/>
      <c r="E575" s="178"/>
      <c r="F575" s="178"/>
      <c r="G575" s="178"/>
      <c r="H575" s="178"/>
      <c r="J575" s="173" t="s">
        <v>347</v>
      </c>
    </row>
    <row r="576" spans="1:10" x14ac:dyDescent="0.25">
      <c r="A576" s="175"/>
      <c r="B576" s="176"/>
      <c r="C576" s="176"/>
      <c r="D576" s="177"/>
      <c r="E576" s="178"/>
      <c r="F576" s="178"/>
      <c r="G576" s="178"/>
      <c r="H576" s="178"/>
      <c r="J576" s="173" t="s">
        <v>347</v>
      </c>
    </row>
    <row r="577" spans="1:10" x14ac:dyDescent="0.25">
      <c r="A577" s="175"/>
      <c r="B577" s="176"/>
      <c r="C577" s="176"/>
      <c r="D577" s="177"/>
      <c r="E577" s="178"/>
      <c r="F577" s="178"/>
      <c r="G577" s="178"/>
      <c r="H577" s="178"/>
      <c r="J577" s="173" t="s">
        <v>347</v>
      </c>
    </row>
    <row r="578" spans="1:10" x14ac:dyDescent="0.25">
      <c r="A578" s="175"/>
      <c r="B578" s="176"/>
      <c r="C578" s="176"/>
      <c r="D578" s="177"/>
      <c r="E578" s="178"/>
      <c r="F578" s="178"/>
      <c r="G578" s="178"/>
      <c r="H578" s="178"/>
      <c r="J578" s="173" t="s">
        <v>347</v>
      </c>
    </row>
    <row r="579" spans="1:10" x14ac:dyDescent="0.25">
      <c r="A579" s="175"/>
      <c r="B579" s="176"/>
      <c r="C579" s="176"/>
      <c r="D579" s="177"/>
      <c r="E579" s="178"/>
      <c r="F579" s="178"/>
      <c r="G579" s="178"/>
      <c r="H579" s="178"/>
      <c r="J579" s="173" t="s">
        <v>347</v>
      </c>
    </row>
    <row r="580" spans="1:10" x14ac:dyDescent="0.25">
      <c r="A580" s="175"/>
      <c r="B580" s="176"/>
      <c r="C580" s="176"/>
      <c r="D580" s="177"/>
      <c r="E580" s="178"/>
      <c r="F580" s="178"/>
      <c r="G580" s="178"/>
      <c r="H580" s="178"/>
      <c r="J580" s="173" t="s">
        <v>347</v>
      </c>
    </row>
    <row r="581" spans="1:10" x14ac:dyDescent="0.25">
      <c r="A581" s="175"/>
      <c r="B581" s="176"/>
      <c r="C581" s="176"/>
      <c r="D581" s="177"/>
      <c r="E581" s="178"/>
      <c r="F581" s="178"/>
      <c r="G581" s="178"/>
      <c r="H581" s="178"/>
      <c r="J581" s="173" t="s">
        <v>347</v>
      </c>
    </row>
    <row r="582" spans="1:10" x14ac:dyDescent="0.25">
      <c r="A582" s="175"/>
      <c r="B582" s="176"/>
      <c r="C582" s="176"/>
      <c r="D582" s="177"/>
      <c r="E582" s="178"/>
      <c r="F582" s="178"/>
      <c r="G582" s="178"/>
      <c r="H582" s="178"/>
      <c r="J582" s="173" t="s">
        <v>347</v>
      </c>
    </row>
    <row r="583" spans="1:10" x14ac:dyDescent="0.25">
      <c r="A583" s="175"/>
      <c r="B583" s="176"/>
      <c r="C583" s="176"/>
      <c r="D583" s="177"/>
      <c r="E583" s="178"/>
      <c r="F583" s="178"/>
      <c r="G583" s="178"/>
      <c r="H583" s="178"/>
      <c r="J583" s="173" t="s">
        <v>347</v>
      </c>
    </row>
    <row r="584" spans="1:10" x14ac:dyDescent="0.25">
      <c r="A584" s="175"/>
      <c r="B584" s="176"/>
      <c r="C584" s="176"/>
      <c r="D584" s="177"/>
      <c r="E584" s="178"/>
      <c r="F584" s="178"/>
      <c r="G584" s="178"/>
      <c r="H584" s="178"/>
      <c r="J584" s="173" t="s">
        <v>347</v>
      </c>
    </row>
    <row r="585" spans="1:10" x14ac:dyDescent="0.25">
      <c r="A585" s="175"/>
      <c r="B585" s="176"/>
      <c r="C585" s="176"/>
      <c r="D585" s="177"/>
      <c r="E585" s="178"/>
      <c r="F585" s="178"/>
      <c r="G585" s="178"/>
      <c r="H585" s="178"/>
      <c r="J585" s="173" t="s">
        <v>347</v>
      </c>
    </row>
    <row r="586" spans="1:10" x14ac:dyDescent="0.25">
      <c r="A586" s="175"/>
      <c r="B586" s="176"/>
      <c r="C586" s="176"/>
      <c r="D586" s="177"/>
      <c r="E586" s="178"/>
      <c r="F586" s="178"/>
      <c r="G586" s="178"/>
      <c r="H586" s="178"/>
      <c r="J586" s="173" t="s">
        <v>347</v>
      </c>
    </row>
    <row r="587" spans="1:10" x14ac:dyDescent="0.25">
      <c r="A587" s="175"/>
      <c r="B587" s="176"/>
      <c r="C587" s="176"/>
      <c r="D587" s="177"/>
      <c r="E587" s="178"/>
      <c r="F587" s="178"/>
      <c r="G587" s="178"/>
      <c r="H587" s="178"/>
      <c r="J587" s="173" t="s">
        <v>347</v>
      </c>
    </row>
    <row r="588" spans="1:10" x14ac:dyDescent="0.25">
      <c r="A588" s="175"/>
      <c r="B588" s="176"/>
      <c r="C588" s="176"/>
      <c r="D588" s="177"/>
      <c r="E588" s="178"/>
      <c r="F588" s="178"/>
      <c r="G588" s="178"/>
      <c r="H588" s="178"/>
      <c r="J588" s="173" t="s">
        <v>347</v>
      </c>
    </row>
    <row r="589" spans="1:10" x14ac:dyDescent="0.25">
      <c r="A589" s="175"/>
      <c r="B589" s="176"/>
      <c r="C589" s="176"/>
      <c r="D589" s="177"/>
      <c r="E589" s="178"/>
      <c r="F589" s="178"/>
      <c r="G589" s="178"/>
      <c r="H589" s="178"/>
      <c r="J589" s="173" t="s">
        <v>347</v>
      </c>
    </row>
    <row r="590" spans="1:10" x14ac:dyDescent="0.25">
      <c r="A590" s="175"/>
      <c r="B590" s="176"/>
      <c r="C590" s="176"/>
      <c r="D590" s="177"/>
      <c r="E590" s="178"/>
      <c r="F590" s="178"/>
      <c r="G590" s="178"/>
      <c r="H590" s="178"/>
      <c r="J590" s="173" t="s">
        <v>347</v>
      </c>
    </row>
    <row r="591" spans="1:10" x14ac:dyDescent="0.25">
      <c r="A591" s="175"/>
      <c r="B591" s="176"/>
      <c r="C591" s="176"/>
      <c r="D591" s="177"/>
      <c r="E591" s="178"/>
      <c r="F591" s="178"/>
      <c r="G591" s="178"/>
      <c r="H591" s="178"/>
      <c r="J591" s="173" t="s">
        <v>347</v>
      </c>
    </row>
    <row r="592" spans="1:10" x14ac:dyDescent="0.25">
      <c r="A592" s="175"/>
      <c r="B592" s="176"/>
      <c r="C592" s="176"/>
      <c r="D592" s="177"/>
      <c r="E592" s="178"/>
      <c r="F592" s="178"/>
      <c r="G592" s="178"/>
      <c r="H592" s="178"/>
      <c r="J592" s="173" t="s">
        <v>347</v>
      </c>
    </row>
    <row r="593" spans="1:10" x14ac:dyDescent="0.25">
      <c r="A593" s="175"/>
      <c r="B593" s="176"/>
      <c r="C593" s="176"/>
      <c r="D593" s="177"/>
      <c r="E593" s="178"/>
      <c r="F593" s="178"/>
      <c r="G593" s="178"/>
      <c r="H593" s="178"/>
      <c r="J593" s="173" t="s">
        <v>347</v>
      </c>
    </row>
    <row r="594" spans="1:10" x14ac:dyDescent="0.25">
      <c r="A594" s="175"/>
      <c r="B594" s="176"/>
      <c r="C594" s="176"/>
      <c r="D594" s="177"/>
      <c r="E594" s="178"/>
      <c r="F594" s="178"/>
      <c r="G594" s="178"/>
      <c r="H594" s="178"/>
      <c r="J594" s="173" t="s">
        <v>347</v>
      </c>
    </row>
    <row r="595" spans="1:10" x14ac:dyDescent="0.25">
      <c r="A595" s="175"/>
      <c r="B595" s="176"/>
      <c r="C595" s="176"/>
      <c r="D595" s="177"/>
      <c r="E595" s="178"/>
      <c r="F595" s="178"/>
      <c r="G595" s="178"/>
      <c r="H595" s="178"/>
      <c r="J595" s="173" t="s">
        <v>347</v>
      </c>
    </row>
    <row r="596" spans="1:10" x14ac:dyDescent="0.25">
      <c r="A596" s="175"/>
      <c r="B596" s="176"/>
      <c r="C596" s="176"/>
      <c r="D596" s="177"/>
      <c r="E596" s="178"/>
      <c r="F596" s="178"/>
      <c r="G596" s="178"/>
      <c r="H596" s="178"/>
      <c r="J596" s="173" t="s">
        <v>347</v>
      </c>
    </row>
    <row r="597" spans="1:10" x14ac:dyDescent="0.25">
      <c r="A597" s="175"/>
      <c r="B597" s="176"/>
      <c r="C597" s="176"/>
      <c r="D597" s="177"/>
      <c r="E597" s="178"/>
      <c r="F597" s="178"/>
      <c r="G597" s="178"/>
      <c r="H597" s="178"/>
      <c r="J597" s="173" t="s">
        <v>347</v>
      </c>
    </row>
    <row r="598" spans="1:10" x14ac:dyDescent="0.25">
      <c r="A598" s="175"/>
      <c r="B598" s="176"/>
      <c r="C598" s="176"/>
      <c r="D598" s="177"/>
      <c r="E598" s="178"/>
      <c r="F598" s="178"/>
      <c r="G598" s="178"/>
      <c r="H598" s="178"/>
      <c r="J598" s="173" t="s">
        <v>347</v>
      </c>
    </row>
    <row r="599" spans="1:10" x14ac:dyDescent="0.25">
      <c r="A599" s="175"/>
      <c r="B599" s="176"/>
      <c r="C599" s="176"/>
      <c r="D599" s="177"/>
      <c r="E599" s="178"/>
      <c r="F599" s="178"/>
      <c r="G599" s="178"/>
      <c r="H599" s="178"/>
      <c r="J599" s="173" t="s">
        <v>347</v>
      </c>
    </row>
    <row r="600" spans="1:10" x14ac:dyDescent="0.25">
      <c r="A600" s="175"/>
      <c r="B600" s="176"/>
      <c r="C600" s="176"/>
      <c r="D600" s="177"/>
      <c r="E600" s="178"/>
      <c r="F600" s="178"/>
      <c r="G600" s="178"/>
      <c r="H600" s="178"/>
      <c r="J600" s="173" t="s">
        <v>347</v>
      </c>
    </row>
    <row r="601" spans="1:10" x14ac:dyDescent="0.25">
      <c r="A601" s="175"/>
      <c r="B601" s="176"/>
      <c r="C601" s="176"/>
      <c r="D601" s="177"/>
      <c r="E601" s="178"/>
      <c r="F601" s="178"/>
      <c r="G601" s="178"/>
      <c r="H601" s="178"/>
      <c r="J601" s="173" t="s">
        <v>347</v>
      </c>
    </row>
    <row r="602" spans="1:10" x14ac:dyDescent="0.25">
      <c r="A602" s="175"/>
      <c r="B602" s="176"/>
      <c r="C602" s="176"/>
      <c r="D602" s="177"/>
      <c r="E602" s="178"/>
      <c r="F602" s="178"/>
      <c r="G602" s="178"/>
      <c r="H602" s="178"/>
      <c r="J602" s="173" t="s">
        <v>347</v>
      </c>
    </row>
    <row r="603" spans="1:10" x14ac:dyDescent="0.25">
      <c r="A603" s="175"/>
      <c r="B603" s="176"/>
      <c r="C603" s="176"/>
      <c r="D603" s="177"/>
      <c r="E603" s="178"/>
      <c r="F603" s="178"/>
      <c r="G603" s="178"/>
      <c r="H603" s="178"/>
      <c r="J603" s="173" t="s">
        <v>347</v>
      </c>
    </row>
    <row r="604" spans="1:10" x14ac:dyDescent="0.25">
      <c r="A604" s="175"/>
      <c r="B604" s="176"/>
      <c r="C604" s="176"/>
      <c r="D604" s="177"/>
      <c r="E604" s="178"/>
      <c r="F604" s="178"/>
      <c r="G604" s="178"/>
      <c r="H604" s="178"/>
      <c r="J604" s="173" t="s">
        <v>347</v>
      </c>
    </row>
    <row r="605" spans="1:10" x14ac:dyDescent="0.25">
      <c r="A605" s="175"/>
      <c r="B605" s="176"/>
      <c r="C605" s="176"/>
      <c r="D605" s="177"/>
      <c r="E605" s="178"/>
      <c r="F605" s="178"/>
      <c r="G605" s="178"/>
      <c r="H605" s="178"/>
      <c r="J605" s="173" t="s">
        <v>347</v>
      </c>
    </row>
    <row r="606" spans="1:10" x14ac:dyDescent="0.25">
      <c r="A606" s="175"/>
      <c r="B606" s="176"/>
      <c r="C606" s="176"/>
      <c r="D606" s="177"/>
      <c r="E606" s="178"/>
      <c r="F606" s="178"/>
      <c r="G606" s="178"/>
      <c r="H606" s="178"/>
      <c r="J606" s="173" t="s">
        <v>347</v>
      </c>
    </row>
    <row r="607" spans="1:10" x14ac:dyDescent="0.25">
      <c r="A607" s="175"/>
      <c r="B607" s="176"/>
      <c r="C607" s="176"/>
      <c r="D607" s="177"/>
      <c r="E607" s="178"/>
      <c r="F607" s="178"/>
      <c r="G607" s="178"/>
      <c r="H607" s="178"/>
      <c r="J607" s="173" t="s">
        <v>347</v>
      </c>
    </row>
    <row r="608" spans="1:10" x14ac:dyDescent="0.25">
      <c r="A608" s="175"/>
      <c r="B608" s="176"/>
      <c r="C608" s="176"/>
      <c r="D608" s="177"/>
      <c r="E608" s="178"/>
      <c r="F608" s="178"/>
      <c r="G608" s="178"/>
      <c r="H608" s="178"/>
      <c r="J608" s="173" t="s">
        <v>347</v>
      </c>
    </row>
    <row r="609" spans="1:10" x14ac:dyDescent="0.25">
      <c r="A609" s="175"/>
      <c r="B609" s="176"/>
      <c r="C609" s="176"/>
      <c r="D609" s="177"/>
      <c r="E609" s="178"/>
      <c r="F609" s="178"/>
      <c r="G609" s="178"/>
      <c r="H609" s="178"/>
      <c r="J609" s="173" t="s">
        <v>347</v>
      </c>
    </row>
    <row r="610" spans="1:10" x14ac:dyDescent="0.25">
      <c r="A610" s="175"/>
      <c r="B610" s="176"/>
      <c r="C610" s="176"/>
      <c r="D610" s="177"/>
      <c r="E610" s="178"/>
      <c r="F610" s="178"/>
      <c r="G610" s="178"/>
      <c r="H610" s="178"/>
      <c r="J610" s="173" t="s">
        <v>347</v>
      </c>
    </row>
    <row r="611" spans="1:10" x14ac:dyDescent="0.25">
      <c r="A611" s="175"/>
      <c r="B611" s="176"/>
      <c r="C611" s="176"/>
      <c r="D611" s="177"/>
      <c r="E611" s="178"/>
      <c r="F611" s="178"/>
      <c r="G611" s="178"/>
      <c r="H611" s="178"/>
      <c r="J611" s="173" t="s">
        <v>347</v>
      </c>
    </row>
    <row r="612" spans="1:10" x14ac:dyDescent="0.25">
      <c r="A612" s="175"/>
      <c r="B612" s="176"/>
      <c r="C612" s="176"/>
      <c r="D612" s="177"/>
      <c r="E612" s="178"/>
      <c r="F612" s="178"/>
      <c r="G612" s="178"/>
      <c r="H612" s="178"/>
      <c r="J612" s="173" t="s">
        <v>347</v>
      </c>
    </row>
    <row r="613" spans="1:10" x14ac:dyDescent="0.25">
      <c r="A613" s="175"/>
      <c r="B613" s="176"/>
      <c r="C613" s="176"/>
      <c r="D613" s="177"/>
      <c r="E613" s="178"/>
      <c r="F613" s="178"/>
      <c r="G613" s="178"/>
      <c r="H613" s="178"/>
      <c r="J613" s="173" t="s">
        <v>347</v>
      </c>
    </row>
    <row r="614" spans="1:10" x14ac:dyDescent="0.25">
      <c r="A614" s="175"/>
      <c r="B614" s="176"/>
      <c r="C614" s="176"/>
      <c r="D614" s="177"/>
      <c r="E614" s="178"/>
      <c r="F614" s="178"/>
      <c r="G614" s="178"/>
      <c r="H614" s="178"/>
      <c r="J614" s="173" t="s">
        <v>347</v>
      </c>
    </row>
    <row r="615" spans="1:10" x14ac:dyDescent="0.25">
      <c r="A615" s="175"/>
      <c r="B615" s="176"/>
      <c r="C615" s="176"/>
      <c r="D615" s="177"/>
      <c r="E615" s="178"/>
      <c r="F615" s="178"/>
      <c r="G615" s="178"/>
      <c r="H615" s="178"/>
      <c r="J615" s="173" t="s">
        <v>347</v>
      </c>
    </row>
    <row r="616" spans="1:10" x14ac:dyDescent="0.25">
      <c r="A616" s="175"/>
      <c r="B616" s="176"/>
      <c r="C616" s="176"/>
      <c r="D616" s="177"/>
      <c r="E616" s="178"/>
      <c r="F616" s="178"/>
      <c r="G616" s="178"/>
      <c r="H616" s="178"/>
      <c r="J616" s="173" t="s">
        <v>347</v>
      </c>
    </row>
    <row r="617" spans="1:10" x14ac:dyDescent="0.25">
      <c r="A617" s="175"/>
      <c r="B617" s="176"/>
      <c r="C617" s="176"/>
      <c r="D617" s="177"/>
      <c r="E617" s="178"/>
      <c r="F617" s="178"/>
      <c r="G617" s="178"/>
      <c r="H617" s="178"/>
      <c r="J617" s="173" t="s">
        <v>347</v>
      </c>
    </row>
    <row r="618" spans="1:10" x14ac:dyDescent="0.25">
      <c r="A618" s="175"/>
      <c r="B618" s="176"/>
      <c r="C618" s="176"/>
      <c r="D618" s="177"/>
      <c r="E618" s="178"/>
      <c r="F618" s="178"/>
      <c r="G618" s="178"/>
      <c r="H618" s="178"/>
      <c r="J618" s="173" t="s">
        <v>347</v>
      </c>
    </row>
    <row r="619" spans="1:10" x14ac:dyDescent="0.25">
      <c r="A619" s="175"/>
      <c r="B619" s="176"/>
      <c r="C619" s="176"/>
      <c r="D619" s="177"/>
      <c r="E619" s="178"/>
      <c r="F619" s="178"/>
      <c r="G619" s="178"/>
      <c r="H619" s="178"/>
      <c r="J619" s="173" t="s">
        <v>347</v>
      </c>
    </row>
    <row r="620" spans="1:10" x14ac:dyDescent="0.25">
      <c r="A620" s="175"/>
      <c r="B620" s="176"/>
      <c r="C620" s="176"/>
      <c r="D620" s="177"/>
      <c r="E620" s="178"/>
      <c r="F620" s="178"/>
      <c r="G620" s="178"/>
      <c r="H620" s="178"/>
      <c r="J620" s="173" t="s">
        <v>347</v>
      </c>
    </row>
    <row r="621" spans="1:10" x14ac:dyDescent="0.25">
      <c r="A621" s="175"/>
      <c r="B621" s="176"/>
      <c r="C621" s="176"/>
      <c r="D621" s="177"/>
      <c r="E621" s="178"/>
      <c r="F621" s="178"/>
      <c r="G621" s="178"/>
      <c r="H621" s="178"/>
      <c r="J621" s="173" t="s">
        <v>347</v>
      </c>
    </row>
    <row r="622" spans="1:10" x14ac:dyDescent="0.25">
      <c r="A622" s="257">
        <v>411</v>
      </c>
      <c r="B622" s="258" t="s">
        <v>1120</v>
      </c>
      <c r="C622" s="258" t="s">
        <v>392</v>
      </c>
      <c r="D622" s="259" t="s">
        <v>1121</v>
      </c>
      <c r="E622" s="260">
        <v>60.91</v>
      </c>
      <c r="F622" s="260">
        <v>203.53</v>
      </c>
      <c r="G622" s="260">
        <v>12397.01</v>
      </c>
      <c r="H622" s="260">
        <v>0.31</v>
      </c>
      <c r="J622" s="173" t="s">
        <v>347</v>
      </c>
    </row>
    <row r="623" spans="1:10" x14ac:dyDescent="0.25">
      <c r="A623" s="257">
        <v>412</v>
      </c>
      <c r="B623" s="258" t="s">
        <v>1122</v>
      </c>
      <c r="C623" s="258" t="s">
        <v>392</v>
      </c>
      <c r="D623" s="259" t="s">
        <v>1123</v>
      </c>
      <c r="E623" s="260">
        <v>16.100000000000001</v>
      </c>
      <c r="F623" s="260">
        <v>1223.5999999999999</v>
      </c>
      <c r="G623" s="260">
        <v>19699.96</v>
      </c>
      <c r="H623" s="260">
        <v>0.5</v>
      </c>
      <c r="J623" s="173" t="s">
        <v>347</v>
      </c>
    </row>
    <row r="624" spans="1:10" x14ac:dyDescent="0.25">
      <c r="A624" s="175"/>
      <c r="B624" s="176"/>
      <c r="C624" s="176"/>
      <c r="D624" s="177"/>
      <c r="E624" s="178"/>
      <c r="F624" s="178"/>
      <c r="G624" s="178"/>
      <c r="H624" s="178"/>
      <c r="J624" s="173" t="s">
        <v>347</v>
      </c>
    </row>
    <row r="625" spans="1:10" x14ac:dyDescent="0.25">
      <c r="A625" s="175"/>
      <c r="B625" s="176"/>
      <c r="C625" s="176"/>
      <c r="D625" s="177"/>
      <c r="E625" s="178"/>
      <c r="F625" s="178"/>
      <c r="G625" s="178"/>
      <c r="H625" s="178"/>
      <c r="J625" s="173" t="s">
        <v>347</v>
      </c>
    </row>
    <row r="626" spans="1:10" x14ac:dyDescent="0.25">
      <c r="A626" s="175"/>
      <c r="B626" s="176"/>
      <c r="C626" s="176"/>
      <c r="D626" s="177"/>
      <c r="E626" s="178"/>
      <c r="F626" s="178"/>
      <c r="G626" s="178"/>
      <c r="H626" s="178"/>
      <c r="J626" s="173" t="s">
        <v>347</v>
      </c>
    </row>
    <row r="627" spans="1:10" x14ac:dyDescent="0.25">
      <c r="A627" s="175"/>
      <c r="B627" s="176"/>
      <c r="C627" s="176"/>
      <c r="D627" s="177"/>
      <c r="E627" s="178"/>
      <c r="F627" s="178"/>
      <c r="G627" s="178"/>
      <c r="H627" s="178"/>
      <c r="J627" s="173" t="s">
        <v>347</v>
      </c>
    </row>
    <row r="628" spans="1:10" x14ac:dyDescent="0.25">
      <c r="A628" s="175"/>
      <c r="B628" s="176"/>
      <c r="C628" s="176"/>
      <c r="D628" s="177"/>
      <c r="E628" s="178"/>
      <c r="F628" s="178"/>
      <c r="G628" s="178"/>
      <c r="H628" s="178"/>
      <c r="J628" s="173" t="s">
        <v>347</v>
      </c>
    </row>
    <row r="629" spans="1:10" x14ac:dyDescent="0.25">
      <c r="A629" s="175"/>
      <c r="B629" s="176"/>
      <c r="C629" s="176"/>
      <c r="D629" s="177"/>
      <c r="E629" s="178"/>
      <c r="F629" s="178"/>
      <c r="G629" s="178"/>
      <c r="H629" s="178"/>
      <c r="J629" s="173" t="s">
        <v>347</v>
      </c>
    </row>
    <row r="630" spans="1:10" x14ac:dyDescent="0.25">
      <c r="A630" s="175"/>
      <c r="B630" s="176"/>
      <c r="C630" s="176"/>
      <c r="D630" s="177"/>
      <c r="E630" s="178"/>
      <c r="F630" s="178"/>
      <c r="G630" s="178"/>
      <c r="H630" s="178"/>
      <c r="J630" s="173" t="s">
        <v>347</v>
      </c>
    </row>
    <row r="631" spans="1:10" x14ac:dyDescent="0.25">
      <c r="A631" s="175"/>
      <c r="B631" s="176"/>
      <c r="C631" s="176"/>
      <c r="D631" s="177"/>
      <c r="E631" s="178"/>
      <c r="F631" s="178"/>
      <c r="G631" s="178"/>
      <c r="H631" s="178"/>
      <c r="J631" s="173" t="s">
        <v>347</v>
      </c>
    </row>
    <row r="632" spans="1:10" x14ac:dyDescent="0.25">
      <c r="A632" s="175"/>
      <c r="B632" s="176"/>
      <c r="C632" s="176"/>
      <c r="D632" s="177"/>
      <c r="E632" s="178"/>
      <c r="F632" s="178"/>
      <c r="G632" s="178"/>
      <c r="H632" s="178"/>
      <c r="J632" s="173" t="s">
        <v>347</v>
      </c>
    </row>
    <row r="633" spans="1:10" x14ac:dyDescent="0.25">
      <c r="A633" s="175"/>
      <c r="B633" s="176"/>
      <c r="C633" s="176"/>
      <c r="D633" s="177"/>
      <c r="E633" s="178"/>
      <c r="F633" s="178"/>
      <c r="G633" s="178"/>
      <c r="H633" s="178"/>
      <c r="J633" s="173" t="s">
        <v>347</v>
      </c>
    </row>
    <row r="634" spans="1:10" x14ac:dyDescent="0.25">
      <c r="A634" s="175"/>
      <c r="B634" s="176"/>
      <c r="C634" s="176"/>
      <c r="D634" s="177"/>
      <c r="E634" s="178"/>
      <c r="F634" s="178"/>
      <c r="G634" s="178"/>
      <c r="H634" s="178"/>
      <c r="J634" s="173" t="s">
        <v>347</v>
      </c>
    </row>
    <row r="635" spans="1:10" x14ac:dyDescent="0.25">
      <c r="A635" s="175"/>
      <c r="B635" s="176"/>
      <c r="C635" s="176"/>
      <c r="D635" s="177"/>
      <c r="E635" s="178"/>
      <c r="F635" s="178"/>
      <c r="G635" s="178"/>
      <c r="H635" s="178"/>
      <c r="J635" s="173" t="s">
        <v>347</v>
      </c>
    </row>
    <row r="636" spans="1:10" x14ac:dyDescent="0.25">
      <c r="A636" s="175"/>
      <c r="B636" s="176"/>
      <c r="C636" s="176"/>
      <c r="D636" s="177"/>
      <c r="E636" s="178"/>
      <c r="F636" s="178"/>
      <c r="G636" s="178"/>
      <c r="H636" s="178"/>
      <c r="J636" s="173" t="s">
        <v>347</v>
      </c>
    </row>
    <row r="637" spans="1:10" x14ac:dyDescent="0.25">
      <c r="A637" s="175"/>
      <c r="B637" s="176"/>
      <c r="C637" s="176"/>
      <c r="D637" s="177"/>
      <c r="E637" s="178"/>
      <c r="F637" s="178"/>
      <c r="G637" s="178"/>
      <c r="H637" s="178"/>
      <c r="J637" s="173" t="s">
        <v>347</v>
      </c>
    </row>
    <row r="638" spans="1:10" x14ac:dyDescent="0.25">
      <c r="A638" s="175"/>
      <c r="B638" s="176"/>
      <c r="C638" s="176"/>
      <c r="D638" s="177"/>
      <c r="E638" s="178"/>
      <c r="F638" s="178"/>
      <c r="G638" s="178"/>
      <c r="H638" s="178"/>
      <c r="J638" s="173" t="s">
        <v>347</v>
      </c>
    </row>
    <row r="639" spans="1:10" x14ac:dyDescent="0.25">
      <c r="A639" s="175"/>
      <c r="B639" s="176"/>
      <c r="C639" s="176"/>
      <c r="D639" s="177"/>
      <c r="E639" s="178"/>
      <c r="F639" s="178"/>
      <c r="G639" s="178"/>
      <c r="H639" s="178"/>
      <c r="J639" s="173" t="s">
        <v>347</v>
      </c>
    </row>
    <row r="640" spans="1:10" x14ac:dyDescent="0.25">
      <c r="A640" s="175"/>
      <c r="B640" s="176"/>
      <c r="C640" s="176"/>
      <c r="D640" s="177"/>
      <c r="E640" s="178"/>
      <c r="F640" s="178"/>
      <c r="G640" s="178"/>
      <c r="H640" s="178"/>
      <c r="J640" s="173" t="s">
        <v>347</v>
      </c>
    </row>
    <row r="641" spans="1:11" x14ac:dyDescent="0.25">
      <c r="A641" s="175"/>
      <c r="B641" s="176"/>
      <c r="C641" s="176"/>
      <c r="D641" s="177"/>
      <c r="E641" s="178"/>
      <c r="F641" s="178"/>
      <c r="G641" s="178"/>
      <c r="H641" s="178"/>
      <c r="J641" s="173" t="s">
        <v>347</v>
      </c>
    </row>
    <row r="642" spans="1:11" x14ac:dyDescent="0.25">
      <c r="A642" s="175"/>
      <c r="B642" s="176"/>
      <c r="C642" s="176"/>
      <c r="D642" s="177"/>
      <c r="E642" s="178"/>
      <c r="F642" s="178"/>
      <c r="G642" s="178"/>
      <c r="H642" s="178"/>
      <c r="J642" s="173" t="s">
        <v>347</v>
      </c>
    </row>
    <row r="643" spans="1:11" x14ac:dyDescent="0.25">
      <c r="A643" s="175"/>
      <c r="B643" s="176"/>
      <c r="C643" s="176"/>
      <c r="D643" s="177"/>
      <c r="E643" s="178"/>
      <c r="F643" s="178"/>
      <c r="G643" s="178"/>
      <c r="H643" s="178"/>
      <c r="J643" s="173" t="s">
        <v>347</v>
      </c>
    </row>
    <row r="644" spans="1:11" x14ac:dyDescent="0.25">
      <c r="A644" s="175"/>
      <c r="B644" s="176"/>
      <c r="C644" s="176"/>
      <c r="D644" s="177"/>
      <c r="E644" s="178"/>
      <c r="F644" s="178"/>
      <c r="G644" s="178"/>
      <c r="H644" s="178"/>
      <c r="J644" s="173" t="s">
        <v>347</v>
      </c>
    </row>
    <row r="645" spans="1:11" x14ac:dyDescent="0.25">
      <c r="A645" s="175"/>
      <c r="B645" s="176"/>
      <c r="C645" s="176"/>
      <c r="D645" s="177"/>
      <c r="E645" s="178"/>
      <c r="F645" s="178"/>
      <c r="G645" s="178"/>
      <c r="H645" s="178"/>
      <c r="J645" s="173" t="s">
        <v>347</v>
      </c>
    </row>
    <row r="646" spans="1:11" x14ac:dyDescent="0.25">
      <c r="A646" s="175"/>
      <c r="B646" s="176"/>
      <c r="C646" s="176"/>
      <c r="D646" s="177"/>
      <c r="E646" s="178"/>
      <c r="F646" s="178"/>
      <c r="G646" s="178"/>
      <c r="H646" s="178"/>
      <c r="J646" s="173" t="s">
        <v>347</v>
      </c>
    </row>
    <row r="647" spans="1:11" x14ac:dyDescent="0.25">
      <c r="A647" s="175"/>
      <c r="B647" s="176"/>
      <c r="C647" s="176"/>
      <c r="D647" s="177"/>
      <c r="E647" s="178"/>
      <c r="F647" s="178"/>
      <c r="G647" s="178"/>
      <c r="H647" s="178"/>
      <c r="J647" s="173" t="s">
        <v>347</v>
      </c>
    </row>
    <row r="648" spans="1:11" x14ac:dyDescent="0.25">
      <c r="A648" s="175"/>
      <c r="B648" s="176"/>
      <c r="C648" s="176"/>
      <c r="D648" s="177"/>
      <c r="E648" s="178"/>
      <c r="F648" s="178"/>
      <c r="G648" s="178"/>
      <c r="H648" s="178"/>
      <c r="J648" s="173" t="s">
        <v>347</v>
      </c>
    </row>
    <row r="649" spans="1:11" x14ac:dyDescent="0.25">
      <c r="A649" s="175"/>
      <c r="B649" s="176"/>
      <c r="C649" s="176"/>
      <c r="D649" s="177"/>
      <c r="E649" s="178"/>
      <c r="F649" s="178"/>
      <c r="G649" s="178"/>
      <c r="H649" s="178"/>
      <c r="J649" s="173" t="s">
        <v>347</v>
      </c>
    </row>
    <row r="650" spans="1:11" x14ac:dyDescent="0.25">
      <c r="A650" s="175"/>
      <c r="B650" s="176"/>
      <c r="C650" s="176"/>
      <c r="D650" s="177"/>
      <c r="E650" s="178"/>
      <c r="F650" s="178"/>
      <c r="G650" s="178"/>
      <c r="H650" s="178"/>
      <c r="J650" s="173" t="s">
        <v>347</v>
      </c>
    </row>
    <row r="651" spans="1:11" x14ac:dyDescent="0.25">
      <c r="A651" s="194"/>
      <c r="B651" s="195"/>
      <c r="C651" s="195"/>
      <c r="D651" s="196"/>
      <c r="E651" s="197"/>
      <c r="F651" s="197"/>
      <c r="G651" s="197"/>
      <c r="H651" s="197"/>
      <c r="J651" s="173" t="s">
        <v>347</v>
      </c>
    </row>
    <row r="652" spans="1:11" x14ac:dyDescent="0.25">
      <c r="A652" s="257">
        <v>356</v>
      </c>
      <c r="B652" s="258" t="s">
        <v>1018</v>
      </c>
      <c r="C652" s="258" t="s">
        <v>128</v>
      </c>
      <c r="D652" s="259" t="s">
        <v>1019</v>
      </c>
      <c r="E652" s="260">
        <v>15.6</v>
      </c>
      <c r="F652" s="260">
        <v>104</v>
      </c>
      <c r="G652" s="260">
        <v>1622.4</v>
      </c>
      <c r="H652" s="260">
        <v>0.04</v>
      </c>
      <c r="J652" s="173" t="s">
        <v>348</v>
      </c>
      <c r="K652" s="173" t="str">
        <f>IF(E652&gt;23,"C_A","C_N")</f>
        <v>C_N</v>
      </c>
    </row>
    <row r="653" spans="1:11" x14ac:dyDescent="0.25">
      <c r="A653" s="257">
        <v>357</v>
      </c>
      <c r="B653" s="258" t="s">
        <v>1020</v>
      </c>
      <c r="C653" s="258" t="s">
        <v>128</v>
      </c>
      <c r="D653" s="259" t="s">
        <v>1021</v>
      </c>
      <c r="E653" s="260">
        <v>64.27</v>
      </c>
      <c r="F653" s="260">
        <v>135.59</v>
      </c>
      <c r="G653" s="260">
        <v>8714.3700000000008</v>
      </c>
      <c r="H653" s="260">
        <v>0.22</v>
      </c>
      <c r="J653" s="173" t="s">
        <v>348</v>
      </c>
      <c r="K653" s="173" t="str">
        <f t="shared" ref="K653:K793" si="0">IF(E653&gt;23,"C_A","C_N")</f>
        <v>C_A</v>
      </c>
    </row>
    <row r="654" spans="1:11" x14ac:dyDescent="0.25">
      <c r="A654" s="257">
        <v>358</v>
      </c>
      <c r="B654" s="258" t="s">
        <v>1022</v>
      </c>
      <c r="C654" s="258" t="s">
        <v>128</v>
      </c>
      <c r="D654" s="259" t="s">
        <v>1019</v>
      </c>
      <c r="E654" s="260">
        <v>15.71</v>
      </c>
      <c r="F654" s="260">
        <v>209.3485</v>
      </c>
      <c r="G654" s="260">
        <v>3288.86</v>
      </c>
      <c r="H654" s="260">
        <v>0.08</v>
      </c>
      <c r="J654" s="173" t="s">
        <v>348</v>
      </c>
      <c r="K654" s="173" t="str">
        <f t="shared" si="0"/>
        <v>C_N</v>
      </c>
    </row>
    <row r="655" spans="1:11" x14ac:dyDescent="0.25">
      <c r="A655" s="257">
        <v>359</v>
      </c>
      <c r="B655" s="258" t="s">
        <v>1023</v>
      </c>
      <c r="C655" s="258" t="s">
        <v>128</v>
      </c>
      <c r="D655" s="259" t="s">
        <v>1021</v>
      </c>
      <c r="E655" s="260">
        <v>64.73</v>
      </c>
      <c r="F655" s="260">
        <v>1168.6903</v>
      </c>
      <c r="G655" s="260">
        <v>75649.33</v>
      </c>
      <c r="H655" s="260">
        <v>1.91</v>
      </c>
      <c r="J655" s="173" t="s">
        <v>348</v>
      </c>
      <c r="K655" s="173" t="str">
        <f t="shared" si="0"/>
        <v>C_A</v>
      </c>
    </row>
    <row r="656" spans="1:11" x14ac:dyDescent="0.25">
      <c r="A656" s="257">
        <v>360</v>
      </c>
      <c r="B656" s="258" t="s">
        <v>1024</v>
      </c>
      <c r="C656" s="258" t="s">
        <v>128</v>
      </c>
      <c r="D656" s="259" t="s">
        <v>1025</v>
      </c>
      <c r="E656" s="260">
        <v>51.6</v>
      </c>
      <c r="F656" s="260">
        <v>164.62200000000001</v>
      </c>
      <c r="G656" s="260">
        <v>8494.49</v>
      </c>
      <c r="H656" s="260">
        <v>0.21</v>
      </c>
      <c r="J656" s="173" t="s">
        <v>348</v>
      </c>
      <c r="K656" s="173" t="str">
        <f t="shared" si="0"/>
        <v>C_A</v>
      </c>
    </row>
    <row r="657" spans="1:11" x14ac:dyDescent="0.25">
      <c r="A657" s="257">
        <v>361</v>
      </c>
      <c r="B657" s="258" t="s">
        <v>1026</v>
      </c>
      <c r="C657" s="258" t="s">
        <v>128</v>
      </c>
      <c r="D657" s="259" t="s">
        <v>1027</v>
      </c>
      <c r="E657" s="260">
        <v>67.72</v>
      </c>
      <c r="F657" s="260">
        <v>64.5458</v>
      </c>
      <c r="G657" s="260">
        <v>4371.04</v>
      </c>
      <c r="H657" s="260">
        <v>0.11</v>
      </c>
      <c r="J657" s="173" t="s">
        <v>348</v>
      </c>
      <c r="K657" s="173" t="str">
        <f t="shared" si="0"/>
        <v>C_A</v>
      </c>
    </row>
    <row r="658" spans="1:11" x14ac:dyDescent="0.25">
      <c r="A658" s="257">
        <v>362</v>
      </c>
      <c r="B658" s="258" t="s">
        <v>1028</v>
      </c>
      <c r="C658" s="258" t="s">
        <v>128</v>
      </c>
      <c r="D658" s="259" t="s">
        <v>1029</v>
      </c>
      <c r="E658" s="260">
        <v>43.82</v>
      </c>
      <c r="F658" s="260">
        <v>144.1602</v>
      </c>
      <c r="G658" s="260">
        <v>6317.1</v>
      </c>
      <c r="H658" s="260">
        <v>0.16</v>
      </c>
      <c r="J658" s="173" t="s">
        <v>348</v>
      </c>
      <c r="K658" s="173" t="str">
        <f t="shared" si="0"/>
        <v>C_A</v>
      </c>
    </row>
    <row r="659" spans="1:11" x14ac:dyDescent="0.25">
      <c r="A659" s="257">
        <v>363</v>
      </c>
      <c r="B659" s="258" t="s">
        <v>1030</v>
      </c>
      <c r="C659" s="258" t="s">
        <v>128</v>
      </c>
      <c r="D659" s="259" t="s">
        <v>1031</v>
      </c>
      <c r="E659" s="260">
        <v>43.66</v>
      </c>
      <c r="F659" s="260">
        <v>2.7</v>
      </c>
      <c r="G659" s="260">
        <v>117.88</v>
      </c>
      <c r="H659" s="260">
        <v>0</v>
      </c>
      <c r="J659" s="173" t="s">
        <v>348</v>
      </c>
      <c r="K659" s="173" t="str">
        <f t="shared" si="0"/>
        <v>C_A</v>
      </c>
    </row>
    <row r="660" spans="1:11" x14ac:dyDescent="0.25">
      <c r="A660" s="257">
        <v>364</v>
      </c>
      <c r="B660" s="258" t="s">
        <v>1032</v>
      </c>
      <c r="C660" s="258" t="s">
        <v>128</v>
      </c>
      <c r="D660" s="259" t="s">
        <v>1033</v>
      </c>
      <c r="E660" s="260">
        <v>49.2</v>
      </c>
      <c r="F660" s="260">
        <v>1.665</v>
      </c>
      <c r="G660" s="260">
        <v>81.92</v>
      </c>
      <c r="H660" s="260">
        <v>0</v>
      </c>
      <c r="J660" s="173" t="s">
        <v>348</v>
      </c>
      <c r="K660" s="173" t="str">
        <f t="shared" si="0"/>
        <v>C_A</v>
      </c>
    </row>
    <row r="661" spans="1:11" x14ac:dyDescent="0.25">
      <c r="A661" s="257">
        <v>365</v>
      </c>
      <c r="B661" s="258" t="s">
        <v>1034</v>
      </c>
      <c r="C661" s="258" t="s">
        <v>128</v>
      </c>
      <c r="D661" s="259" t="s">
        <v>1035</v>
      </c>
      <c r="E661" s="260">
        <v>46.86</v>
      </c>
      <c r="F661" s="260">
        <v>6.67</v>
      </c>
      <c r="G661" s="260">
        <v>312.56</v>
      </c>
      <c r="H661" s="260">
        <v>0.01</v>
      </c>
      <c r="J661" s="173" t="s">
        <v>348</v>
      </c>
      <c r="K661" s="173" t="str">
        <f t="shared" si="0"/>
        <v>C_A</v>
      </c>
    </row>
    <row r="662" spans="1:11" x14ac:dyDescent="0.25">
      <c r="A662" s="257">
        <v>366</v>
      </c>
      <c r="B662" s="258" t="s">
        <v>1036</v>
      </c>
      <c r="C662" s="258" t="s">
        <v>128</v>
      </c>
      <c r="D662" s="259" t="s">
        <v>1037</v>
      </c>
      <c r="E662" s="260">
        <v>61.2</v>
      </c>
      <c r="F662" s="260">
        <v>67.111400000000003</v>
      </c>
      <c r="G662" s="260">
        <v>4107.2</v>
      </c>
      <c r="H662" s="260">
        <v>0.1</v>
      </c>
      <c r="J662" s="173" t="s">
        <v>348</v>
      </c>
      <c r="K662" s="173" t="str">
        <f t="shared" si="0"/>
        <v>C_A</v>
      </c>
    </row>
    <row r="663" spans="1:11" x14ac:dyDescent="0.25">
      <c r="A663" s="257">
        <v>367</v>
      </c>
      <c r="B663" s="258" t="s">
        <v>1038</v>
      </c>
      <c r="C663" s="258" t="s">
        <v>128</v>
      </c>
      <c r="D663" s="259" t="s">
        <v>1039</v>
      </c>
      <c r="E663" s="260">
        <v>92.54</v>
      </c>
      <c r="F663" s="260">
        <v>193.59960000000001</v>
      </c>
      <c r="G663" s="260">
        <v>17915.7</v>
      </c>
      <c r="H663" s="260">
        <v>0.45</v>
      </c>
      <c r="J663" s="173" t="s">
        <v>348</v>
      </c>
      <c r="K663" s="173" t="str">
        <f t="shared" si="0"/>
        <v>C_A</v>
      </c>
    </row>
    <row r="664" spans="1:11" x14ac:dyDescent="0.25">
      <c r="A664" s="257">
        <v>368</v>
      </c>
      <c r="B664" s="258" t="s">
        <v>1040</v>
      </c>
      <c r="C664" s="258" t="s">
        <v>128</v>
      </c>
      <c r="D664" s="259" t="s">
        <v>1041</v>
      </c>
      <c r="E664" s="260">
        <v>92.54</v>
      </c>
      <c r="F664" s="260">
        <v>127.9259</v>
      </c>
      <c r="G664" s="260">
        <v>11838.26</v>
      </c>
      <c r="H664" s="260">
        <v>0.3</v>
      </c>
      <c r="J664" s="173" t="s">
        <v>348</v>
      </c>
      <c r="K664" s="173" t="str">
        <f t="shared" si="0"/>
        <v>C_A</v>
      </c>
    </row>
    <row r="665" spans="1:11" x14ac:dyDescent="0.25">
      <c r="A665" s="257">
        <v>369</v>
      </c>
      <c r="B665" s="258" t="s">
        <v>1042</v>
      </c>
      <c r="C665" s="258" t="s">
        <v>128</v>
      </c>
      <c r="D665" s="259" t="s">
        <v>1043</v>
      </c>
      <c r="E665" s="260">
        <v>76.3</v>
      </c>
      <c r="F665" s="260">
        <v>1.4E-3</v>
      </c>
      <c r="G665" s="260">
        <v>0.11</v>
      </c>
      <c r="H665" s="260">
        <v>0</v>
      </c>
      <c r="J665" s="173" t="s">
        <v>348</v>
      </c>
      <c r="K665" s="173" t="str">
        <f t="shared" si="0"/>
        <v>C_A</v>
      </c>
    </row>
    <row r="666" spans="1:11" x14ac:dyDescent="0.25">
      <c r="A666" s="257">
        <v>370</v>
      </c>
      <c r="B666" s="258" t="s">
        <v>1044</v>
      </c>
      <c r="C666" s="258" t="s">
        <v>128</v>
      </c>
      <c r="D666" s="259" t="s">
        <v>1045</v>
      </c>
      <c r="E666" s="260">
        <v>153.94999999999999</v>
      </c>
      <c r="F666" s="260">
        <v>18.462800000000001</v>
      </c>
      <c r="G666" s="260">
        <v>2842.35</v>
      </c>
      <c r="H666" s="260">
        <v>7.0000000000000007E-2</v>
      </c>
      <c r="J666" s="173" t="s">
        <v>348</v>
      </c>
      <c r="K666" s="173" t="str">
        <f t="shared" si="0"/>
        <v>C_A</v>
      </c>
    </row>
    <row r="667" spans="1:11" x14ac:dyDescent="0.25">
      <c r="A667" s="257">
        <v>371</v>
      </c>
      <c r="B667" s="258" t="s">
        <v>1046</v>
      </c>
      <c r="C667" s="258" t="s">
        <v>128</v>
      </c>
      <c r="D667" s="259" t="s">
        <v>1047</v>
      </c>
      <c r="E667" s="260">
        <v>87.46</v>
      </c>
      <c r="F667" s="260">
        <v>470.17039999999997</v>
      </c>
      <c r="G667" s="260">
        <v>41121.1</v>
      </c>
      <c r="H667" s="260">
        <v>1.04</v>
      </c>
      <c r="J667" s="173" t="s">
        <v>348</v>
      </c>
      <c r="K667" s="173" t="str">
        <f t="shared" si="0"/>
        <v>C_A</v>
      </c>
    </row>
    <row r="668" spans="1:11" x14ac:dyDescent="0.25">
      <c r="A668" s="257">
        <v>372</v>
      </c>
      <c r="B668" s="258" t="s">
        <v>1048</v>
      </c>
      <c r="C668" s="258" t="s">
        <v>128</v>
      </c>
      <c r="D668" s="259" t="s">
        <v>1049</v>
      </c>
      <c r="E668" s="260">
        <v>88.75</v>
      </c>
      <c r="F668" s="260">
        <v>0</v>
      </c>
      <c r="G668" s="260">
        <v>0</v>
      </c>
      <c r="H668" s="260">
        <v>0</v>
      </c>
      <c r="J668" s="173" t="s">
        <v>348</v>
      </c>
      <c r="K668" s="173" t="str">
        <f t="shared" ref="K668:K673" si="1">IF(E668&gt;23,"C_A","C_N")</f>
        <v>C_A</v>
      </c>
    </row>
    <row r="669" spans="1:11" x14ac:dyDescent="0.25">
      <c r="A669" s="257">
        <v>373</v>
      </c>
      <c r="B669" s="258" t="s">
        <v>1050</v>
      </c>
      <c r="C669" s="258" t="s">
        <v>128</v>
      </c>
      <c r="D669" s="259" t="s">
        <v>1051</v>
      </c>
      <c r="E669" s="260">
        <v>4.79</v>
      </c>
      <c r="F669" s="260">
        <v>0.86450000000000005</v>
      </c>
      <c r="G669" s="260">
        <v>4.1399999999999997</v>
      </c>
      <c r="H669" s="260">
        <v>0</v>
      </c>
      <c r="J669" s="173" t="s">
        <v>348</v>
      </c>
      <c r="K669" s="173" t="str">
        <f t="shared" si="1"/>
        <v>C_N</v>
      </c>
    </row>
    <row r="670" spans="1:11" x14ac:dyDescent="0.25">
      <c r="A670" s="257">
        <v>374</v>
      </c>
      <c r="B670" s="258" t="s">
        <v>1052</v>
      </c>
      <c r="C670" s="258" t="s">
        <v>128</v>
      </c>
      <c r="D670" s="259" t="s">
        <v>1053</v>
      </c>
      <c r="E670" s="260">
        <v>5.48</v>
      </c>
      <c r="F670" s="260">
        <v>441.78859999999997</v>
      </c>
      <c r="G670" s="260">
        <v>2421</v>
      </c>
      <c r="H670" s="260">
        <v>0.06</v>
      </c>
      <c r="J670" s="173" t="s">
        <v>348</v>
      </c>
      <c r="K670" s="173" t="str">
        <f t="shared" si="1"/>
        <v>C_N</v>
      </c>
    </row>
    <row r="671" spans="1:11" x14ac:dyDescent="0.25">
      <c r="A671" s="257">
        <v>375</v>
      </c>
      <c r="B671" s="258" t="s">
        <v>1054</v>
      </c>
      <c r="C671" s="258" t="s">
        <v>128</v>
      </c>
      <c r="D671" s="259" t="s">
        <v>1055</v>
      </c>
      <c r="E671" s="260">
        <v>6.67</v>
      </c>
      <c r="F671" s="260">
        <v>103.6249</v>
      </c>
      <c r="G671" s="260">
        <v>691.18</v>
      </c>
      <c r="H671" s="260">
        <v>0.02</v>
      </c>
      <c r="J671" s="173" t="s">
        <v>348</v>
      </c>
      <c r="K671" s="173" t="str">
        <f t="shared" si="1"/>
        <v>C_N</v>
      </c>
    </row>
    <row r="672" spans="1:11" x14ac:dyDescent="0.25">
      <c r="A672" s="257">
        <v>376</v>
      </c>
      <c r="B672" s="258" t="s">
        <v>1056</v>
      </c>
      <c r="C672" s="258" t="s">
        <v>128</v>
      </c>
      <c r="D672" s="259" t="s">
        <v>1057</v>
      </c>
      <c r="E672" s="260">
        <v>51.15</v>
      </c>
      <c r="F672" s="260">
        <v>83.306100000000001</v>
      </c>
      <c r="G672" s="260">
        <v>4261.1099999999997</v>
      </c>
      <c r="H672" s="260">
        <v>0.11</v>
      </c>
      <c r="J672" s="173" t="s">
        <v>348</v>
      </c>
      <c r="K672" s="173" t="str">
        <f t="shared" si="1"/>
        <v>C_A</v>
      </c>
    </row>
    <row r="673" spans="1:11" x14ac:dyDescent="0.25">
      <c r="A673" s="257">
        <v>377</v>
      </c>
      <c r="B673" s="258" t="s">
        <v>1058</v>
      </c>
      <c r="C673" s="258" t="s">
        <v>128</v>
      </c>
      <c r="D673" s="259" t="s">
        <v>1029</v>
      </c>
      <c r="E673" s="260">
        <v>51.15</v>
      </c>
      <c r="F673" s="260">
        <v>978.29849999999999</v>
      </c>
      <c r="G673" s="260">
        <v>50039.96</v>
      </c>
      <c r="H673" s="260">
        <v>1.26</v>
      </c>
      <c r="J673" s="173" t="s">
        <v>348</v>
      </c>
      <c r="K673" s="173" t="str">
        <f t="shared" si="1"/>
        <v>C_A</v>
      </c>
    </row>
    <row r="674" spans="1:11" x14ac:dyDescent="0.25">
      <c r="A674" s="257">
        <v>378</v>
      </c>
      <c r="B674" s="258" t="s">
        <v>1059</v>
      </c>
      <c r="C674" s="258" t="s">
        <v>128</v>
      </c>
      <c r="D674" s="259" t="s">
        <v>1060</v>
      </c>
      <c r="E674" s="260">
        <v>54.8</v>
      </c>
      <c r="F674" s="260">
        <v>14.5</v>
      </c>
      <c r="G674" s="260">
        <v>794.6</v>
      </c>
      <c r="H674" s="260">
        <v>0.02</v>
      </c>
      <c r="J674" s="173" t="s">
        <v>348</v>
      </c>
      <c r="K674" s="173" t="str">
        <f t="shared" si="0"/>
        <v>C_A</v>
      </c>
    </row>
    <row r="675" spans="1:11" x14ac:dyDescent="0.25">
      <c r="A675" s="257">
        <v>379</v>
      </c>
      <c r="B675" s="258" t="s">
        <v>1061</v>
      </c>
      <c r="C675" s="258" t="s">
        <v>128</v>
      </c>
      <c r="D675" s="259" t="s">
        <v>1062</v>
      </c>
      <c r="E675" s="260">
        <v>39.85</v>
      </c>
      <c r="F675" s="260">
        <v>39.450000000000003</v>
      </c>
      <c r="G675" s="260">
        <v>1572.07</v>
      </c>
      <c r="H675" s="260">
        <v>0.04</v>
      </c>
      <c r="J675" s="173" t="s">
        <v>348</v>
      </c>
      <c r="K675" s="173" t="str">
        <f t="shared" si="0"/>
        <v>C_A</v>
      </c>
    </row>
    <row r="676" spans="1:11" x14ac:dyDescent="0.25">
      <c r="A676" s="257">
        <v>380</v>
      </c>
      <c r="B676" s="258" t="s">
        <v>1063</v>
      </c>
      <c r="C676" s="258" t="s">
        <v>128</v>
      </c>
      <c r="D676" s="259" t="s">
        <v>1064</v>
      </c>
      <c r="E676" s="260">
        <v>38.43</v>
      </c>
      <c r="F676" s="260">
        <v>0.49170000000000003</v>
      </c>
      <c r="G676" s="260">
        <v>18.899999999999999</v>
      </c>
      <c r="H676" s="260">
        <v>0</v>
      </c>
      <c r="J676" s="173" t="s">
        <v>348</v>
      </c>
      <c r="K676" s="173" t="str">
        <f t="shared" si="0"/>
        <v>C_A</v>
      </c>
    </row>
    <row r="677" spans="1:11" x14ac:dyDescent="0.25">
      <c r="A677" s="257">
        <v>381</v>
      </c>
      <c r="B677" s="258" t="s">
        <v>1065</v>
      </c>
      <c r="C677" s="258" t="s">
        <v>128</v>
      </c>
      <c r="D677" s="259" t="s">
        <v>1066</v>
      </c>
      <c r="E677" s="260">
        <v>40.92</v>
      </c>
      <c r="F677" s="260">
        <v>32</v>
      </c>
      <c r="G677" s="260">
        <v>1309.44</v>
      </c>
      <c r="H677" s="260">
        <v>0.03</v>
      </c>
      <c r="J677" s="173" t="s">
        <v>348</v>
      </c>
      <c r="K677" s="173" t="str">
        <f t="shared" si="0"/>
        <v>C_A</v>
      </c>
    </row>
    <row r="678" spans="1:11" x14ac:dyDescent="0.25">
      <c r="A678" s="257">
        <v>382</v>
      </c>
      <c r="B678" s="258" t="s">
        <v>1067</v>
      </c>
      <c r="C678" s="258" t="s">
        <v>128</v>
      </c>
      <c r="D678" s="259" t="s">
        <v>1068</v>
      </c>
      <c r="E678" s="260">
        <v>43.08</v>
      </c>
      <c r="F678" s="260">
        <v>55.8902</v>
      </c>
      <c r="G678" s="260">
        <v>2407.75</v>
      </c>
      <c r="H678" s="260">
        <v>0.06</v>
      </c>
      <c r="J678" s="173" t="s">
        <v>348</v>
      </c>
      <c r="K678" s="173" t="str">
        <f t="shared" si="0"/>
        <v>C_A</v>
      </c>
    </row>
    <row r="679" spans="1:11" x14ac:dyDescent="0.25">
      <c r="A679" s="257">
        <v>383</v>
      </c>
      <c r="B679" s="258" t="s">
        <v>1069</v>
      </c>
      <c r="C679" s="258" t="s">
        <v>356</v>
      </c>
      <c r="D679" s="259" t="s">
        <v>1068</v>
      </c>
      <c r="E679" s="260">
        <v>44.01</v>
      </c>
      <c r="F679" s="260">
        <v>0.94579999999999997</v>
      </c>
      <c r="G679" s="260">
        <v>41.62</v>
      </c>
      <c r="H679" s="260">
        <v>0</v>
      </c>
      <c r="J679" s="173" t="s">
        <v>348</v>
      </c>
      <c r="K679" s="173" t="str">
        <f t="shared" si="0"/>
        <v>C_A</v>
      </c>
    </row>
    <row r="680" spans="1:11" x14ac:dyDescent="0.25">
      <c r="A680" s="257">
        <v>384</v>
      </c>
      <c r="B680" s="258" t="s">
        <v>1070</v>
      </c>
      <c r="C680" s="258" t="s">
        <v>128</v>
      </c>
      <c r="D680" s="259" t="s">
        <v>1062</v>
      </c>
      <c r="E680" s="260">
        <v>39.85</v>
      </c>
      <c r="F680" s="260">
        <v>0.1404</v>
      </c>
      <c r="G680" s="260">
        <v>5.6</v>
      </c>
      <c r="H680" s="260">
        <v>0</v>
      </c>
      <c r="J680" s="173" t="s">
        <v>348</v>
      </c>
      <c r="K680" s="173" t="str">
        <f t="shared" si="0"/>
        <v>C_A</v>
      </c>
    </row>
    <row r="681" spans="1:11" x14ac:dyDescent="0.25">
      <c r="A681" s="257">
        <v>385</v>
      </c>
      <c r="B681" s="258" t="s">
        <v>1071</v>
      </c>
      <c r="C681" s="258" t="s">
        <v>128</v>
      </c>
      <c r="D681" s="259" t="s">
        <v>1072</v>
      </c>
      <c r="E681" s="260">
        <v>7.4</v>
      </c>
      <c r="F681" s="260">
        <v>7.6985000000000001</v>
      </c>
      <c r="G681" s="260">
        <v>56.97</v>
      </c>
      <c r="H681" s="260">
        <v>0</v>
      </c>
      <c r="J681" s="173" t="s">
        <v>348</v>
      </c>
      <c r="K681" s="173" t="str">
        <f t="shared" si="0"/>
        <v>C_N</v>
      </c>
    </row>
    <row r="682" spans="1:11" x14ac:dyDescent="0.25">
      <c r="A682" s="257">
        <v>386</v>
      </c>
      <c r="B682" s="258" t="s">
        <v>1073</v>
      </c>
      <c r="C682" s="258" t="s">
        <v>128</v>
      </c>
      <c r="D682" s="259" t="s">
        <v>1074</v>
      </c>
      <c r="E682" s="260">
        <v>8.16</v>
      </c>
      <c r="F682" s="260">
        <v>0.1404</v>
      </c>
      <c r="G682" s="260">
        <v>1.1499999999999999</v>
      </c>
      <c r="H682" s="260">
        <v>0</v>
      </c>
      <c r="J682" s="173" t="s">
        <v>348</v>
      </c>
      <c r="K682" s="173" t="str">
        <f t="shared" si="0"/>
        <v>C_N</v>
      </c>
    </row>
    <row r="683" spans="1:11" x14ac:dyDescent="0.25">
      <c r="A683" s="257">
        <v>387</v>
      </c>
      <c r="B683" s="258" t="s">
        <v>1075</v>
      </c>
      <c r="C683" s="258" t="s">
        <v>128</v>
      </c>
      <c r="D683" s="259" t="s">
        <v>1076</v>
      </c>
      <c r="E683" s="260">
        <v>43.57</v>
      </c>
      <c r="F683" s="260">
        <v>28.190799999999999</v>
      </c>
      <c r="G683" s="260">
        <v>1228.27</v>
      </c>
      <c r="H683" s="260">
        <v>0.03</v>
      </c>
      <c r="J683" s="173" t="s">
        <v>348</v>
      </c>
      <c r="K683" s="173" t="str">
        <f>IF(E683&gt;23,"C_A","C_N")</f>
        <v>C_A</v>
      </c>
    </row>
    <row r="684" spans="1:11" x14ac:dyDescent="0.25">
      <c r="A684" s="257">
        <v>388</v>
      </c>
      <c r="B684" s="258" t="s">
        <v>1077</v>
      </c>
      <c r="C684" s="258" t="s">
        <v>128</v>
      </c>
      <c r="D684" s="259" t="s">
        <v>1078</v>
      </c>
      <c r="E684" s="260">
        <v>41.29</v>
      </c>
      <c r="F684" s="260">
        <v>6.2</v>
      </c>
      <c r="G684" s="260">
        <v>256</v>
      </c>
      <c r="H684" s="260">
        <v>0.01</v>
      </c>
      <c r="J684" s="173" t="s">
        <v>348</v>
      </c>
      <c r="K684" s="173" t="str">
        <f t="shared" ref="K684:K713" si="2">IF(E684&gt;23,"C_A","C_N")</f>
        <v>C_A</v>
      </c>
    </row>
    <row r="685" spans="1:11" x14ac:dyDescent="0.25">
      <c r="A685" s="257">
        <v>389</v>
      </c>
      <c r="B685" s="258" t="s">
        <v>1079</v>
      </c>
      <c r="C685" s="258" t="s">
        <v>128</v>
      </c>
      <c r="D685" s="259" t="s">
        <v>1068</v>
      </c>
      <c r="E685" s="260">
        <v>48.05</v>
      </c>
      <c r="F685" s="260">
        <v>46.808500000000002</v>
      </c>
      <c r="G685" s="260">
        <v>2249.15</v>
      </c>
      <c r="H685" s="260">
        <v>0.06</v>
      </c>
      <c r="J685" s="173" t="s">
        <v>348</v>
      </c>
      <c r="K685" s="173" t="str">
        <f t="shared" si="2"/>
        <v>C_A</v>
      </c>
    </row>
    <row r="686" spans="1:11" x14ac:dyDescent="0.25">
      <c r="A686" s="257">
        <v>390</v>
      </c>
      <c r="B686" s="258" t="s">
        <v>1080</v>
      </c>
      <c r="C686" s="258" t="s">
        <v>128</v>
      </c>
      <c r="D686" s="259" t="s">
        <v>1081</v>
      </c>
      <c r="E686" s="260">
        <v>45.65</v>
      </c>
      <c r="F686" s="260">
        <v>143.21199999999999</v>
      </c>
      <c r="G686" s="260">
        <v>6537.65</v>
      </c>
      <c r="H686" s="260">
        <v>0.17</v>
      </c>
      <c r="J686" s="173" t="s">
        <v>348</v>
      </c>
      <c r="K686" s="173" t="str">
        <f t="shared" si="2"/>
        <v>C_A</v>
      </c>
    </row>
    <row r="687" spans="1:11" x14ac:dyDescent="0.25">
      <c r="A687" s="257">
        <v>391</v>
      </c>
      <c r="B687" s="258" t="s">
        <v>1082</v>
      </c>
      <c r="C687" s="258" t="s">
        <v>128</v>
      </c>
      <c r="D687" s="259" t="s">
        <v>1083</v>
      </c>
      <c r="E687" s="260">
        <v>41.37</v>
      </c>
      <c r="F687" s="260">
        <v>383.608</v>
      </c>
      <c r="G687" s="260">
        <v>15869.86</v>
      </c>
      <c r="H687" s="260">
        <v>0.4</v>
      </c>
      <c r="J687" s="173" t="s">
        <v>348</v>
      </c>
      <c r="K687" s="173" t="str">
        <f t="shared" si="2"/>
        <v>C_A</v>
      </c>
    </row>
    <row r="688" spans="1:11" x14ac:dyDescent="0.25">
      <c r="A688" s="257">
        <v>392</v>
      </c>
      <c r="B688" s="258" t="s">
        <v>1084</v>
      </c>
      <c r="C688" s="258" t="s">
        <v>128</v>
      </c>
      <c r="D688" s="259" t="s">
        <v>1085</v>
      </c>
      <c r="E688" s="260">
        <v>42.48</v>
      </c>
      <c r="F688" s="260">
        <v>61.257599999999996</v>
      </c>
      <c r="G688" s="260">
        <v>2602.2199999999998</v>
      </c>
      <c r="H688" s="260">
        <v>7.0000000000000007E-2</v>
      </c>
      <c r="J688" s="173" t="s">
        <v>348</v>
      </c>
      <c r="K688" s="173" t="str">
        <f t="shared" si="2"/>
        <v>C_A</v>
      </c>
    </row>
    <row r="689" spans="1:11" x14ac:dyDescent="0.25">
      <c r="A689" s="257">
        <v>393</v>
      </c>
      <c r="B689" s="258" t="s">
        <v>1086</v>
      </c>
      <c r="C689" s="258" t="s">
        <v>128</v>
      </c>
      <c r="D689" s="259" t="s">
        <v>1087</v>
      </c>
      <c r="E689" s="260">
        <v>39.369999999999997</v>
      </c>
      <c r="F689" s="260">
        <v>2540.4958000000001</v>
      </c>
      <c r="G689" s="260">
        <v>100019.33</v>
      </c>
      <c r="H689" s="260">
        <v>2.5299999999999998</v>
      </c>
      <c r="J689" s="173" t="s">
        <v>348</v>
      </c>
      <c r="K689" s="173" t="str">
        <f t="shared" si="2"/>
        <v>C_A</v>
      </c>
    </row>
    <row r="690" spans="1:11" x14ac:dyDescent="0.25">
      <c r="A690" s="257">
        <v>394</v>
      </c>
      <c r="B690" s="258" t="s">
        <v>1088</v>
      </c>
      <c r="C690" s="258" t="s">
        <v>128</v>
      </c>
      <c r="D690" s="259" t="s">
        <v>1089</v>
      </c>
      <c r="E690" s="260">
        <v>24.64</v>
      </c>
      <c r="F690" s="260">
        <v>413.98849999999999</v>
      </c>
      <c r="G690" s="260">
        <v>10200.68</v>
      </c>
      <c r="H690" s="260">
        <v>0.26</v>
      </c>
      <c r="J690" s="173" t="s">
        <v>348</v>
      </c>
      <c r="K690" s="173" t="str">
        <f t="shared" si="2"/>
        <v>C_A</v>
      </c>
    </row>
    <row r="691" spans="1:11" x14ac:dyDescent="0.25">
      <c r="A691" s="257">
        <v>395</v>
      </c>
      <c r="B691" s="258" t="s">
        <v>1090</v>
      </c>
      <c r="C691" s="258" t="s">
        <v>128</v>
      </c>
      <c r="D691" s="259" t="s">
        <v>1091</v>
      </c>
      <c r="E691" s="260">
        <v>10.199999999999999</v>
      </c>
      <c r="F691" s="260">
        <v>16.100000000000001</v>
      </c>
      <c r="G691" s="260">
        <v>164.22</v>
      </c>
      <c r="H691" s="260">
        <v>0</v>
      </c>
      <c r="J691" s="173" t="s">
        <v>348</v>
      </c>
      <c r="K691" s="173" t="str">
        <f t="shared" si="2"/>
        <v>C_N</v>
      </c>
    </row>
    <row r="692" spans="1:11" x14ac:dyDescent="0.25">
      <c r="A692" s="257">
        <v>396</v>
      </c>
      <c r="B692" s="258" t="s">
        <v>1092</v>
      </c>
      <c r="C692" s="258" t="s">
        <v>128</v>
      </c>
      <c r="D692" s="259" t="s">
        <v>1093</v>
      </c>
      <c r="E692" s="260">
        <v>13.77</v>
      </c>
      <c r="F692" s="260">
        <v>39</v>
      </c>
      <c r="G692" s="260">
        <v>537.03</v>
      </c>
      <c r="H692" s="260">
        <v>0.01</v>
      </c>
      <c r="J692" s="173" t="s">
        <v>348</v>
      </c>
      <c r="K692" s="173" t="str">
        <f t="shared" si="2"/>
        <v>C_N</v>
      </c>
    </row>
    <row r="693" spans="1:11" x14ac:dyDescent="0.25">
      <c r="A693" s="257">
        <v>397</v>
      </c>
      <c r="B693" s="258" t="s">
        <v>1094</v>
      </c>
      <c r="C693" s="258" t="s">
        <v>128</v>
      </c>
      <c r="D693" s="259" t="s">
        <v>1095</v>
      </c>
      <c r="E693" s="260">
        <v>24.27</v>
      </c>
      <c r="F693" s="260">
        <v>1.7794000000000001</v>
      </c>
      <c r="G693" s="260">
        <v>43.19</v>
      </c>
      <c r="H693" s="260">
        <v>0</v>
      </c>
      <c r="J693" s="173" t="s">
        <v>348</v>
      </c>
      <c r="K693" s="173" t="str">
        <f t="shared" si="2"/>
        <v>C_A</v>
      </c>
    </row>
    <row r="694" spans="1:11" x14ac:dyDescent="0.25">
      <c r="A694" s="257">
        <v>398</v>
      </c>
      <c r="B694" s="258" t="s">
        <v>1096</v>
      </c>
      <c r="C694" s="258" t="s">
        <v>128</v>
      </c>
      <c r="D694" s="259" t="s">
        <v>1097</v>
      </c>
      <c r="E694" s="260">
        <v>1.73</v>
      </c>
      <c r="F694" s="260">
        <v>4.6135000000000002</v>
      </c>
      <c r="G694" s="260">
        <v>7.98</v>
      </c>
      <c r="H694" s="260">
        <v>0</v>
      </c>
      <c r="J694" s="173" t="s">
        <v>348</v>
      </c>
      <c r="K694" s="173" t="str">
        <f t="shared" si="2"/>
        <v>C_N</v>
      </c>
    </row>
    <row r="695" spans="1:11" x14ac:dyDescent="0.25">
      <c r="A695" s="257">
        <v>399</v>
      </c>
      <c r="B695" s="258" t="s">
        <v>1098</v>
      </c>
      <c r="C695" s="258" t="s">
        <v>128</v>
      </c>
      <c r="D695" s="259" t="s">
        <v>1099</v>
      </c>
      <c r="E695" s="260">
        <v>2.59</v>
      </c>
      <c r="F695" s="260">
        <v>2.0507</v>
      </c>
      <c r="G695" s="260">
        <v>5.31</v>
      </c>
      <c r="H695" s="260">
        <v>0</v>
      </c>
      <c r="J695" s="173" t="s">
        <v>348</v>
      </c>
      <c r="K695" s="173" t="str">
        <f t="shared" si="2"/>
        <v>C_N</v>
      </c>
    </row>
    <row r="696" spans="1:11" x14ac:dyDescent="0.25">
      <c r="A696" s="257">
        <v>400</v>
      </c>
      <c r="B696" s="258" t="s">
        <v>1100</v>
      </c>
      <c r="C696" s="258" t="s">
        <v>128</v>
      </c>
      <c r="D696" s="259" t="s">
        <v>1101</v>
      </c>
      <c r="E696" s="260">
        <v>53.31</v>
      </c>
      <c r="F696" s="260">
        <v>3.6438999999999999</v>
      </c>
      <c r="G696" s="260">
        <v>194.25</v>
      </c>
      <c r="H696" s="260">
        <v>0</v>
      </c>
      <c r="J696" s="173" t="s">
        <v>348</v>
      </c>
      <c r="K696" s="173" t="str">
        <f t="shared" si="2"/>
        <v>C_A</v>
      </c>
    </row>
    <row r="697" spans="1:11" x14ac:dyDescent="0.25">
      <c r="A697" s="257">
        <v>401</v>
      </c>
      <c r="B697" s="258" t="s">
        <v>1102</v>
      </c>
      <c r="C697" s="258" t="s">
        <v>128</v>
      </c>
      <c r="D697" s="259" t="s">
        <v>1103</v>
      </c>
      <c r="E697" s="260">
        <v>36.020000000000003</v>
      </c>
      <c r="F697" s="260">
        <v>12.71</v>
      </c>
      <c r="G697" s="260">
        <v>457.81</v>
      </c>
      <c r="H697" s="260">
        <v>0.01</v>
      </c>
      <c r="J697" s="173" t="s">
        <v>348</v>
      </c>
      <c r="K697" s="173" t="str">
        <f t="shared" si="2"/>
        <v>C_A</v>
      </c>
    </row>
    <row r="698" spans="1:11" x14ac:dyDescent="0.25">
      <c r="A698" s="257">
        <v>402</v>
      </c>
      <c r="B698" s="258" t="s">
        <v>1104</v>
      </c>
      <c r="C698" s="258" t="s">
        <v>128</v>
      </c>
      <c r="D698" s="259" t="s">
        <v>1105</v>
      </c>
      <c r="E698" s="260">
        <v>46.25</v>
      </c>
      <c r="F698" s="260">
        <v>3.0337000000000001</v>
      </c>
      <c r="G698" s="260">
        <v>140.31</v>
      </c>
      <c r="H698" s="260">
        <v>0</v>
      </c>
      <c r="J698" s="173" t="s">
        <v>348</v>
      </c>
      <c r="K698" s="173" t="str">
        <f t="shared" si="2"/>
        <v>C_A</v>
      </c>
    </row>
    <row r="699" spans="1:11" x14ac:dyDescent="0.25">
      <c r="A699" s="257">
        <v>403</v>
      </c>
      <c r="B699" s="258" t="s">
        <v>1106</v>
      </c>
      <c r="C699" s="258" t="s">
        <v>128</v>
      </c>
      <c r="D699" s="259" t="s">
        <v>1097</v>
      </c>
      <c r="E699" s="260">
        <v>1.78</v>
      </c>
      <c r="F699" s="260">
        <v>103.276</v>
      </c>
      <c r="G699" s="260">
        <v>183.83</v>
      </c>
      <c r="H699" s="260">
        <v>0</v>
      </c>
      <c r="J699" s="173" t="s">
        <v>348</v>
      </c>
      <c r="K699" s="173" t="str">
        <f t="shared" si="2"/>
        <v>C_N</v>
      </c>
    </row>
    <row r="700" spans="1:11" x14ac:dyDescent="0.25">
      <c r="A700" s="257">
        <v>404</v>
      </c>
      <c r="B700" s="258" t="s">
        <v>1107</v>
      </c>
      <c r="C700" s="258" t="s">
        <v>128</v>
      </c>
      <c r="D700" s="259" t="s">
        <v>1108</v>
      </c>
      <c r="E700" s="260">
        <v>8.4600000000000009</v>
      </c>
      <c r="F700" s="260">
        <v>403.41550000000001</v>
      </c>
      <c r="G700" s="260">
        <v>3412.9</v>
      </c>
      <c r="H700" s="260">
        <v>0.09</v>
      </c>
      <c r="J700" s="173" t="s">
        <v>348</v>
      </c>
      <c r="K700" s="173" t="str">
        <f t="shared" si="2"/>
        <v>C_N</v>
      </c>
    </row>
    <row r="701" spans="1:11" x14ac:dyDescent="0.25">
      <c r="A701" s="257">
        <v>405</v>
      </c>
      <c r="B701" s="258" t="s">
        <v>1109</v>
      </c>
      <c r="C701" s="258" t="s">
        <v>128</v>
      </c>
      <c r="D701" s="259" t="s">
        <v>1110</v>
      </c>
      <c r="E701" s="260">
        <v>1.22</v>
      </c>
      <c r="F701" s="260">
        <v>24.61</v>
      </c>
      <c r="G701" s="260">
        <v>30.02</v>
      </c>
      <c r="H701" s="260">
        <v>0</v>
      </c>
      <c r="J701" s="173" t="s">
        <v>348</v>
      </c>
      <c r="K701" s="173" t="str">
        <f t="shared" si="2"/>
        <v>C_N</v>
      </c>
    </row>
    <row r="702" spans="1:11" x14ac:dyDescent="0.25">
      <c r="A702" s="257">
        <v>406</v>
      </c>
      <c r="B702" s="258" t="s">
        <v>1111</v>
      </c>
      <c r="C702" s="258" t="s">
        <v>128</v>
      </c>
      <c r="D702" s="259" t="s">
        <v>1112</v>
      </c>
      <c r="E702" s="260">
        <v>29.94</v>
      </c>
      <c r="F702" s="260">
        <v>4.4428999999999998</v>
      </c>
      <c r="G702" s="260">
        <v>133.02000000000001</v>
      </c>
      <c r="H702" s="260">
        <v>0</v>
      </c>
      <c r="J702" s="173" t="s">
        <v>348</v>
      </c>
      <c r="K702" s="173" t="str">
        <f t="shared" si="2"/>
        <v>C_A</v>
      </c>
    </row>
    <row r="703" spans="1:11" x14ac:dyDescent="0.25">
      <c r="A703" s="257">
        <v>407</v>
      </c>
      <c r="B703" s="258" t="s">
        <v>1113</v>
      </c>
      <c r="C703" s="258" t="s">
        <v>128</v>
      </c>
      <c r="D703" s="259" t="s">
        <v>1114</v>
      </c>
      <c r="E703" s="260">
        <v>22.89</v>
      </c>
      <c r="F703" s="260">
        <v>52.460299999999997</v>
      </c>
      <c r="G703" s="260">
        <v>1200.81</v>
      </c>
      <c r="H703" s="260">
        <v>0.03</v>
      </c>
      <c r="J703" s="173" t="s">
        <v>348</v>
      </c>
      <c r="K703" s="173" t="str">
        <f t="shared" si="2"/>
        <v>C_N</v>
      </c>
    </row>
    <row r="704" spans="1:11" x14ac:dyDescent="0.25">
      <c r="A704" s="257">
        <v>408</v>
      </c>
      <c r="B704" s="258" t="s">
        <v>1115</v>
      </c>
      <c r="C704" s="258" t="s">
        <v>128</v>
      </c>
      <c r="D704" s="259" t="s">
        <v>1112</v>
      </c>
      <c r="E704" s="260">
        <v>31.33</v>
      </c>
      <c r="F704" s="260">
        <v>5.5556000000000001</v>
      </c>
      <c r="G704" s="260">
        <v>174.06</v>
      </c>
      <c r="H704" s="260">
        <v>0</v>
      </c>
      <c r="J704" s="173" t="s">
        <v>348</v>
      </c>
      <c r="K704" s="173" t="str">
        <f t="shared" si="2"/>
        <v>C_A</v>
      </c>
    </row>
    <row r="705" spans="1:11" x14ac:dyDescent="0.25">
      <c r="A705" s="257">
        <v>409</v>
      </c>
      <c r="B705" s="258" t="s">
        <v>1116</v>
      </c>
      <c r="C705" s="258" t="s">
        <v>128</v>
      </c>
      <c r="D705" s="259" t="s">
        <v>1117</v>
      </c>
      <c r="E705" s="260">
        <v>37.86</v>
      </c>
      <c r="F705" s="260">
        <v>5.5556000000000001</v>
      </c>
      <c r="G705" s="260">
        <v>210.33</v>
      </c>
      <c r="H705" s="260">
        <v>0.01</v>
      </c>
      <c r="J705" s="173" t="s">
        <v>348</v>
      </c>
      <c r="K705" s="173" t="str">
        <f t="shared" si="2"/>
        <v>C_A</v>
      </c>
    </row>
    <row r="706" spans="1:11" x14ac:dyDescent="0.25">
      <c r="A706" s="257">
        <v>410</v>
      </c>
      <c r="B706" s="258" t="s">
        <v>1118</v>
      </c>
      <c r="C706" s="258" t="s">
        <v>128</v>
      </c>
      <c r="D706" s="259" t="s">
        <v>1119</v>
      </c>
      <c r="E706" s="260">
        <v>46.82</v>
      </c>
      <c r="F706" s="260">
        <v>293.66399999999999</v>
      </c>
      <c r="G706" s="260">
        <v>13749.35</v>
      </c>
      <c r="H706" s="260">
        <v>0.35</v>
      </c>
      <c r="J706" s="173" t="s">
        <v>348</v>
      </c>
      <c r="K706" s="173" t="str">
        <f t="shared" si="2"/>
        <v>C_A</v>
      </c>
    </row>
    <row r="707" spans="1:11" x14ac:dyDescent="0.25">
      <c r="A707" s="257"/>
      <c r="B707" s="258"/>
      <c r="C707" s="258"/>
      <c r="D707" s="259"/>
      <c r="E707" s="260"/>
      <c r="F707" s="260"/>
      <c r="G707" s="260"/>
      <c r="H707" s="260"/>
      <c r="J707" s="173" t="s">
        <v>348</v>
      </c>
      <c r="K707" s="173" t="str">
        <f t="shared" si="2"/>
        <v>C_N</v>
      </c>
    </row>
    <row r="708" spans="1:11" x14ac:dyDescent="0.25">
      <c r="A708" s="257"/>
      <c r="B708" s="258"/>
      <c r="C708" s="258"/>
      <c r="D708" s="259"/>
      <c r="E708" s="260"/>
      <c r="F708" s="260"/>
      <c r="G708" s="260"/>
      <c r="H708" s="260"/>
      <c r="J708" s="173" t="s">
        <v>348</v>
      </c>
      <c r="K708" s="173" t="str">
        <f t="shared" si="2"/>
        <v>C_N</v>
      </c>
    </row>
    <row r="709" spans="1:11" x14ac:dyDescent="0.25">
      <c r="A709" s="257">
        <v>413</v>
      </c>
      <c r="B709" s="258" t="s">
        <v>1124</v>
      </c>
      <c r="C709" s="258" t="s">
        <v>128</v>
      </c>
      <c r="D709" s="259" t="s">
        <v>1125</v>
      </c>
      <c r="E709" s="260">
        <v>9.75</v>
      </c>
      <c r="F709" s="260">
        <v>6.4749999999999996</v>
      </c>
      <c r="G709" s="260">
        <v>63.13</v>
      </c>
      <c r="H709" s="260">
        <v>0</v>
      </c>
      <c r="J709" s="173" t="s">
        <v>348</v>
      </c>
      <c r="K709" s="173" t="str">
        <f t="shared" si="2"/>
        <v>C_N</v>
      </c>
    </row>
    <row r="710" spans="1:11" x14ac:dyDescent="0.25">
      <c r="A710" s="257">
        <v>414</v>
      </c>
      <c r="B710" s="258" t="s">
        <v>1126</v>
      </c>
      <c r="C710" s="258" t="s">
        <v>128</v>
      </c>
      <c r="D710" s="259" t="s">
        <v>1127</v>
      </c>
      <c r="E710" s="260">
        <v>3.43</v>
      </c>
      <c r="F710" s="260">
        <v>0.49170000000000003</v>
      </c>
      <c r="G710" s="260">
        <v>1.68</v>
      </c>
      <c r="H710" s="260">
        <v>0</v>
      </c>
      <c r="J710" s="173" t="s">
        <v>348</v>
      </c>
      <c r="K710" s="173" t="str">
        <f t="shared" si="2"/>
        <v>C_N</v>
      </c>
    </row>
    <row r="711" spans="1:11" x14ac:dyDescent="0.25">
      <c r="A711" s="257">
        <v>415</v>
      </c>
      <c r="B711" s="258" t="s">
        <v>1128</v>
      </c>
      <c r="C711" s="258" t="s">
        <v>128</v>
      </c>
      <c r="D711" s="259" t="s">
        <v>1129</v>
      </c>
      <c r="E711" s="260">
        <v>3.11</v>
      </c>
      <c r="F711" s="260">
        <v>0</v>
      </c>
      <c r="G711" s="260">
        <v>0</v>
      </c>
      <c r="H711" s="260">
        <v>0</v>
      </c>
      <c r="J711" s="173" t="s">
        <v>348</v>
      </c>
      <c r="K711" s="173" t="str">
        <f t="shared" si="2"/>
        <v>C_N</v>
      </c>
    </row>
    <row r="712" spans="1:11" x14ac:dyDescent="0.25">
      <c r="A712" s="257">
        <v>416</v>
      </c>
      <c r="B712" s="258" t="s">
        <v>1130</v>
      </c>
      <c r="C712" s="258" t="s">
        <v>128</v>
      </c>
      <c r="D712" s="259" t="s">
        <v>1131</v>
      </c>
      <c r="E712" s="260">
        <v>6.73</v>
      </c>
      <c r="F712" s="260">
        <v>4.3299000000000003</v>
      </c>
      <c r="G712" s="260">
        <v>29.14</v>
      </c>
      <c r="H712" s="260">
        <v>0</v>
      </c>
      <c r="J712" s="173" t="s">
        <v>348</v>
      </c>
      <c r="K712" s="173" t="str">
        <f t="shared" si="2"/>
        <v>C_N</v>
      </c>
    </row>
    <row r="713" spans="1:11" x14ac:dyDescent="0.25">
      <c r="A713" s="257">
        <v>417</v>
      </c>
      <c r="B713" s="258" t="s">
        <v>1132</v>
      </c>
      <c r="C713" s="258" t="s">
        <v>128</v>
      </c>
      <c r="D713" s="259" t="s">
        <v>1133</v>
      </c>
      <c r="E713" s="260">
        <v>3.32</v>
      </c>
      <c r="F713" s="260">
        <v>25.6</v>
      </c>
      <c r="G713" s="260">
        <v>84.99</v>
      </c>
      <c r="H713" s="260">
        <v>0</v>
      </c>
      <c r="J713" s="173" t="s">
        <v>348</v>
      </c>
      <c r="K713" s="173" t="str">
        <f t="shared" si="2"/>
        <v>C_N</v>
      </c>
    </row>
    <row r="714" spans="1:11" x14ac:dyDescent="0.25">
      <c r="A714" s="257">
        <v>418</v>
      </c>
      <c r="B714" s="258" t="s">
        <v>1134</v>
      </c>
      <c r="C714" s="258" t="s">
        <v>128</v>
      </c>
      <c r="D714" s="259" t="s">
        <v>1135</v>
      </c>
      <c r="E714" s="260">
        <v>4.29</v>
      </c>
      <c r="F714" s="260">
        <v>200.10679999999999</v>
      </c>
      <c r="G714" s="260">
        <v>858.46</v>
      </c>
      <c r="H714" s="260">
        <v>0.02</v>
      </c>
      <c r="J714" s="173" t="s">
        <v>348</v>
      </c>
      <c r="K714" s="173" t="str">
        <f t="shared" si="0"/>
        <v>C_N</v>
      </c>
    </row>
    <row r="715" spans="1:11" x14ac:dyDescent="0.25">
      <c r="A715" s="257">
        <v>419</v>
      </c>
      <c r="B715" s="258" t="s">
        <v>1136</v>
      </c>
      <c r="C715" s="258" t="s">
        <v>128</v>
      </c>
      <c r="D715" s="259" t="s">
        <v>1137</v>
      </c>
      <c r="E715" s="260">
        <v>46.64</v>
      </c>
      <c r="F715" s="260">
        <v>45</v>
      </c>
      <c r="G715" s="260">
        <v>2098.8000000000002</v>
      </c>
      <c r="H715" s="260">
        <v>0.05</v>
      </c>
      <c r="J715" s="173" t="s">
        <v>348</v>
      </c>
      <c r="K715" s="173" t="str">
        <f t="shared" si="0"/>
        <v>C_A</v>
      </c>
    </row>
    <row r="716" spans="1:11" x14ac:dyDescent="0.25">
      <c r="A716" s="257">
        <v>420</v>
      </c>
      <c r="B716" s="258" t="s">
        <v>1138</v>
      </c>
      <c r="C716" s="258" t="s">
        <v>128</v>
      </c>
      <c r="D716" s="259" t="s">
        <v>1139</v>
      </c>
      <c r="E716" s="260">
        <v>3.25</v>
      </c>
      <c r="F716" s="260">
        <v>77.099999999999994</v>
      </c>
      <c r="G716" s="260">
        <v>250.58</v>
      </c>
      <c r="H716" s="260">
        <v>0.01</v>
      </c>
      <c r="J716" s="173" t="s">
        <v>348</v>
      </c>
      <c r="K716" s="173" t="str">
        <f t="shared" si="0"/>
        <v>C_N</v>
      </c>
    </row>
    <row r="717" spans="1:11" x14ac:dyDescent="0.25">
      <c r="A717" s="257">
        <v>421</v>
      </c>
      <c r="B717" s="258" t="s">
        <v>1140</v>
      </c>
      <c r="C717" s="258" t="s">
        <v>128</v>
      </c>
      <c r="D717" s="259" t="s">
        <v>1141</v>
      </c>
      <c r="E717" s="260">
        <v>3.89</v>
      </c>
      <c r="F717" s="260">
        <v>44.1</v>
      </c>
      <c r="G717" s="260">
        <v>171.55</v>
      </c>
      <c r="H717" s="260">
        <v>0</v>
      </c>
      <c r="J717" s="173" t="s">
        <v>348</v>
      </c>
      <c r="K717" s="173" t="str">
        <f t="shared" si="0"/>
        <v>C_N</v>
      </c>
    </row>
    <row r="718" spans="1:11" x14ac:dyDescent="0.25">
      <c r="A718" s="257">
        <v>422</v>
      </c>
      <c r="B718" s="258" t="s">
        <v>1142</v>
      </c>
      <c r="C718" s="258" t="s">
        <v>128</v>
      </c>
      <c r="D718" s="259" t="s">
        <v>1143</v>
      </c>
      <c r="E718" s="260">
        <v>8.58</v>
      </c>
      <c r="F718" s="260">
        <v>0</v>
      </c>
      <c r="G718" s="260">
        <v>0</v>
      </c>
      <c r="H718" s="260">
        <v>0</v>
      </c>
      <c r="J718" s="173" t="s">
        <v>348</v>
      </c>
      <c r="K718" s="173" t="str">
        <f t="shared" ref="K718:K787" si="3">IF(E718&gt;23,"C_A","C_N")</f>
        <v>C_N</v>
      </c>
    </row>
    <row r="719" spans="1:11" x14ac:dyDescent="0.25">
      <c r="A719" s="257">
        <v>423</v>
      </c>
      <c r="B719" s="258" t="s">
        <v>1144</v>
      </c>
      <c r="C719" s="258" t="s">
        <v>128</v>
      </c>
      <c r="D719" s="259" t="s">
        <v>1145</v>
      </c>
      <c r="E719" s="260">
        <v>2.54</v>
      </c>
      <c r="F719" s="260">
        <v>25.6</v>
      </c>
      <c r="G719" s="260">
        <v>65.02</v>
      </c>
      <c r="H719" s="260">
        <v>0</v>
      </c>
      <c r="J719" s="173" t="s">
        <v>348</v>
      </c>
      <c r="K719" s="173" t="str">
        <f t="shared" si="3"/>
        <v>C_N</v>
      </c>
    </row>
    <row r="720" spans="1:11" x14ac:dyDescent="0.25">
      <c r="A720" s="175"/>
      <c r="B720" s="176"/>
      <c r="C720" s="176"/>
      <c r="D720" s="177"/>
      <c r="E720" s="178"/>
      <c r="F720" s="178"/>
      <c r="G720" s="178"/>
      <c r="H720" s="178"/>
      <c r="J720" s="173" t="s">
        <v>348</v>
      </c>
      <c r="K720" s="173" t="str">
        <f t="shared" si="3"/>
        <v>C_N</v>
      </c>
    </row>
    <row r="721" spans="1:11" x14ac:dyDescent="0.25">
      <c r="A721" s="175"/>
      <c r="B721" s="176"/>
      <c r="C721" s="176"/>
      <c r="D721" s="177"/>
      <c r="E721" s="178"/>
      <c r="F721" s="178"/>
      <c r="G721" s="178"/>
      <c r="H721" s="178"/>
      <c r="J721" s="173" t="s">
        <v>348</v>
      </c>
      <c r="K721" s="173" t="str">
        <f t="shared" si="3"/>
        <v>C_N</v>
      </c>
    </row>
    <row r="722" spans="1:11" x14ac:dyDescent="0.25">
      <c r="A722" s="175"/>
      <c r="B722" s="176"/>
      <c r="C722" s="176"/>
      <c r="D722" s="177"/>
      <c r="E722" s="178"/>
      <c r="F722" s="178"/>
      <c r="G722" s="178"/>
      <c r="H722" s="178"/>
      <c r="J722" s="173" t="s">
        <v>348</v>
      </c>
      <c r="K722" s="173" t="str">
        <f t="shared" si="3"/>
        <v>C_N</v>
      </c>
    </row>
    <row r="723" spans="1:11" x14ac:dyDescent="0.25">
      <c r="A723" s="175"/>
      <c r="B723" s="176"/>
      <c r="C723" s="176"/>
      <c r="D723" s="177"/>
      <c r="E723" s="178"/>
      <c r="F723" s="178"/>
      <c r="G723" s="178"/>
      <c r="H723" s="178"/>
      <c r="J723" s="173" t="s">
        <v>348</v>
      </c>
      <c r="K723" s="173" t="str">
        <f t="shared" si="3"/>
        <v>C_N</v>
      </c>
    </row>
    <row r="724" spans="1:11" x14ac:dyDescent="0.25">
      <c r="A724" s="175"/>
      <c r="B724" s="176"/>
      <c r="C724" s="176"/>
      <c r="D724" s="177"/>
      <c r="E724" s="178"/>
      <c r="F724" s="178"/>
      <c r="G724" s="178"/>
      <c r="H724" s="178"/>
      <c r="J724" s="173" t="s">
        <v>348</v>
      </c>
      <c r="K724" s="173" t="str">
        <f t="shared" si="3"/>
        <v>C_N</v>
      </c>
    </row>
    <row r="725" spans="1:11" x14ac:dyDescent="0.25">
      <c r="A725" s="175"/>
      <c r="B725" s="176"/>
      <c r="C725" s="176"/>
      <c r="D725" s="177"/>
      <c r="E725" s="178"/>
      <c r="F725" s="178"/>
      <c r="G725" s="178"/>
      <c r="H725" s="178"/>
      <c r="J725" s="173" t="s">
        <v>348</v>
      </c>
      <c r="K725" s="173" t="str">
        <f t="shared" si="3"/>
        <v>C_N</v>
      </c>
    </row>
    <row r="726" spans="1:11" x14ac:dyDescent="0.25">
      <c r="A726" s="175"/>
      <c r="B726" s="176"/>
      <c r="C726" s="176"/>
      <c r="D726" s="177"/>
      <c r="E726" s="178"/>
      <c r="F726" s="178"/>
      <c r="G726" s="178"/>
      <c r="H726" s="178"/>
      <c r="J726" s="173" t="s">
        <v>348</v>
      </c>
      <c r="K726" s="173" t="str">
        <f t="shared" si="3"/>
        <v>C_N</v>
      </c>
    </row>
    <row r="727" spans="1:11" x14ac:dyDescent="0.25">
      <c r="A727" s="175"/>
      <c r="B727" s="176"/>
      <c r="C727" s="176"/>
      <c r="D727" s="177"/>
      <c r="E727" s="178"/>
      <c r="F727" s="178"/>
      <c r="G727" s="178"/>
      <c r="H727" s="178"/>
      <c r="J727" s="173" t="s">
        <v>348</v>
      </c>
      <c r="K727" s="173" t="str">
        <f t="shared" si="3"/>
        <v>C_N</v>
      </c>
    </row>
    <row r="728" spans="1:11" x14ac:dyDescent="0.25">
      <c r="A728" s="175"/>
      <c r="B728" s="176"/>
      <c r="C728" s="176"/>
      <c r="D728" s="177"/>
      <c r="E728" s="178"/>
      <c r="F728" s="178"/>
      <c r="G728" s="178"/>
      <c r="H728" s="178"/>
      <c r="J728" s="173" t="s">
        <v>348</v>
      </c>
      <c r="K728" s="173" t="str">
        <f t="shared" si="3"/>
        <v>C_N</v>
      </c>
    </row>
    <row r="729" spans="1:11" x14ac:dyDescent="0.25">
      <c r="A729" s="175"/>
      <c r="B729" s="176"/>
      <c r="C729" s="176"/>
      <c r="D729" s="177"/>
      <c r="E729" s="178"/>
      <c r="F729" s="178"/>
      <c r="G729" s="178"/>
      <c r="H729" s="178"/>
      <c r="J729" s="173" t="s">
        <v>348</v>
      </c>
      <c r="K729" s="173" t="str">
        <f t="shared" si="3"/>
        <v>C_N</v>
      </c>
    </row>
    <row r="730" spans="1:11" x14ac:dyDescent="0.25">
      <c r="A730" s="175"/>
      <c r="B730" s="176"/>
      <c r="C730" s="176"/>
      <c r="D730" s="177"/>
      <c r="E730" s="178"/>
      <c r="F730" s="178"/>
      <c r="G730" s="178"/>
      <c r="H730" s="178"/>
      <c r="J730" s="173" t="s">
        <v>348</v>
      </c>
      <c r="K730" s="173" t="str">
        <f t="shared" si="3"/>
        <v>C_N</v>
      </c>
    </row>
    <row r="731" spans="1:11" x14ac:dyDescent="0.25">
      <c r="A731" s="175"/>
      <c r="B731" s="176"/>
      <c r="C731" s="176"/>
      <c r="D731" s="177"/>
      <c r="E731" s="178"/>
      <c r="F731" s="178"/>
      <c r="G731" s="178"/>
      <c r="H731" s="178"/>
      <c r="J731" s="173" t="s">
        <v>348</v>
      </c>
      <c r="K731" s="173" t="str">
        <f t="shared" si="3"/>
        <v>C_N</v>
      </c>
    </row>
    <row r="732" spans="1:11" x14ac:dyDescent="0.25">
      <c r="A732" s="175"/>
      <c r="B732" s="176"/>
      <c r="C732" s="176"/>
      <c r="D732" s="177"/>
      <c r="E732" s="178"/>
      <c r="F732" s="178"/>
      <c r="G732" s="178"/>
      <c r="H732" s="178"/>
      <c r="J732" s="173" t="s">
        <v>348</v>
      </c>
      <c r="K732" s="173" t="str">
        <f t="shared" si="3"/>
        <v>C_N</v>
      </c>
    </row>
    <row r="733" spans="1:11" x14ac:dyDescent="0.25">
      <c r="A733" s="175"/>
      <c r="B733" s="176"/>
      <c r="C733" s="176"/>
      <c r="D733" s="177"/>
      <c r="E733" s="178"/>
      <c r="F733" s="178"/>
      <c r="G733" s="178"/>
      <c r="H733" s="178"/>
      <c r="J733" s="173" t="s">
        <v>348</v>
      </c>
      <c r="K733" s="173" t="str">
        <f t="shared" si="3"/>
        <v>C_N</v>
      </c>
    </row>
    <row r="734" spans="1:11" x14ac:dyDescent="0.25">
      <c r="A734" s="175"/>
      <c r="B734" s="176"/>
      <c r="C734" s="176"/>
      <c r="D734" s="177"/>
      <c r="E734" s="178"/>
      <c r="F734" s="178"/>
      <c r="G734" s="178"/>
      <c r="H734" s="178"/>
      <c r="J734" s="173" t="s">
        <v>348</v>
      </c>
      <c r="K734" s="173" t="str">
        <f t="shared" si="3"/>
        <v>C_N</v>
      </c>
    </row>
    <row r="735" spans="1:11" x14ac:dyDescent="0.25">
      <c r="A735" s="175"/>
      <c r="B735" s="176"/>
      <c r="C735" s="176"/>
      <c r="D735" s="177"/>
      <c r="E735" s="178"/>
      <c r="F735" s="178"/>
      <c r="G735" s="178"/>
      <c r="H735" s="178"/>
      <c r="J735" s="173" t="s">
        <v>348</v>
      </c>
      <c r="K735" s="173" t="str">
        <f t="shared" si="3"/>
        <v>C_N</v>
      </c>
    </row>
    <row r="736" spans="1:11" x14ac:dyDescent="0.25">
      <c r="A736" s="175"/>
      <c r="B736" s="176"/>
      <c r="C736" s="176"/>
      <c r="D736" s="177"/>
      <c r="E736" s="178"/>
      <c r="F736" s="178"/>
      <c r="G736" s="178"/>
      <c r="H736" s="178"/>
      <c r="J736" s="173" t="s">
        <v>348</v>
      </c>
      <c r="K736" s="173" t="str">
        <f t="shared" si="3"/>
        <v>C_N</v>
      </c>
    </row>
    <row r="737" spans="1:11" x14ac:dyDescent="0.25">
      <c r="A737" s="175"/>
      <c r="B737" s="176"/>
      <c r="C737" s="176"/>
      <c r="D737" s="177"/>
      <c r="E737" s="178"/>
      <c r="F737" s="178"/>
      <c r="G737" s="178"/>
      <c r="H737" s="178"/>
      <c r="J737" s="173" t="s">
        <v>348</v>
      </c>
      <c r="K737" s="173" t="str">
        <f t="shared" si="3"/>
        <v>C_N</v>
      </c>
    </row>
    <row r="738" spans="1:11" x14ac:dyDescent="0.25">
      <c r="A738" s="175"/>
      <c r="B738" s="176"/>
      <c r="C738" s="176"/>
      <c r="D738" s="177"/>
      <c r="E738" s="178"/>
      <c r="F738" s="178"/>
      <c r="G738" s="178"/>
      <c r="H738" s="178"/>
      <c r="J738" s="173" t="s">
        <v>348</v>
      </c>
      <c r="K738" s="173" t="str">
        <f t="shared" si="3"/>
        <v>C_N</v>
      </c>
    </row>
    <row r="739" spans="1:11" x14ac:dyDescent="0.25">
      <c r="A739" s="175"/>
      <c r="B739" s="176"/>
      <c r="C739" s="176"/>
      <c r="D739" s="177"/>
      <c r="E739" s="178"/>
      <c r="F739" s="178"/>
      <c r="G739" s="178"/>
      <c r="H739" s="178"/>
      <c r="J739" s="173" t="s">
        <v>348</v>
      </c>
      <c r="K739" s="173" t="str">
        <f t="shared" si="3"/>
        <v>C_N</v>
      </c>
    </row>
    <row r="740" spans="1:11" x14ac:dyDescent="0.25">
      <c r="A740" s="175"/>
      <c r="B740" s="176"/>
      <c r="C740" s="176"/>
      <c r="D740" s="177"/>
      <c r="E740" s="178"/>
      <c r="F740" s="178"/>
      <c r="G740" s="178"/>
      <c r="H740" s="178"/>
      <c r="J740" s="173" t="s">
        <v>348</v>
      </c>
      <c r="K740" s="173" t="str">
        <f t="shared" si="3"/>
        <v>C_N</v>
      </c>
    </row>
    <row r="741" spans="1:11" x14ac:dyDescent="0.25">
      <c r="A741" s="175"/>
      <c r="B741" s="176"/>
      <c r="C741" s="176"/>
      <c r="D741" s="177"/>
      <c r="E741" s="178"/>
      <c r="F741" s="178"/>
      <c r="G741" s="178"/>
      <c r="H741" s="178"/>
      <c r="J741" s="173" t="s">
        <v>348</v>
      </c>
      <c r="K741" s="173" t="str">
        <f t="shared" si="3"/>
        <v>C_N</v>
      </c>
    </row>
    <row r="742" spans="1:11" x14ac:dyDescent="0.25">
      <c r="A742" s="175"/>
      <c r="B742" s="176"/>
      <c r="C742" s="176"/>
      <c r="D742" s="177"/>
      <c r="E742" s="178"/>
      <c r="F742" s="178"/>
      <c r="G742" s="178"/>
      <c r="H742" s="178"/>
      <c r="J742" s="173" t="s">
        <v>348</v>
      </c>
      <c r="K742" s="173" t="str">
        <f t="shared" si="3"/>
        <v>C_N</v>
      </c>
    </row>
    <row r="743" spans="1:11" x14ac:dyDescent="0.25">
      <c r="A743" s="175"/>
      <c r="B743" s="176"/>
      <c r="C743" s="176"/>
      <c r="D743" s="177"/>
      <c r="E743" s="178"/>
      <c r="F743" s="178"/>
      <c r="G743" s="178"/>
      <c r="H743" s="178"/>
      <c r="J743" s="173" t="s">
        <v>348</v>
      </c>
      <c r="K743" s="173" t="str">
        <f t="shared" si="3"/>
        <v>C_N</v>
      </c>
    </row>
    <row r="744" spans="1:11" x14ac:dyDescent="0.25">
      <c r="A744" s="175"/>
      <c r="B744" s="176"/>
      <c r="C744" s="176"/>
      <c r="D744" s="177"/>
      <c r="E744" s="178"/>
      <c r="F744" s="178"/>
      <c r="G744" s="178"/>
      <c r="H744" s="178"/>
      <c r="J744" s="173" t="s">
        <v>348</v>
      </c>
      <c r="K744" s="173" t="str">
        <f t="shared" si="3"/>
        <v>C_N</v>
      </c>
    </row>
    <row r="745" spans="1:11" x14ac:dyDescent="0.25">
      <c r="A745" s="175"/>
      <c r="B745" s="176"/>
      <c r="C745" s="176"/>
      <c r="D745" s="177"/>
      <c r="E745" s="178"/>
      <c r="F745" s="178"/>
      <c r="G745" s="178"/>
      <c r="H745" s="178"/>
      <c r="J745" s="173" t="s">
        <v>348</v>
      </c>
      <c r="K745" s="173" t="str">
        <f t="shared" si="3"/>
        <v>C_N</v>
      </c>
    </row>
    <row r="746" spans="1:11" x14ac:dyDescent="0.25">
      <c r="A746" s="175"/>
      <c r="B746" s="176"/>
      <c r="C746" s="176"/>
      <c r="D746" s="177"/>
      <c r="E746" s="178"/>
      <c r="F746" s="178"/>
      <c r="G746" s="178"/>
      <c r="H746" s="178"/>
      <c r="J746" s="173" t="s">
        <v>348</v>
      </c>
      <c r="K746" s="173" t="str">
        <f t="shared" si="3"/>
        <v>C_N</v>
      </c>
    </row>
    <row r="747" spans="1:11" x14ac:dyDescent="0.25">
      <c r="A747" s="175"/>
      <c r="B747" s="176"/>
      <c r="C747" s="176"/>
      <c r="D747" s="177"/>
      <c r="E747" s="178"/>
      <c r="F747" s="178"/>
      <c r="G747" s="178"/>
      <c r="H747" s="178"/>
      <c r="J747" s="173" t="s">
        <v>348</v>
      </c>
      <c r="K747" s="173" t="str">
        <f t="shared" si="3"/>
        <v>C_N</v>
      </c>
    </row>
    <row r="748" spans="1:11" x14ac:dyDescent="0.25">
      <c r="A748" s="175"/>
      <c r="B748" s="176"/>
      <c r="C748" s="176"/>
      <c r="D748" s="177"/>
      <c r="E748" s="178"/>
      <c r="F748" s="178"/>
      <c r="G748" s="178"/>
      <c r="H748" s="178"/>
      <c r="J748" s="173" t="s">
        <v>348</v>
      </c>
      <c r="K748" s="173" t="str">
        <f t="shared" si="3"/>
        <v>C_N</v>
      </c>
    </row>
    <row r="749" spans="1:11" x14ac:dyDescent="0.25">
      <c r="A749" s="175"/>
      <c r="B749" s="176"/>
      <c r="C749" s="176"/>
      <c r="D749" s="177"/>
      <c r="E749" s="178"/>
      <c r="F749" s="178"/>
      <c r="G749" s="178"/>
      <c r="H749" s="178"/>
      <c r="J749" s="173" t="s">
        <v>348</v>
      </c>
      <c r="K749" s="173" t="str">
        <f t="shared" si="3"/>
        <v>C_N</v>
      </c>
    </row>
    <row r="750" spans="1:11" x14ac:dyDescent="0.25">
      <c r="A750" s="175"/>
      <c r="B750" s="176"/>
      <c r="C750" s="176"/>
      <c r="D750" s="177"/>
      <c r="E750" s="178"/>
      <c r="F750" s="178"/>
      <c r="G750" s="178"/>
      <c r="H750" s="178"/>
      <c r="J750" s="173" t="s">
        <v>348</v>
      </c>
      <c r="K750" s="173" t="str">
        <f>IF(E750&gt;23,"C_A","C_N")</f>
        <v>C_N</v>
      </c>
    </row>
    <row r="751" spans="1:11" x14ac:dyDescent="0.25">
      <c r="A751" s="175"/>
      <c r="B751" s="176"/>
      <c r="C751" s="176"/>
      <c r="D751" s="177"/>
      <c r="E751" s="178"/>
      <c r="F751" s="178"/>
      <c r="G751" s="178"/>
      <c r="H751" s="178"/>
      <c r="J751" s="173" t="s">
        <v>348</v>
      </c>
      <c r="K751" s="173" t="str">
        <f t="shared" ref="K751:K786" si="4">IF(E751&gt;23,"C_A","C_N")</f>
        <v>C_N</v>
      </c>
    </row>
    <row r="752" spans="1:11" x14ac:dyDescent="0.25">
      <c r="A752" s="175"/>
      <c r="B752" s="176"/>
      <c r="C752" s="176"/>
      <c r="D752" s="177"/>
      <c r="E752" s="178"/>
      <c r="F752" s="178"/>
      <c r="G752" s="178"/>
      <c r="H752" s="178"/>
      <c r="J752" s="173" t="s">
        <v>348</v>
      </c>
      <c r="K752" s="173" t="str">
        <f t="shared" si="4"/>
        <v>C_N</v>
      </c>
    </row>
    <row r="753" spans="1:11" x14ac:dyDescent="0.25">
      <c r="A753" s="175"/>
      <c r="B753" s="176"/>
      <c r="C753" s="176"/>
      <c r="D753" s="177"/>
      <c r="E753" s="178"/>
      <c r="F753" s="178"/>
      <c r="G753" s="178"/>
      <c r="H753" s="178"/>
      <c r="J753" s="173" t="s">
        <v>348</v>
      </c>
      <c r="K753" s="173" t="str">
        <f t="shared" si="4"/>
        <v>C_N</v>
      </c>
    </row>
    <row r="754" spans="1:11" x14ac:dyDescent="0.25">
      <c r="A754" s="175"/>
      <c r="B754" s="176"/>
      <c r="C754" s="176"/>
      <c r="D754" s="177"/>
      <c r="E754" s="178"/>
      <c r="F754" s="178"/>
      <c r="G754" s="178"/>
      <c r="H754" s="178"/>
      <c r="J754" s="173" t="s">
        <v>348</v>
      </c>
      <c r="K754" s="173" t="str">
        <f t="shared" si="4"/>
        <v>C_N</v>
      </c>
    </row>
    <row r="755" spans="1:11" x14ac:dyDescent="0.25">
      <c r="A755" s="175"/>
      <c r="B755" s="176"/>
      <c r="C755" s="176"/>
      <c r="D755" s="177"/>
      <c r="E755" s="178"/>
      <c r="F755" s="178"/>
      <c r="G755" s="178"/>
      <c r="H755" s="178"/>
      <c r="J755" s="173" t="s">
        <v>348</v>
      </c>
      <c r="K755" s="173" t="str">
        <f t="shared" si="4"/>
        <v>C_N</v>
      </c>
    </row>
    <row r="756" spans="1:11" x14ac:dyDescent="0.25">
      <c r="A756" s="175"/>
      <c r="B756" s="176"/>
      <c r="C756" s="176"/>
      <c r="D756" s="177"/>
      <c r="E756" s="178"/>
      <c r="F756" s="178"/>
      <c r="G756" s="178"/>
      <c r="H756" s="178"/>
      <c r="J756" s="173" t="s">
        <v>348</v>
      </c>
      <c r="K756" s="173" t="str">
        <f t="shared" si="4"/>
        <v>C_N</v>
      </c>
    </row>
    <row r="757" spans="1:11" x14ac:dyDescent="0.25">
      <c r="A757" s="175"/>
      <c r="B757" s="176"/>
      <c r="C757" s="176"/>
      <c r="D757" s="177"/>
      <c r="E757" s="178"/>
      <c r="F757" s="178"/>
      <c r="G757" s="178"/>
      <c r="H757" s="178"/>
      <c r="J757" s="173" t="s">
        <v>348</v>
      </c>
      <c r="K757" s="173" t="str">
        <f t="shared" si="4"/>
        <v>C_N</v>
      </c>
    </row>
    <row r="758" spans="1:11" x14ac:dyDescent="0.25">
      <c r="A758" s="175"/>
      <c r="B758" s="176"/>
      <c r="C758" s="176"/>
      <c r="D758" s="177"/>
      <c r="E758" s="178"/>
      <c r="F758" s="178"/>
      <c r="G758" s="178"/>
      <c r="H758" s="178"/>
      <c r="J758" s="173" t="s">
        <v>348</v>
      </c>
      <c r="K758" s="173" t="str">
        <f t="shared" si="4"/>
        <v>C_N</v>
      </c>
    </row>
    <row r="759" spans="1:11" x14ac:dyDescent="0.25">
      <c r="A759" s="175"/>
      <c r="B759" s="176"/>
      <c r="C759" s="176"/>
      <c r="D759" s="177"/>
      <c r="E759" s="178"/>
      <c r="F759" s="178"/>
      <c r="G759" s="178"/>
      <c r="H759" s="178"/>
      <c r="J759" s="173" t="s">
        <v>348</v>
      </c>
      <c r="K759" s="173" t="str">
        <f t="shared" si="4"/>
        <v>C_N</v>
      </c>
    </row>
    <row r="760" spans="1:11" x14ac:dyDescent="0.25">
      <c r="A760" s="175"/>
      <c r="B760" s="176"/>
      <c r="C760" s="176"/>
      <c r="D760" s="177"/>
      <c r="E760" s="178"/>
      <c r="F760" s="178"/>
      <c r="G760" s="178"/>
      <c r="H760" s="178"/>
      <c r="J760" s="173" t="s">
        <v>348</v>
      </c>
      <c r="K760" s="173" t="str">
        <f t="shared" si="4"/>
        <v>C_N</v>
      </c>
    </row>
    <row r="761" spans="1:11" x14ac:dyDescent="0.25">
      <c r="A761" s="175"/>
      <c r="B761" s="176"/>
      <c r="C761" s="176"/>
      <c r="D761" s="177"/>
      <c r="E761" s="178"/>
      <c r="F761" s="178"/>
      <c r="G761" s="178"/>
      <c r="H761" s="178"/>
      <c r="J761" s="173" t="s">
        <v>348</v>
      </c>
      <c r="K761" s="173" t="str">
        <f t="shared" si="4"/>
        <v>C_N</v>
      </c>
    </row>
    <row r="762" spans="1:11" x14ac:dyDescent="0.25">
      <c r="A762" s="175"/>
      <c r="B762" s="176"/>
      <c r="C762" s="176"/>
      <c r="D762" s="177"/>
      <c r="E762" s="178"/>
      <c r="F762" s="178"/>
      <c r="G762" s="178"/>
      <c r="H762" s="178"/>
      <c r="J762" s="173" t="s">
        <v>348</v>
      </c>
      <c r="K762" s="173" t="str">
        <f t="shared" si="4"/>
        <v>C_N</v>
      </c>
    </row>
    <row r="763" spans="1:11" x14ac:dyDescent="0.25">
      <c r="A763" s="175"/>
      <c r="B763" s="176"/>
      <c r="C763" s="176"/>
      <c r="D763" s="177"/>
      <c r="E763" s="178"/>
      <c r="F763" s="178"/>
      <c r="G763" s="178"/>
      <c r="H763" s="178"/>
      <c r="J763" s="173" t="s">
        <v>348</v>
      </c>
      <c r="K763" s="173" t="str">
        <f t="shared" si="4"/>
        <v>C_N</v>
      </c>
    </row>
    <row r="764" spans="1:11" x14ac:dyDescent="0.25">
      <c r="A764" s="175"/>
      <c r="B764" s="176"/>
      <c r="C764" s="176"/>
      <c r="D764" s="177"/>
      <c r="E764" s="178"/>
      <c r="F764" s="178"/>
      <c r="G764" s="178"/>
      <c r="H764" s="178"/>
      <c r="J764" s="173" t="s">
        <v>348</v>
      </c>
      <c r="K764" s="173" t="str">
        <f t="shared" si="4"/>
        <v>C_N</v>
      </c>
    </row>
    <row r="765" spans="1:11" x14ac:dyDescent="0.25">
      <c r="A765" s="175"/>
      <c r="B765" s="176"/>
      <c r="C765" s="176"/>
      <c r="D765" s="177"/>
      <c r="E765" s="178"/>
      <c r="F765" s="178"/>
      <c r="G765" s="178"/>
      <c r="H765" s="178"/>
      <c r="J765" s="173" t="s">
        <v>348</v>
      </c>
      <c r="K765" s="173" t="str">
        <f t="shared" si="4"/>
        <v>C_N</v>
      </c>
    </row>
    <row r="766" spans="1:11" x14ac:dyDescent="0.25">
      <c r="A766" s="175"/>
      <c r="B766" s="176"/>
      <c r="C766" s="176"/>
      <c r="D766" s="177"/>
      <c r="E766" s="178"/>
      <c r="F766" s="178"/>
      <c r="G766" s="178"/>
      <c r="H766" s="178"/>
      <c r="J766" s="173" t="s">
        <v>348</v>
      </c>
      <c r="K766" s="173" t="str">
        <f t="shared" si="4"/>
        <v>C_N</v>
      </c>
    </row>
    <row r="767" spans="1:11" x14ac:dyDescent="0.25">
      <c r="A767" s="175"/>
      <c r="B767" s="176"/>
      <c r="C767" s="176"/>
      <c r="D767" s="177"/>
      <c r="E767" s="178"/>
      <c r="F767" s="178"/>
      <c r="G767" s="178"/>
      <c r="H767" s="178"/>
      <c r="J767" s="173" t="s">
        <v>348</v>
      </c>
      <c r="K767" s="173" t="str">
        <f t="shared" si="4"/>
        <v>C_N</v>
      </c>
    </row>
    <row r="768" spans="1:11" x14ac:dyDescent="0.25">
      <c r="A768" s="175"/>
      <c r="B768" s="176"/>
      <c r="C768" s="176"/>
      <c r="D768" s="177"/>
      <c r="E768" s="178"/>
      <c r="F768" s="178"/>
      <c r="G768" s="178"/>
      <c r="H768" s="178"/>
      <c r="J768" s="173" t="s">
        <v>348</v>
      </c>
      <c r="K768" s="173" t="str">
        <f t="shared" si="4"/>
        <v>C_N</v>
      </c>
    </row>
    <row r="769" spans="1:11" x14ac:dyDescent="0.25">
      <c r="A769" s="175"/>
      <c r="B769" s="176"/>
      <c r="C769" s="176"/>
      <c r="D769" s="177"/>
      <c r="E769" s="178"/>
      <c r="F769" s="178"/>
      <c r="G769" s="178"/>
      <c r="H769" s="178"/>
      <c r="J769" s="173" t="s">
        <v>348</v>
      </c>
      <c r="K769" s="173" t="str">
        <f t="shared" si="4"/>
        <v>C_N</v>
      </c>
    </row>
    <row r="770" spans="1:11" x14ac:dyDescent="0.25">
      <c r="A770" s="175"/>
      <c r="B770" s="176"/>
      <c r="C770" s="176"/>
      <c r="D770" s="177"/>
      <c r="E770" s="178"/>
      <c r="F770" s="178"/>
      <c r="G770" s="178"/>
      <c r="H770" s="178"/>
      <c r="J770" s="173" t="s">
        <v>348</v>
      </c>
      <c r="K770" s="173" t="str">
        <f t="shared" si="4"/>
        <v>C_N</v>
      </c>
    </row>
    <row r="771" spans="1:11" x14ac:dyDescent="0.25">
      <c r="A771" s="175"/>
      <c r="B771" s="176"/>
      <c r="C771" s="176"/>
      <c r="D771" s="177"/>
      <c r="E771" s="178"/>
      <c r="F771" s="178"/>
      <c r="G771" s="178"/>
      <c r="H771" s="178"/>
      <c r="J771" s="173" t="s">
        <v>348</v>
      </c>
      <c r="K771" s="173" t="str">
        <f t="shared" si="4"/>
        <v>C_N</v>
      </c>
    </row>
    <row r="772" spans="1:11" x14ac:dyDescent="0.25">
      <c r="A772" s="175"/>
      <c r="B772" s="176"/>
      <c r="C772" s="176"/>
      <c r="D772" s="177"/>
      <c r="E772" s="178"/>
      <c r="F772" s="178"/>
      <c r="G772" s="178"/>
      <c r="H772" s="178"/>
      <c r="J772" s="173" t="s">
        <v>348</v>
      </c>
      <c r="K772" s="173" t="str">
        <f t="shared" si="4"/>
        <v>C_N</v>
      </c>
    </row>
    <row r="773" spans="1:11" x14ac:dyDescent="0.25">
      <c r="A773" s="175"/>
      <c r="B773" s="176"/>
      <c r="C773" s="176"/>
      <c r="D773" s="177"/>
      <c r="E773" s="178"/>
      <c r="F773" s="178"/>
      <c r="G773" s="178"/>
      <c r="H773" s="178"/>
      <c r="J773" s="173" t="s">
        <v>348</v>
      </c>
      <c r="K773" s="173" t="str">
        <f t="shared" si="4"/>
        <v>C_N</v>
      </c>
    </row>
    <row r="774" spans="1:11" x14ac:dyDescent="0.25">
      <c r="A774" s="175"/>
      <c r="B774" s="176"/>
      <c r="C774" s="176"/>
      <c r="D774" s="177"/>
      <c r="E774" s="178"/>
      <c r="F774" s="178"/>
      <c r="G774" s="178"/>
      <c r="H774" s="178"/>
      <c r="J774" s="173" t="s">
        <v>348</v>
      </c>
      <c r="K774" s="173" t="str">
        <f t="shared" si="4"/>
        <v>C_N</v>
      </c>
    </row>
    <row r="775" spans="1:11" x14ac:dyDescent="0.25">
      <c r="A775" s="175"/>
      <c r="B775" s="176"/>
      <c r="C775" s="176"/>
      <c r="D775" s="177"/>
      <c r="E775" s="178"/>
      <c r="F775" s="178"/>
      <c r="G775" s="178"/>
      <c r="H775" s="178"/>
      <c r="J775" s="173" t="s">
        <v>348</v>
      </c>
      <c r="K775" s="173" t="str">
        <f t="shared" si="4"/>
        <v>C_N</v>
      </c>
    </row>
    <row r="776" spans="1:11" x14ac:dyDescent="0.25">
      <c r="A776" s="175"/>
      <c r="B776" s="176"/>
      <c r="C776" s="176"/>
      <c r="D776" s="177"/>
      <c r="E776" s="178"/>
      <c r="F776" s="178"/>
      <c r="G776" s="178"/>
      <c r="H776" s="178"/>
      <c r="J776" s="173" t="s">
        <v>348</v>
      </c>
      <c r="K776" s="173" t="str">
        <f t="shared" si="4"/>
        <v>C_N</v>
      </c>
    </row>
    <row r="777" spans="1:11" x14ac:dyDescent="0.25">
      <c r="A777" s="175"/>
      <c r="B777" s="176"/>
      <c r="C777" s="176"/>
      <c r="D777" s="177"/>
      <c r="E777" s="178"/>
      <c r="F777" s="178"/>
      <c r="G777" s="178"/>
      <c r="H777" s="178"/>
      <c r="J777" s="173" t="s">
        <v>348</v>
      </c>
      <c r="K777" s="173" t="str">
        <f t="shared" si="4"/>
        <v>C_N</v>
      </c>
    </row>
    <row r="778" spans="1:11" x14ac:dyDescent="0.25">
      <c r="A778" s="175"/>
      <c r="B778" s="176"/>
      <c r="C778" s="176"/>
      <c r="D778" s="177"/>
      <c r="E778" s="178"/>
      <c r="F778" s="178"/>
      <c r="G778" s="178"/>
      <c r="H778" s="178"/>
      <c r="J778" s="173" t="s">
        <v>348</v>
      </c>
      <c r="K778" s="173" t="str">
        <f t="shared" si="4"/>
        <v>C_N</v>
      </c>
    </row>
    <row r="779" spans="1:11" x14ac:dyDescent="0.25">
      <c r="A779" s="175"/>
      <c r="B779" s="176"/>
      <c r="C779" s="176"/>
      <c r="D779" s="177"/>
      <c r="E779" s="178"/>
      <c r="F779" s="178"/>
      <c r="G779" s="178"/>
      <c r="H779" s="178"/>
      <c r="J779" s="173" t="s">
        <v>348</v>
      </c>
      <c r="K779" s="173" t="str">
        <f t="shared" si="4"/>
        <v>C_N</v>
      </c>
    </row>
    <row r="780" spans="1:11" x14ac:dyDescent="0.25">
      <c r="A780" s="175"/>
      <c r="B780" s="176"/>
      <c r="C780" s="176"/>
      <c r="D780" s="177"/>
      <c r="E780" s="178"/>
      <c r="F780" s="178"/>
      <c r="G780" s="178"/>
      <c r="H780" s="178"/>
      <c r="J780" s="173" t="s">
        <v>348</v>
      </c>
      <c r="K780" s="173" t="str">
        <f t="shared" si="4"/>
        <v>C_N</v>
      </c>
    </row>
    <row r="781" spans="1:11" x14ac:dyDescent="0.25">
      <c r="A781" s="175"/>
      <c r="B781" s="176"/>
      <c r="C781" s="176"/>
      <c r="D781" s="177"/>
      <c r="E781" s="178"/>
      <c r="F781" s="178"/>
      <c r="G781" s="178"/>
      <c r="H781" s="178"/>
      <c r="J781" s="173" t="s">
        <v>348</v>
      </c>
      <c r="K781" s="173" t="str">
        <f t="shared" si="4"/>
        <v>C_N</v>
      </c>
    </row>
    <row r="782" spans="1:11" x14ac:dyDescent="0.25">
      <c r="A782" s="175"/>
      <c r="B782" s="176"/>
      <c r="C782" s="176"/>
      <c r="D782" s="177"/>
      <c r="E782" s="178"/>
      <c r="F782" s="178"/>
      <c r="G782" s="178"/>
      <c r="H782" s="178"/>
      <c r="J782" s="173" t="s">
        <v>348</v>
      </c>
      <c r="K782" s="173" t="str">
        <f t="shared" si="4"/>
        <v>C_N</v>
      </c>
    </row>
    <row r="783" spans="1:11" x14ac:dyDescent="0.25">
      <c r="A783" s="175"/>
      <c r="B783" s="176"/>
      <c r="C783" s="176"/>
      <c r="D783" s="177"/>
      <c r="E783" s="178"/>
      <c r="F783" s="178"/>
      <c r="G783" s="178"/>
      <c r="H783" s="178"/>
      <c r="J783" s="173" t="s">
        <v>348</v>
      </c>
      <c r="K783" s="173" t="str">
        <f t="shared" si="4"/>
        <v>C_N</v>
      </c>
    </row>
    <row r="784" spans="1:11" x14ac:dyDescent="0.25">
      <c r="A784" s="175"/>
      <c r="B784" s="176"/>
      <c r="C784" s="176"/>
      <c r="D784" s="177"/>
      <c r="E784" s="178"/>
      <c r="F784" s="178"/>
      <c r="G784" s="178"/>
      <c r="H784" s="178"/>
      <c r="J784" s="173" t="s">
        <v>348</v>
      </c>
      <c r="K784" s="173" t="str">
        <f t="shared" si="4"/>
        <v>C_N</v>
      </c>
    </row>
    <row r="785" spans="1:11" x14ac:dyDescent="0.25">
      <c r="A785" s="175"/>
      <c r="B785" s="176"/>
      <c r="C785" s="176"/>
      <c r="D785" s="177"/>
      <c r="E785" s="178"/>
      <c r="F785" s="178"/>
      <c r="G785" s="178"/>
      <c r="H785" s="178"/>
      <c r="J785" s="173" t="s">
        <v>348</v>
      </c>
      <c r="K785" s="173" t="str">
        <f t="shared" si="4"/>
        <v>C_N</v>
      </c>
    </row>
    <row r="786" spans="1:11" x14ac:dyDescent="0.25">
      <c r="A786" s="175"/>
      <c r="B786" s="176"/>
      <c r="C786" s="176"/>
      <c r="D786" s="177"/>
      <c r="E786" s="178"/>
      <c r="F786" s="178"/>
      <c r="G786" s="178"/>
      <c r="H786" s="178"/>
      <c r="J786" s="173" t="s">
        <v>348</v>
      </c>
      <c r="K786" s="173" t="str">
        <f t="shared" si="4"/>
        <v>C_N</v>
      </c>
    </row>
    <row r="787" spans="1:11" x14ac:dyDescent="0.25">
      <c r="A787" s="175"/>
      <c r="B787" s="176"/>
      <c r="C787" s="176"/>
      <c r="D787" s="177"/>
      <c r="E787" s="178"/>
      <c r="F787" s="178"/>
      <c r="G787" s="178"/>
      <c r="H787" s="178"/>
      <c r="J787" s="173" t="s">
        <v>348</v>
      </c>
      <c r="K787" s="173" t="str">
        <f t="shared" si="3"/>
        <v>C_N</v>
      </c>
    </row>
    <row r="788" spans="1:11" x14ac:dyDescent="0.25">
      <c r="A788" s="175"/>
      <c r="B788" s="176"/>
      <c r="C788" s="176"/>
      <c r="D788" s="177"/>
      <c r="E788" s="178"/>
      <c r="F788" s="178"/>
      <c r="G788" s="178"/>
      <c r="H788" s="178"/>
      <c r="J788" s="173" t="s">
        <v>348</v>
      </c>
      <c r="K788" s="173" t="str">
        <f t="shared" si="0"/>
        <v>C_N</v>
      </c>
    </row>
    <row r="789" spans="1:11" x14ac:dyDescent="0.25">
      <c r="A789" s="175"/>
      <c r="B789" s="176"/>
      <c r="C789" s="176"/>
      <c r="D789" s="177"/>
      <c r="E789" s="178"/>
      <c r="F789" s="178"/>
      <c r="G789" s="178"/>
      <c r="H789" s="178"/>
      <c r="J789" s="173" t="s">
        <v>348</v>
      </c>
      <c r="K789" s="173" t="str">
        <f t="shared" si="0"/>
        <v>C_N</v>
      </c>
    </row>
    <row r="790" spans="1:11" x14ac:dyDescent="0.25">
      <c r="A790" s="175"/>
      <c r="B790" s="176"/>
      <c r="C790" s="176"/>
      <c r="D790" s="177"/>
      <c r="E790" s="178"/>
      <c r="F790" s="178"/>
      <c r="G790" s="178"/>
      <c r="H790" s="178"/>
      <c r="J790" s="173" t="s">
        <v>348</v>
      </c>
      <c r="K790" s="173" t="str">
        <f t="shared" si="0"/>
        <v>C_N</v>
      </c>
    </row>
    <row r="791" spans="1:11" x14ac:dyDescent="0.25">
      <c r="A791" s="175"/>
      <c r="B791" s="176"/>
      <c r="C791" s="176"/>
      <c r="D791" s="177"/>
      <c r="E791" s="178"/>
      <c r="F791" s="178"/>
      <c r="G791" s="178"/>
      <c r="H791" s="178"/>
      <c r="J791" s="173" t="s">
        <v>348</v>
      </c>
      <c r="K791" s="173" t="str">
        <f t="shared" si="0"/>
        <v>C_N</v>
      </c>
    </row>
    <row r="792" spans="1:11" x14ac:dyDescent="0.25">
      <c r="A792" s="175"/>
      <c r="B792" s="176"/>
      <c r="C792" s="176"/>
      <c r="D792" s="177"/>
      <c r="E792" s="178"/>
      <c r="F792" s="178"/>
      <c r="G792" s="178"/>
      <c r="H792" s="178"/>
      <c r="J792" s="173" t="s">
        <v>348</v>
      </c>
      <c r="K792" s="173" t="str">
        <f t="shared" si="0"/>
        <v>C_N</v>
      </c>
    </row>
    <row r="793" spans="1:11" x14ac:dyDescent="0.25">
      <c r="A793" s="175"/>
      <c r="B793" s="176"/>
      <c r="C793" s="176"/>
      <c r="D793" s="177"/>
      <c r="E793" s="178"/>
      <c r="F793" s="178"/>
      <c r="G793" s="178"/>
      <c r="H793" s="178"/>
      <c r="J793" s="173" t="s">
        <v>348</v>
      </c>
      <c r="K793" s="173" t="str">
        <f t="shared" si="0"/>
        <v>C_N</v>
      </c>
    </row>
    <row r="796" spans="1:11" x14ac:dyDescent="0.25">
      <c r="D796" s="173" t="s">
        <v>341</v>
      </c>
      <c r="F796" s="179">
        <f>SUMIF($J$9:$J$793,"A",$F$9:$F$793)</f>
        <v>25920.6515</v>
      </c>
      <c r="G796" s="179">
        <f>SUMIF($J$9:$J$793,"A",$G$9:$G$793)</f>
        <v>529413.99</v>
      </c>
      <c r="H796" s="179"/>
    </row>
    <row r="797" spans="1:11" x14ac:dyDescent="0.25">
      <c r="D797" s="173" t="s">
        <v>342</v>
      </c>
      <c r="F797" s="179">
        <f>SUMIF($J$9:$J$793,"C",$F$9:$F$793)</f>
        <v>9666.8786</v>
      </c>
      <c r="G797" s="179">
        <f>SUMIF($J$9:$J$793,"C",$G$9:$G$793)</f>
        <v>413651.09</v>
      </c>
      <c r="H797" s="179"/>
    </row>
    <row r="798" spans="1:11" x14ac:dyDescent="0.25">
      <c r="D798" s="173" t="s">
        <v>345</v>
      </c>
      <c r="F798" s="179"/>
      <c r="G798" s="179">
        <f>SUMIF($J$9:$J$793,"B",$G$9:$G$793)</f>
        <v>1962713.4100000004</v>
      </c>
      <c r="H798" s="179"/>
    </row>
    <row r="799" spans="1:11" x14ac:dyDescent="0.25">
      <c r="F799" s="179"/>
      <c r="G799" s="179"/>
      <c r="H799" s="179"/>
    </row>
    <row r="800" spans="1:11" x14ac:dyDescent="0.25">
      <c r="D800" s="173" t="s">
        <v>343</v>
      </c>
      <c r="F800" s="179">
        <f>SUMIF($K$9:$K$793,"C_A",$F$9:$F$793)</f>
        <v>7770.0837999999994</v>
      </c>
      <c r="G800" s="179">
        <f>SUMIF($K$9:$K$793,"C_A",$G$9:$G$793)</f>
        <v>398498.73999999993</v>
      </c>
      <c r="H800" s="179"/>
    </row>
    <row r="801" spans="4:8" x14ac:dyDescent="0.25">
      <c r="D801" s="173" t="s">
        <v>344</v>
      </c>
      <c r="F801" s="179">
        <f>SUMIF($K$9:$K$793,"C_N",$F$9:$F$793)</f>
        <v>1896.7947999999997</v>
      </c>
      <c r="G801" s="179">
        <f>SUMIF($K$9:$K$793,"C_N",$G$9:$G$793)</f>
        <v>15152.349999999997</v>
      </c>
      <c r="H801" s="179"/>
    </row>
    <row r="802" spans="4:8" x14ac:dyDescent="0.25">
      <c r="F802" s="179"/>
      <c r="G802" s="179"/>
      <c r="H802" s="179"/>
    </row>
  </sheetData>
  <mergeCells count="8">
    <mergeCell ref="A6:H6"/>
    <mergeCell ref="A7:H7"/>
    <mergeCell ref="A1:H1"/>
    <mergeCell ref="A2:H2"/>
    <mergeCell ref="A3:H3"/>
    <mergeCell ref="A4:H4"/>
    <mergeCell ref="A5:F5"/>
    <mergeCell ref="G5:H5"/>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42"/>
  <sheetViews>
    <sheetView topLeftCell="A16" workbookViewId="0">
      <selection activeCell="C42" sqref="C42"/>
    </sheetView>
  </sheetViews>
  <sheetFormatPr baseColWidth="10" defaultColWidth="9.140625" defaultRowHeight="15" x14ac:dyDescent="0.25"/>
  <cols>
    <col min="2" max="2" width="28.42578125" customWidth="1"/>
  </cols>
  <sheetData>
    <row r="1" spans="1:3" x14ac:dyDescent="0.25">
      <c r="A1" s="258" t="s">
        <v>358</v>
      </c>
      <c r="B1" s="259" t="s">
        <v>359</v>
      </c>
      <c r="C1" s="260">
        <v>127.5607</v>
      </c>
    </row>
    <row r="2" spans="1:3" x14ac:dyDescent="0.25">
      <c r="A2" s="258" t="s">
        <v>365</v>
      </c>
      <c r="B2" s="259" t="s">
        <v>202</v>
      </c>
      <c r="C2" s="260">
        <v>5.28</v>
      </c>
    </row>
    <row r="3" spans="1:3" x14ac:dyDescent="0.25">
      <c r="A3" s="258" t="s">
        <v>363</v>
      </c>
      <c r="B3" s="259" t="s">
        <v>189</v>
      </c>
      <c r="C3" s="260">
        <v>166.6163</v>
      </c>
    </row>
    <row r="4" spans="1:3" x14ac:dyDescent="0.25">
      <c r="A4" s="258" t="s">
        <v>203</v>
      </c>
      <c r="B4" s="259" t="s">
        <v>204</v>
      </c>
      <c r="C4" s="260">
        <v>110.3879</v>
      </c>
    </row>
    <row r="5" spans="1:3" x14ac:dyDescent="0.25">
      <c r="A5" s="258" t="s">
        <v>366</v>
      </c>
      <c r="B5" s="259" t="s">
        <v>204</v>
      </c>
      <c r="C5" s="260">
        <v>469.47800000000001</v>
      </c>
    </row>
    <row r="6" spans="1:3" x14ac:dyDescent="0.25">
      <c r="A6" s="258" t="s">
        <v>360</v>
      </c>
      <c r="B6" s="259" t="s">
        <v>185</v>
      </c>
      <c r="C6" s="260">
        <v>15.12</v>
      </c>
    </row>
    <row r="7" spans="1:3" x14ac:dyDescent="0.25">
      <c r="A7" s="258" t="s">
        <v>361</v>
      </c>
      <c r="B7" s="259" t="s">
        <v>186</v>
      </c>
      <c r="C7" s="260">
        <v>12.545</v>
      </c>
    </row>
    <row r="8" spans="1:3" x14ac:dyDescent="0.25">
      <c r="A8" s="262" t="s">
        <v>370</v>
      </c>
      <c r="B8" s="263" t="s">
        <v>216</v>
      </c>
      <c r="C8" s="264">
        <v>1448.2225000000001</v>
      </c>
    </row>
    <row r="9" spans="1:3" x14ac:dyDescent="0.25">
      <c r="A9" s="258" t="s">
        <v>211</v>
      </c>
      <c r="B9" s="259" t="s">
        <v>212</v>
      </c>
      <c r="C9" s="260">
        <v>57.177500000000002</v>
      </c>
    </row>
    <row r="10" spans="1:3" x14ac:dyDescent="0.25">
      <c r="A10" s="258" t="s">
        <v>369</v>
      </c>
      <c r="B10" s="259" t="s">
        <v>212</v>
      </c>
      <c r="C10" s="260">
        <v>610.42970000000003</v>
      </c>
    </row>
    <row r="11" spans="1:3" x14ac:dyDescent="0.25">
      <c r="A11" s="258" t="s">
        <v>364</v>
      </c>
      <c r="B11" s="259" t="s">
        <v>196</v>
      </c>
      <c r="C11" s="260">
        <v>1.7130000000000001</v>
      </c>
    </row>
    <row r="12" spans="1:3" x14ac:dyDescent="0.25">
      <c r="A12" s="258" t="s">
        <v>362</v>
      </c>
      <c r="B12" s="259" t="s">
        <v>187</v>
      </c>
      <c r="C12" s="260">
        <v>0</v>
      </c>
    </row>
    <row r="13" spans="1:3" x14ac:dyDescent="0.25">
      <c r="A13" s="258" t="s">
        <v>367</v>
      </c>
      <c r="B13" s="259" t="s">
        <v>368</v>
      </c>
      <c r="C13" s="260">
        <v>0.05</v>
      </c>
    </row>
    <row r="14" spans="1:3" x14ac:dyDescent="0.25">
      <c r="A14" s="258" t="s">
        <v>84</v>
      </c>
      <c r="B14" s="259" t="s">
        <v>148</v>
      </c>
      <c r="C14" s="260">
        <v>10.400600000000001</v>
      </c>
    </row>
    <row r="15" spans="1:3" x14ac:dyDescent="0.25">
      <c r="A15" s="258" t="s">
        <v>219</v>
      </c>
      <c r="B15" s="259" t="s">
        <v>220</v>
      </c>
      <c r="C15" s="260">
        <v>456.03460000000001</v>
      </c>
    </row>
    <row r="16" spans="1:3" x14ac:dyDescent="0.25">
      <c r="A16" s="258" t="s">
        <v>371</v>
      </c>
      <c r="B16" s="259" t="s">
        <v>220</v>
      </c>
      <c r="C16" s="260">
        <v>8306.0416999999998</v>
      </c>
    </row>
    <row r="17" spans="1:3" x14ac:dyDescent="0.25">
      <c r="A17" s="258" t="s">
        <v>357</v>
      </c>
      <c r="B17" s="259" t="s">
        <v>224</v>
      </c>
      <c r="C17" s="260">
        <v>10.808299999999999</v>
      </c>
    </row>
    <row r="18" spans="1:3" x14ac:dyDescent="0.25">
      <c r="A18" s="258" t="s">
        <v>223</v>
      </c>
      <c r="B18" s="259" t="s">
        <v>224</v>
      </c>
      <c r="C18" s="260">
        <v>540.79480000000001</v>
      </c>
    </row>
    <row r="19" spans="1:3" x14ac:dyDescent="0.25">
      <c r="A19" s="258" t="s">
        <v>373</v>
      </c>
      <c r="B19" s="259" t="s">
        <v>224</v>
      </c>
      <c r="C19" s="260">
        <v>1463.7277999999999</v>
      </c>
    </row>
    <row r="20" spans="1:3" x14ac:dyDescent="0.25">
      <c r="A20" s="258" t="s">
        <v>372</v>
      </c>
      <c r="B20" s="259" t="s">
        <v>244</v>
      </c>
      <c r="C20" s="260">
        <v>906.23299999999995</v>
      </c>
    </row>
    <row r="21" spans="1:3" x14ac:dyDescent="0.25">
      <c r="A21" s="258" t="s">
        <v>86</v>
      </c>
      <c r="B21" s="259" t="s">
        <v>151</v>
      </c>
      <c r="C21" s="260">
        <v>237.096</v>
      </c>
    </row>
    <row r="22" spans="1:3" x14ac:dyDescent="0.25">
      <c r="A22" s="258" t="s">
        <v>374</v>
      </c>
      <c r="B22" s="259" t="s">
        <v>151</v>
      </c>
      <c r="C22" s="260">
        <v>6667.4871999999996</v>
      </c>
    </row>
    <row r="23" spans="1:3" x14ac:dyDescent="0.25">
      <c r="A23" s="258" t="s">
        <v>375</v>
      </c>
      <c r="B23" s="259" t="s">
        <v>166</v>
      </c>
      <c r="C23" s="260">
        <v>5.28</v>
      </c>
    </row>
    <row r="24" spans="1:3" x14ac:dyDescent="0.25">
      <c r="A24" s="258" t="s">
        <v>376</v>
      </c>
      <c r="B24" s="259" t="s">
        <v>157</v>
      </c>
      <c r="C24" s="260">
        <v>269.64760000000001</v>
      </c>
    </row>
    <row r="25" spans="1:3" x14ac:dyDescent="0.25">
      <c r="A25" s="258" t="s">
        <v>106</v>
      </c>
      <c r="B25" s="259" t="s">
        <v>173</v>
      </c>
      <c r="C25" s="260">
        <v>137.8792</v>
      </c>
    </row>
    <row r="26" spans="1:3" x14ac:dyDescent="0.25">
      <c r="A26" s="258" t="s">
        <v>384</v>
      </c>
      <c r="B26" s="259" t="s">
        <v>173</v>
      </c>
      <c r="C26" s="260">
        <v>1458.7562</v>
      </c>
    </row>
    <row r="27" spans="1:3" x14ac:dyDescent="0.25">
      <c r="A27" s="258" t="s">
        <v>102</v>
      </c>
      <c r="B27" s="259" t="s">
        <v>167</v>
      </c>
      <c r="C27" s="260">
        <v>114.3869</v>
      </c>
    </row>
    <row r="28" spans="1:3" x14ac:dyDescent="0.25">
      <c r="A28" s="258" t="s">
        <v>377</v>
      </c>
      <c r="B28" s="259" t="s">
        <v>167</v>
      </c>
      <c r="C28" s="260">
        <v>524.22500000000002</v>
      </c>
    </row>
    <row r="29" spans="1:3" x14ac:dyDescent="0.25">
      <c r="A29" s="258" t="s">
        <v>378</v>
      </c>
      <c r="B29" s="259" t="s">
        <v>153</v>
      </c>
      <c r="C29" s="260">
        <v>15.12</v>
      </c>
    </row>
    <row r="30" spans="1:3" x14ac:dyDescent="0.25">
      <c r="A30" s="258" t="s">
        <v>379</v>
      </c>
      <c r="B30" s="259" t="s">
        <v>154</v>
      </c>
      <c r="C30" s="260">
        <v>10.615</v>
      </c>
    </row>
    <row r="31" spans="1:3" x14ac:dyDescent="0.25">
      <c r="A31" s="258" t="s">
        <v>381</v>
      </c>
      <c r="B31" s="259" t="s">
        <v>382</v>
      </c>
      <c r="C31" s="260">
        <v>0.25</v>
      </c>
    </row>
    <row r="32" spans="1:3" x14ac:dyDescent="0.25">
      <c r="A32" s="262" t="s">
        <v>380</v>
      </c>
      <c r="B32" s="263" t="s">
        <v>174</v>
      </c>
      <c r="C32" s="264">
        <v>313.12450000000001</v>
      </c>
    </row>
    <row r="33" spans="1:3" x14ac:dyDescent="0.25">
      <c r="A33" s="262" t="s">
        <v>388</v>
      </c>
      <c r="B33" s="263" t="s">
        <v>176</v>
      </c>
      <c r="C33" s="264">
        <v>65.349999999999994</v>
      </c>
    </row>
    <row r="34" spans="1:3" x14ac:dyDescent="0.25">
      <c r="A34" s="258" t="s">
        <v>105</v>
      </c>
      <c r="B34" s="259" t="s">
        <v>172</v>
      </c>
      <c r="C34" s="260">
        <v>109.849</v>
      </c>
    </row>
    <row r="35" spans="1:3" x14ac:dyDescent="0.25">
      <c r="A35" s="258" t="s">
        <v>383</v>
      </c>
      <c r="B35" s="259" t="s">
        <v>172</v>
      </c>
      <c r="C35" s="260">
        <v>607.77800000000002</v>
      </c>
    </row>
    <row r="36" spans="1:3" x14ac:dyDescent="0.25">
      <c r="A36" s="258" t="s">
        <v>87</v>
      </c>
      <c r="B36" s="259" t="s">
        <v>152</v>
      </c>
      <c r="C36" s="260">
        <v>7.75</v>
      </c>
    </row>
    <row r="37" spans="1:3" x14ac:dyDescent="0.25">
      <c r="A37" s="258" t="s">
        <v>385</v>
      </c>
      <c r="B37" s="259" t="s">
        <v>152</v>
      </c>
      <c r="C37" s="260">
        <v>254.55250000000001</v>
      </c>
    </row>
    <row r="38" spans="1:3" x14ac:dyDescent="0.25">
      <c r="A38" s="258" t="s">
        <v>389</v>
      </c>
      <c r="B38" s="259" t="s">
        <v>390</v>
      </c>
      <c r="C38" s="260">
        <v>388.608</v>
      </c>
    </row>
    <row r="39" spans="1:3" x14ac:dyDescent="0.25">
      <c r="A39" s="258" t="s">
        <v>386</v>
      </c>
      <c r="B39" s="259" t="s">
        <v>163</v>
      </c>
      <c r="C39" s="260">
        <v>14.275</v>
      </c>
    </row>
    <row r="40" spans="1:3" x14ac:dyDescent="0.25">
      <c r="A40" s="258" t="s">
        <v>387</v>
      </c>
      <c r="B40" s="259" t="s">
        <v>155</v>
      </c>
      <c r="C40" s="260">
        <v>0</v>
      </c>
    </row>
    <row r="42" spans="1:3" x14ac:dyDescent="0.25">
      <c r="C42" s="265">
        <f>SUM(C1:C40)</f>
        <v>25920.651499999996</v>
      </c>
    </row>
  </sheetData>
  <sortState xmlns:xlrd2="http://schemas.microsoft.com/office/spreadsheetml/2017/richdata2" ref="A1:E40">
    <sortCondition ref="B1:B40"/>
    <sortCondition ref="A1:A40"/>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1</vt:i4>
      </vt:variant>
    </vt:vector>
  </HeadingPairs>
  <TitlesOfParts>
    <vt:vector size="6" baseType="lpstr">
      <vt:lpstr>BASE_BEDEC</vt:lpstr>
      <vt:lpstr>H_MA_OBRA</vt:lpstr>
      <vt:lpstr>ESTADISTICA</vt:lpstr>
      <vt:lpstr>COMPONENTS</vt:lpstr>
      <vt:lpstr>LCT</vt:lpstr>
      <vt:lpstr>BASE_BEDEC!Print_Titles</vt:lpstr>
    </vt:vector>
  </TitlesOfParts>
  <Company>IMI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Ajuntament de Barcelona</dc:creator>
  <cp:lastModifiedBy>Joaquin</cp:lastModifiedBy>
  <cp:lastPrinted>2021-12-14T08:03:11Z</cp:lastPrinted>
  <dcterms:created xsi:type="dcterms:W3CDTF">2017-09-05T08:59:43Z</dcterms:created>
  <dcterms:modified xsi:type="dcterms:W3CDTF">2021-12-14T08:43:30Z</dcterms:modified>
</cp:coreProperties>
</file>