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HORTELANO\Desktop\Crea una carpeta\"/>
    </mc:Choice>
  </mc:AlternateContent>
  <xr:revisionPtr revIDLastSave="0" documentId="8_{BFDB2341-D790-40DE-B336-231BC3219C53}" xr6:coauthVersionLast="36" xr6:coauthVersionMax="36" xr10:uidLastSave="{00000000-0000-0000-0000-000000000000}"/>
  <bookViews>
    <workbookView xWindow="6780" yWindow="-30" windowWidth="15135" windowHeight="9345" xr2:uid="{00000000-000D-0000-FFFF-FFFF00000000}"/>
  </bookViews>
  <sheets>
    <sheet name="Reposicions planta" sheetId="2" r:id="rId1"/>
  </sheets>
  <calcPr calcId="191029"/>
</workbook>
</file>

<file path=xl/calcChain.xml><?xml version="1.0" encoding="utf-8"?>
<calcChain xmlns="http://schemas.openxmlformats.org/spreadsheetml/2006/main">
  <c r="G7" i="2" l="1"/>
  <c r="H7" i="2" s="1"/>
  <c r="F8" i="2"/>
  <c r="G8" i="2" s="1"/>
  <c r="H8" i="2" s="1"/>
  <c r="F9" i="2"/>
  <c r="G9" i="2" s="1"/>
  <c r="H9" i="2" s="1"/>
  <c r="F18" i="2"/>
  <c r="G18" i="2" s="1"/>
  <c r="H18" i="2" s="1"/>
  <c r="F17" i="2"/>
  <c r="G17" i="2" s="1"/>
  <c r="H17" i="2" s="1"/>
  <c r="F16" i="2"/>
  <c r="G16" i="2" s="1"/>
  <c r="H16" i="2" s="1"/>
  <c r="F15" i="2"/>
  <c r="G15" i="2" s="1"/>
  <c r="H15" i="2" s="1"/>
  <c r="F14" i="2"/>
  <c r="G14" i="2" s="1"/>
  <c r="H14" i="2" s="1"/>
  <c r="F13" i="2"/>
  <c r="G13" i="2" s="1"/>
  <c r="H13" i="2" s="1"/>
  <c r="F12" i="2"/>
  <c r="G12" i="2" s="1"/>
  <c r="H12" i="2" s="1"/>
  <c r="F11" i="2"/>
  <c r="G11" i="2" s="1"/>
  <c r="H11" i="2" s="1"/>
  <c r="F10" i="2"/>
  <c r="G10" i="2" s="1"/>
  <c r="H10" i="2" s="1"/>
  <c r="F115" i="2" l="1"/>
  <c r="G115" i="2" s="1"/>
  <c r="H115" i="2" s="1"/>
  <c r="F114" i="2"/>
  <c r="G114" i="2" s="1"/>
  <c r="H114" i="2" s="1"/>
  <c r="G112" i="2"/>
  <c r="H112" i="2" s="1"/>
  <c r="F6" i="2"/>
  <c r="G6" i="2" s="1"/>
  <c r="H6" i="2" s="1"/>
  <c r="F113" i="2"/>
  <c r="G113" i="2" s="1"/>
  <c r="H113" i="2" s="1"/>
  <c r="F108" i="2"/>
  <c r="G108" i="2" s="1"/>
  <c r="H108" i="2" s="1"/>
  <c r="F67" i="2"/>
  <c r="G67" i="2" s="1"/>
  <c r="H67" i="2" s="1"/>
  <c r="F61" i="2" l="1"/>
  <c r="G61" i="2" s="1"/>
  <c r="H61" i="2" s="1"/>
  <c r="F62" i="2"/>
  <c r="G62" i="2" s="1"/>
  <c r="H62" i="2" s="1"/>
  <c r="F63" i="2"/>
  <c r="G63" i="2" s="1"/>
  <c r="H63" i="2" s="1"/>
  <c r="F64" i="2"/>
  <c r="F65" i="2"/>
  <c r="G65" i="2" s="1"/>
  <c r="H65" i="2" s="1"/>
  <c r="F66" i="2"/>
  <c r="G66" i="2" s="1"/>
  <c r="H66" i="2" s="1"/>
  <c r="F68" i="2"/>
  <c r="G68" i="2" s="1"/>
  <c r="H68" i="2" s="1"/>
  <c r="F105" i="2"/>
  <c r="G105" i="2" s="1"/>
  <c r="H105" i="2" s="1"/>
  <c r="F104" i="2"/>
  <c r="G104" i="2" s="1"/>
  <c r="H104" i="2" s="1"/>
  <c r="F103" i="2"/>
  <c r="G103" i="2" s="1"/>
  <c r="H103" i="2" s="1"/>
  <c r="F102" i="2"/>
  <c r="G102" i="2" s="1"/>
  <c r="H102" i="2" s="1"/>
  <c r="F101" i="2"/>
  <c r="G101" i="2" s="1"/>
  <c r="H101" i="2" s="1"/>
  <c r="C90" i="2"/>
  <c r="C91" i="2" s="1"/>
  <c r="C93" i="2" s="1"/>
  <c r="F96" i="2"/>
  <c r="G96" i="2" s="1"/>
  <c r="H96" i="2" s="1"/>
  <c r="F97" i="2"/>
  <c r="G97" i="2" s="1"/>
  <c r="H97" i="2" s="1"/>
  <c r="F98" i="2"/>
  <c r="G98" i="2" s="1"/>
  <c r="H98" i="2" s="1"/>
  <c r="F99" i="2"/>
  <c r="G99" i="2" s="1"/>
  <c r="H99" i="2" s="1"/>
  <c r="F100" i="2"/>
  <c r="G100" i="2" s="1"/>
  <c r="H100" i="2" s="1"/>
  <c r="F94" i="2"/>
  <c r="G94" i="2" s="1"/>
  <c r="H94" i="2" s="1"/>
  <c r="F95" i="2"/>
  <c r="G95" i="2" s="1"/>
  <c r="H95" i="2" s="1"/>
  <c r="F89" i="2"/>
  <c r="G89" i="2" s="1"/>
  <c r="H89" i="2" s="1"/>
  <c r="F88" i="2"/>
  <c r="G88" i="2" s="1"/>
  <c r="H88" i="2" s="1"/>
  <c r="F86" i="2"/>
  <c r="G86" i="2" s="1"/>
  <c r="H86" i="2" s="1"/>
  <c r="F87" i="2"/>
  <c r="G87" i="2" s="1"/>
  <c r="H87" i="2" s="1"/>
  <c r="F52" i="2"/>
  <c r="G52" i="2" s="1"/>
  <c r="H52" i="2" s="1"/>
  <c r="F51" i="2"/>
  <c r="G51" i="2" s="1"/>
  <c r="H51" i="2" s="1"/>
  <c r="F50" i="2"/>
  <c r="G50" i="2" s="1"/>
  <c r="H50" i="2" s="1"/>
  <c r="F49" i="2"/>
  <c r="G49" i="2" s="1"/>
  <c r="H49" i="2" s="1"/>
  <c r="F48" i="2"/>
  <c r="G48" i="2" s="1"/>
  <c r="H48" i="2" s="1"/>
  <c r="F43" i="2"/>
  <c r="G43" i="2" s="1"/>
  <c r="H43" i="2" s="1"/>
  <c r="F44" i="2"/>
  <c r="G44" i="2" s="1"/>
  <c r="H44" i="2" s="1"/>
  <c r="F47" i="2"/>
  <c r="G47" i="2" s="1"/>
  <c r="H47" i="2" s="1"/>
  <c r="G64" i="2" l="1"/>
  <c r="H64" i="2" s="1"/>
  <c r="C92" i="2"/>
  <c r="F40" i="2"/>
  <c r="G40" i="2" s="1"/>
  <c r="H40" i="2" s="1"/>
  <c r="F39" i="2"/>
  <c r="G39" i="2" s="1"/>
  <c r="H39" i="2" s="1"/>
  <c r="F38" i="2"/>
  <c r="G38" i="2" s="1"/>
  <c r="H38" i="2" s="1"/>
  <c r="F37" i="2"/>
  <c r="G37" i="2" s="1"/>
  <c r="H37" i="2" s="1"/>
  <c r="F75" i="2"/>
  <c r="G75" i="2" s="1"/>
  <c r="H75" i="2" s="1"/>
  <c r="F34" i="2" l="1"/>
  <c r="G34" i="2" s="1"/>
  <c r="H34" i="2" s="1"/>
  <c r="F31" i="2"/>
  <c r="G31" i="2" s="1"/>
  <c r="H31" i="2" s="1"/>
  <c r="F32" i="2"/>
  <c r="G32" i="2" s="1"/>
  <c r="H32" i="2" s="1"/>
  <c r="F33" i="2"/>
  <c r="G33" i="2" s="1"/>
  <c r="H33" i="2" s="1"/>
  <c r="F30" i="2"/>
  <c r="G30" i="2" s="1"/>
  <c r="H30" i="2" s="1"/>
  <c r="F29" i="2"/>
  <c r="G29" i="2" s="1"/>
  <c r="H29" i="2" s="1"/>
  <c r="F28" i="2"/>
  <c r="G28" i="2" s="1"/>
  <c r="H28" i="2" s="1"/>
  <c r="F27" i="2"/>
  <c r="G27" i="2" s="1"/>
  <c r="H27" i="2" s="1"/>
  <c r="F26" i="2"/>
  <c r="G26" i="2" s="1"/>
  <c r="H26" i="2" s="1"/>
  <c r="F57" i="2"/>
  <c r="G57" i="2" s="1"/>
  <c r="H57" i="2" s="1"/>
  <c r="F60" i="2"/>
  <c r="G60" i="2" s="1"/>
  <c r="H60" i="2" s="1"/>
  <c r="F59" i="2"/>
  <c r="G59" i="2" s="1"/>
  <c r="H59" i="2" s="1"/>
  <c r="F58" i="2"/>
  <c r="G58" i="2" s="1"/>
  <c r="H58" i="2" s="1"/>
  <c r="F69" i="2"/>
  <c r="G69" i="2" s="1"/>
  <c r="H69" i="2" s="1"/>
  <c r="F55" i="2"/>
  <c r="G55" i="2" s="1"/>
  <c r="H55" i="2" s="1"/>
  <c r="F54" i="2"/>
  <c r="G54" i="2" s="1"/>
  <c r="H54" i="2" s="1"/>
  <c r="G53" i="2"/>
  <c r="H53" i="2" s="1"/>
  <c r="F56" i="2"/>
  <c r="G56" i="2" s="1"/>
  <c r="H56" i="2" s="1"/>
  <c r="F36" i="2"/>
  <c r="G36" i="2" s="1"/>
  <c r="H36" i="2" s="1"/>
  <c r="F91" i="2"/>
  <c r="G91" i="2" s="1"/>
  <c r="H91" i="2" s="1"/>
  <c r="F111" i="2"/>
  <c r="G111" i="2" s="1"/>
  <c r="H111" i="2" s="1"/>
  <c r="F41" i="2" l="1"/>
  <c r="G41" i="2" s="1"/>
  <c r="H41" i="2" s="1"/>
  <c r="F110" i="2"/>
  <c r="G110" i="2" s="1"/>
  <c r="H110" i="2" s="1"/>
  <c r="F70" i="2"/>
  <c r="G70" i="2" s="1"/>
  <c r="H70" i="2" s="1"/>
  <c r="F20" i="2"/>
  <c r="G20" i="2" s="1"/>
  <c r="H20" i="2" s="1"/>
  <c r="F21" i="2"/>
  <c r="G21" i="2" s="1"/>
  <c r="H21" i="2" s="1"/>
  <c r="G22" i="2"/>
  <c r="H22" i="2" s="1"/>
  <c r="G23" i="2"/>
  <c r="H23" i="2" s="1"/>
  <c r="F73" i="2"/>
  <c r="G73" i="2" s="1"/>
  <c r="H73" i="2" s="1"/>
  <c r="F74" i="2"/>
  <c r="G74" i="2" s="1"/>
  <c r="H74" i="2" s="1"/>
  <c r="F76" i="2"/>
  <c r="G76" i="2" s="1"/>
  <c r="H76" i="2" s="1"/>
  <c r="F77" i="2"/>
  <c r="G77" i="2" s="1"/>
  <c r="H77" i="2" s="1"/>
  <c r="F42" i="2"/>
  <c r="G42" i="2" s="1"/>
  <c r="H42" i="2" s="1"/>
  <c r="F45" i="2"/>
  <c r="G45" i="2" s="1"/>
  <c r="H45" i="2" s="1"/>
  <c r="F46" i="2"/>
  <c r="G46" i="2" s="1"/>
  <c r="H46" i="2" s="1"/>
  <c r="F80" i="2"/>
  <c r="G80" i="2" s="1"/>
  <c r="H80" i="2" s="1"/>
  <c r="F81" i="2"/>
  <c r="G81" i="2" s="1"/>
  <c r="H81" i="2" s="1"/>
  <c r="F82" i="2"/>
  <c r="G82" i="2" s="1"/>
  <c r="H82" i="2" s="1"/>
  <c r="F83" i="2"/>
  <c r="G83" i="2" s="1"/>
  <c r="H83" i="2" s="1"/>
  <c r="F84" i="2"/>
  <c r="G84" i="2" s="1"/>
  <c r="H84" i="2" s="1"/>
  <c r="F85" i="2"/>
  <c r="G85" i="2" s="1"/>
  <c r="H85" i="2" s="1"/>
  <c r="F24" i="2"/>
  <c r="G24" i="2" s="1"/>
  <c r="H24" i="2" s="1"/>
  <c r="F78" i="2"/>
  <c r="G78" i="2" s="1"/>
  <c r="H78" i="2" s="1"/>
  <c r="F79" i="2"/>
  <c r="G79" i="2" s="1"/>
  <c r="H79" i="2" s="1"/>
  <c r="F109" i="2"/>
  <c r="G109" i="2" s="1"/>
  <c r="H109" i="2" s="1"/>
  <c r="F90" i="2"/>
  <c r="G90" i="2" s="1"/>
  <c r="H90" i="2" s="1"/>
  <c r="F92" i="2"/>
  <c r="G92" i="2" s="1"/>
  <c r="H92" i="2" s="1"/>
  <c r="F93" i="2"/>
  <c r="G93" i="2" s="1"/>
  <c r="H93" i="2" s="1"/>
  <c r="F106" i="2"/>
  <c r="G106" i="2" s="1"/>
  <c r="H106" i="2" s="1"/>
  <c r="F107" i="2"/>
  <c r="G107" i="2" s="1"/>
  <c r="H107" i="2" s="1"/>
  <c r="F71" i="2"/>
  <c r="G71" i="2" s="1"/>
  <c r="H71" i="2" s="1"/>
  <c r="F72" i="2"/>
  <c r="G72" i="2" s="1"/>
  <c r="H72" i="2" s="1"/>
  <c r="F19" i="2"/>
  <c r="G19" i="2" s="1"/>
  <c r="H19" i="2" s="1"/>
  <c r="D25" i="2" l="1"/>
  <c r="F25" i="2" s="1"/>
  <c r="G25" i="2" s="1"/>
  <c r="H25" i="2" s="1"/>
  <c r="D35" i="2"/>
  <c r="F35" i="2" s="1"/>
  <c r="G35" i="2" s="1"/>
  <c r="H35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ramonc</author>
  </authors>
  <commentList>
    <comment ref="D24" authorId="0" shapeId="0" xr:uid="{00000000-0006-0000-0000-000001000000}">
      <text>
        <r>
          <rPr>
            <sz val="9"/>
            <color indexed="81"/>
            <rFont val="Tahoma"/>
            <family val="2"/>
          </rPr>
          <t>16 x 2</t>
        </r>
      </text>
    </comment>
    <comment ref="D25" authorId="0" shapeId="0" xr:uid="{00000000-0006-0000-0000-000002000000}">
      <text>
        <r>
          <rPr>
            <sz val="9"/>
            <color indexed="81"/>
            <rFont val="Tahoma"/>
            <family val="2"/>
          </rPr>
          <t>28 x 2</t>
        </r>
      </text>
    </comment>
  </commentList>
</comments>
</file>

<file path=xl/sharedStrings.xml><?xml version="1.0" encoding="utf-8"?>
<sst xmlns="http://schemas.openxmlformats.org/spreadsheetml/2006/main" count="552" uniqueCount="132">
  <si>
    <t>x</t>
  </si>
  <si>
    <t>ESPAI</t>
  </si>
  <si>
    <t>TOTAL</t>
  </si>
  <si>
    <t>hivern</t>
  </si>
  <si>
    <t>estiu</t>
  </si>
  <si>
    <t>primavera</t>
  </si>
  <si>
    <t>Pelargonium peltatum</t>
  </si>
  <si>
    <t>Chrisantems</t>
  </si>
  <si>
    <t>Reposició 15%</t>
  </si>
  <si>
    <t>Espècie</t>
  </si>
  <si>
    <t>Unitats Jardineres</t>
  </si>
  <si>
    <t>Jardineres penjants Rambla i Font dels Alls</t>
  </si>
  <si>
    <t>Jardineres penjants General Cortijo</t>
  </si>
  <si>
    <t>Parterre Escut - Font de Sant Magí</t>
  </si>
  <si>
    <t>Jardineres Pl. de la Vila</t>
  </si>
  <si>
    <t>Rotondes Cementiri</t>
  </si>
  <si>
    <t>Jardineres penjants Av. Torrelles de Foix</t>
  </si>
  <si>
    <t>Parterres davant Cementiri</t>
  </si>
  <si>
    <t>Parterres Pl. del Gas</t>
  </si>
  <si>
    <t>Jardineres Pl. Penedès</t>
  </si>
  <si>
    <t>Cyclamen persicum EXTRA</t>
  </si>
  <si>
    <t>Begonia Sp.</t>
  </si>
  <si>
    <t>Petunia Sp.</t>
  </si>
  <si>
    <t>Reg                               Camió Tona</t>
  </si>
  <si>
    <t>Viola Sp. (Pensament)</t>
  </si>
  <si>
    <t xml:space="preserve">bianual </t>
  </si>
  <si>
    <t>Canvis Planta</t>
  </si>
  <si>
    <t>Reg                          Automàtic</t>
  </si>
  <si>
    <t>Jardineres Pl. Estació - Camp dels Rolls</t>
  </si>
  <si>
    <t>Parterre Pl. dels Països Catalans</t>
  </si>
  <si>
    <t>Petunia o Surfinia</t>
  </si>
  <si>
    <t>1 cada 2 anys</t>
  </si>
  <si>
    <t>Parterre Parc de Sant Julià (olivera)</t>
  </si>
  <si>
    <t>Calendula officinalis o equivalent</t>
  </si>
  <si>
    <t>Petunia Sp. o equivalent</t>
  </si>
  <si>
    <t>Rambla St. Francesc (Parterre Monument)</t>
  </si>
  <si>
    <t>Viola Sp. (Pensament) o equivalent</t>
  </si>
  <si>
    <t>Jardineres penjants C/ Font</t>
  </si>
  <si>
    <t>Jardineres d'obra C/ Sant Pau</t>
  </si>
  <si>
    <t>Surfinia</t>
  </si>
  <si>
    <t>tipus planta</t>
  </si>
  <si>
    <t>temporada</t>
  </si>
  <si>
    <t>flor perenne</t>
  </si>
  <si>
    <t>Viola sp. (Pensament)</t>
  </si>
  <si>
    <t xml:space="preserve">              </t>
  </si>
  <si>
    <t>Jardineres penjants C/ Oriol</t>
  </si>
  <si>
    <t>Parterre Parc del Tívoli (antiga font)</t>
  </si>
  <si>
    <t>Parterre Passatge de Lluis Mata Acedo</t>
  </si>
  <si>
    <t>(arbustiva)</t>
  </si>
  <si>
    <t xml:space="preserve">           </t>
  </si>
  <si>
    <t>Jardineres C/ Cort</t>
  </si>
  <si>
    <t>Heuchera fulla verda</t>
  </si>
  <si>
    <t>Erysmum 'Canaries?</t>
  </si>
  <si>
    <t>vivaç</t>
  </si>
  <si>
    <t>Pensament volante</t>
  </si>
  <si>
    <t>Euphorbia 'Ascot rainbow'</t>
  </si>
  <si>
    <t>Ciclament persicum</t>
  </si>
  <si>
    <t>Ipomea hibrida (lime)</t>
  </si>
  <si>
    <t>Petunia x hibrida</t>
  </si>
  <si>
    <t>Diplademia</t>
  </si>
  <si>
    <t>Carex 'everest'</t>
  </si>
  <si>
    <t xml:space="preserve">Begonia Dragon Win </t>
  </si>
  <si>
    <t>Coprosoma "lemon and lime"</t>
  </si>
  <si>
    <t>Cyclamen persicum 'Midi'</t>
  </si>
  <si>
    <t>Begonia Big (vermella)</t>
  </si>
  <si>
    <t>Huechera 'forever red'</t>
  </si>
  <si>
    <t>Viola pendula</t>
  </si>
  <si>
    <t>permanent</t>
  </si>
  <si>
    <t>Erysmum 'Canaries'</t>
  </si>
  <si>
    <t>hivern-primavera</t>
  </si>
  <si>
    <t>Begonia Dragon Win</t>
  </si>
  <si>
    <t>Leucophyllum</t>
  </si>
  <si>
    <t>Cyclament persicum 'mini'</t>
  </si>
  <si>
    <t>Heuchera (Terra nova/Lime/ Peach)</t>
  </si>
  <si>
    <t>Entrada auditori</t>
  </si>
  <si>
    <t>Huechera 'midnight'</t>
  </si>
  <si>
    <t>Coleo</t>
  </si>
  <si>
    <t>Carex 'evergold'</t>
  </si>
  <si>
    <t>Senecio cinerària</t>
  </si>
  <si>
    <t>Heuchera midnight</t>
  </si>
  <si>
    <t>Petunia / Zinia</t>
  </si>
  <si>
    <t>tots sants</t>
  </si>
  <si>
    <t>Pensament</t>
  </si>
  <si>
    <t>Begonia</t>
  </si>
  <si>
    <t>Taggete patula</t>
  </si>
  <si>
    <t>Festuca glauca</t>
  </si>
  <si>
    <t>Bulbine frutescens'Halmarck'</t>
  </si>
  <si>
    <t>Carex osh. 'evergold'</t>
  </si>
  <si>
    <t>Centaurea cineraria</t>
  </si>
  <si>
    <t>Boronia crenulatta</t>
  </si>
  <si>
    <t>Bellota hirsuta 'Pseudodictamnus'</t>
  </si>
  <si>
    <t>Lemolosia cretica</t>
  </si>
  <si>
    <t>Stipa pennata</t>
  </si>
  <si>
    <t>Teucrium fruticans 'Overzazate'</t>
  </si>
  <si>
    <t>Phylica ericoides</t>
  </si>
  <si>
    <t>Euphorbia characia 'Wuelfaniï'</t>
  </si>
  <si>
    <t>Eugenia</t>
  </si>
  <si>
    <t xml:space="preserve">Euphorbia characia </t>
  </si>
  <si>
    <t>Plectracthus foresteri 'margantusi'</t>
  </si>
  <si>
    <t>Phormium</t>
  </si>
  <si>
    <t>Petunia</t>
  </si>
  <si>
    <t>Jardineres C/ Casal / Jardineres Pl. de l'Oli</t>
  </si>
  <si>
    <t>perenne</t>
  </si>
  <si>
    <t>Reg Manual</t>
  </si>
  <si>
    <t>Eugènia myrtiflora (Syzygium paniculatum)</t>
  </si>
  <si>
    <t>Dodonea viscosa purpurea</t>
  </si>
  <si>
    <t>Drosantemum</t>
  </si>
  <si>
    <t>Salvia greggi</t>
  </si>
  <si>
    <t>Geranium sanguinium</t>
  </si>
  <si>
    <t>Cyclament mini</t>
  </si>
  <si>
    <t>Viola (Pensament volante)</t>
  </si>
  <si>
    <t>Begonia / Petunia / similar</t>
  </si>
  <si>
    <t>Nerium oleander</t>
  </si>
  <si>
    <t>Salvia farinacea</t>
  </si>
  <si>
    <t>Ciclamen persicum</t>
  </si>
  <si>
    <t>Parterres Pl. Brigades Internacionals</t>
  </si>
  <si>
    <t>Parterres Parc U d'Octubre</t>
  </si>
  <si>
    <t>Parterres Parc Llosa Papiol</t>
  </si>
  <si>
    <t>Parterre placeta vora via (Papiol-Dr. Zamenhof)</t>
  </si>
  <si>
    <t>Illa Av. Pelegrina - C/ Guardiola</t>
  </si>
  <si>
    <t>Agrupacions</t>
  </si>
  <si>
    <t>Plaça Vilanova</t>
  </si>
  <si>
    <t>Plaça de l'Oli</t>
  </si>
  <si>
    <t>combinat</t>
  </si>
  <si>
    <t>Parterre Pau Perez - Zona Esporiva</t>
  </si>
  <si>
    <t>Plaça Santa Digna</t>
  </si>
  <si>
    <t>Rambla St. Francesc (Jard. pedra Monument)</t>
  </si>
  <si>
    <t>Ramlba St. Francesc (Jard. pedra Monument)</t>
  </si>
  <si>
    <t>Spf.                       (m2)</t>
  </si>
  <si>
    <t>Ut.</t>
  </si>
  <si>
    <t>Ut./m2                        Ut./Jard.</t>
  </si>
  <si>
    <t>AT4  -  PREVISIÓ CANVIS DE PLANTA EN PARTERRES I JARDNERES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</si>
</sst>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_-* #,##0.00\ [$€-C0A]_-;\-* #,##0.00\ [$€-C0A]_-;_-* &quot;-&quot;??\ [$€-C0A]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sz val="9"/>
      <color theme="1"/>
      <name val="Verdana"/>
      <family val="2"/>
    </font>
    <font>
      <sz val="12"/>
      <name val="Verdana"/>
      <family val="2"/>
    </font>
    <font>
      <sz val="11"/>
      <name val="Verdana"/>
      <family val="2"/>
    </font>
    <font>
      <sz val="9"/>
      <color indexed="81"/>
      <name val="Tahoma"/>
      <family val="2"/>
    </font>
    <font>
      <b/>
      <sz val="16"/>
      <color theme="1"/>
      <name val="Verdana"/>
      <family val="2"/>
    </font>
    <font>
      <sz val="12"/>
      <color theme="0" tint="-0.499984740745262"/>
      <name val="Verdana"/>
      <family val="2"/>
    </font>
    <font>
      <sz val="11"/>
      <color theme="0" tint="-0.499984740745262"/>
      <name val="Verdana"/>
      <family val="2"/>
    </font>
    <font>
      <b/>
      <sz val="14"/>
      <name val="Verdana"/>
      <family val="2"/>
    </font>
    <font>
      <b/>
      <sz val="16"/>
      <name val="Verdana"/>
      <family val="2"/>
    </font>
    <font>
      <sz val="12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164" fontId="2" fillId="0" borderId="0" xfId="0" applyNumberFormat="1" applyFont="1"/>
    <xf numFmtId="164" fontId="3" fillId="0" borderId="0" xfId="1" applyNumberFormat="1" applyFont="1"/>
    <xf numFmtId="0" fontId="3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Fill="1"/>
    <xf numFmtId="0" fontId="2" fillId="4" borderId="1" xfId="0" applyFont="1" applyFill="1" applyBorder="1" applyAlignment="1">
      <alignment horizontal="center" vertical="center" wrapText="1"/>
    </xf>
    <xf numFmtId="0" fontId="5" fillId="0" borderId="2" xfId="0" applyFont="1" applyFill="1" applyBorder="1"/>
    <xf numFmtId="0" fontId="5" fillId="0" borderId="2" xfId="0" applyFont="1" applyFill="1" applyBorder="1" applyAlignment="1">
      <alignment horizontal="center"/>
    </xf>
    <xf numFmtId="0" fontId="5" fillId="0" borderId="2" xfId="0" applyNumberFormat="1" applyFont="1" applyFill="1" applyBorder="1" applyAlignment="1">
      <alignment horizontal="center" vertical="center" wrapText="1"/>
    </xf>
    <xf numFmtId="1" fontId="5" fillId="0" borderId="2" xfId="0" applyNumberFormat="1" applyFont="1" applyFill="1" applyBorder="1" applyAlignment="1">
      <alignment horizontal="center"/>
    </xf>
    <xf numFmtId="0" fontId="5" fillId="2" borderId="2" xfId="0" applyFont="1" applyFill="1" applyBorder="1"/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1" fontId="5" fillId="2" borderId="2" xfId="0" applyNumberFormat="1" applyFont="1" applyFill="1" applyBorder="1" applyAlignment="1">
      <alignment horizontal="center"/>
    </xf>
    <xf numFmtId="16" fontId="5" fillId="2" borderId="2" xfId="0" applyNumberFormat="1" applyFont="1" applyFill="1" applyBorder="1"/>
    <xf numFmtId="0" fontId="5" fillId="3" borderId="2" xfId="0" applyFont="1" applyFill="1" applyBorder="1"/>
    <xf numFmtId="0" fontId="5" fillId="2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2" xfId="0" applyNumberFormat="1" applyFont="1" applyFill="1" applyBorder="1" applyAlignment="1">
      <alignment horizontal="center" vertical="center" wrapText="1"/>
    </xf>
    <xf numFmtId="1" fontId="5" fillId="3" borderId="2" xfId="0" applyNumberFormat="1" applyFont="1" applyFill="1" applyBorder="1" applyAlignment="1">
      <alignment horizontal="center"/>
    </xf>
    <xf numFmtId="16" fontId="5" fillId="3" borderId="2" xfId="0" applyNumberFormat="1" applyFont="1" applyFill="1" applyBorder="1"/>
    <xf numFmtId="16" fontId="5" fillId="2" borderId="2" xfId="0" applyNumberFormat="1" applyFont="1" applyFill="1" applyBorder="1" applyAlignment="1">
      <alignment horizontal="center"/>
    </xf>
    <xf numFmtId="0" fontId="6" fillId="3" borderId="0" xfId="0" applyFont="1" applyFill="1"/>
    <xf numFmtId="0" fontId="8" fillId="0" borderId="0" xfId="0" applyFont="1" applyAlignment="1">
      <alignment horizontal="left"/>
    </xf>
    <xf numFmtId="0" fontId="10" fillId="0" borderId="0" xfId="0" applyFont="1"/>
    <xf numFmtId="0" fontId="9" fillId="0" borderId="2" xfId="0" applyFont="1" applyFill="1" applyBorder="1"/>
    <xf numFmtId="0" fontId="9" fillId="0" borderId="2" xfId="0" applyFont="1" applyFill="1" applyBorder="1" applyAlignment="1">
      <alignment horizontal="center"/>
    </xf>
    <xf numFmtId="0" fontId="9" fillId="0" borderId="2" xfId="0" applyNumberFormat="1" applyFont="1" applyFill="1" applyBorder="1" applyAlignment="1">
      <alignment horizontal="center" vertical="center" wrapText="1"/>
    </xf>
    <xf numFmtId="1" fontId="9" fillId="0" borderId="2" xfId="0" applyNumberFormat="1" applyFont="1" applyFill="1" applyBorder="1" applyAlignment="1">
      <alignment horizontal="center"/>
    </xf>
    <xf numFmtId="0" fontId="10" fillId="0" borderId="0" xfId="0" applyFont="1" applyFill="1"/>
    <xf numFmtId="0" fontId="5" fillId="3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8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13" fillId="3" borderId="2" xfId="0" applyFont="1" applyFill="1" applyBorder="1"/>
    <xf numFmtId="0" fontId="13" fillId="3" borderId="2" xfId="0" applyFont="1" applyFill="1" applyBorder="1" applyAlignment="1">
      <alignment horizontal="center"/>
    </xf>
    <xf numFmtId="0" fontId="13" fillId="3" borderId="2" xfId="0" applyNumberFormat="1" applyFont="1" applyFill="1" applyBorder="1" applyAlignment="1">
      <alignment horizontal="center" vertical="center" wrapText="1"/>
    </xf>
    <xf numFmtId="1" fontId="13" fillId="3" borderId="2" xfId="0" applyNumberFormat="1" applyFont="1" applyFill="1" applyBorder="1" applyAlignment="1">
      <alignment horizontal="center"/>
    </xf>
    <xf numFmtId="0" fontId="12" fillId="0" borderId="0" xfId="0" applyFont="1" applyAlignment="1">
      <alignment horizontal="left"/>
    </xf>
    <xf numFmtId="0" fontId="13" fillId="2" borderId="2" xfId="0" applyFont="1" applyFill="1" applyBorder="1"/>
    <xf numFmtId="0" fontId="13" fillId="2" borderId="2" xfId="0" applyNumberFormat="1" applyFont="1" applyFill="1" applyBorder="1" applyAlignment="1">
      <alignment horizontal="center" vertical="center" wrapText="1"/>
    </xf>
    <xf numFmtId="1" fontId="13" fillId="2" borderId="2" xfId="0" applyNumberFormat="1" applyFont="1" applyFill="1" applyBorder="1" applyAlignment="1">
      <alignment horizontal="center"/>
    </xf>
    <xf numFmtId="16" fontId="13" fillId="2" borderId="2" xfId="0" applyNumberFormat="1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16" fontId="5" fillId="3" borderId="2" xfId="0" applyNumberFormat="1" applyFont="1" applyFill="1" applyBorder="1" applyAlignment="1">
      <alignment horizontal="center"/>
    </xf>
    <xf numFmtId="16" fontId="5" fillId="0" borderId="2" xfId="0" applyNumberFormat="1" applyFont="1" applyFill="1" applyBorder="1" applyAlignment="1">
      <alignment horizontal="center"/>
    </xf>
    <xf numFmtId="16" fontId="13" fillId="3" borderId="2" xfId="0" applyNumberFormat="1" applyFont="1" applyFill="1" applyBorder="1" applyAlignment="1">
      <alignment horizontal="center"/>
    </xf>
    <xf numFmtId="16" fontId="9" fillId="0" borderId="2" xfId="0" applyNumberFormat="1" applyFont="1" applyFill="1" applyBorder="1" applyAlignment="1">
      <alignment horizontal="center"/>
    </xf>
    <xf numFmtId="0" fontId="12" fillId="0" borderId="0" xfId="0" applyFont="1" applyAlignment="1"/>
    <xf numFmtId="0" fontId="5" fillId="5" borderId="2" xfId="0" applyFont="1" applyFill="1" applyBorder="1" applyAlignment="1">
      <alignment horizontal="center"/>
    </xf>
    <xf numFmtId="0" fontId="13" fillId="5" borderId="2" xfId="0" applyFont="1" applyFill="1" applyBorder="1" applyAlignment="1">
      <alignment horizontal="center"/>
    </xf>
    <xf numFmtId="0" fontId="11" fillId="0" borderId="0" xfId="0" applyFont="1" applyAlignment="1">
      <alignment horizontal="left"/>
    </xf>
  </cellXfs>
  <cellStyles count="2">
    <cellStyle name="Moneda" xfId="1" builtinId="4"/>
    <cellStyle name="Normal" xfId="0" builtinId="0"/>
  </cellStyles>
  <dxfs count="19"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alignment horizontal="center" vertical="bottom" textRotation="0" wrapText="0" relative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Verdana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  <vertical/>
        <horizontal/>
      </border>
    </dxf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alignment horizontal="center" vertical="bottom" textRotation="0" wrapText="0" relative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numFmt numFmtId="165" formatCode="dd\-mmm"/>
      <alignment horizontal="center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numFmt numFmtId="1" formatCode="0"/>
      <alignment horizontal="center" vertical="bottom" textRotation="0" wrapText="0" relative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numFmt numFmtId="1" formatCode="0"/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numFmt numFmtId="1" formatCode="0"/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numFmt numFmtId="0" formatCode="General"/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alignment horizontal="center" vertical="bottom" textRotation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Verdana"/>
        <scheme val="none"/>
      </font>
      <fill>
        <patternFill patternType="solid">
          <fgColor indexed="64"/>
          <bgColor theme="0" tint="-4.9989318521683403E-2"/>
        </patternFill>
      </fill>
      <alignment horizontal="center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ill>
        <patternFill patternType="solid">
          <fgColor rgb="FF33CC33"/>
          <bgColor rgb="FF000000"/>
        </patternFill>
      </fill>
    </dxf>
    <dxf>
      <border>
        <top style="thin">
          <color auto="1"/>
        </top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Verdana"/>
        <scheme val="none"/>
      </font>
      <fill>
        <patternFill patternType="none">
          <fgColor indexed="64"/>
          <bgColor indexed="65"/>
        </patternFill>
      </fill>
      <alignment textRotation="0" indent="0" justifyLastLine="0" shrinkToFit="0" readingOrder="0"/>
    </dxf>
    <dxf>
      <border>
        <bottom style="thin">
          <color auto="1"/>
        </bottom>
        <vertical/>
        <horizontal/>
      </border>
    </dxf>
    <dxf>
      <font>
        <strike val="0"/>
        <outline val="0"/>
        <shadow val="0"/>
        <u val="none"/>
        <vertAlign val="baseline"/>
        <sz val="11"/>
        <name val="Verdana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indent="0" justifyLastLine="0" shrinkToFit="0" readingOrder="0"/>
    </dxf>
  </dxfs>
  <tableStyles count="0" defaultTableStyle="TableStyleMedium9" defaultPivotStyle="PivotStyleLight16"/>
  <colors>
    <mruColors>
      <color rgb="FF33CC33"/>
      <color rgb="FFCC0000"/>
      <color rgb="FFFF7C80"/>
      <color rgb="FFFF0000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2066925</xdr:colOff>
      <xdr:row>0</xdr:row>
      <xdr:rowOff>800100</xdr:rowOff>
    </xdr:to>
    <xdr:pic>
      <xdr:nvPicPr>
        <xdr:cNvPr id="2" name="Picture 1" descr="logo_1b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066925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a13" displayName="Tabla13" ref="A5:M115" totalsRowShown="0" headerRowDxfId="18" dataDxfId="16" headerRowBorderDxfId="17" tableBorderDxfId="15" totalsRowBorderDxfId="14">
  <autoFilter ref="A5:M115" xr:uid="{00000000-0009-0000-0100-000002000000}"/>
  <sortState ref="A7:M120">
    <sortCondition sortBy="cellColor" ref="A6:A120" dxfId="13"/>
  </sortState>
  <tableColumns count="13">
    <tableColumn id="1" xr3:uid="{00000000-0010-0000-0000-000001000000}" name="ESPAI" dataDxfId="12"/>
    <tableColumn id="12" xr3:uid="{00000000-0010-0000-0000-00000C000000}" name="tipus planta" dataDxfId="11"/>
    <tableColumn id="2" xr3:uid="{00000000-0010-0000-0000-000002000000}" name="Spf.                       (m2)" dataDxfId="10"/>
    <tableColumn id="3" xr3:uid="{00000000-0010-0000-0000-000003000000}" name="Unitats Jardineres" dataDxfId="9"/>
    <tableColumn id="4" xr3:uid="{00000000-0010-0000-0000-000004000000}" name="Ut./m2                        Ut./Jard." dataDxfId="8"/>
    <tableColumn id="5" xr3:uid="{00000000-0010-0000-0000-000005000000}" name="Ut." dataDxfId="7">
      <calculatedColumnFormula>Tabla13[[#This Row],[Ut./m2                        Ut./Jard.]]*Tabla13[[#This Row],[Spf.                       (m2)]]+Tabla13[[#This Row],[Unitats Jardineres]]*Tabla13[[#This Row],[Ut./m2                        Ut./Jard.]]</calculatedColumnFormula>
    </tableColumn>
    <tableColumn id="10" xr3:uid="{00000000-0010-0000-0000-00000A000000}" name="Reposició 15%" dataDxfId="6">
      <calculatedColumnFormula>Tabla13[[#This Row],[Ut.]]*0.1</calculatedColumnFormula>
    </tableColumn>
    <tableColumn id="11" xr3:uid="{00000000-0010-0000-0000-00000B000000}" name="TOTAL" dataDxfId="5">
      <calculatedColumnFormula>Tabla13[[#This Row],[Reposició 15%]]+Tabla13[[#This Row],[Ut.]]</calculatedColumnFormula>
    </tableColumn>
    <tableColumn id="6" xr3:uid="{00000000-0010-0000-0000-000006000000}" name="Espècie" dataDxfId="4"/>
    <tableColumn id="7" xr3:uid="{00000000-0010-0000-0000-000007000000}" name="Canvis Planta" dataDxfId="3"/>
    <tableColumn id="8" xr3:uid="{00000000-0010-0000-0000-000008000000}" name="Reg                               Camió Tona" dataDxfId="2"/>
    <tableColumn id="13" xr3:uid="{00000000-0010-0000-0000-00000D000000}" name="Reg Manual" dataDxfId="1"/>
    <tableColumn id="9" xr3:uid="{00000000-0010-0000-0000-000009000000}" name="Reg                          Automàtic" dataDxfId="0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1"/>
  <sheetViews>
    <sheetView tabSelected="1" zoomScale="75" zoomScaleNormal="75" workbookViewId="0">
      <pane xSplit="1" ySplit="5" topLeftCell="B6" activePane="bottomRight" state="frozen"/>
      <selection pane="topRight" activeCell="B1" sqref="B1"/>
      <selection pane="bottomLeft" activeCell="A3" sqref="A3"/>
      <selection pane="bottomRight" activeCell="I1" sqref="I1"/>
    </sheetView>
  </sheetViews>
  <sheetFormatPr defaultColWidth="11.42578125" defaultRowHeight="14.25" x14ac:dyDescent="0.2"/>
  <cols>
    <col min="1" max="1" width="57.7109375" style="1" customWidth="1"/>
    <col min="2" max="2" width="16.140625" style="2" customWidth="1"/>
    <col min="3" max="3" width="10.5703125" style="1" customWidth="1"/>
    <col min="4" max="4" width="14.7109375" style="2" customWidth="1"/>
    <col min="5" max="5" width="12.7109375" style="2" customWidth="1"/>
    <col min="6" max="6" width="9.140625" style="1" customWidth="1"/>
    <col min="7" max="7" width="12.85546875" style="1" customWidth="1"/>
    <col min="8" max="8" width="10.85546875" style="1" bestFit="1" customWidth="1"/>
    <col min="9" max="9" width="46.7109375" style="1" customWidth="1"/>
    <col min="10" max="10" width="17.140625" style="2" customWidth="1"/>
    <col min="11" max="12" width="7.85546875" style="1" customWidth="1"/>
    <col min="13" max="13" width="10.42578125" style="1" customWidth="1"/>
    <col min="14" max="14" width="11.42578125" style="1"/>
    <col min="15" max="15" width="21.7109375" style="1" bestFit="1" customWidth="1"/>
    <col min="16" max="16" width="13.28515625" style="1" bestFit="1" customWidth="1"/>
    <col min="17" max="19" width="11.42578125" style="1"/>
    <col min="20" max="20" width="14.85546875" style="1" bestFit="1" customWidth="1"/>
    <col min="21" max="21" width="11.42578125" style="1"/>
    <col min="22" max="22" width="12" style="1" bestFit="1" customWidth="1"/>
    <col min="23" max="23" width="11.42578125" style="1"/>
    <col min="24" max="24" width="13.42578125" style="1" customWidth="1"/>
    <col min="25" max="16384" width="11.42578125" style="1"/>
  </cols>
  <sheetData>
    <row r="1" spans="1:13" ht="66" customHeight="1" x14ac:dyDescent="0.2">
      <c r="A1" s="1" t="s">
        <v>44</v>
      </c>
      <c r="C1" s="2"/>
      <c r="E1" s="1"/>
    </row>
    <row r="2" spans="1:13" ht="12.75" customHeight="1" x14ac:dyDescent="0.2">
      <c r="A2" s="1" t="s">
        <v>49</v>
      </c>
      <c r="C2" s="2"/>
      <c r="E2" s="1"/>
    </row>
    <row r="3" spans="1:13" ht="33" customHeight="1" x14ac:dyDescent="0.25">
      <c r="A3" s="58" t="s">
        <v>131</v>
      </c>
      <c r="B3" s="58"/>
      <c r="C3" s="58"/>
      <c r="D3" s="58"/>
      <c r="E3" s="58"/>
      <c r="F3" s="58"/>
      <c r="G3" s="58"/>
      <c r="H3" s="55"/>
      <c r="I3" s="55"/>
      <c r="J3" s="55"/>
      <c r="K3" s="55"/>
      <c r="L3" s="45"/>
    </row>
    <row r="4" spans="1:13" ht="13.5" customHeight="1" x14ac:dyDescent="0.25">
      <c r="A4" s="28"/>
      <c r="B4" s="39"/>
      <c r="C4" s="28"/>
      <c r="D4" s="28"/>
      <c r="E4" s="28"/>
      <c r="F4" s="28"/>
      <c r="G4" s="28"/>
      <c r="H4" s="28"/>
      <c r="I4" s="28"/>
      <c r="J4" s="39"/>
      <c r="K4" s="28"/>
      <c r="L4" s="28"/>
    </row>
    <row r="5" spans="1:13" s="38" customFormat="1" ht="85.5" customHeight="1" x14ac:dyDescent="0.25">
      <c r="A5" s="36" t="s">
        <v>1</v>
      </c>
      <c r="B5" s="36" t="s">
        <v>40</v>
      </c>
      <c r="C5" s="9" t="s">
        <v>128</v>
      </c>
      <c r="D5" s="9" t="s">
        <v>10</v>
      </c>
      <c r="E5" s="9" t="s">
        <v>130</v>
      </c>
      <c r="F5" s="36" t="s">
        <v>129</v>
      </c>
      <c r="G5" s="9" t="s">
        <v>8</v>
      </c>
      <c r="H5" s="9" t="s">
        <v>2</v>
      </c>
      <c r="I5" s="36" t="s">
        <v>9</v>
      </c>
      <c r="J5" s="36" t="s">
        <v>26</v>
      </c>
      <c r="K5" s="37" t="s">
        <v>23</v>
      </c>
      <c r="L5" s="37" t="s">
        <v>103</v>
      </c>
      <c r="M5" s="37" t="s">
        <v>27</v>
      </c>
    </row>
    <row r="6" spans="1:13" s="7" customFormat="1" ht="26.25" customHeight="1" x14ac:dyDescent="0.2">
      <c r="A6" s="10" t="s">
        <v>116</v>
      </c>
      <c r="B6" s="15" t="s">
        <v>53</v>
      </c>
      <c r="C6" s="15">
        <v>405</v>
      </c>
      <c r="D6" s="20"/>
      <c r="E6" s="15"/>
      <c r="F6" s="17">
        <f>Tabla13[[#This Row],[Ut./m2                        Ut./Jard.]]*Tabla13[[#This Row],[Spf.                       (m2)]]+Tabla13[[#This Row],[Unitats Jardineres]]*Tabla13[[#This Row],[Ut./m2                        Ut./Jard.]]</f>
        <v>0</v>
      </c>
      <c r="G6" s="17">
        <f>Tabla13[[#This Row],[Ut.]]*0.1</f>
        <v>0</v>
      </c>
      <c r="H6" s="17">
        <f>Tabla13[[#This Row],[Reposició 15%]]+Tabla13[[#This Row],[Ut.]]</f>
        <v>0</v>
      </c>
      <c r="I6" s="18" t="s">
        <v>120</v>
      </c>
      <c r="J6" s="26"/>
      <c r="K6" s="15"/>
      <c r="L6" s="15"/>
      <c r="M6" s="15" t="s">
        <v>0</v>
      </c>
    </row>
    <row r="7" spans="1:13" s="8" customFormat="1" ht="26.25" customHeight="1" x14ac:dyDescent="0.2">
      <c r="A7" s="10" t="s">
        <v>121</v>
      </c>
      <c r="B7" s="15" t="s">
        <v>53</v>
      </c>
      <c r="C7" s="15">
        <v>57</v>
      </c>
      <c r="D7" s="20"/>
      <c r="E7" s="15"/>
      <c r="F7" s="17">
        <v>0</v>
      </c>
      <c r="G7" s="17">
        <f>Tabla13[[#This Row],[Ut.]]*0.1</f>
        <v>0</v>
      </c>
      <c r="H7" s="17">
        <f>Tabla13[[#This Row],[Reposició 15%]]+Tabla13[[#This Row],[Ut.]]</f>
        <v>0</v>
      </c>
      <c r="I7" s="18" t="s">
        <v>120</v>
      </c>
      <c r="J7" s="26"/>
      <c r="K7" s="15"/>
      <c r="L7" s="15"/>
      <c r="M7" s="15" t="s">
        <v>0</v>
      </c>
    </row>
    <row r="8" spans="1:13" s="8" customFormat="1" ht="26.25" customHeight="1" x14ac:dyDescent="0.2">
      <c r="A8" s="10" t="s">
        <v>125</v>
      </c>
      <c r="B8" s="15" t="s">
        <v>53</v>
      </c>
      <c r="C8" s="15">
        <v>54</v>
      </c>
      <c r="D8" s="20"/>
      <c r="E8" s="15"/>
      <c r="F8" s="17">
        <f>Tabla13[[#This Row],[Ut./m2                        Ut./Jard.]]*Tabla13[[#This Row],[Spf.                       (m2)]]+Tabla13[[#This Row],[Unitats Jardineres]]*Tabla13[[#This Row],[Ut./m2                        Ut./Jard.]]</f>
        <v>0</v>
      </c>
      <c r="G8" s="17">
        <f>Tabla13[[#This Row],[Ut.]]*0.1</f>
        <v>0</v>
      </c>
      <c r="H8" s="17">
        <f>Tabla13[[#This Row],[Reposició 15%]]+Tabla13[[#This Row],[Ut.]]</f>
        <v>0</v>
      </c>
      <c r="I8" s="18" t="s">
        <v>120</v>
      </c>
      <c r="J8" s="26"/>
      <c r="K8" s="15"/>
      <c r="L8" s="15"/>
      <c r="M8" s="15" t="s">
        <v>0</v>
      </c>
    </row>
    <row r="9" spans="1:13" s="8" customFormat="1" ht="26.25" customHeight="1" x14ac:dyDescent="0.2">
      <c r="A9" s="10" t="s">
        <v>124</v>
      </c>
      <c r="B9" s="15" t="s">
        <v>53</v>
      </c>
      <c r="C9" s="15">
        <v>68</v>
      </c>
      <c r="D9" s="20"/>
      <c r="E9" s="15"/>
      <c r="F9" s="17">
        <f>Tabla13[[#This Row],[Ut./m2                        Ut./Jard.]]*Tabla13[[#This Row],[Spf.                       (m2)]]+Tabla13[[#This Row],[Unitats Jardineres]]*Tabla13[[#This Row],[Ut./m2                        Ut./Jard.]]</f>
        <v>0</v>
      </c>
      <c r="G9" s="17">
        <f>Tabla13[[#This Row],[Ut.]]*0.1</f>
        <v>0</v>
      </c>
      <c r="H9" s="17">
        <f>Tabla13[[#This Row],[Reposició 15%]]+Tabla13[[#This Row],[Ut.]]</f>
        <v>0</v>
      </c>
      <c r="I9" s="18" t="s">
        <v>120</v>
      </c>
      <c r="J9" s="26"/>
      <c r="K9" s="15"/>
      <c r="L9" s="15"/>
      <c r="M9" s="15" t="s">
        <v>0</v>
      </c>
    </row>
    <row r="10" spans="1:13" s="8" customFormat="1" ht="26.25" customHeight="1" x14ac:dyDescent="0.2">
      <c r="A10" s="10" t="s">
        <v>122</v>
      </c>
      <c r="B10" s="15" t="s">
        <v>53</v>
      </c>
      <c r="C10" s="22"/>
      <c r="D10" s="23">
        <v>6</v>
      </c>
      <c r="E10" s="22">
        <v>1</v>
      </c>
      <c r="F10" s="24">
        <f>Tabla13[[#This Row],[Ut./m2                        Ut./Jard.]]*Tabla13[[#This Row],[Spf.                       (m2)]]+Tabla13[[#This Row],[Unitats Jardineres]]*Tabla13[[#This Row],[Ut./m2                        Ut./Jard.]]</f>
        <v>6</v>
      </c>
      <c r="G10" s="24">
        <f>Tabla13[[#This Row],[Ut.]]*0.1</f>
        <v>0.60000000000000009</v>
      </c>
      <c r="H10" s="24">
        <f>Tabla13[[#This Row],[Reposició 15%]]+Tabla13[[#This Row],[Ut.]]</f>
        <v>6.6</v>
      </c>
      <c r="I10" s="19" t="s">
        <v>104</v>
      </c>
      <c r="J10" s="51" t="s">
        <v>102</v>
      </c>
      <c r="K10" s="22" t="s">
        <v>0</v>
      </c>
      <c r="L10" s="15"/>
      <c r="M10" s="50"/>
    </row>
    <row r="11" spans="1:13" s="8" customFormat="1" ht="26.25" customHeight="1" x14ac:dyDescent="0.2">
      <c r="A11" s="10" t="s">
        <v>122</v>
      </c>
      <c r="B11" s="15" t="s">
        <v>53</v>
      </c>
      <c r="C11" s="22"/>
      <c r="D11" s="23">
        <v>6</v>
      </c>
      <c r="E11" s="22">
        <v>1</v>
      </c>
      <c r="F11" s="24">
        <f>Tabla13[[#This Row],[Ut./m2                        Ut./Jard.]]*Tabla13[[#This Row],[Spf.                       (m2)]]+Tabla13[[#This Row],[Unitats Jardineres]]*Tabla13[[#This Row],[Ut./m2                        Ut./Jard.]]</f>
        <v>6</v>
      </c>
      <c r="G11" s="24">
        <f>Tabla13[[#This Row],[Ut.]]*0.1</f>
        <v>0.60000000000000009</v>
      </c>
      <c r="H11" s="24">
        <f>Tabla13[[#This Row],[Reposició 15%]]+Tabla13[[#This Row],[Ut.]]</f>
        <v>6.6</v>
      </c>
      <c r="I11" s="19" t="s">
        <v>105</v>
      </c>
      <c r="J11" s="51" t="s">
        <v>102</v>
      </c>
      <c r="K11" s="22" t="s">
        <v>0</v>
      </c>
      <c r="L11" s="15"/>
      <c r="M11" s="50"/>
    </row>
    <row r="12" spans="1:13" s="8" customFormat="1" ht="26.25" customHeight="1" x14ac:dyDescent="0.2">
      <c r="A12" s="10" t="s">
        <v>122</v>
      </c>
      <c r="B12" s="15" t="s">
        <v>53</v>
      </c>
      <c r="C12" s="22"/>
      <c r="D12" s="23">
        <v>6</v>
      </c>
      <c r="E12" s="22">
        <v>2</v>
      </c>
      <c r="F12" s="24">
        <f>Tabla13[[#This Row],[Ut./m2                        Ut./Jard.]]*Tabla13[[#This Row],[Spf.                       (m2)]]+Tabla13[[#This Row],[Unitats Jardineres]]*Tabla13[[#This Row],[Ut./m2                        Ut./Jard.]]</f>
        <v>12</v>
      </c>
      <c r="G12" s="24">
        <f>Tabla13[[#This Row],[Ut.]]*0.1</f>
        <v>1.2000000000000002</v>
      </c>
      <c r="H12" s="24">
        <f>Tabla13[[#This Row],[Reposició 15%]]+Tabla13[[#This Row],[Ut.]]</f>
        <v>13.2</v>
      </c>
      <c r="I12" s="19" t="s">
        <v>106</v>
      </c>
      <c r="J12" s="51" t="s">
        <v>102</v>
      </c>
      <c r="K12" s="22" t="s">
        <v>0</v>
      </c>
      <c r="L12" s="15"/>
      <c r="M12" s="50"/>
    </row>
    <row r="13" spans="1:13" s="8" customFormat="1" ht="26.25" customHeight="1" x14ac:dyDescent="0.2">
      <c r="A13" s="10" t="s">
        <v>122</v>
      </c>
      <c r="B13" s="15" t="s">
        <v>53</v>
      </c>
      <c r="C13" s="22"/>
      <c r="D13" s="23">
        <v>6</v>
      </c>
      <c r="E13" s="22">
        <v>2</v>
      </c>
      <c r="F13" s="24">
        <f>Tabla13[[#This Row],[Ut./m2                        Ut./Jard.]]*Tabla13[[#This Row],[Spf.                       (m2)]]+Tabla13[[#This Row],[Unitats Jardineres]]*Tabla13[[#This Row],[Ut./m2                        Ut./Jard.]]</f>
        <v>12</v>
      </c>
      <c r="G13" s="24">
        <f>Tabla13[[#This Row],[Ut.]]*0.1</f>
        <v>1.2000000000000002</v>
      </c>
      <c r="H13" s="24">
        <f>Tabla13[[#This Row],[Reposició 15%]]+Tabla13[[#This Row],[Ut.]]</f>
        <v>13.2</v>
      </c>
      <c r="I13" s="19" t="s">
        <v>107</v>
      </c>
      <c r="J13" s="51" t="s">
        <v>102</v>
      </c>
      <c r="K13" s="22" t="s">
        <v>0</v>
      </c>
      <c r="L13" s="15"/>
      <c r="M13" s="50"/>
    </row>
    <row r="14" spans="1:13" s="8" customFormat="1" ht="26.25" customHeight="1" x14ac:dyDescent="0.2">
      <c r="A14" s="10" t="s">
        <v>122</v>
      </c>
      <c r="B14" s="15" t="s">
        <v>53</v>
      </c>
      <c r="C14" s="22"/>
      <c r="D14" s="23">
        <v>6</v>
      </c>
      <c r="E14" s="22">
        <v>2</v>
      </c>
      <c r="F14" s="24">
        <f>Tabla13[[#This Row],[Ut./m2                        Ut./Jard.]]*Tabla13[[#This Row],[Spf.                       (m2)]]+Tabla13[[#This Row],[Unitats Jardineres]]*Tabla13[[#This Row],[Ut./m2                        Ut./Jard.]]</f>
        <v>12</v>
      </c>
      <c r="G14" s="24">
        <f>Tabla13[[#This Row],[Ut.]]*0.1</f>
        <v>1.2000000000000002</v>
      </c>
      <c r="H14" s="24">
        <f>Tabla13[[#This Row],[Reposició 15%]]+Tabla13[[#This Row],[Ut.]]</f>
        <v>13.2</v>
      </c>
      <c r="I14" s="19" t="s">
        <v>108</v>
      </c>
      <c r="J14" s="51" t="s">
        <v>102</v>
      </c>
      <c r="K14" s="22" t="s">
        <v>0</v>
      </c>
      <c r="L14" s="15"/>
      <c r="M14" s="50"/>
    </row>
    <row r="15" spans="1:13" s="8" customFormat="1" ht="26.25" customHeight="1" x14ac:dyDescent="0.2">
      <c r="A15" s="10" t="s">
        <v>122</v>
      </c>
      <c r="B15" s="15" t="s">
        <v>53</v>
      </c>
      <c r="C15" s="22"/>
      <c r="D15" s="23">
        <v>6</v>
      </c>
      <c r="E15" s="22">
        <v>1</v>
      </c>
      <c r="F15" s="24">
        <f>Tabla13[[#This Row],[Ut./m2                        Ut./Jard.]]*Tabla13[[#This Row],[Spf.                       (m2)]]+Tabla13[[#This Row],[Unitats Jardineres]]*Tabla13[[#This Row],[Ut./m2                        Ut./Jard.]]</f>
        <v>6</v>
      </c>
      <c r="G15" s="24">
        <f>Tabla13[[#This Row],[Ut.]]*0.1</f>
        <v>0.60000000000000009</v>
      </c>
      <c r="H15" s="24">
        <f>Tabla13[[#This Row],[Reposició 15%]]+Tabla13[[#This Row],[Ut.]]</f>
        <v>6.6</v>
      </c>
      <c r="I15" s="19" t="s">
        <v>78</v>
      </c>
      <c r="J15" s="51" t="s">
        <v>102</v>
      </c>
      <c r="K15" s="22" t="s">
        <v>0</v>
      </c>
      <c r="L15" s="15"/>
      <c r="M15" s="50"/>
    </row>
    <row r="16" spans="1:13" s="8" customFormat="1" ht="26.25" customHeight="1" x14ac:dyDescent="0.2">
      <c r="A16" s="10" t="s">
        <v>122</v>
      </c>
      <c r="B16" s="15" t="s">
        <v>41</v>
      </c>
      <c r="C16" s="22"/>
      <c r="D16" s="23">
        <v>6</v>
      </c>
      <c r="E16" s="22">
        <v>2</v>
      </c>
      <c r="F16" s="24">
        <f>Tabla13[[#This Row],[Ut./m2                        Ut./Jard.]]*Tabla13[[#This Row],[Spf.                       (m2)]]+Tabla13[[#This Row],[Unitats Jardineres]]*Tabla13[[#This Row],[Ut./m2                        Ut./Jard.]]</f>
        <v>12</v>
      </c>
      <c r="G16" s="24">
        <f>Tabla13[[#This Row],[Ut.]]*0.1</f>
        <v>1.2000000000000002</v>
      </c>
      <c r="H16" s="24">
        <f>Tabla13[[#This Row],[Reposició 15%]]+Tabla13[[#This Row],[Ut.]]</f>
        <v>13.2</v>
      </c>
      <c r="I16" s="19" t="s">
        <v>111</v>
      </c>
      <c r="J16" s="51" t="s">
        <v>4</v>
      </c>
      <c r="K16" s="22" t="s">
        <v>0</v>
      </c>
      <c r="L16" s="15"/>
      <c r="M16" s="50"/>
    </row>
    <row r="17" spans="1:13" s="7" customFormat="1" ht="26.25" customHeight="1" x14ac:dyDescent="0.2">
      <c r="A17" s="10" t="s">
        <v>122</v>
      </c>
      <c r="B17" s="15" t="s">
        <v>41</v>
      </c>
      <c r="C17" s="22"/>
      <c r="D17" s="23">
        <v>6</v>
      </c>
      <c r="E17" s="22">
        <v>1</v>
      </c>
      <c r="F17" s="24">
        <f>Tabla13[[#This Row],[Ut./m2                        Ut./Jard.]]*Tabla13[[#This Row],[Spf.                       (m2)]]+Tabla13[[#This Row],[Unitats Jardineres]]*Tabla13[[#This Row],[Ut./m2                        Ut./Jard.]]</f>
        <v>6</v>
      </c>
      <c r="G17" s="24">
        <f>Tabla13[[#This Row],[Ut.]]*0.1</f>
        <v>0.60000000000000009</v>
      </c>
      <c r="H17" s="24">
        <f>Tabla13[[#This Row],[Reposició 15%]]+Tabla13[[#This Row],[Ut.]]</f>
        <v>6.6</v>
      </c>
      <c r="I17" s="19" t="s">
        <v>109</v>
      </c>
      <c r="J17" s="51" t="s">
        <v>3</v>
      </c>
      <c r="K17" s="22" t="s">
        <v>0</v>
      </c>
      <c r="L17" s="15"/>
      <c r="M17" s="50"/>
    </row>
    <row r="18" spans="1:13" s="27" customFormat="1" ht="26.25" customHeight="1" x14ac:dyDescent="0.2">
      <c r="A18" s="10" t="s">
        <v>122</v>
      </c>
      <c r="B18" s="15" t="s">
        <v>41</v>
      </c>
      <c r="C18" s="22"/>
      <c r="D18" s="23">
        <v>6</v>
      </c>
      <c r="E18" s="22">
        <v>1</v>
      </c>
      <c r="F18" s="24">
        <f>Tabla13[[#This Row],[Ut./m2                        Ut./Jard.]]*Tabla13[[#This Row],[Spf.                       (m2)]]+Tabla13[[#This Row],[Unitats Jardineres]]*Tabla13[[#This Row],[Ut./m2                        Ut./Jard.]]</f>
        <v>6</v>
      </c>
      <c r="G18" s="24">
        <f>Tabla13[[#This Row],[Ut.]]*0.1</f>
        <v>0.60000000000000009</v>
      </c>
      <c r="H18" s="24">
        <f>Tabla13[[#This Row],[Reposició 15%]]+Tabla13[[#This Row],[Ut.]]</f>
        <v>6.6</v>
      </c>
      <c r="I18" s="19" t="s">
        <v>110</v>
      </c>
      <c r="J18" s="51" t="s">
        <v>3</v>
      </c>
      <c r="K18" s="22" t="s">
        <v>0</v>
      </c>
      <c r="L18" s="15"/>
      <c r="M18" s="50"/>
    </row>
    <row r="19" spans="1:13" s="27" customFormat="1" ht="26.25" customHeight="1" x14ac:dyDescent="0.2">
      <c r="A19" s="10" t="s">
        <v>32</v>
      </c>
      <c r="B19" s="15" t="s">
        <v>123</v>
      </c>
      <c r="C19" s="15">
        <v>8</v>
      </c>
      <c r="D19" s="15"/>
      <c r="E19" s="15">
        <v>15</v>
      </c>
      <c r="F19" s="17">
        <f>Tabla13[[#This Row],[Ut./m2                        Ut./Jard.]]*Tabla13[[#This Row],[Spf.                       (m2)]]+Tabla13[[#This Row],[Unitats Jardineres]]*Tabla13[[#This Row],[Ut./m2                        Ut./Jard.]]</f>
        <v>120</v>
      </c>
      <c r="G19" s="17">
        <f>Tabla13[[#This Row],[Ut.]]*0.1</f>
        <v>12</v>
      </c>
      <c r="H19" s="17">
        <f>Tabla13[[#This Row],[Reposició 15%]]+Tabla13[[#This Row],[Ut.]]</f>
        <v>132</v>
      </c>
      <c r="I19" s="14" t="s">
        <v>120</v>
      </c>
      <c r="J19" s="26" t="s">
        <v>3</v>
      </c>
      <c r="K19" s="15"/>
      <c r="L19" s="15"/>
      <c r="M19" s="15" t="s">
        <v>0</v>
      </c>
    </row>
    <row r="20" spans="1:13" s="27" customFormat="1" ht="26.25" customHeight="1" x14ac:dyDescent="0.2">
      <c r="A20" s="10" t="s">
        <v>47</v>
      </c>
      <c r="B20" s="15" t="s">
        <v>41</v>
      </c>
      <c r="C20" s="15">
        <v>4</v>
      </c>
      <c r="D20" s="20"/>
      <c r="E20" s="15">
        <v>15</v>
      </c>
      <c r="F20" s="17">
        <f>Tabla13[[#This Row],[Ut./m2                        Ut./Jard.]]*Tabla13[[#This Row],[Spf.                       (m2)]]+Tabla13[[#This Row],[Unitats Jardineres]]*Tabla13[[#This Row],[Ut./m2                        Ut./Jard.]]</f>
        <v>60</v>
      </c>
      <c r="G20" s="17">
        <f>Tabla13[[#This Row],[Ut.]]*0.1</f>
        <v>6</v>
      </c>
      <c r="H20" s="17">
        <f>Tabla13[[#This Row],[Reposició 15%]]+Tabla13[[#This Row],[Ut.]]</f>
        <v>66</v>
      </c>
      <c r="I20" s="14" t="s">
        <v>24</v>
      </c>
      <c r="J20" s="26" t="s">
        <v>3</v>
      </c>
      <c r="K20" s="15"/>
      <c r="L20" s="15"/>
      <c r="M20" s="15" t="s">
        <v>0</v>
      </c>
    </row>
    <row r="21" spans="1:13" s="27" customFormat="1" ht="26.25" customHeight="1" x14ac:dyDescent="0.2">
      <c r="A21" s="10" t="s">
        <v>47</v>
      </c>
      <c r="B21" s="15" t="s">
        <v>41</v>
      </c>
      <c r="C21" s="15">
        <v>4</v>
      </c>
      <c r="D21" s="20"/>
      <c r="E21" s="15">
        <v>15</v>
      </c>
      <c r="F21" s="17">
        <f>Tabla13[[#This Row],[Ut./m2                        Ut./Jard.]]*Tabla13[[#This Row],[Spf.                       (m2)]]+Tabla13[[#This Row],[Unitats Jardineres]]*Tabla13[[#This Row],[Ut./m2                        Ut./Jard.]]</f>
        <v>60</v>
      </c>
      <c r="G21" s="17">
        <f>Tabla13[[#This Row],[Ut.]]*0.1</f>
        <v>6</v>
      </c>
      <c r="H21" s="17">
        <f>Tabla13[[#This Row],[Reposició 15%]]+Tabla13[[#This Row],[Ut.]]</f>
        <v>66</v>
      </c>
      <c r="I21" s="14" t="s">
        <v>22</v>
      </c>
      <c r="J21" s="26" t="s">
        <v>4</v>
      </c>
      <c r="K21" s="15"/>
      <c r="L21" s="15"/>
      <c r="M21" s="15" t="s">
        <v>0</v>
      </c>
    </row>
    <row r="22" spans="1:13" s="27" customFormat="1" ht="26.25" customHeight="1" x14ac:dyDescent="0.2">
      <c r="A22" s="10" t="s">
        <v>29</v>
      </c>
      <c r="B22" s="22" t="s">
        <v>41</v>
      </c>
      <c r="C22" s="22">
        <v>2</v>
      </c>
      <c r="D22" s="23"/>
      <c r="E22" s="22"/>
      <c r="F22" s="24">
        <v>15</v>
      </c>
      <c r="G22" s="24">
        <f>Tabla13[[#This Row],[Ut.]]*0.1</f>
        <v>1.5</v>
      </c>
      <c r="H22" s="24">
        <f>Tabla13[[#This Row],[Reposició 15%]]+Tabla13[[#This Row],[Ut.]]</f>
        <v>16.5</v>
      </c>
      <c r="I22" s="19" t="s">
        <v>36</v>
      </c>
      <c r="J22" s="51" t="s">
        <v>3</v>
      </c>
      <c r="K22" s="22" t="s">
        <v>0</v>
      </c>
      <c r="L22" s="22"/>
      <c r="M22" s="22"/>
    </row>
    <row r="23" spans="1:13" s="27" customFormat="1" ht="26.25" customHeight="1" x14ac:dyDescent="0.2">
      <c r="A23" s="10" t="s">
        <v>29</v>
      </c>
      <c r="B23" s="22" t="s">
        <v>41</v>
      </c>
      <c r="C23" s="22">
        <v>2</v>
      </c>
      <c r="D23" s="23"/>
      <c r="E23" s="22"/>
      <c r="F23" s="24">
        <v>15</v>
      </c>
      <c r="G23" s="24">
        <f>Tabla13[[#This Row],[Ut.]]*0.1</f>
        <v>1.5</v>
      </c>
      <c r="H23" s="24">
        <f>Tabla13[[#This Row],[Reposició 15%]]+Tabla13[[#This Row],[Ut.]]</f>
        <v>16.5</v>
      </c>
      <c r="I23" s="19" t="s">
        <v>34</v>
      </c>
      <c r="J23" s="51" t="s">
        <v>4</v>
      </c>
      <c r="K23" s="22" t="s">
        <v>0</v>
      </c>
      <c r="L23" s="22"/>
      <c r="M23" s="22"/>
    </row>
    <row r="24" spans="1:13" s="29" customFormat="1" ht="26.25" customHeight="1" x14ac:dyDescent="0.2">
      <c r="A24" s="19" t="s">
        <v>16</v>
      </c>
      <c r="B24" s="11" t="s">
        <v>42</v>
      </c>
      <c r="C24" s="11"/>
      <c r="D24" s="12">
        <v>32</v>
      </c>
      <c r="E24" s="11">
        <v>4</v>
      </c>
      <c r="F24" s="13">
        <f>Tabla13[[#This Row],[Ut./m2                        Ut./Jard.]]*Tabla13[[#This Row],[Spf.                       (m2)]]+Tabla13[[#This Row],[Unitats Jardineres]]*Tabla13[[#This Row],[Ut./m2                        Ut./Jard.]]</f>
        <v>128</v>
      </c>
      <c r="G24" s="13">
        <f>Tabla13[[#This Row],[Ut.]]*0.1</f>
        <v>12.8</v>
      </c>
      <c r="H24" s="13">
        <f>Tabla13[[#This Row],[Reposició 15%]]+Tabla13[[#This Row],[Ut.]]</f>
        <v>140.80000000000001</v>
      </c>
      <c r="I24" s="10" t="s">
        <v>6</v>
      </c>
      <c r="J24" s="52" t="s">
        <v>25</v>
      </c>
      <c r="K24" s="11" t="s">
        <v>0</v>
      </c>
      <c r="L24" s="11"/>
      <c r="M24" s="11"/>
    </row>
    <row r="25" spans="1:13" s="29" customFormat="1" ht="26.25" customHeight="1" x14ac:dyDescent="0.2">
      <c r="A25" s="19" t="s">
        <v>12</v>
      </c>
      <c r="B25" s="15" t="s">
        <v>42</v>
      </c>
      <c r="C25" s="15"/>
      <c r="D25" s="16">
        <f>14*2</f>
        <v>28</v>
      </c>
      <c r="E25" s="15">
        <v>4</v>
      </c>
      <c r="F25" s="17">
        <f>Tabla13[[#This Row],[Ut./m2                        Ut./Jard.]]*Tabla13[[#This Row],[Spf.                       (m2)]]+Tabla13[[#This Row],[Unitats Jardineres]]*Tabla13[[#This Row],[Ut./m2                        Ut./Jard.]]</f>
        <v>112</v>
      </c>
      <c r="G25" s="17">
        <f>Tabla13[[#This Row],[Ut.]]*0.1</f>
        <v>11.200000000000001</v>
      </c>
      <c r="H25" s="17">
        <f>Tabla13[[#This Row],[Reposició 15%]]+Tabla13[[#This Row],[Ut.]]</f>
        <v>123.2</v>
      </c>
      <c r="I25" s="14" t="s">
        <v>6</v>
      </c>
      <c r="J25" s="26" t="s">
        <v>25</v>
      </c>
      <c r="K25" s="15" t="s">
        <v>0</v>
      </c>
      <c r="L25" s="15" t="s">
        <v>0</v>
      </c>
      <c r="M25" s="15"/>
    </row>
    <row r="26" spans="1:13" s="29" customFormat="1" ht="26.25" customHeight="1" x14ac:dyDescent="0.2">
      <c r="A26" s="41" t="s">
        <v>11</v>
      </c>
      <c r="B26" s="15" t="s">
        <v>53</v>
      </c>
      <c r="C26" s="40"/>
      <c r="D26" s="47">
        <v>32</v>
      </c>
      <c r="E26" s="40">
        <v>2</v>
      </c>
      <c r="F26" s="48">
        <f>Tabla13[[#This Row],[Ut./m2                        Ut./Jard.]]*Tabla13[[#This Row],[Spf.                       (m2)]]+Tabla13[[#This Row],[Unitats Jardineres]]*Tabla13[[#This Row],[Ut./m2                        Ut./Jard.]]</f>
        <v>64</v>
      </c>
      <c r="G26" s="48">
        <f>Tabla13[[#This Row],[Ut.]]*0.1</f>
        <v>6.4</v>
      </c>
      <c r="H26" s="48">
        <f>Tabla13[[#This Row],[Reposició 15%]]+Tabla13[[#This Row],[Ut.]]</f>
        <v>70.400000000000006</v>
      </c>
      <c r="I26" s="14" t="s">
        <v>51</v>
      </c>
      <c r="J26" s="26" t="s">
        <v>25</v>
      </c>
      <c r="K26" s="40" t="s">
        <v>0</v>
      </c>
      <c r="L26" s="40"/>
      <c r="M26" s="40"/>
    </row>
    <row r="27" spans="1:13" s="8" customFormat="1" ht="26.25" customHeight="1" x14ac:dyDescent="0.2">
      <c r="A27" s="41" t="s">
        <v>11</v>
      </c>
      <c r="B27" s="15" t="s">
        <v>41</v>
      </c>
      <c r="C27" s="40"/>
      <c r="D27" s="47">
        <v>32</v>
      </c>
      <c r="E27" s="40">
        <v>1</v>
      </c>
      <c r="F27" s="48">
        <f>Tabla13[[#This Row],[Ut./m2                        Ut./Jard.]]*Tabla13[[#This Row],[Spf.                       (m2)]]+Tabla13[[#This Row],[Unitats Jardineres]]*Tabla13[[#This Row],[Ut./m2                        Ut./Jard.]]</f>
        <v>32</v>
      </c>
      <c r="G27" s="48">
        <f>Tabla13[[#This Row],[Ut.]]*0.1</f>
        <v>3.2</v>
      </c>
      <c r="H27" s="48">
        <f>Tabla13[[#This Row],[Reposició 15%]]+Tabla13[[#This Row],[Ut.]]</f>
        <v>35.200000000000003</v>
      </c>
      <c r="I27" s="46" t="s">
        <v>52</v>
      </c>
      <c r="J27" s="26" t="s">
        <v>25</v>
      </c>
      <c r="K27" s="40" t="s">
        <v>0</v>
      </c>
      <c r="L27" s="40"/>
      <c r="M27" s="40"/>
    </row>
    <row r="28" spans="1:13" s="8" customFormat="1" ht="26.25" customHeight="1" x14ac:dyDescent="0.2">
      <c r="A28" s="41" t="s">
        <v>11</v>
      </c>
      <c r="B28" s="15" t="s">
        <v>41</v>
      </c>
      <c r="C28" s="40"/>
      <c r="D28" s="47">
        <v>32</v>
      </c>
      <c r="E28" s="40">
        <v>2</v>
      </c>
      <c r="F28" s="48">
        <f>Tabla13[[#This Row],[Ut./m2                        Ut./Jard.]]*Tabla13[[#This Row],[Spf.                       (m2)]]+Tabla13[[#This Row],[Unitats Jardineres]]*Tabla13[[#This Row],[Ut./m2                        Ut./Jard.]]</f>
        <v>64</v>
      </c>
      <c r="G28" s="48">
        <f>Tabla13[[#This Row],[Ut.]]*0.1</f>
        <v>6.4</v>
      </c>
      <c r="H28" s="48">
        <f>Tabla13[[#This Row],[Reposició 15%]]+Tabla13[[#This Row],[Ut.]]</f>
        <v>70.400000000000006</v>
      </c>
      <c r="I28" s="46" t="s">
        <v>54</v>
      </c>
      <c r="J28" s="49" t="s">
        <v>3</v>
      </c>
      <c r="K28" s="40" t="s">
        <v>0</v>
      </c>
      <c r="L28" s="40"/>
      <c r="M28" s="40"/>
    </row>
    <row r="29" spans="1:13" s="8" customFormat="1" ht="26.25" customHeight="1" x14ac:dyDescent="0.2">
      <c r="A29" s="41" t="s">
        <v>11</v>
      </c>
      <c r="B29" s="15" t="s">
        <v>53</v>
      </c>
      <c r="C29" s="40"/>
      <c r="D29" s="47">
        <v>32</v>
      </c>
      <c r="E29" s="40">
        <v>1</v>
      </c>
      <c r="F29" s="48">
        <f>Tabla13[[#This Row],[Ut./m2                        Ut./Jard.]]*Tabla13[[#This Row],[Spf.                       (m2)]]+Tabla13[[#This Row],[Unitats Jardineres]]*Tabla13[[#This Row],[Ut./m2                        Ut./Jard.]]</f>
        <v>32</v>
      </c>
      <c r="G29" s="48">
        <f>Tabla13[[#This Row],[Ut.]]*0.1</f>
        <v>3.2</v>
      </c>
      <c r="H29" s="48">
        <f>Tabla13[[#This Row],[Reposició 15%]]+Tabla13[[#This Row],[Ut.]]</f>
        <v>35.200000000000003</v>
      </c>
      <c r="I29" s="46" t="s">
        <v>55</v>
      </c>
      <c r="J29" s="49" t="s">
        <v>3</v>
      </c>
      <c r="K29" s="40" t="s">
        <v>0</v>
      </c>
      <c r="L29" s="40"/>
      <c r="M29" s="40"/>
    </row>
    <row r="30" spans="1:13" s="7" customFormat="1" ht="26.25" customHeight="1" x14ac:dyDescent="0.2">
      <c r="A30" s="41" t="s">
        <v>11</v>
      </c>
      <c r="B30" s="15" t="s">
        <v>41</v>
      </c>
      <c r="C30" s="40"/>
      <c r="D30" s="47">
        <v>32</v>
      </c>
      <c r="E30" s="40">
        <v>1</v>
      </c>
      <c r="F30" s="48">
        <f>Tabla13[[#This Row],[Ut./m2                        Ut./Jard.]]*Tabla13[[#This Row],[Spf.                       (m2)]]+Tabla13[[#This Row],[Unitats Jardineres]]*Tabla13[[#This Row],[Ut./m2                        Ut./Jard.]]</f>
        <v>32</v>
      </c>
      <c r="G30" s="48">
        <f>Tabla13[[#This Row],[Ut.]]*0.1</f>
        <v>3.2</v>
      </c>
      <c r="H30" s="48">
        <f>Tabla13[[#This Row],[Reposició 15%]]+Tabla13[[#This Row],[Ut.]]</f>
        <v>35.200000000000003</v>
      </c>
      <c r="I30" s="46" t="s">
        <v>56</v>
      </c>
      <c r="J30" s="49" t="s">
        <v>3</v>
      </c>
      <c r="K30" s="15" t="s">
        <v>0</v>
      </c>
      <c r="L30" s="40"/>
      <c r="M30" s="40"/>
    </row>
    <row r="31" spans="1:13" s="7" customFormat="1" ht="26.25" customHeight="1" x14ac:dyDescent="0.2">
      <c r="A31" s="41" t="s">
        <v>11</v>
      </c>
      <c r="B31" s="15" t="s">
        <v>41</v>
      </c>
      <c r="C31" s="40"/>
      <c r="D31" s="47">
        <v>32</v>
      </c>
      <c r="E31" s="40">
        <v>2</v>
      </c>
      <c r="F31" s="48">
        <f>Tabla13[[#This Row],[Ut./m2                        Ut./Jard.]]*Tabla13[[#This Row],[Spf.                       (m2)]]+Tabla13[[#This Row],[Unitats Jardineres]]*Tabla13[[#This Row],[Ut./m2                        Ut./Jard.]]</f>
        <v>64</v>
      </c>
      <c r="G31" s="48">
        <f>Tabla13[[#This Row],[Ut.]]*0.1</f>
        <v>6.4</v>
      </c>
      <c r="H31" s="48">
        <f>Tabla13[[#This Row],[Reposició 15%]]+Tabla13[[#This Row],[Ut.]]</f>
        <v>70.400000000000006</v>
      </c>
      <c r="I31" s="46" t="s">
        <v>57</v>
      </c>
      <c r="J31" s="49" t="s">
        <v>25</v>
      </c>
      <c r="K31" s="15" t="s">
        <v>0</v>
      </c>
      <c r="L31" s="40"/>
      <c r="M31" s="40"/>
    </row>
    <row r="32" spans="1:13" s="7" customFormat="1" ht="26.25" customHeight="1" x14ac:dyDescent="0.2">
      <c r="A32" s="41" t="s">
        <v>11</v>
      </c>
      <c r="B32" s="15" t="s">
        <v>41</v>
      </c>
      <c r="C32" s="40"/>
      <c r="D32" s="47">
        <v>32</v>
      </c>
      <c r="E32" s="40">
        <v>1</v>
      </c>
      <c r="F32" s="48">
        <f>Tabla13[[#This Row],[Ut./m2                        Ut./Jard.]]*Tabla13[[#This Row],[Spf.                       (m2)]]+Tabla13[[#This Row],[Unitats Jardineres]]*Tabla13[[#This Row],[Ut./m2                        Ut./Jard.]]</f>
        <v>32</v>
      </c>
      <c r="G32" s="48">
        <f>Tabla13[[#This Row],[Ut.]]*0.1</f>
        <v>3.2</v>
      </c>
      <c r="H32" s="48">
        <f>Tabla13[[#This Row],[Reposició 15%]]+Tabla13[[#This Row],[Ut.]]</f>
        <v>35.200000000000003</v>
      </c>
      <c r="I32" s="46" t="s">
        <v>61</v>
      </c>
      <c r="J32" s="49" t="s">
        <v>4</v>
      </c>
      <c r="K32" s="15" t="s">
        <v>0</v>
      </c>
      <c r="L32" s="40"/>
      <c r="M32" s="40"/>
    </row>
    <row r="33" spans="1:13" s="7" customFormat="1" ht="26.25" customHeight="1" x14ac:dyDescent="0.2">
      <c r="A33" s="41" t="s">
        <v>11</v>
      </c>
      <c r="B33" s="15" t="s">
        <v>41</v>
      </c>
      <c r="C33" s="40"/>
      <c r="D33" s="47">
        <v>32</v>
      </c>
      <c r="E33" s="40">
        <v>1</v>
      </c>
      <c r="F33" s="48">
        <f>Tabla13[[#This Row],[Ut./m2                        Ut./Jard.]]*Tabla13[[#This Row],[Spf.                       (m2)]]+Tabla13[[#This Row],[Unitats Jardineres]]*Tabla13[[#This Row],[Ut./m2                        Ut./Jard.]]</f>
        <v>32</v>
      </c>
      <c r="G33" s="48">
        <f>Tabla13[[#This Row],[Ut.]]*0.1</f>
        <v>3.2</v>
      </c>
      <c r="H33" s="48">
        <f>Tabla13[[#This Row],[Reposició 15%]]+Tabla13[[#This Row],[Ut.]]</f>
        <v>35.200000000000003</v>
      </c>
      <c r="I33" s="46" t="s">
        <v>58</v>
      </c>
      <c r="J33" s="49" t="s">
        <v>4</v>
      </c>
      <c r="K33" s="15" t="s">
        <v>0</v>
      </c>
      <c r="L33" s="40"/>
      <c r="M33" s="40"/>
    </row>
    <row r="34" spans="1:13" s="7" customFormat="1" ht="26.25" customHeight="1" x14ac:dyDescent="0.2">
      <c r="A34" s="41" t="s">
        <v>11</v>
      </c>
      <c r="B34" s="15" t="s">
        <v>53</v>
      </c>
      <c r="C34" s="40"/>
      <c r="D34" s="47">
        <v>32</v>
      </c>
      <c r="E34" s="40">
        <v>1</v>
      </c>
      <c r="F34" s="48">
        <f>Tabla13[[#This Row],[Ut./m2                        Ut./Jard.]]*Tabla13[[#This Row],[Spf.                       (m2)]]+Tabla13[[#This Row],[Unitats Jardineres]]*Tabla13[[#This Row],[Ut./m2                        Ut./Jard.]]</f>
        <v>32</v>
      </c>
      <c r="G34" s="48">
        <f>Tabla13[[#This Row],[Ut.]]*0.1</f>
        <v>3.2</v>
      </c>
      <c r="H34" s="48">
        <f>Tabla13[[#This Row],[Reposició 15%]]+Tabla13[[#This Row],[Ut.]]</f>
        <v>35.200000000000003</v>
      </c>
      <c r="I34" s="46" t="s">
        <v>59</v>
      </c>
      <c r="J34" s="26" t="s">
        <v>4</v>
      </c>
      <c r="K34" s="15" t="s">
        <v>0</v>
      </c>
      <c r="L34" s="40"/>
      <c r="M34" s="40"/>
    </row>
    <row r="35" spans="1:13" s="27" customFormat="1" ht="26.25" customHeight="1" x14ac:dyDescent="0.2">
      <c r="A35" s="19" t="s">
        <v>11</v>
      </c>
      <c r="B35" s="11" t="s">
        <v>53</v>
      </c>
      <c r="C35" s="11"/>
      <c r="D35" s="21">
        <f>16*2</f>
        <v>32</v>
      </c>
      <c r="E35" s="11">
        <v>1</v>
      </c>
      <c r="F35" s="13">
        <f>Tabla13[[#This Row],[Ut./m2                        Ut./Jard.]]*Tabla13[[#This Row],[Spf.                       (m2)]]+Tabla13[[#This Row],[Unitats Jardineres]]*Tabla13[[#This Row],[Ut./m2                        Ut./Jard.]]</f>
        <v>32</v>
      </c>
      <c r="G35" s="13">
        <f>Tabla13[[#This Row],[Ut.]]*0.1</f>
        <v>3.2</v>
      </c>
      <c r="H35" s="13">
        <f>Tabla13[[#This Row],[Reposició 15%]]+Tabla13[[#This Row],[Ut.]]</f>
        <v>35.200000000000003</v>
      </c>
      <c r="I35" s="46" t="s">
        <v>60</v>
      </c>
      <c r="J35" s="52" t="s">
        <v>53</v>
      </c>
      <c r="K35" s="11" t="s">
        <v>0</v>
      </c>
      <c r="L35" s="11"/>
      <c r="M35" s="11"/>
    </row>
    <row r="36" spans="1:13" s="27" customFormat="1" ht="26.25" customHeight="1" x14ac:dyDescent="0.2">
      <c r="A36" s="19" t="s">
        <v>37</v>
      </c>
      <c r="B36" s="15" t="s">
        <v>53</v>
      </c>
      <c r="C36" s="22"/>
      <c r="D36" s="23">
        <v>11</v>
      </c>
      <c r="E36" s="22">
        <v>1</v>
      </c>
      <c r="F36" s="24">
        <f>Tabla13[[#This Row],[Ut./m2                        Ut./Jard.]]*Tabla13[[#This Row],[Spf.                       (m2)]]+Tabla13[[#This Row],[Unitats Jardineres]]*Tabla13[[#This Row],[Ut./m2                        Ut./Jard.]]</f>
        <v>11</v>
      </c>
      <c r="G36" s="24">
        <f>Tabla13[[#This Row],[Ut.]]*0.1</f>
        <v>1.1000000000000001</v>
      </c>
      <c r="H36" s="24">
        <f>Tabla13[[#This Row],[Reposició 15%]]+Tabla13[[#This Row],[Ut.]]</f>
        <v>12.1</v>
      </c>
      <c r="I36" s="19" t="s">
        <v>65</v>
      </c>
      <c r="J36" s="51" t="s">
        <v>67</v>
      </c>
      <c r="K36" s="22" t="s">
        <v>0</v>
      </c>
      <c r="L36" s="22"/>
      <c r="M36" s="22"/>
    </row>
    <row r="37" spans="1:13" s="27" customFormat="1" ht="26.25" customHeight="1" x14ac:dyDescent="0.2">
      <c r="A37" s="19" t="s">
        <v>37</v>
      </c>
      <c r="B37" s="15" t="s">
        <v>53</v>
      </c>
      <c r="C37" s="22"/>
      <c r="D37" s="23">
        <v>11</v>
      </c>
      <c r="E37" s="22">
        <v>1</v>
      </c>
      <c r="F37" s="24">
        <f>Tabla13[[#This Row],[Ut./m2                        Ut./Jard.]]*Tabla13[[#This Row],[Spf.                       (m2)]]+Tabla13[[#This Row],[Unitats Jardineres]]*Tabla13[[#This Row],[Ut./m2                        Ut./Jard.]]</f>
        <v>11</v>
      </c>
      <c r="G37" s="24">
        <f>Tabla13[[#This Row],[Ut.]]*0.1</f>
        <v>1.1000000000000001</v>
      </c>
      <c r="H37" s="24">
        <f>Tabla13[[#This Row],[Reposició 15%]]+Tabla13[[#This Row],[Ut.]]</f>
        <v>12.1</v>
      </c>
      <c r="I37" s="19" t="s">
        <v>60</v>
      </c>
      <c r="J37" s="51" t="s">
        <v>67</v>
      </c>
      <c r="K37" s="22" t="s">
        <v>0</v>
      </c>
      <c r="L37" s="22"/>
      <c r="M37" s="22"/>
    </row>
    <row r="38" spans="1:13" s="27" customFormat="1" ht="26.25" customHeight="1" x14ac:dyDescent="0.2">
      <c r="A38" s="19" t="s">
        <v>37</v>
      </c>
      <c r="B38" s="15" t="s">
        <v>53</v>
      </c>
      <c r="C38" s="22"/>
      <c r="D38" s="23">
        <v>11</v>
      </c>
      <c r="E38" s="22">
        <v>1</v>
      </c>
      <c r="F38" s="24">
        <f>Tabla13[[#This Row],[Ut./m2                        Ut./Jard.]]*Tabla13[[#This Row],[Spf.                       (m2)]]+Tabla13[[#This Row],[Unitats Jardineres]]*Tabla13[[#This Row],[Ut./m2                        Ut./Jard.]]</f>
        <v>11</v>
      </c>
      <c r="G38" s="24">
        <f>Tabla13[[#This Row],[Ut.]]*0.1</f>
        <v>1.1000000000000001</v>
      </c>
      <c r="H38" s="24">
        <f>Tabla13[[#This Row],[Reposició 15%]]+Tabla13[[#This Row],[Ut.]]</f>
        <v>12.1</v>
      </c>
      <c r="I38" s="19" t="s">
        <v>66</v>
      </c>
      <c r="J38" s="51" t="s">
        <v>3</v>
      </c>
      <c r="K38" s="22" t="s">
        <v>0</v>
      </c>
      <c r="L38" s="22"/>
      <c r="M38" s="22"/>
    </row>
    <row r="39" spans="1:13" s="27" customFormat="1" ht="26.25" customHeight="1" x14ac:dyDescent="0.2">
      <c r="A39" s="19" t="s">
        <v>37</v>
      </c>
      <c r="B39" s="15" t="s">
        <v>41</v>
      </c>
      <c r="C39" s="22"/>
      <c r="D39" s="23">
        <v>11</v>
      </c>
      <c r="E39" s="22">
        <v>1</v>
      </c>
      <c r="F39" s="24">
        <f>Tabla13[[#This Row],[Ut./m2                        Ut./Jard.]]*Tabla13[[#This Row],[Spf.                       (m2)]]+Tabla13[[#This Row],[Unitats Jardineres]]*Tabla13[[#This Row],[Ut./m2                        Ut./Jard.]]</f>
        <v>11</v>
      </c>
      <c r="G39" s="24">
        <f>Tabla13[[#This Row],[Ut.]]*0.1</f>
        <v>1.1000000000000001</v>
      </c>
      <c r="H39" s="24">
        <f>Tabla13[[#This Row],[Reposició 15%]]+Tabla13[[#This Row],[Ut.]]</f>
        <v>12.1</v>
      </c>
      <c r="I39" s="19" t="s">
        <v>68</v>
      </c>
      <c r="J39" s="51" t="s">
        <v>69</v>
      </c>
      <c r="K39" s="22" t="s">
        <v>0</v>
      </c>
      <c r="L39" s="22"/>
      <c r="M39" s="22"/>
    </row>
    <row r="40" spans="1:13" s="27" customFormat="1" ht="26.25" customHeight="1" x14ac:dyDescent="0.2">
      <c r="A40" s="19" t="s">
        <v>37</v>
      </c>
      <c r="B40" s="15" t="s">
        <v>41</v>
      </c>
      <c r="C40" s="22"/>
      <c r="D40" s="23">
        <v>11</v>
      </c>
      <c r="E40" s="22">
        <v>1</v>
      </c>
      <c r="F40" s="24">
        <f>Tabla13[[#This Row],[Ut./m2                        Ut./Jard.]]*Tabla13[[#This Row],[Spf.                       (m2)]]+Tabla13[[#This Row],[Unitats Jardineres]]*Tabla13[[#This Row],[Ut./m2                        Ut./Jard.]]</f>
        <v>11</v>
      </c>
      <c r="G40" s="24">
        <f>Tabla13[[#This Row],[Ut.]]*0.1</f>
        <v>1.1000000000000001</v>
      </c>
      <c r="H40" s="24">
        <f>Tabla13[[#This Row],[Reposició 15%]]+Tabla13[[#This Row],[Ut.]]</f>
        <v>12.1</v>
      </c>
      <c r="I40" s="19" t="s">
        <v>70</v>
      </c>
      <c r="J40" s="51" t="s">
        <v>4</v>
      </c>
      <c r="K40" s="22" t="s">
        <v>0</v>
      </c>
      <c r="L40" s="22"/>
      <c r="M40" s="22"/>
    </row>
    <row r="41" spans="1:13" s="27" customFormat="1" ht="26.25" customHeight="1" x14ac:dyDescent="0.2">
      <c r="A41" s="19" t="s">
        <v>45</v>
      </c>
      <c r="B41" s="22" t="s">
        <v>42</v>
      </c>
      <c r="C41" s="22"/>
      <c r="D41" s="23">
        <v>12</v>
      </c>
      <c r="E41" s="22">
        <v>4</v>
      </c>
      <c r="F41" s="24">
        <f>Tabla13[[#This Row],[Ut./m2                        Ut./Jard.]]*Tabla13[[#This Row],[Spf.                       (m2)]]+Tabla13[[#This Row],[Unitats Jardineres]]*Tabla13[[#This Row],[Ut./m2                        Ut./Jard.]]</f>
        <v>48</v>
      </c>
      <c r="G41" s="24">
        <f>Tabla13[[#This Row],[Ut.]]*0.1</f>
        <v>4.8000000000000007</v>
      </c>
      <c r="H41" s="24">
        <f>Tabla13[[#This Row],[Reposició 15%]]+Tabla13[[#This Row],[Ut.]]</f>
        <v>52.8</v>
      </c>
      <c r="I41" s="25" t="s">
        <v>6</v>
      </c>
      <c r="J41" s="51" t="s">
        <v>31</v>
      </c>
      <c r="K41" s="22"/>
      <c r="L41" s="22"/>
      <c r="M41" s="22" t="s">
        <v>0</v>
      </c>
    </row>
    <row r="42" spans="1:13" s="27" customFormat="1" ht="26.25" customHeight="1" x14ac:dyDescent="0.2">
      <c r="A42" s="14" t="s">
        <v>14</v>
      </c>
      <c r="B42" s="15" t="s">
        <v>48</v>
      </c>
      <c r="C42" s="15"/>
      <c r="D42" s="16">
        <v>3</v>
      </c>
      <c r="E42" s="15">
        <v>1</v>
      </c>
      <c r="F42" s="17">
        <f>Tabla13[[#This Row],[Ut./m2                        Ut./Jard.]]*Tabla13[[#This Row],[Spf.                       (m2)]]+Tabla13[[#This Row],[Unitats Jardineres]]*Tabla13[[#This Row],[Ut./m2                        Ut./Jard.]]</f>
        <v>3</v>
      </c>
      <c r="G42" s="17">
        <f>Tabla13[[#This Row],[Ut.]]*0.1</f>
        <v>0.30000000000000004</v>
      </c>
      <c r="H42" s="17">
        <f>Tabla13[[#This Row],[Reposició 15%]]+Tabla13[[#This Row],[Ut.]]</f>
        <v>3.3</v>
      </c>
      <c r="I42" s="14" t="s">
        <v>71</v>
      </c>
      <c r="J42" s="26" t="s">
        <v>31</v>
      </c>
      <c r="K42" s="15" t="s">
        <v>0</v>
      </c>
      <c r="L42" s="15"/>
      <c r="M42" s="15"/>
    </row>
    <row r="43" spans="1:13" s="27" customFormat="1" ht="26.25" customHeight="1" x14ac:dyDescent="0.2">
      <c r="A43" s="14" t="s">
        <v>14</v>
      </c>
      <c r="B43" s="40" t="s">
        <v>53</v>
      </c>
      <c r="C43" s="40"/>
      <c r="D43" s="47">
        <v>6</v>
      </c>
      <c r="E43" s="40">
        <v>6</v>
      </c>
      <c r="F43" s="48">
        <f>Tabla13[[#This Row],[Ut./m2                        Ut./Jard.]]*Tabla13[[#This Row],[Spf.                       (m2)]]+Tabla13[[#This Row],[Unitats Jardineres]]*Tabla13[[#This Row],[Ut./m2                        Ut./Jard.]]</f>
        <v>36</v>
      </c>
      <c r="G43" s="48">
        <f>Tabla13[[#This Row],[Ut.]]*0.1</f>
        <v>3.6</v>
      </c>
      <c r="H43" s="48">
        <f>Tabla13[[#This Row],[Reposició 15%]]+Tabla13[[#This Row],[Ut.]]</f>
        <v>39.6</v>
      </c>
      <c r="I43" s="46" t="s">
        <v>73</v>
      </c>
      <c r="J43" s="26" t="s">
        <v>25</v>
      </c>
      <c r="K43" s="15" t="s">
        <v>0</v>
      </c>
      <c r="L43" s="40"/>
      <c r="M43" s="40"/>
    </row>
    <row r="44" spans="1:13" s="27" customFormat="1" ht="26.25" customHeight="1" x14ac:dyDescent="0.2">
      <c r="A44" s="14" t="s">
        <v>14</v>
      </c>
      <c r="B44" s="40" t="s">
        <v>41</v>
      </c>
      <c r="C44" s="40"/>
      <c r="D44" s="47">
        <v>3</v>
      </c>
      <c r="E44" s="40">
        <v>6</v>
      </c>
      <c r="F44" s="48">
        <f>Tabla13[[#This Row],[Ut./m2                        Ut./Jard.]]*Tabla13[[#This Row],[Spf.                       (m2)]]+Tabla13[[#This Row],[Unitats Jardineres]]*Tabla13[[#This Row],[Ut./m2                        Ut./Jard.]]</f>
        <v>18</v>
      </c>
      <c r="G44" s="48">
        <f>Tabla13[[#This Row],[Ut.]]*0.1</f>
        <v>1.8</v>
      </c>
      <c r="H44" s="48">
        <f>Tabla13[[#This Row],[Reposició 15%]]+Tabla13[[#This Row],[Ut.]]</f>
        <v>19.8</v>
      </c>
      <c r="I44" s="46" t="s">
        <v>54</v>
      </c>
      <c r="J44" s="26" t="s">
        <v>3</v>
      </c>
      <c r="K44" s="15" t="s">
        <v>0</v>
      </c>
      <c r="L44" s="40"/>
      <c r="M44" s="40"/>
    </row>
    <row r="45" spans="1:13" s="27" customFormat="1" ht="26.25" customHeight="1" x14ac:dyDescent="0.2">
      <c r="A45" s="14" t="s">
        <v>14</v>
      </c>
      <c r="B45" s="15" t="s">
        <v>41</v>
      </c>
      <c r="C45" s="15"/>
      <c r="D45" s="16">
        <v>3</v>
      </c>
      <c r="E45" s="15">
        <v>6</v>
      </c>
      <c r="F45" s="17">
        <f>Tabla13[[#This Row],[Ut./m2                        Ut./Jard.]]*Tabla13[[#This Row],[Spf.                       (m2)]]+Tabla13[[#This Row],[Unitats Jardineres]]*Tabla13[[#This Row],[Ut./m2                        Ut./Jard.]]</f>
        <v>18</v>
      </c>
      <c r="G45" s="17">
        <f>Tabla13[[#This Row],[Ut.]]*0.1</f>
        <v>1.8</v>
      </c>
      <c r="H45" s="17">
        <f>Tabla13[[#This Row],[Reposició 15%]]+Tabla13[[#This Row],[Ut.]]</f>
        <v>19.8</v>
      </c>
      <c r="I45" s="46" t="s">
        <v>72</v>
      </c>
      <c r="J45" s="26" t="s">
        <v>5</v>
      </c>
      <c r="K45" s="15" t="s">
        <v>0</v>
      </c>
      <c r="L45" s="15"/>
      <c r="M45" s="15"/>
    </row>
    <row r="46" spans="1:13" s="27" customFormat="1" ht="26.25" customHeight="1" x14ac:dyDescent="0.2">
      <c r="A46" s="14" t="s">
        <v>14</v>
      </c>
      <c r="B46" s="15" t="s">
        <v>41</v>
      </c>
      <c r="C46" s="15"/>
      <c r="D46" s="16">
        <v>3</v>
      </c>
      <c r="E46" s="15">
        <v>6</v>
      </c>
      <c r="F46" s="17">
        <f>Tabla13[[#This Row],[Ut./m2                        Ut./Jard.]]*Tabla13[[#This Row],[Spf.                       (m2)]]+Tabla13[[#This Row],[Unitats Jardineres]]*Tabla13[[#This Row],[Ut./m2                        Ut./Jard.]]</f>
        <v>18</v>
      </c>
      <c r="G46" s="17">
        <f>Tabla13[[#This Row],[Ut.]]*0.1</f>
        <v>1.8</v>
      </c>
      <c r="H46" s="17">
        <f>Tabla13[[#This Row],[Reposició 15%]]+Tabla13[[#This Row],[Ut.]]</f>
        <v>19.8</v>
      </c>
      <c r="I46" s="14" t="s">
        <v>30</v>
      </c>
      <c r="J46" s="26" t="s">
        <v>4</v>
      </c>
      <c r="K46" s="15" t="s">
        <v>0</v>
      </c>
      <c r="L46" s="15"/>
      <c r="M46" s="15"/>
    </row>
    <row r="47" spans="1:13" s="27" customFormat="1" ht="26.25" customHeight="1" x14ac:dyDescent="0.2">
      <c r="A47" s="14" t="s">
        <v>14</v>
      </c>
      <c r="B47" s="40" t="s">
        <v>41</v>
      </c>
      <c r="C47" s="40"/>
      <c r="D47" s="47">
        <v>3</v>
      </c>
      <c r="E47" s="40"/>
      <c r="F47" s="48">
        <f>Tabla13[[#This Row],[Ut./m2                        Ut./Jard.]]*Tabla13[[#This Row],[Spf.                       (m2)]]+Tabla13[[#This Row],[Unitats Jardineres]]*Tabla13[[#This Row],[Ut./m2                        Ut./Jard.]]</f>
        <v>0</v>
      </c>
      <c r="G47" s="48">
        <f>Tabla13[[#This Row],[Ut.]]*0.1</f>
        <v>0</v>
      </c>
      <c r="H47" s="48">
        <f>Tabla13[[#This Row],[Reposició 15%]]+Tabla13[[#This Row],[Ut.]]</f>
        <v>0</v>
      </c>
      <c r="I47" s="14" t="s">
        <v>21</v>
      </c>
      <c r="J47" s="26" t="s">
        <v>4</v>
      </c>
      <c r="K47" s="15" t="s">
        <v>0</v>
      </c>
      <c r="L47" s="40"/>
      <c r="M47" s="40"/>
    </row>
    <row r="48" spans="1:13" s="27" customFormat="1" ht="26.25" customHeight="1" x14ac:dyDescent="0.2">
      <c r="A48" s="14" t="s">
        <v>74</v>
      </c>
      <c r="B48" s="40" t="s">
        <v>53</v>
      </c>
      <c r="C48" s="40"/>
      <c r="D48" s="47">
        <v>6</v>
      </c>
      <c r="E48" s="40">
        <v>6</v>
      </c>
      <c r="F48" s="48">
        <f>Tabla13[[#This Row],[Ut./m2                        Ut./Jard.]]*Tabla13[[#This Row],[Spf.                       (m2)]]+Tabla13[[#This Row],[Unitats Jardineres]]*Tabla13[[#This Row],[Ut./m2                        Ut./Jard.]]</f>
        <v>36</v>
      </c>
      <c r="G48" s="48">
        <f>Tabla13[[#This Row],[Ut.]]*0.1</f>
        <v>3.6</v>
      </c>
      <c r="H48" s="48">
        <f>Tabla13[[#This Row],[Reposició 15%]]+Tabla13[[#This Row],[Ut.]]</f>
        <v>39.6</v>
      </c>
      <c r="I48" s="46" t="s">
        <v>73</v>
      </c>
      <c r="J48" s="26" t="s">
        <v>25</v>
      </c>
      <c r="K48" s="15" t="s">
        <v>0</v>
      </c>
      <c r="L48" s="40"/>
      <c r="M48" s="40"/>
    </row>
    <row r="49" spans="1:13" s="27" customFormat="1" ht="26.25" customHeight="1" x14ac:dyDescent="0.2">
      <c r="A49" s="14" t="s">
        <v>74</v>
      </c>
      <c r="B49" s="40" t="s">
        <v>41</v>
      </c>
      <c r="C49" s="40"/>
      <c r="D49" s="47">
        <v>3</v>
      </c>
      <c r="E49" s="40">
        <v>6</v>
      </c>
      <c r="F49" s="48">
        <f>Tabla13[[#This Row],[Ut./m2                        Ut./Jard.]]*Tabla13[[#This Row],[Spf.                       (m2)]]+Tabla13[[#This Row],[Unitats Jardineres]]*Tabla13[[#This Row],[Ut./m2                        Ut./Jard.]]</f>
        <v>18</v>
      </c>
      <c r="G49" s="48">
        <f>Tabla13[[#This Row],[Ut.]]*0.1</f>
        <v>1.8</v>
      </c>
      <c r="H49" s="48">
        <f>Tabla13[[#This Row],[Reposició 15%]]+Tabla13[[#This Row],[Ut.]]</f>
        <v>19.8</v>
      </c>
      <c r="I49" s="46" t="s">
        <v>54</v>
      </c>
      <c r="J49" s="26" t="s">
        <v>3</v>
      </c>
      <c r="K49" s="15" t="s">
        <v>0</v>
      </c>
      <c r="L49" s="40"/>
      <c r="M49" s="40"/>
    </row>
    <row r="50" spans="1:13" s="27" customFormat="1" ht="26.25" customHeight="1" x14ac:dyDescent="0.2">
      <c r="A50" s="14" t="s">
        <v>74</v>
      </c>
      <c r="B50" s="15" t="s">
        <v>41</v>
      </c>
      <c r="C50" s="15"/>
      <c r="D50" s="16">
        <v>3</v>
      </c>
      <c r="E50" s="15">
        <v>6</v>
      </c>
      <c r="F50" s="17">
        <f>Tabla13[[#This Row],[Ut./m2                        Ut./Jard.]]*Tabla13[[#This Row],[Spf.                       (m2)]]+Tabla13[[#This Row],[Unitats Jardineres]]*Tabla13[[#This Row],[Ut./m2                        Ut./Jard.]]</f>
        <v>18</v>
      </c>
      <c r="G50" s="17">
        <f>Tabla13[[#This Row],[Ut.]]*0.1</f>
        <v>1.8</v>
      </c>
      <c r="H50" s="17">
        <f>Tabla13[[#This Row],[Reposició 15%]]+Tabla13[[#This Row],[Ut.]]</f>
        <v>19.8</v>
      </c>
      <c r="I50" s="46" t="s">
        <v>72</v>
      </c>
      <c r="J50" s="26" t="s">
        <v>5</v>
      </c>
      <c r="K50" s="15" t="s">
        <v>0</v>
      </c>
      <c r="L50" s="15"/>
      <c r="M50" s="15"/>
    </row>
    <row r="51" spans="1:13" s="27" customFormat="1" ht="26.25" customHeight="1" x14ac:dyDescent="0.2">
      <c r="A51" s="14" t="s">
        <v>74</v>
      </c>
      <c r="B51" s="15" t="s">
        <v>41</v>
      </c>
      <c r="C51" s="15"/>
      <c r="D51" s="16">
        <v>3</v>
      </c>
      <c r="E51" s="15">
        <v>6</v>
      </c>
      <c r="F51" s="17">
        <f>Tabla13[[#This Row],[Ut./m2                        Ut./Jard.]]*Tabla13[[#This Row],[Spf.                       (m2)]]+Tabla13[[#This Row],[Unitats Jardineres]]*Tabla13[[#This Row],[Ut./m2                        Ut./Jard.]]</f>
        <v>18</v>
      </c>
      <c r="G51" s="17">
        <f>Tabla13[[#This Row],[Ut.]]*0.1</f>
        <v>1.8</v>
      </c>
      <c r="H51" s="17">
        <f>Tabla13[[#This Row],[Reposició 15%]]+Tabla13[[#This Row],[Ut.]]</f>
        <v>19.8</v>
      </c>
      <c r="I51" s="14" t="s">
        <v>30</v>
      </c>
      <c r="J51" s="26" t="s">
        <v>4</v>
      </c>
      <c r="K51" s="15" t="s">
        <v>0</v>
      </c>
      <c r="L51" s="15"/>
      <c r="M51" s="15"/>
    </row>
    <row r="52" spans="1:13" s="34" customFormat="1" ht="26.25" customHeight="1" x14ac:dyDescent="0.2">
      <c r="A52" s="14" t="s">
        <v>74</v>
      </c>
      <c r="B52" s="40" t="s">
        <v>41</v>
      </c>
      <c r="C52" s="40"/>
      <c r="D52" s="47">
        <v>3</v>
      </c>
      <c r="E52" s="15">
        <v>6</v>
      </c>
      <c r="F52" s="17">
        <f>Tabla13[[#This Row],[Ut./m2                        Ut./Jard.]]*Tabla13[[#This Row],[Spf.                       (m2)]]+Tabla13[[#This Row],[Unitats Jardineres]]*Tabla13[[#This Row],[Ut./m2                        Ut./Jard.]]</f>
        <v>18</v>
      </c>
      <c r="G52" s="17">
        <f>Tabla13[[#This Row],[Ut.]]*0.1</f>
        <v>1.8</v>
      </c>
      <c r="H52" s="17">
        <f>Tabla13[[#This Row],[Reposició 15%]]+Tabla13[[#This Row],[Ut.]]</f>
        <v>19.8</v>
      </c>
      <c r="I52" s="14" t="s">
        <v>21</v>
      </c>
      <c r="J52" s="26" t="s">
        <v>4</v>
      </c>
      <c r="K52" s="15" t="s">
        <v>0</v>
      </c>
      <c r="L52" s="40"/>
      <c r="M52" s="40"/>
    </row>
    <row r="53" spans="1:13" s="8" customFormat="1" ht="26.25" customHeight="1" x14ac:dyDescent="0.2">
      <c r="A53" s="19" t="s">
        <v>50</v>
      </c>
      <c r="B53" s="42" t="s">
        <v>53</v>
      </c>
      <c r="C53" s="42"/>
      <c r="D53" s="43">
        <v>4</v>
      </c>
      <c r="E53" s="42"/>
      <c r="F53" s="44">
        <v>1</v>
      </c>
      <c r="G53" s="44">
        <f>Tabla13[[#This Row],[Ut.]]*0.1</f>
        <v>0.1</v>
      </c>
      <c r="H53" s="44">
        <f>Tabla13[[#This Row],[Reposició 15%]]+Tabla13[[#This Row],[Ut.]]</f>
        <v>1.1000000000000001</v>
      </c>
      <c r="I53" s="41" t="s">
        <v>99</v>
      </c>
      <c r="J53" s="51" t="s">
        <v>102</v>
      </c>
      <c r="K53" s="22" t="s">
        <v>0</v>
      </c>
      <c r="L53" s="42"/>
      <c r="M53" s="42"/>
    </row>
    <row r="54" spans="1:13" s="8" customFormat="1" ht="26.25" customHeight="1" x14ac:dyDescent="0.2">
      <c r="A54" s="19" t="s">
        <v>50</v>
      </c>
      <c r="B54" s="40" t="s">
        <v>53</v>
      </c>
      <c r="C54" s="42"/>
      <c r="D54" s="43">
        <v>4</v>
      </c>
      <c r="E54" s="42">
        <v>1</v>
      </c>
      <c r="F54" s="44">
        <f>Tabla13[[#This Row],[Ut./m2                        Ut./Jard.]]*Tabla13[[#This Row],[Spf.                       (m2)]]+Tabla13[[#This Row],[Unitats Jardineres]]*Tabla13[[#This Row],[Ut./m2                        Ut./Jard.]]</f>
        <v>4</v>
      </c>
      <c r="G54" s="44">
        <f>Tabla13[[#This Row],[Ut.]]*0.1</f>
        <v>0.4</v>
      </c>
      <c r="H54" s="44">
        <f>Tabla13[[#This Row],[Reposició 15%]]+Tabla13[[#This Row],[Ut.]]</f>
        <v>4.4000000000000004</v>
      </c>
      <c r="I54" s="41" t="s">
        <v>96</v>
      </c>
      <c r="J54" s="51" t="s">
        <v>102</v>
      </c>
      <c r="K54" s="22" t="s">
        <v>0</v>
      </c>
      <c r="L54" s="42"/>
      <c r="M54" s="42"/>
    </row>
    <row r="55" spans="1:13" s="8" customFormat="1" ht="26.25" customHeight="1" x14ac:dyDescent="0.2">
      <c r="A55" s="19" t="s">
        <v>50</v>
      </c>
      <c r="B55" s="40" t="s">
        <v>53</v>
      </c>
      <c r="C55" s="42"/>
      <c r="D55" s="43">
        <v>8</v>
      </c>
      <c r="E55" s="42">
        <v>1</v>
      </c>
      <c r="F55" s="44">
        <f>Tabla13[[#This Row],[Ut./m2                        Ut./Jard.]]*Tabla13[[#This Row],[Spf.                       (m2)]]+Tabla13[[#This Row],[Unitats Jardineres]]*Tabla13[[#This Row],[Ut./m2                        Ut./Jard.]]</f>
        <v>8</v>
      </c>
      <c r="G55" s="44">
        <f>Tabla13[[#This Row],[Ut.]]*0.1</f>
        <v>0.8</v>
      </c>
      <c r="H55" s="44">
        <f>Tabla13[[#This Row],[Reposició 15%]]+Tabla13[[#This Row],[Ut.]]</f>
        <v>8.8000000000000007</v>
      </c>
      <c r="I55" s="41" t="s">
        <v>97</v>
      </c>
      <c r="J55" s="51" t="s">
        <v>25</v>
      </c>
      <c r="K55" s="22" t="s">
        <v>0</v>
      </c>
      <c r="L55" s="42"/>
      <c r="M55" s="42"/>
    </row>
    <row r="56" spans="1:13" s="8" customFormat="1" ht="26.25" customHeight="1" x14ac:dyDescent="0.2">
      <c r="A56" s="19" t="s">
        <v>50</v>
      </c>
      <c r="B56" s="42" t="s">
        <v>53</v>
      </c>
      <c r="C56" s="42"/>
      <c r="D56" s="43">
        <v>8</v>
      </c>
      <c r="E56" s="42">
        <v>1</v>
      </c>
      <c r="F56" s="44">
        <f>Tabla13[[#This Row],[Ut./m2                        Ut./Jard.]]*Tabla13[[#This Row],[Spf.                       (m2)]]+Tabla13[[#This Row],[Unitats Jardineres]]*Tabla13[[#This Row],[Ut./m2                        Ut./Jard.]]</f>
        <v>8</v>
      </c>
      <c r="G56" s="44">
        <f>Tabla13[[#This Row],[Ut.]]*0.1</f>
        <v>0.8</v>
      </c>
      <c r="H56" s="44">
        <f>Tabla13[[#This Row],[Reposició 15%]]+Tabla13[[#This Row],[Ut.]]</f>
        <v>8.8000000000000007</v>
      </c>
      <c r="I56" s="41" t="s">
        <v>98</v>
      </c>
      <c r="J56" s="51" t="s">
        <v>25</v>
      </c>
      <c r="K56" s="22" t="s">
        <v>0</v>
      </c>
      <c r="L56" s="42"/>
      <c r="M56" s="42"/>
    </row>
    <row r="57" spans="1:13" s="8" customFormat="1" ht="26.25" customHeight="1" x14ac:dyDescent="0.2">
      <c r="A57" s="19" t="s">
        <v>50</v>
      </c>
      <c r="B57" s="40" t="s">
        <v>41</v>
      </c>
      <c r="C57" s="42"/>
      <c r="D57" s="43">
        <v>8</v>
      </c>
      <c r="E57" s="42">
        <v>1</v>
      </c>
      <c r="F57" s="44">
        <f>Tabla13[[#This Row],[Ut./m2                        Ut./Jard.]]*Tabla13[[#This Row],[Spf.                       (m2)]]+Tabla13[[#This Row],[Unitats Jardineres]]*Tabla13[[#This Row],[Ut./m2                        Ut./Jard.]]</f>
        <v>8</v>
      </c>
      <c r="G57" s="44">
        <f>Tabla13[[#This Row],[Ut.]]*0.1</f>
        <v>0.8</v>
      </c>
      <c r="H57" s="44">
        <f>Tabla13[[#This Row],[Reposició 15%]]+Tabla13[[#This Row],[Ut.]]</f>
        <v>8.8000000000000007</v>
      </c>
      <c r="I57" s="41" t="s">
        <v>56</v>
      </c>
      <c r="J57" s="53" t="s">
        <v>3</v>
      </c>
      <c r="K57" s="22" t="s">
        <v>0</v>
      </c>
      <c r="L57" s="42"/>
      <c r="M57" s="42"/>
    </row>
    <row r="58" spans="1:13" s="27" customFormat="1" ht="26.25" customHeight="1" x14ac:dyDescent="0.2">
      <c r="A58" s="19" t="s">
        <v>50</v>
      </c>
      <c r="B58" s="40" t="s">
        <v>41</v>
      </c>
      <c r="C58" s="42"/>
      <c r="D58" s="43">
        <v>8</v>
      </c>
      <c r="E58" s="42">
        <v>1</v>
      </c>
      <c r="F58" s="44">
        <f>Tabla13[[#This Row],[Ut./m2                        Ut./Jard.]]*Tabla13[[#This Row],[Spf.                       (m2)]]+Tabla13[[#This Row],[Unitats Jardineres]]*Tabla13[[#This Row],[Ut./m2                        Ut./Jard.]]</f>
        <v>8</v>
      </c>
      <c r="G58" s="44">
        <f>Tabla13[[#This Row],[Ut.]]*0.1</f>
        <v>0.8</v>
      </c>
      <c r="H58" s="44">
        <f>Tabla13[[#This Row],[Reposició 15%]]+Tabla13[[#This Row],[Ut.]]</f>
        <v>8.8000000000000007</v>
      </c>
      <c r="I58" s="41" t="s">
        <v>82</v>
      </c>
      <c r="J58" s="53" t="s">
        <v>3</v>
      </c>
      <c r="K58" s="22" t="s">
        <v>0</v>
      </c>
      <c r="L58" s="42"/>
      <c r="M58" s="42"/>
    </row>
    <row r="59" spans="1:13" s="27" customFormat="1" ht="26.25" customHeight="1" x14ac:dyDescent="0.2">
      <c r="A59" s="19" t="s">
        <v>50</v>
      </c>
      <c r="B59" s="40" t="s">
        <v>41</v>
      </c>
      <c r="C59" s="42"/>
      <c r="D59" s="43">
        <v>8</v>
      </c>
      <c r="E59" s="42">
        <v>1</v>
      </c>
      <c r="F59" s="44">
        <f>Tabla13[[#This Row],[Ut./m2                        Ut./Jard.]]*Tabla13[[#This Row],[Spf.                       (m2)]]+Tabla13[[#This Row],[Unitats Jardineres]]*Tabla13[[#This Row],[Ut./m2                        Ut./Jard.]]</f>
        <v>8</v>
      </c>
      <c r="G59" s="44">
        <f>Tabla13[[#This Row],[Ut.]]*0.1</f>
        <v>0.8</v>
      </c>
      <c r="H59" s="44">
        <f>Tabla13[[#This Row],[Reposició 15%]]+Tabla13[[#This Row],[Ut.]]</f>
        <v>8.8000000000000007</v>
      </c>
      <c r="I59" s="41" t="s">
        <v>83</v>
      </c>
      <c r="J59" s="53" t="s">
        <v>4</v>
      </c>
      <c r="K59" s="22" t="s">
        <v>0</v>
      </c>
      <c r="L59" s="42"/>
      <c r="M59" s="42"/>
    </row>
    <row r="60" spans="1:13" s="8" customFormat="1" ht="26.25" customHeight="1" x14ac:dyDescent="0.2">
      <c r="A60" s="19" t="s">
        <v>50</v>
      </c>
      <c r="B60" s="40" t="s">
        <v>41</v>
      </c>
      <c r="C60" s="42"/>
      <c r="D60" s="43">
        <v>8</v>
      </c>
      <c r="E60" s="42">
        <v>1</v>
      </c>
      <c r="F60" s="44">
        <f>Tabla13[[#This Row],[Ut./m2                        Ut./Jard.]]*Tabla13[[#This Row],[Spf.                       (m2)]]+Tabla13[[#This Row],[Unitats Jardineres]]*Tabla13[[#This Row],[Ut./m2                        Ut./Jard.]]</f>
        <v>8</v>
      </c>
      <c r="G60" s="44">
        <f>Tabla13[[#This Row],[Ut.]]*0.1</f>
        <v>0.8</v>
      </c>
      <c r="H60" s="44">
        <f>Tabla13[[#This Row],[Reposició 15%]]+Tabla13[[#This Row],[Ut.]]</f>
        <v>8.8000000000000007</v>
      </c>
      <c r="I60" s="41" t="s">
        <v>100</v>
      </c>
      <c r="J60" s="53" t="s">
        <v>4</v>
      </c>
      <c r="K60" s="22" t="s">
        <v>0</v>
      </c>
      <c r="L60" s="42"/>
      <c r="M60" s="42"/>
    </row>
    <row r="61" spans="1:13" s="8" customFormat="1" ht="26.25" customHeight="1" x14ac:dyDescent="0.2">
      <c r="A61" s="19" t="s">
        <v>101</v>
      </c>
      <c r="B61" s="15" t="s">
        <v>53</v>
      </c>
      <c r="C61" s="42"/>
      <c r="D61" s="43">
        <v>8</v>
      </c>
      <c r="E61" s="42">
        <v>1</v>
      </c>
      <c r="F61" s="44">
        <f>Tabla13[[#This Row],[Ut./m2                        Ut./Jard.]]*Tabla13[[#This Row],[Spf.                       (m2)]]+Tabla13[[#This Row],[Unitats Jardineres]]*Tabla13[[#This Row],[Ut./m2                        Ut./Jard.]]</f>
        <v>8</v>
      </c>
      <c r="G61" s="44">
        <f>Tabla13[[#This Row],[Ut.]]*0.1</f>
        <v>0.8</v>
      </c>
      <c r="H61" s="44">
        <f>Tabla13[[#This Row],[Reposició 15%]]+Tabla13[[#This Row],[Ut.]]</f>
        <v>8.8000000000000007</v>
      </c>
      <c r="I61" s="19" t="s">
        <v>104</v>
      </c>
      <c r="J61" s="51" t="s">
        <v>102</v>
      </c>
      <c r="K61" s="22" t="s">
        <v>0</v>
      </c>
      <c r="L61" s="42"/>
      <c r="M61" s="42"/>
    </row>
    <row r="62" spans="1:13" s="8" customFormat="1" ht="26.25" customHeight="1" x14ac:dyDescent="0.2">
      <c r="A62" s="19" t="s">
        <v>101</v>
      </c>
      <c r="B62" s="15" t="s">
        <v>53</v>
      </c>
      <c r="C62" s="42"/>
      <c r="D62" s="43">
        <v>7</v>
      </c>
      <c r="E62" s="42">
        <v>1</v>
      </c>
      <c r="F62" s="44">
        <f>Tabla13[[#This Row],[Ut./m2                        Ut./Jard.]]*Tabla13[[#This Row],[Spf.                       (m2)]]+Tabla13[[#This Row],[Unitats Jardineres]]*Tabla13[[#This Row],[Ut./m2                        Ut./Jard.]]</f>
        <v>7</v>
      </c>
      <c r="G62" s="44">
        <f>Tabla13[[#This Row],[Ut.]]*0.1</f>
        <v>0.70000000000000007</v>
      </c>
      <c r="H62" s="44">
        <f>Tabla13[[#This Row],[Reposició 15%]]+Tabla13[[#This Row],[Ut.]]</f>
        <v>7.7</v>
      </c>
      <c r="I62" s="19" t="s">
        <v>105</v>
      </c>
      <c r="J62" s="51" t="s">
        <v>102</v>
      </c>
      <c r="K62" s="22" t="s">
        <v>0</v>
      </c>
      <c r="L62" s="42"/>
      <c r="M62" s="42"/>
    </row>
    <row r="63" spans="1:13" s="8" customFormat="1" ht="26.25" customHeight="1" x14ac:dyDescent="0.2">
      <c r="A63" s="19" t="s">
        <v>101</v>
      </c>
      <c r="B63" s="15" t="s">
        <v>53</v>
      </c>
      <c r="C63" s="42"/>
      <c r="D63" s="43">
        <v>15</v>
      </c>
      <c r="E63" s="42">
        <v>2</v>
      </c>
      <c r="F63" s="44">
        <f>Tabla13[[#This Row],[Ut./m2                        Ut./Jard.]]*Tabla13[[#This Row],[Spf.                       (m2)]]+Tabla13[[#This Row],[Unitats Jardineres]]*Tabla13[[#This Row],[Ut./m2                        Ut./Jard.]]</f>
        <v>30</v>
      </c>
      <c r="G63" s="44">
        <f>Tabla13[[#This Row],[Ut.]]*0.1</f>
        <v>3</v>
      </c>
      <c r="H63" s="44">
        <f>Tabla13[[#This Row],[Reposició 15%]]+Tabla13[[#This Row],[Ut.]]</f>
        <v>33</v>
      </c>
      <c r="I63" s="19" t="s">
        <v>106</v>
      </c>
      <c r="J63" s="51" t="s">
        <v>102</v>
      </c>
      <c r="K63" s="22" t="s">
        <v>0</v>
      </c>
      <c r="L63" s="42"/>
      <c r="M63" s="42"/>
    </row>
    <row r="64" spans="1:13" s="8" customFormat="1" ht="26.25" customHeight="1" x14ac:dyDescent="0.2">
      <c r="A64" s="19" t="s">
        <v>101</v>
      </c>
      <c r="B64" s="15" t="s">
        <v>53</v>
      </c>
      <c r="C64" s="42"/>
      <c r="D64" s="43">
        <v>15</v>
      </c>
      <c r="E64" s="42">
        <v>2</v>
      </c>
      <c r="F64" s="44">
        <f>Tabla13[[#This Row],[Ut./m2                        Ut./Jard.]]*Tabla13[[#This Row],[Spf.                       (m2)]]+Tabla13[[#This Row],[Unitats Jardineres]]*Tabla13[[#This Row],[Ut./m2                        Ut./Jard.]]</f>
        <v>30</v>
      </c>
      <c r="G64" s="44">
        <f>Tabla13[[#This Row],[Ut.]]*0.1</f>
        <v>3</v>
      </c>
      <c r="H64" s="44">
        <f>Tabla13[[#This Row],[Reposició 15%]]+Tabla13[[#This Row],[Ut.]]</f>
        <v>33</v>
      </c>
      <c r="I64" s="19" t="s">
        <v>107</v>
      </c>
      <c r="J64" s="51" t="s">
        <v>102</v>
      </c>
      <c r="K64" s="22" t="s">
        <v>0</v>
      </c>
      <c r="L64" s="42"/>
      <c r="M64" s="42"/>
    </row>
    <row r="65" spans="1:13" s="8" customFormat="1" ht="26.25" customHeight="1" x14ac:dyDescent="0.2">
      <c r="A65" s="19" t="s">
        <v>101</v>
      </c>
      <c r="B65" s="15" t="s">
        <v>53</v>
      </c>
      <c r="C65" s="42"/>
      <c r="D65" s="43">
        <v>15</v>
      </c>
      <c r="E65" s="42">
        <v>2</v>
      </c>
      <c r="F65" s="44">
        <f>Tabla13[[#This Row],[Ut./m2                        Ut./Jard.]]*Tabla13[[#This Row],[Spf.                       (m2)]]+Tabla13[[#This Row],[Unitats Jardineres]]*Tabla13[[#This Row],[Ut./m2                        Ut./Jard.]]</f>
        <v>30</v>
      </c>
      <c r="G65" s="44">
        <f>Tabla13[[#This Row],[Ut.]]*0.1</f>
        <v>3</v>
      </c>
      <c r="H65" s="44">
        <f>Tabla13[[#This Row],[Reposició 15%]]+Tabla13[[#This Row],[Ut.]]</f>
        <v>33</v>
      </c>
      <c r="I65" s="19" t="s">
        <v>108</v>
      </c>
      <c r="J65" s="51" t="s">
        <v>102</v>
      </c>
      <c r="K65" s="22" t="s">
        <v>0</v>
      </c>
      <c r="L65" s="42"/>
      <c r="M65" s="42"/>
    </row>
    <row r="66" spans="1:13" s="8" customFormat="1" ht="26.25" customHeight="1" x14ac:dyDescent="0.2">
      <c r="A66" s="19" t="s">
        <v>101</v>
      </c>
      <c r="B66" s="15" t="s">
        <v>53</v>
      </c>
      <c r="C66" s="42"/>
      <c r="D66" s="43">
        <v>15</v>
      </c>
      <c r="E66" s="42">
        <v>1</v>
      </c>
      <c r="F66" s="44">
        <f>Tabla13[[#This Row],[Ut./m2                        Ut./Jard.]]*Tabla13[[#This Row],[Spf.                       (m2)]]+Tabla13[[#This Row],[Unitats Jardineres]]*Tabla13[[#This Row],[Ut./m2                        Ut./Jard.]]</f>
        <v>15</v>
      </c>
      <c r="G66" s="44">
        <f>Tabla13[[#This Row],[Ut.]]*0.1</f>
        <v>1.5</v>
      </c>
      <c r="H66" s="44">
        <f>Tabla13[[#This Row],[Reposició 15%]]+Tabla13[[#This Row],[Ut.]]</f>
        <v>16.5</v>
      </c>
      <c r="I66" s="19" t="s">
        <v>78</v>
      </c>
      <c r="J66" s="51" t="s">
        <v>102</v>
      </c>
      <c r="K66" s="22" t="s">
        <v>0</v>
      </c>
      <c r="L66" s="42"/>
      <c r="M66" s="42"/>
    </row>
    <row r="67" spans="1:13" s="8" customFormat="1" ht="26.25" customHeight="1" x14ac:dyDescent="0.2">
      <c r="A67" s="19" t="s">
        <v>101</v>
      </c>
      <c r="B67" s="15" t="s">
        <v>41</v>
      </c>
      <c r="C67" s="22"/>
      <c r="D67" s="23">
        <v>15</v>
      </c>
      <c r="E67" s="22">
        <v>2</v>
      </c>
      <c r="F67" s="24">
        <f>Tabla13[[#This Row],[Ut./m2                        Ut./Jard.]]*Tabla13[[#This Row],[Spf.                       (m2)]]+Tabla13[[#This Row],[Unitats Jardineres]]*Tabla13[[#This Row],[Ut./m2                        Ut./Jard.]]</f>
        <v>30</v>
      </c>
      <c r="G67" s="24">
        <f>Tabla13[[#This Row],[Ut.]]*0.1</f>
        <v>3</v>
      </c>
      <c r="H67" s="24">
        <f>Tabla13[[#This Row],[Reposició 15%]]+Tabla13[[#This Row],[Ut.]]</f>
        <v>33</v>
      </c>
      <c r="I67" s="19" t="s">
        <v>111</v>
      </c>
      <c r="J67" s="51" t="s">
        <v>4</v>
      </c>
      <c r="K67" s="22" t="s">
        <v>0</v>
      </c>
      <c r="L67" s="15"/>
      <c r="M67" s="22"/>
    </row>
    <row r="68" spans="1:13" s="8" customFormat="1" ht="26.25" customHeight="1" x14ac:dyDescent="0.2">
      <c r="A68" s="19" t="s">
        <v>101</v>
      </c>
      <c r="B68" s="15" t="s">
        <v>41</v>
      </c>
      <c r="C68" s="42"/>
      <c r="D68" s="43">
        <v>15</v>
      </c>
      <c r="E68" s="42">
        <v>1</v>
      </c>
      <c r="F68" s="44">
        <f>Tabla13[[#This Row],[Ut./m2                        Ut./Jard.]]*Tabla13[[#This Row],[Spf.                       (m2)]]+Tabla13[[#This Row],[Unitats Jardineres]]*Tabla13[[#This Row],[Ut./m2                        Ut./Jard.]]</f>
        <v>15</v>
      </c>
      <c r="G68" s="44">
        <f>Tabla13[[#This Row],[Ut.]]*0.1</f>
        <v>1.5</v>
      </c>
      <c r="H68" s="44">
        <f>Tabla13[[#This Row],[Reposició 15%]]+Tabla13[[#This Row],[Ut.]]</f>
        <v>16.5</v>
      </c>
      <c r="I68" s="19" t="s">
        <v>109</v>
      </c>
      <c r="J68" s="51" t="s">
        <v>3</v>
      </c>
      <c r="K68" s="22" t="s">
        <v>0</v>
      </c>
      <c r="L68" s="42"/>
      <c r="M68" s="42"/>
    </row>
    <row r="69" spans="1:13" s="8" customFormat="1" ht="26.25" customHeight="1" x14ac:dyDescent="0.2">
      <c r="A69" s="19" t="s">
        <v>101</v>
      </c>
      <c r="B69" s="15" t="s">
        <v>41</v>
      </c>
      <c r="C69" s="42"/>
      <c r="D69" s="43">
        <v>15</v>
      </c>
      <c r="E69" s="42">
        <v>1</v>
      </c>
      <c r="F69" s="44">
        <f>Tabla13[[#This Row],[Ut./m2                        Ut./Jard.]]*Tabla13[[#This Row],[Spf.                       (m2)]]+Tabla13[[#This Row],[Unitats Jardineres]]*Tabla13[[#This Row],[Ut./m2                        Ut./Jard.]]</f>
        <v>15</v>
      </c>
      <c r="G69" s="44">
        <f>Tabla13[[#This Row],[Ut.]]*0.1</f>
        <v>1.5</v>
      </c>
      <c r="H69" s="44">
        <f>Tabla13[[#This Row],[Reposició 15%]]+Tabla13[[#This Row],[Ut.]]</f>
        <v>16.5</v>
      </c>
      <c r="I69" s="19" t="s">
        <v>110</v>
      </c>
      <c r="J69" s="51" t="s">
        <v>3</v>
      </c>
      <c r="K69" s="22" t="s">
        <v>0</v>
      </c>
      <c r="L69" s="42"/>
      <c r="M69" s="42"/>
    </row>
    <row r="70" spans="1:13" s="8" customFormat="1" ht="26.25" customHeight="1" x14ac:dyDescent="0.2">
      <c r="A70" s="30" t="s">
        <v>19</v>
      </c>
      <c r="B70" s="31" t="s">
        <v>48</v>
      </c>
      <c r="C70" s="31"/>
      <c r="D70" s="32">
        <v>6</v>
      </c>
      <c r="E70" s="31">
        <v>1</v>
      </c>
      <c r="F70" s="33">
        <f>Tabla13[[#This Row],[Ut./m2                        Ut./Jard.]]*Tabla13[[#This Row],[Spf.                       (m2)]]+Tabla13[[#This Row],[Unitats Jardineres]]*Tabla13[[#This Row],[Ut./m2                        Ut./Jard.]]</f>
        <v>6</v>
      </c>
      <c r="G70" s="33">
        <f>Tabla13[[#This Row],[Ut.]]*0.1</f>
        <v>0.60000000000000009</v>
      </c>
      <c r="H70" s="33">
        <f>Tabla13[[#This Row],[Reposició 15%]]+Tabla13[[#This Row],[Ut.]]</f>
        <v>6.6</v>
      </c>
      <c r="I70" s="10" t="s">
        <v>112</v>
      </c>
      <c r="J70" s="54" t="s">
        <v>31</v>
      </c>
      <c r="K70" s="31" t="s">
        <v>0</v>
      </c>
      <c r="L70" s="31"/>
      <c r="M70" s="31"/>
    </row>
    <row r="71" spans="1:13" s="8" customFormat="1" ht="26.25" customHeight="1" x14ac:dyDescent="0.2">
      <c r="A71" s="10" t="s">
        <v>19</v>
      </c>
      <c r="B71" s="11" t="s">
        <v>41</v>
      </c>
      <c r="C71" s="11"/>
      <c r="D71" s="11">
        <v>6</v>
      </c>
      <c r="E71" s="11">
        <v>10</v>
      </c>
      <c r="F71" s="13">
        <f>Tabla13[[#This Row],[Ut./m2                        Ut./Jard.]]*Tabla13[[#This Row],[Spf.                       (m2)]]+Tabla13[[#This Row],[Unitats Jardineres]]*Tabla13[[#This Row],[Ut./m2                        Ut./Jard.]]</f>
        <v>60</v>
      </c>
      <c r="G71" s="13">
        <f>Tabla13[[#This Row],[Ut.]]*0.1</f>
        <v>6</v>
      </c>
      <c r="H71" s="13">
        <f>Tabla13[[#This Row],[Reposició 15%]]+Tabla13[[#This Row],[Ut.]]</f>
        <v>66</v>
      </c>
      <c r="I71" s="10" t="s">
        <v>114</v>
      </c>
      <c r="J71" s="52" t="s">
        <v>3</v>
      </c>
      <c r="K71" s="11" t="s">
        <v>0</v>
      </c>
      <c r="L71" s="11"/>
      <c r="M71" s="11"/>
    </row>
    <row r="72" spans="1:13" s="8" customFormat="1" ht="26.25" customHeight="1" x14ac:dyDescent="0.2">
      <c r="A72" s="10" t="s">
        <v>19</v>
      </c>
      <c r="B72" s="11" t="s">
        <v>41</v>
      </c>
      <c r="C72" s="11"/>
      <c r="D72" s="11">
        <v>6</v>
      </c>
      <c r="E72" s="11">
        <v>20</v>
      </c>
      <c r="F72" s="13">
        <f>Tabla13[[#This Row],[Ut./m2                        Ut./Jard.]]*Tabla13[[#This Row],[Spf.                       (m2)]]+Tabla13[[#This Row],[Unitats Jardineres]]*Tabla13[[#This Row],[Ut./m2                        Ut./Jard.]]</f>
        <v>120</v>
      </c>
      <c r="G72" s="13">
        <f>Tabla13[[#This Row],[Ut.]]*0.1</f>
        <v>12</v>
      </c>
      <c r="H72" s="13">
        <f>Tabla13[[#This Row],[Reposició 15%]]+Tabla13[[#This Row],[Ut.]]</f>
        <v>132</v>
      </c>
      <c r="I72" s="10" t="s">
        <v>30</v>
      </c>
      <c r="J72" s="52" t="s">
        <v>4</v>
      </c>
      <c r="K72" s="11" t="s">
        <v>0</v>
      </c>
      <c r="L72" s="11"/>
      <c r="M72" s="11"/>
    </row>
    <row r="73" spans="1:13" s="27" customFormat="1" ht="26.25" customHeight="1" x14ac:dyDescent="0.2">
      <c r="A73" s="14" t="s">
        <v>28</v>
      </c>
      <c r="B73" s="15" t="s">
        <v>41</v>
      </c>
      <c r="C73" s="15"/>
      <c r="D73" s="20">
        <v>2</v>
      </c>
      <c r="E73" s="15">
        <v>10</v>
      </c>
      <c r="F73" s="17">
        <f>Tabla13[[#This Row],[Ut./m2                        Ut./Jard.]]*Tabla13[[#This Row],[Spf.                       (m2)]]+Tabla13[[#This Row],[Unitats Jardineres]]*Tabla13[[#This Row],[Ut./m2                        Ut./Jard.]]</f>
        <v>20</v>
      </c>
      <c r="G73" s="17">
        <f>Tabla13[[#This Row],[Ut.]]*0.1</f>
        <v>2</v>
      </c>
      <c r="H73" s="17">
        <f>Tabla13[[#This Row],[Reposició 15%]]+Tabla13[[#This Row],[Ut.]]</f>
        <v>22</v>
      </c>
      <c r="I73" s="14" t="s">
        <v>24</v>
      </c>
      <c r="J73" s="26" t="s">
        <v>3</v>
      </c>
      <c r="K73" s="15" t="s">
        <v>0</v>
      </c>
      <c r="L73" s="15"/>
      <c r="M73" s="15"/>
    </row>
    <row r="74" spans="1:13" s="27" customFormat="1" ht="26.25" customHeight="1" x14ac:dyDescent="0.2">
      <c r="A74" s="14" t="s">
        <v>28</v>
      </c>
      <c r="B74" s="15" t="s">
        <v>41</v>
      </c>
      <c r="C74" s="15"/>
      <c r="D74" s="20">
        <v>2</v>
      </c>
      <c r="E74" s="15">
        <v>10</v>
      </c>
      <c r="F74" s="17">
        <f>Tabla13[[#This Row],[Ut./m2                        Ut./Jard.]]*Tabla13[[#This Row],[Spf.                       (m2)]]+Tabla13[[#This Row],[Unitats Jardineres]]*Tabla13[[#This Row],[Ut./m2                        Ut./Jard.]]</f>
        <v>20</v>
      </c>
      <c r="G74" s="17">
        <f>Tabla13[[#This Row],[Ut.]]*0.1</f>
        <v>2</v>
      </c>
      <c r="H74" s="17">
        <f>Tabla13[[#This Row],[Reposició 15%]]+Tabla13[[#This Row],[Ut.]]</f>
        <v>22</v>
      </c>
      <c r="I74" s="14" t="s">
        <v>22</v>
      </c>
      <c r="J74" s="26" t="s">
        <v>4</v>
      </c>
      <c r="K74" s="15" t="s">
        <v>0</v>
      </c>
      <c r="L74" s="15"/>
      <c r="M74" s="15"/>
    </row>
    <row r="75" spans="1:13" s="27" customFormat="1" ht="26.25" customHeight="1" x14ac:dyDescent="0.2">
      <c r="A75" s="19" t="s">
        <v>13</v>
      </c>
      <c r="B75" s="22" t="s">
        <v>41</v>
      </c>
      <c r="C75" s="22">
        <v>29.5</v>
      </c>
      <c r="D75" s="47"/>
      <c r="E75" s="22">
        <v>15</v>
      </c>
      <c r="F75" s="24">
        <f>Tabla13[[#This Row],[Ut./m2                        Ut./Jard.]]*Tabla13[[#This Row],[Spf.                       (m2)]]+Tabla13[[#This Row],[Unitats Jardineres]]*Tabla13[[#This Row],[Ut./m2                        Ut./Jard.]]</f>
        <v>442.5</v>
      </c>
      <c r="G75" s="24">
        <f>Tabla13[[#This Row],[Ut.]]*0.1</f>
        <v>44.25</v>
      </c>
      <c r="H75" s="24">
        <f>Tabla13[[#This Row],[Reposició 15%]]+Tabla13[[#This Row],[Ut.]]</f>
        <v>486.75</v>
      </c>
      <c r="I75" s="46" t="s">
        <v>62</v>
      </c>
      <c r="J75" s="49"/>
      <c r="K75" s="40"/>
      <c r="L75" s="40"/>
      <c r="M75" s="40"/>
    </row>
    <row r="76" spans="1:13" s="27" customFormat="1" ht="26.25" customHeight="1" x14ac:dyDescent="0.2">
      <c r="A76" s="19" t="s">
        <v>13</v>
      </c>
      <c r="B76" s="22" t="s">
        <v>41</v>
      </c>
      <c r="C76" s="22">
        <v>29.5</v>
      </c>
      <c r="D76" s="23"/>
      <c r="E76" s="22">
        <v>15</v>
      </c>
      <c r="F76" s="24">
        <f>Tabla13[[#This Row],[Ut./m2                        Ut./Jard.]]*Tabla13[[#This Row],[Spf.                       (m2)]]+Tabla13[[#This Row],[Unitats Jardineres]]*Tabla13[[#This Row],[Ut./m2                        Ut./Jard.]]</f>
        <v>442.5</v>
      </c>
      <c r="G76" s="24">
        <f>Tabla13[[#This Row],[Ut.]]*0.1</f>
        <v>44.25</v>
      </c>
      <c r="H76" s="24">
        <f>Tabla13[[#This Row],[Reposició 15%]]+Tabla13[[#This Row],[Ut.]]</f>
        <v>486.75</v>
      </c>
      <c r="I76" s="19" t="s">
        <v>63</v>
      </c>
      <c r="J76" s="51" t="s">
        <v>3</v>
      </c>
      <c r="K76" s="22"/>
      <c r="L76" s="22"/>
      <c r="M76" s="22" t="s">
        <v>0</v>
      </c>
    </row>
    <row r="77" spans="1:13" s="27" customFormat="1" ht="26.25" customHeight="1" x14ac:dyDescent="0.2">
      <c r="A77" s="19" t="s">
        <v>13</v>
      </c>
      <c r="B77" s="22" t="s">
        <v>41</v>
      </c>
      <c r="C77" s="22">
        <v>29.5</v>
      </c>
      <c r="D77" s="35"/>
      <c r="E77" s="22">
        <v>15</v>
      </c>
      <c r="F77" s="24">
        <f>Tabla13[[#This Row],[Ut./m2                        Ut./Jard.]]*Tabla13[[#This Row],[Spf.                       (m2)]]+Tabla13[[#This Row],[Unitats Jardineres]]*Tabla13[[#This Row],[Ut./m2                        Ut./Jard.]]</f>
        <v>442.5</v>
      </c>
      <c r="G77" s="24">
        <f>Tabla13[[#This Row],[Ut.]]*0.1</f>
        <v>44.25</v>
      </c>
      <c r="H77" s="24">
        <f>Tabla13[[#This Row],[Reposició 15%]]+Tabla13[[#This Row],[Ut.]]</f>
        <v>486.75</v>
      </c>
      <c r="I77" s="19" t="s">
        <v>64</v>
      </c>
      <c r="J77" s="51" t="s">
        <v>4</v>
      </c>
      <c r="K77" s="22"/>
      <c r="L77" s="22"/>
      <c r="M77" s="22" t="s">
        <v>0</v>
      </c>
    </row>
    <row r="78" spans="1:13" s="27" customFormat="1" ht="26.25" customHeight="1" x14ac:dyDescent="0.2">
      <c r="A78" s="10" t="s">
        <v>46</v>
      </c>
      <c r="B78" s="11" t="s">
        <v>41</v>
      </c>
      <c r="C78" s="11">
        <v>25</v>
      </c>
      <c r="D78" s="11"/>
      <c r="E78" s="11">
        <v>20</v>
      </c>
      <c r="F78" s="13">
        <f>Tabla13[[#This Row],[Ut./m2                        Ut./Jard.]]*Tabla13[[#This Row],[Spf.                       (m2)]]+Tabla13[[#This Row],[Unitats Jardineres]]*Tabla13[[#This Row],[Ut./m2                        Ut./Jard.]]</f>
        <v>500</v>
      </c>
      <c r="G78" s="13">
        <f>Tabla13[[#This Row],[Ut.]]*0.1</f>
        <v>50</v>
      </c>
      <c r="H78" s="13">
        <f>Tabla13[[#This Row],[Reposició 15%]]+Tabla13[[#This Row],[Ut.]]</f>
        <v>550</v>
      </c>
      <c r="I78" s="10" t="s">
        <v>22</v>
      </c>
      <c r="J78" s="52" t="s">
        <v>4</v>
      </c>
      <c r="K78" s="11"/>
      <c r="L78" s="11"/>
      <c r="M78" s="11" t="s">
        <v>0</v>
      </c>
    </row>
    <row r="79" spans="1:13" s="27" customFormat="1" ht="26.25" customHeight="1" x14ac:dyDescent="0.2">
      <c r="A79" s="10" t="s">
        <v>46</v>
      </c>
      <c r="B79" s="11" t="s">
        <v>41</v>
      </c>
      <c r="C79" s="11">
        <v>25</v>
      </c>
      <c r="D79" s="11"/>
      <c r="E79" s="11">
        <v>20</v>
      </c>
      <c r="F79" s="13">
        <f>Tabla13[[#This Row],[Ut./m2                        Ut./Jard.]]*Tabla13[[#This Row],[Spf.                       (m2)]]+Tabla13[[#This Row],[Unitats Jardineres]]*Tabla13[[#This Row],[Ut./m2                        Ut./Jard.]]</f>
        <v>500</v>
      </c>
      <c r="G79" s="13">
        <f>Tabla13[[#This Row],[Ut.]]*0.1</f>
        <v>50</v>
      </c>
      <c r="H79" s="13">
        <f>Tabla13[[#This Row],[Reposició 15%]]+Tabla13[[#This Row],[Ut.]]</f>
        <v>550</v>
      </c>
      <c r="I79" s="10" t="s">
        <v>24</v>
      </c>
      <c r="J79" s="52" t="s">
        <v>3</v>
      </c>
      <c r="K79" s="11"/>
      <c r="L79" s="11"/>
      <c r="M79" s="11" t="s">
        <v>0</v>
      </c>
    </row>
    <row r="80" spans="1:13" s="27" customFormat="1" ht="26.25" customHeight="1" x14ac:dyDescent="0.2">
      <c r="A80" s="14" t="s">
        <v>35</v>
      </c>
      <c r="B80" s="15" t="s">
        <v>41</v>
      </c>
      <c r="C80" s="15">
        <v>6</v>
      </c>
      <c r="D80" s="16"/>
      <c r="E80" s="15">
        <v>10</v>
      </c>
      <c r="F80" s="17">
        <f>Tabla13[[#This Row],[Ut./m2                        Ut./Jard.]]*Tabla13[[#This Row],[Spf.                       (m2)]]+Tabla13[[#This Row],[Unitats Jardineres]]*Tabla13[[#This Row],[Ut./m2                        Ut./Jard.]]</f>
        <v>60</v>
      </c>
      <c r="G80" s="17">
        <f>Tabla13[[#This Row],[Ut.]]*0.1</f>
        <v>6</v>
      </c>
      <c r="H80" s="17">
        <f>Tabla13[[#This Row],[Reposició 15%]]+Tabla13[[#This Row],[Ut.]]</f>
        <v>66</v>
      </c>
      <c r="I80" s="14" t="s">
        <v>20</v>
      </c>
      <c r="J80" s="26" t="s">
        <v>3</v>
      </c>
      <c r="K80" s="15" t="s">
        <v>0</v>
      </c>
      <c r="L80" s="15" t="s">
        <v>0</v>
      </c>
      <c r="M80" s="15"/>
    </row>
    <row r="81" spans="1:13" s="27" customFormat="1" ht="26.25" customHeight="1" x14ac:dyDescent="0.2">
      <c r="A81" s="14" t="s">
        <v>35</v>
      </c>
      <c r="B81" s="15" t="s">
        <v>41</v>
      </c>
      <c r="C81" s="15">
        <v>6</v>
      </c>
      <c r="D81" s="16"/>
      <c r="E81" s="15">
        <v>10</v>
      </c>
      <c r="F81" s="17">
        <f>Tabla13[[#This Row],[Ut./m2                        Ut./Jard.]]*Tabla13[[#This Row],[Spf.                       (m2)]]+Tabla13[[#This Row],[Unitats Jardineres]]*Tabla13[[#This Row],[Ut./m2                        Ut./Jard.]]</f>
        <v>60</v>
      </c>
      <c r="G81" s="17">
        <f>Tabla13[[#This Row],[Ut.]]*0.1</f>
        <v>6</v>
      </c>
      <c r="H81" s="17">
        <f>Tabla13[[#This Row],[Reposició 15%]]+Tabla13[[#This Row],[Ut.]]</f>
        <v>66</v>
      </c>
      <c r="I81" s="14" t="s">
        <v>75</v>
      </c>
      <c r="J81" s="26" t="s">
        <v>3</v>
      </c>
      <c r="K81" s="15" t="s">
        <v>0</v>
      </c>
      <c r="L81" s="15" t="s">
        <v>0</v>
      </c>
      <c r="M81" s="15"/>
    </row>
    <row r="82" spans="1:13" s="27" customFormat="1" ht="26.25" customHeight="1" x14ac:dyDescent="0.2">
      <c r="A82" s="14" t="s">
        <v>35</v>
      </c>
      <c r="B82" s="15" t="s">
        <v>41</v>
      </c>
      <c r="C82" s="15">
        <v>6</v>
      </c>
      <c r="D82" s="16"/>
      <c r="E82" s="15">
        <v>10</v>
      </c>
      <c r="F82" s="17">
        <f>Tabla13[[#This Row],[Ut./m2                        Ut./Jard.]]*Tabla13[[#This Row],[Spf.                       (m2)]]+Tabla13[[#This Row],[Unitats Jardineres]]*Tabla13[[#This Row],[Ut./m2                        Ut./Jard.]]</f>
        <v>60</v>
      </c>
      <c r="G82" s="17">
        <f>Tabla13[[#This Row],[Ut.]]*0.1</f>
        <v>6</v>
      </c>
      <c r="H82" s="17">
        <f>Tabla13[[#This Row],[Reposició 15%]]+Tabla13[[#This Row],[Ut.]]</f>
        <v>66</v>
      </c>
      <c r="I82" s="14" t="s">
        <v>70</v>
      </c>
      <c r="J82" s="26" t="s">
        <v>5</v>
      </c>
      <c r="K82" s="15" t="s">
        <v>0</v>
      </c>
      <c r="L82" s="15" t="s">
        <v>0</v>
      </c>
      <c r="M82" s="15"/>
    </row>
    <row r="83" spans="1:13" s="27" customFormat="1" ht="26.25" customHeight="1" x14ac:dyDescent="0.2">
      <c r="A83" s="14" t="s">
        <v>35</v>
      </c>
      <c r="B83" s="15" t="s">
        <v>41</v>
      </c>
      <c r="C83" s="15">
        <v>6</v>
      </c>
      <c r="D83" s="16"/>
      <c r="E83" s="15">
        <v>10</v>
      </c>
      <c r="F83" s="17">
        <f>Tabla13[[#This Row],[Ut./m2                        Ut./Jard.]]*Tabla13[[#This Row],[Spf.                       (m2)]]+Tabla13[[#This Row],[Unitats Jardineres]]*Tabla13[[#This Row],[Ut./m2                        Ut./Jard.]]</f>
        <v>60</v>
      </c>
      <c r="G83" s="17">
        <f>Tabla13[[#This Row],[Ut.]]*0.1</f>
        <v>6</v>
      </c>
      <c r="H83" s="17">
        <f>Tabla13[[#This Row],[Reposició 15%]]+Tabla13[[#This Row],[Ut.]]</f>
        <v>66</v>
      </c>
      <c r="I83" s="14" t="s">
        <v>76</v>
      </c>
      <c r="J83" s="26" t="s">
        <v>5</v>
      </c>
      <c r="K83" s="15" t="s">
        <v>0</v>
      </c>
      <c r="L83" s="15" t="s">
        <v>0</v>
      </c>
      <c r="M83" s="15"/>
    </row>
    <row r="84" spans="1:13" s="27" customFormat="1" ht="26.25" customHeight="1" x14ac:dyDescent="0.2">
      <c r="A84" s="14" t="s">
        <v>126</v>
      </c>
      <c r="B84" s="15" t="s">
        <v>53</v>
      </c>
      <c r="C84" s="15"/>
      <c r="D84" s="15">
        <v>4</v>
      </c>
      <c r="E84" s="15">
        <v>1</v>
      </c>
      <c r="F84" s="17">
        <f>Tabla13[[#This Row],[Ut./m2                        Ut./Jard.]]*Tabla13[[#This Row],[Spf.                       (m2)]]+Tabla13[[#This Row],[Unitats Jardineres]]*Tabla13[[#This Row],[Ut./m2                        Ut./Jard.]]</f>
        <v>4</v>
      </c>
      <c r="G84" s="17">
        <f>Tabla13[[#This Row],[Ut.]]*0.1</f>
        <v>0.4</v>
      </c>
      <c r="H84" s="17">
        <f>Tabla13[[#This Row],[Reposició 15%]]+Tabla13[[#This Row],[Ut.]]</f>
        <v>4.4000000000000004</v>
      </c>
      <c r="I84" s="14" t="s">
        <v>77</v>
      </c>
      <c r="J84" s="26" t="s">
        <v>25</v>
      </c>
      <c r="K84" s="15" t="s">
        <v>0</v>
      </c>
      <c r="L84" s="15" t="s">
        <v>0</v>
      </c>
      <c r="M84" s="15"/>
    </row>
    <row r="85" spans="1:13" s="27" customFormat="1" ht="26.25" customHeight="1" x14ac:dyDescent="0.2">
      <c r="A85" s="14" t="s">
        <v>126</v>
      </c>
      <c r="B85" s="15" t="s">
        <v>53</v>
      </c>
      <c r="C85" s="15"/>
      <c r="D85" s="15">
        <v>4</v>
      </c>
      <c r="E85" s="15">
        <v>1</v>
      </c>
      <c r="F85" s="17">
        <f>Tabla13[[#This Row],[Ut./m2                        Ut./Jard.]]*Tabla13[[#This Row],[Spf.                       (m2)]]+Tabla13[[#This Row],[Unitats Jardineres]]*Tabla13[[#This Row],[Ut./m2                        Ut./Jard.]]</f>
        <v>4</v>
      </c>
      <c r="G85" s="17">
        <f>Tabla13[[#This Row],[Ut.]]*0.1</f>
        <v>0.4</v>
      </c>
      <c r="H85" s="17">
        <f>Tabla13[[#This Row],[Reposició 15%]]+Tabla13[[#This Row],[Ut.]]</f>
        <v>4.4000000000000004</v>
      </c>
      <c r="I85" s="14" t="s">
        <v>55</v>
      </c>
      <c r="J85" s="26" t="s">
        <v>25</v>
      </c>
      <c r="K85" s="15" t="s">
        <v>0</v>
      </c>
      <c r="L85" s="15" t="s">
        <v>0</v>
      </c>
      <c r="M85" s="15"/>
    </row>
    <row r="86" spans="1:13" s="27" customFormat="1" ht="26.25" customHeight="1" x14ac:dyDescent="0.2">
      <c r="A86" s="14" t="s">
        <v>126</v>
      </c>
      <c r="B86" s="40" t="s">
        <v>53</v>
      </c>
      <c r="C86" s="40"/>
      <c r="D86" s="40">
        <v>4</v>
      </c>
      <c r="E86" s="40">
        <v>1</v>
      </c>
      <c r="F86" s="48">
        <f>Tabla13[[#This Row],[Ut./m2                        Ut./Jard.]]*Tabla13[[#This Row],[Spf.                       (m2)]]+Tabla13[[#This Row],[Unitats Jardineres]]*Tabla13[[#This Row],[Ut./m2                        Ut./Jard.]]</f>
        <v>4</v>
      </c>
      <c r="G86" s="48">
        <f>Tabla13[[#This Row],[Ut.]]*0.1</f>
        <v>0.4</v>
      </c>
      <c r="H86" s="48">
        <f>Tabla13[[#This Row],[Reposició 15%]]+Tabla13[[#This Row],[Ut.]]</f>
        <v>4.4000000000000004</v>
      </c>
      <c r="I86" s="46" t="s">
        <v>78</v>
      </c>
      <c r="J86" s="49" t="s">
        <v>25</v>
      </c>
      <c r="K86" s="15" t="s">
        <v>0</v>
      </c>
      <c r="L86" s="15" t="s">
        <v>0</v>
      </c>
      <c r="M86" s="40"/>
    </row>
    <row r="87" spans="1:13" s="27" customFormat="1" ht="26.25" customHeight="1" x14ac:dyDescent="0.2">
      <c r="A87" s="14" t="s">
        <v>126</v>
      </c>
      <c r="B87" s="40" t="s">
        <v>53</v>
      </c>
      <c r="C87" s="40"/>
      <c r="D87" s="40">
        <v>4</v>
      </c>
      <c r="E87" s="40">
        <v>1</v>
      </c>
      <c r="F87" s="48">
        <f>Tabla13[[#This Row],[Ut./m2                        Ut./Jard.]]*Tabla13[[#This Row],[Spf.                       (m2)]]+Tabla13[[#This Row],[Unitats Jardineres]]*Tabla13[[#This Row],[Ut./m2                        Ut./Jard.]]</f>
        <v>4</v>
      </c>
      <c r="G87" s="48">
        <f>Tabla13[[#This Row],[Ut.]]*0.1</f>
        <v>0.4</v>
      </c>
      <c r="H87" s="48">
        <f>Tabla13[[#This Row],[Reposició 15%]]+Tabla13[[#This Row],[Ut.]]</f>
        <v>4.4000000000000004</v>
      </c>
      <c r="I87" s="46" t="s">
        <v>79</v>
      </c>
      <c r="J87" s="49" t="s">
        <v>25</v>
      </c>
      <c r="K87" s="15" t="s">
        <v>0</v>
      </c>
      <c r="L87" s="15" t="s">
        <v>0</v>
      </c>
      <c r="M87" s="40"/>
    </row>
    <row r="88" spans="1:13" s="27" customFormat="1" ht="26.25" customHeight="1" x14ac:dyDescent="0.2">
      <c r="A88" s="14" t="s">
        <v>127</v>
      </c>
      <c r="B88" s="40" t="s">
        <v>41</v>
      </c>
      <c r="C88" s="40"/>
      <c r="D88" s="47">
        <v>4</v>
      </c>
      <c r="E88" s="40">
        <v>4</v>
      </c>
      <c r="F88" s="48">
        <f>Tabla13[[#This Row],[Ut./m2                        Ut./Jard.]]*Tabla13[[#This Row],[Spf.                       (m2)]]+Tabla13[[#This Row],[Unitats Jardineres]]*Tabla13[[#This Row],[Ut./m2                        Ut./Jard.]]</f>
        <v>16</v>
      </c>
      <c r="G88" s="48">
        <f>Tabla13[[#This Row],[Ut.]]*0.1</f>
        <v>1.6</v>
      </c>
      <c r="H88" s="48">
        <f>Tabla13[[#This Row],[Reposició 15%]]+Tabla13[[#This Row],[Ut.]]</f>
        <v>17.600000000000001</v>
      </c>
      <c r="I88" s="46" t="s">
        <v>54</v>
      </c>
      <c r="J88" s="49" t="s">
        <v>3</v>
      </c>
      <c r="K88" s="15" t="s">
        <v>0</v>
      </c>
      <c r="L88" s="15" t="s">
        <v>0</v>
      </c>
      <c r="M88" s="40"/>
    </row>
    <row r="89" spans="1:13" s="7" customFormat="1" ht="26.25" customHeight="1" x14ac:dyDescent="0.2">
      <c r="A89" s="14" t="s">
        <v>127</v>
      </c>
      <c r="B89" s="40" t="s">
        <v>41</v>
      </c>
      <c r="C89" s="40"/>
      <c r="D89" s="47">
        <v>4</v>
      </c>
      <c r="E89" s="40">
        <v>4</v>
      </c>
      <c r="F89" s="48">
        <f>Tabla13[[#This Row],[Ut./m2                        Ut./Jard.]]*Tabla13[[#This Row],[Spf.                       (m2)]]+Tabla13[[#This Row],[Unitats Jardineres]]*Tabla13[[#This Row],[Ut./m2                        Ut./Jard.]]</f>
        <v>16</v>
      </c>
      <c r="G89" s="48">
        <f>Tabla13[[#This Row],[Ut.]]*0.1</f>
        <v>1.6</v>
      </c>
      <c r="H89" s="48">
        <f>Tabla13[[#This Row],[Reposició 15%]]+Tabla13[[#This Row],[Ut.]]</f>
        <v>17.600000000000001</v>
      </c>
      <c r="I89" s="46" t="s">
        <v>80</v>
      </c>
      <c r="J89" s="49" t="s">
        <v>4</v>
      </c>
      <c r="K89" s="15" t="s">
        <v>0</v>
      </c>
      <c r="L89" s="15" t="s">
        <v>0</v>
      </c>
      <c r="M89" s="40"/>
    </row>
    <row r="90" spans="1:13" s="7" customFormat="1" ht="26.25" customHeight="1" x14ac:dyDescent="0.2">
      <c r="A90" s="19" t="s">
        <v>17</v>
      </c>
      <c r="B90" s="22" t="s">
        <v>41</v>
      </c>
      <c r="C90" s="22">
        <f>1.09*2+2.63*2</f>
        <v>7.4399999999999995</v>
      </c>
      <c r="D90" s="22"/>
      <c r="E90" s="22">
        <v>10</v>
      </c>
      <c r="F90" s="24">
        <f>Tabla13[[#This Row],[Ut./m2                        Ut./Jard.]]*Tabla13[[#This Row],[Spf.                       (m2)]]+Tabla13[[#This Row],[Unitats Jardineres]]*Tabla13[[#This Row],[Ut./m2                        Ut./Jard.]]</f>
        <v>74.399999999999991</v>
      </c>
      <c r="G90" s="24">
        <f>Tabla13[[#This Row],[Ut.]]*0.1</f>
        <v>7.4399999999999995</v>
      </c>
      <c r="H90" s="24">
        <f>Tabla13[[#This Row],[Reposició 15%]]+Tabla13[[#This Row],[Ut.]]</f>
        <v>81.839999999999989</v>
      </c>
      <c r="I90" s="19" t="s">
        <v>7</v>
      </c>
      <c r="J90" s="51" t="s">
        <v>81</v>
      </c>
      <c r="K90" s="22" t="s">
        <v>0</v>
      </c>
      <c r="L90" s="22"/>
      <c r="M90" s="22"/>
    </row>
    <row r="91" spans="1:13" s="7" customFormat="1" ht="26.25" customHeight="1" x14ac:dyDescent="0.2">
      <c r="A91" s="19" t="s">
        <v>17</v>
      </c>
      <c r="B91" s="22" t="s">
        <v>41</v>
      </c>
      <c r="C91" s="22">
        <f>C90</f>
        <v>7.4399999999999995</v>
      </c>
      <c r="D91" s="23"/>
      <c r="E91" s="22">
        <v>10</v>
      </c>
      <c r="F91" s="24">
        <f>Tabla13[[#This Row],[Ut./m2                        Ut./Jard.]]*Tabla13[[#This Row],[Spf.                       (m2)]]+Tabla13[[#This Row],[Unitats Jardineres]]*Tabla13[[#This Row],[Ut./m2                        Ut./Jard.]]</f>
        <v>74.399999999999991</v>
      </c>
      <c r="G91" s="24">
        <f>Tabla13[[#This Row],[Ut.]]*0.1</f>
        <v>7.4399999999999995</v>
      </c>
      <c r="H91" s="24">
        <f>Tabla13[[#This Row],[Reposició 15%]]+Tabla13[[#This Row],[Ut.]]</f>
        <v>81.839999999999989</v>
      </c>
      <c r="I91" s="19" t="s">
        <v>82</v>
      </c>
      <c r="J91" s="51" t="s">
        <v>3</v>
      </c>
      <c r="K91" s="22" t="s">
        <v>0</v>
      </c>
      <c r="L91" s="22"/>
      <c r="M91" s="22"/>
    </row>
    <row r="92" spans="1:13" s="7" customFormat="1" ht="26.25" customHeight="1" x14ac:dyDescent="0.2">
      <c r="A92" s="19" t="s">
        <v>17</v>
      </c>
      <c r="B92" s="22" t="s">
        <v>41</v>
      </c>
      <c r="C92" s="22">
        <f>C91/2</f>
        <v>3.7199999999999998</v>
      </c>
      <c r="D92" s="22"/>
      <c r="E92" s="22">
        <v>10</v>
      </c>
      <c r="F92" s="24">
        <f>Tabla13[[#This Row],[Ut./m2                        Ut./Jard.]]*Tabla13[[#This Row],[Spf.                       (m2)]]+Tabla13[[#This Row],[Unitats Jardineres]]*Tabla13[[#This Row],[Ut./m2                        Ut./Jard.]]</f>
        <v>37.199999999999996</v>
      </c>
      <c r="G92" s="24">
        <f>Tabla13[[#This Row],[Ut.]]*0.1</f>
        <v>3.7199999999999998</v>
      </c>
      <c r="H92" s="24">
        <f>Tabla13[[#This Row],[Reposició 15%]]+Tabla13[[#This Row],[Ut.]]</f>
        <v>40.919999999999995</v>
      </c>
      <c r="I92" s="19" t="s">
        <v>83</v>
      </c>
      <c r="J92" s="51" t="s">
        <v>4</v>
      </c>
      <c r="K92" s="22" t="s">
        <v>0</v>
      </c>
      <c r="L92" s="22"/>
      <c r="M92" s="22"/>
    </row>
    <row r="93" spans="1:13" s="27" customFormat="1" ht="26.25" customHeight="1" x14ac:dyDescent="0.2">
      <c r="A93" s="19" t="s">
        <v>17</v>
      </c>
      <c r="B93" s="22" t="s">
        <v>41</v>
      </c>
      <c r="C93" s="22">
        <f>C91/2</f>
        <v>3.7199999999999998</v>
      </c>
      <c r="D93" s="22"/>
      <c r="E93" s="22">
        <v>10</v>
      </c>
      <c r="F93" s="24">
        <f>Tabla13[[#This Row],[Ut./m2                        Ut./Jard.]]*Tabla13[[#This Row],[Spf.                       (m2)]]+Tabla13[[#This Row],[Unitats Jardineres]]*Tabla13[[#This Row],[Ut./m2                        Ut./Jard.]]</f>
        <v>37.199999999999996</v>
      </c>
      <c r="G93" s="24">
        <f>Tabla13[[#This Row],[Ut.]]*0.1</f>
        <v>3.7199999999999998</v>
      </c>
      <c r="H93" s="24">
        <f>Tabla13[[#This Row],[Reposició 15%]]+Tabla13[[#This Row],[Ut.]]</f>
        <v>40.919999999999995</v>
      </c>
      <c r="I93" s="19" t="s">
        <v>84</v>
      </c>
      <c r="J93" s="51" t="s">
        <v>4</v>
      </c>
      <c r="K93" s="22" t="s">
        <v>0</v>
      </c>
      <c r="L93" s="22"/>
      <c r="M93" s="22"/>
    </row>
    <row r="94" spans="1:13" s="27" customFormat="1" ht="26.25" customHeight="1" x14ac:dyDescent="0.2">
      <c r="A94" s="19" t="s">
        <v>17</v>
      </c>
      <c r="B94" s="40" t="s">
        <v>53</v>
      </c>
      <c r="C94" s="42">
        <v>2.6</v>
      </c>
      <c r="D94" s="43"/>
      <c r="E94" s="42">
        <v>6</v>
      </c>
      <c r="F94" s="44">
        <f>Tabla13[[#This Row],[Ut./m2                        Ut./Jard.]]*Tabla13[[#This Row],[Spf.                       (m2)]]+Tabla13[[#This Row],[Unitats Jardineres]]*Tabla13[[#This Row],[Ut./m2                        Ut./Jard.]]</f>
        <v>15.600000000000001</v>
      </c>
      <c r="G94" s="44">
        <f>Tabla13[[#This Row],[Ut.]]*0.1</f>
        <v>1.5600000000000003</v>
      </c>
      <c r="H94" s="44">
        <f>Tabla13[[#This Row],[Reposició 15%]]+Tabla13[[#This Row],[Ut.]]</f>
        <v>17.16</v>
      </c>
      <c r="I94" s="41" t="s">
        <v>85</v>
      </c>
      <c r="J94" s="53"/>
      <c r="K94" s="22" t="s">
        <v>0</v>
      </c>
      <c r="L94" s="42"/>
      <c r="M94" s="42"/>
    </row>
    <row r="95" spans="1:13" s="7" customFormat="1" ht="26.25" customHeight="1" x14ac:dyDescent="0.2">
      <c r="A95" s="19" t="s">
        <v>17</v>
      </c>
      <c r="B95" s="40" t="s">
        <v>53</v>
      </c>
      <c r="C95" s="42">
        <v>2.6</v>
      </c>
      <c r="D95" s="43"/>
      <c r="E95" s="42">
        <v>4</v>
      </c>
      <c r="F95" s="44">
        <f>Tabla13[[#This Row],[Ut./m2                        Ut./Jard.]]*Tabla13[[#This Row],[Spf.                       (m2)]]+Tabla13[[#This Row],[Unitats Jardineres]]*Tabla13[[#This Row],[Ut./m2                        Ut./Jard.]]</f>
        <v>10.4</v>
      </c>
      <c r="G95" s="44">
        <f>Tabla13[[#This Row],[Ut.]]*0.1</f>
        <v>1.04</v>
      </c>
      <c r="H95" s="44">
        <f>Tabla13[[#This Row],[Reposició 15%]]+Tabla13[[#This Row],[Ut.]]</f>
        <v>11.440000000000001</v>
      </c>
      <c r="I95" s="41" t="s">
        <v>86</v>
      </c>
      <c r="J95" s="53"/>
      <c r="K95" s="22" t="s">
        <v>0</v>
      </c>
      <c r="L95" s="42"/>
      <c r="M95" s="42"/>
    </row>
    <row r="96" spans="1:13" s="7" customFormat="1" ht="26.25" customHeight="1" x14ac:dyDescent="0.2">
      <c r="A96" s="19" t="s">
        <v>17</v>
      </c>
      <c r="B96" s="40" t="s">
        <v>53</v>
      </c>
      <c r="C96" s="42">
        <v>2.6</v>
      </c>
      <c r="D96" s="43"/>
      <c r="E96" s="42">
        <v>6</v>
      </c>
      <c r="F96" s="44">
        <f>Tabla13[[#This Row],[Ut./m2                        Ut./Jard.]]*Tabla13[[#This Row],[Spf.                       (m2)]]+Tabla13[[#This Row],[Unitats Jardineres]]*Tabla13[[#This Row],[Ut./m2                        Ut./Jard.]]</f>
        <v>15.600000000000001</v>
      </c>
      <c r="G96" s="44">
        <f>Tabla13[[#This Row],[Ut.]]*0.1</f>
        <v>1.5600000000000003</v>
      </c>
      <c r="H96" s="44">
        <f>Tabla13[[#This Row],[Reposició 15%]]+Tabla13[[#This Row],[Ut.]]</f>
        <v>17.16</v>
      </c>
      <c r="I96" s="41" t="s">
        <v>87</v>
      </c>
      <c r="J96" s="53"/>
      <c r="K96" s="22" t="s">
        <v>0</v>
      </c>
      <c r="L96" s="42"/>
      <c r="M96" s="42"/>
    </row>
    <row r="97" spans="1:13" s="7" customFormat="1" ht="26.25" customHeight="1" x14ac:dyDescent="0.2">
      <c r="A97" s="19" t="s">
        <v>17</v>
      </c>
      <c r="B97" s="40" t="s">
        <v>53</v>
      </c>
      <c r="C97" s="42">
        <v>2.6</v>
      </c>
      <c r="D97" s="43"/>
      <c r="E97" s="42">
        <v>5</v>
      </c>
      <c r="F97" s="44">
        <f>Tabla13[[#This Row],[Ut./m2                        Ut./Jard.]]*Tabla13[[#This Row],[Spf.                       (m2)]]+Tabla13[[#This Row],[Unitats Jardineres]]*Tabla13[[#This Row],[Ut./m2                        Ut./Jard.]]</f>
        <v>13</v>
      </c>
      <c r="G97" s="44">
        <f>Tabla13[[#This Row],[Ut.]]*0.1</f>
        <v>1.3</v>
      </c>
      <c r="H97" s="44">
        <f>Tabla13[[#This Row],[Reposició 15%]]+Tabla13[[#This Row],[Ut.]]</f>
        <v>14.3</v>
      </c>
      <c r="I97" s="41" t="s">
        <v>88</v>
      </c>
      <c r="J97" s="53"/>
      <c r="K97" s="22" t="s">
        <v>0</v>
      </c>
      <c r="L97" s="42"/>
      <c r="M97" s="42"/>
    </row>
    <row r="98" spans="1:13" s="7" customFormat="1" ht="26.25" customHeight="1" x14ac:dyDescent="0.2">
      <c r="A98" s="19" t="s">
        <v>17</v>
      </c>
      <c r="B98" s="40" t="s">
        <v>53</v>
      </c>
      <c r="C98" s="42">
        <v>2.6</v>
      </c>
      <c r="D98" s="43"/>
      <c r="E98" s="42">
        <v>5</v>
      </c>
      <c r="F98" s="44">
        <f>Tabla13[[#This Row],[Ut./m2                        Ut./Jard.]]*Tabla13[[#This Row],[Spf.                       (m2)]]+Tabla13[[#This Row],[Unitats Jardineres]]*Tabla13[[#This Row],[Ut./m2                        Ut./Jard.]]</f>
        <v>13</v>
      </c>
      <c r="G98" s="44">
        <f>Tabla13[[#This Row],[Ut.]]*0.1</f>
        <v>1.3</v>
      </c>
      <c r="H98" s="44">
        <f>Tabla13[[#This Row],[Reposició 15%]]+Tabla13[[#This Row],[Ut.]]</f>
        <v>14.3</v>
      </c>
      <c r="I98" s="41" t="s">
        <v>89</v>
      </c>
      <c r="J98" s="53"/>
      <c r="K98" s="22" t="s">
        <v>0</v>
      </c>
      <c r="L98" s="42"/>
      <c r="M98" s="42"/>
    </row>
    <row r="99" spans="1:13" s="7" customFormat="1" ht="26.25" customHeight="1" x14ac:dyDescent="0.2">
      <c r="A99" s="19" t="s">
        <v>17</v>
      </c>
      <c r="B99" s="40" t="s">
        <v>53</v>
      </c>
      <c r="C99" s="42">
        <v>2.6</v>
      </c>
      <c r="D99" s="43"/>
      <c r="E99" s="42">
        <v>4</v>
      </c>
      <c r="F99" s="44">
        <f>Tabla13[[#This Row],[Ut./m2                        Ut./Jard.]]*Tabla13[[#This Row],[Spf.                       (m2)]]+Tabla13[[#This Row],[Unitats Jardineres]]*Tabla13[[#This Row],[Ut./m2                        Ut./Jard.]]</f>
        <v>10.4</v>
      </c>
      <c r="G99" s="44">
        <f>Tabla13[[#This Row],[Ut.]]*0.1</f>
        <v>1.04</v>
      </c>
      <c r="H99" s="44">
        <f>Tabla13[[#This Row],[Reposició 15%]]+Tabla13[[#This Row],[Ut.]]</f>
        <v>11.440000000000001</v>
      </c>
      <c r="I99" s="41" t="s">
        <v>90</v>
      </c>
      <c r="J99" s="53"/>
      <c r="K99" s="22" t="s">
        <v>0</v>
      </c>
      <c r="L99" s="42"/>
      <c r="M99" s="42"/>
    </row>
    <row r="100" spans="1:13" s="7" customFormat="1" ht="26.25" customHeight="1" x14ac:dyDescent="0.2">
      <c r="A100" s="19" t="s">
        <v>17</v>
      </c>
      <c r="B100" s="40" t="s">
        <v>53</v>
      </c>
      <c r="C100" s="42">
        <v>2.6</v>
      </c>
      <c r="D100" s="43"/>
      <c r="E100" s="42">
        <v>4</v>
      </c>
      <c r="F100" s="44">
        <f>Tabla13[[#This Row],[Ut./m2                        Ut./Jard.]]*Tabla13[[#This Row],[Spf.                       (m2)]]+Tabla13[[#This Row],[Unitats Jardineres]]*Tabla13[[#This Row],[Ut./m2                        Ut./Jard.]]</f>
        <v>10.4</v>
      </c>
      <c r="G100" s="44">
        <f>Tabla13[[#This Row],[Ut.]]*0.1</f>
        <v>1.04</v>
      </c>
      <c r="H100" s="44">
        <f>Tabla13[[#This Row],[Reposició 15%]]+Tabla13[[#This Row],[Ut.]]</f>
        <v>11.440000000000001</v>
      </c>
      <c r="I100" s="41" t="s">
        <v>91</v>
      </c>
      <c r="J100" s="53"/>
      <c r="K100" s="22" t="s">
        <v>0</v>
      </c>
      <c r="L100" s="42"/>
      <c r="M100" s="42"/>
    </row>
    <row r="101" spans="1:13" s="7" customFormat="1" ht="26.25" customHeight="1" x14ac:dyDescent="0.2">
      <c r="A101" s="19" t="s">
        <v>17</v>
      </c>
      <c r="B101" s="40" t="s">
        <v>53</v>
      </c>
      <c r="C101" s="42">
        <v>2.6</v>
      </c>
      <c r="D101" s="43"/>
      <c r="E101" s="42">
        <v>4</v>
      </c>
      <c r="F101" s="44">
        <f>Tabla13[[#This Row],[Ut./m2                        Ut./Jard.]]*Tabla13[[#This Row],[Spf.                       (m2)]]+Tabla13[[#This Row],[Unitats Jardineres]]*Tabla13[[#This Row],[Ut./m2                        Ut./Jard.]]</f>
        <v>10.4</v>
      </c>
      <c r="G101" s="44">
        <f>Tabla13[[#This Row],[Ut.]]*0.1</f>
        <v>1.04</v>
      </c>
      <c r="H101" s="44">
        <f>Tabla13[[#This Row],[Reposició 15%]]+Tabla13[[#This Row],[Ut.]]</f>
        <v>11.440000000000001</v>
      </c>
      <c r="I101" s="41" t="s">
        <v>86</v>
      </c>
      <c r="J101" s="53"/>
      <c r="K101" s="22" t="s">
        <v>0</v>
      </c>
      <c r="L101" s="42"/>
      <c r="M101" s="42"/>
    </row>
    <row r="102" spans="1:13" s="7" customFormat="1" ht="26.25" customHeight="1" x14ac:dyDescent="0.2">
      <c r="A102" s="19" t="s">
        <v>17</v>
      </c>
      <c r="B102" s="40" t="s">
        <v>53</v>
      </c>
      <c r="C102" s="42">
        <v>2.6</v>
      </c>
      <c r="D102" s="43"/>
      <c r="E102" s="42">
        <v>6</v>
      </c>
      <c r="F102" s="44">
        <f>Tabla13[[#This Row],[Ut./m2                        Ut./Jard.]]*Tabla13[[#This Row],[Spf.                       (m2)]]+Tabla13[[#This Row],[Unitats Jardineres]]*Tabla13[[#This Row],[Ut./m2                        Ut./Jard.]]</f>
        <v>15.600000000000001</v>
      </c>
      <c r="G102" s="44">
        <f>Tabla13[[#This Row],[Ut.]]*0.1</f>
        <v>1.5600000000000003</v>
      </c>
      <c r="H102" s="44">
        <f>Tabla13[[#This Row],[Reposició 15%]]+Tabla13[[#This Row],[Ut.]]</f>
        <v>17.16</v>
      </c>
      <c r="I102" s="41" t="s">
        <v>92</v>
      </c>
      <c r="J102" s="53"/>
      <c r="K102" s="22" t="s">
        <v>0</v>
      </c>
      <c r="L102" s="42"/>
      <c r="M102" s="42"/>
    </row>
    <row r="103" spans="1:13" s="7" customFormat="1" ht="26.25" customHeight="1" x14ac:dyDescent="0.2">
      <c r="A103" s="19" t="s">
        <v>17</v>
      </c>
      <c r="B103" s="40" t="s">
        <v>53</v>
      </c>
      <c r="C103" s="42">
        <v>2.6</v>
      </c>
      <c r="D103" s="43"/>
      <c r="E103" s="42">
        <v>6</v>
      </c>
      <c r="F103" s="44">
        <f>Tabla13[[#This Row],[Ut./m2                        Ut./Jard.]]*Tabla13[[#This Row],[Spf.                       (m2)]]+Tabla13[[#This Row],[Unitats Jardineres]]*Tabla13[[#This Row],[Ut./m2                        Ut./Jard.]]</f>
        <v>15.600000000000001</v>
      </c>
      <c r="G103" s="44">
        <f>Tabla13[[#This Row],[Ut.]]*0.1</f>
        <v>1.5600000000000003</v>
      </c>
      <c r="H103" s="44">
        <f>Tabla13[[#This Row],[Reposició 15%]]+Tabla13[[#This Row],[Ut.]]</f>
        <v>17.16</v>
      </c>
      <c r="I103" s="41" t="s">
        <v>93</v>
      </c>
      <c r="J103" s="53"/>
      <c r="K103" s="22" t="s">
        <v>0</v>
      </c>
      <c r="L103" s="42"/>
      <c r="M103" s="42"/>
    </row>
    <row r="104" spans="1:13" s="7" customFormat="1" ht="26.25" customHeight="1" x14ac:dyDescent="0.2">
      <c r="A104" s="19" t="s">
        <v>17</v>
      </c>
      <c r="B104" s="40" t="s">
        <v>53</v>
      </c>
      <c r="C104" s="42">
        <v>2.6</v>
      </c>
      <c r="D104" s="43"/>
      <c r="E104" s="42">
        <v>6</v>
      </c>
      <c r="F104" s="44">
        <f>Tabla13[[#This Row],[Ut./m2                        Ut./Jard.]]*Tabla13[[#This Row],[Spf.                       (m2)]]+Tabla13[[#This Row],[Unitats Jardineres]]*Tabla13[[#This Row],[Ut./m2                        Ut./Jard.]]</f>
        <v>15.600000000000001</v>
      </c>
      <c r="G104" s="44">
        <f>Tabla13[[#This Row],[Ut.]]*0.1</f>
        <v>1.5600000000000003</v>
      </c>
      <c r="H104" s="44">
        <f>Tabla13[[#This Row],[Reposició 15%]]+Tabla13[[#This Row],[Ut.]]</f>
        <v>17.16</v>
      </c>
      <c r="I104" s="41" t="s">
        <v>94</v>
      </c>
      <c r="J104" s="53"/>
      <c r="K104" s="22" t="s">
        <v>0</v>
      </c>
      <c r="L104" s="42"/>
      <c r="M104" s="42"/>
    </row>
    <row r="105" spans="1:13" s="7" customFormat="1" ht="26.25" customHeight="1" x14ac:dyDescent="0.2">
      <c r="A105" s="19" t="s">
        <v>17</v>
      </c>
      <c r="B105" s="40" t="s">
        <v>53</v>
      </c>
      <c r="C105" s="42">
        <v>2.6</v>
      </c>
      <c r="D105" s="43"/>
      <c r="E105" s="42">
        <v>6</v>
      </c>
      <c r="F105" s="44">
        <f>Tabla13[[#This Row],[Ut./m2                        Ut./Jard.]]*Tabla13[[#This Row],[Spf.                       (m2)]]+Tabla13[[#This Row],[Unitats Jardineres]]*Tabla13[[#This Row],[Ut./m2                        Ut./Jard.]]</f>
        <v>15.600000000000001</v>
      </c>
      <c r="G105" s="44">
        <f>Tabla13[[#This Row],[Ut.]]*0.1</f>
        <v>1.5600000000000003</v>
      </c>
      <c r="H105" s="44">
        <f>Tabla13[[#This Row],[Reposició 15%]]+Tabla13[[#This Row],[Ut.]]</f>
        <v>17.16</v>
      </c>
      <c r="I105" s="41" t="s">
        <v>95</v>
      </c>
      <c r="J105" s="53"/>
      <c r="K105" s="22" t="s">
        <v>0</v>
      </c>
      <c r="L105" s="42"/>
      <c r="M105" s="42"/>
    </row>
    <row r="106" spans="1:13" s="7" customFormat="1" ht="26.25" customHeight="1" x14ac:dyDescent="0.2">
      <c r="A106" s="14" t="s">
        <v>18</v>
      </c>
      <c r="B106" s="15" t="s">
        <v>41</v>
      </c>
      <c r="C106" s="15">
        <v>25</v>
      </c>
      <c r="D106" s="15"/>
      <c r="E106" s="15">
        <v>15</v>
      </c>
      <c r="F106" s="17">
        <f>Tabla13[[#This Row],[Ut./m2                        Ut./Jard.]]*Tabla13[[#This Row],[Spf.                       (m2)]]+Tabla13[[#This Row],[Unitats Jardineres]]*Tabla13[[#This Row],[Ut./m2                        Ut./Jard.]]</f>
        <v>375</v>
      </c>
      <c r="G106" s="17">
        <f>Tabla13[[#This Row],[Ut.]]*0.1</f>
        <v>37.5</v>
      </c>
      <c r="H106" s="17">
        <f>Tabla13[[#This Row],[Reposició 15%]]+Tabla13[[#This Row],[Ut.]]</f>
        <v>412.5</v>
      </c>
      <c r="I106" s="14" t="s">
        <v>22</v>
      </c>
      <c r="J106" s="26" t="s">
        <v>4</v>
      </c>
      <c r="K106" s="15"/>
      <c r="L106" s="15"/>
      <c r="M106" s="15" t="s">
        <v>0</v>
      </c>
    </row>
    <row r="107" spans="1:13" s="7" customFormat="1" ht="26.25" customHeight="1" x14ac:dyDescent="0.2">
      <c r="A107" s="14" t="s">
        <v>18</v>
      </c>
      <c r="B107" s="15" t="s">
        <v>41</v>
      </c>
      <c r="C107" s="15">
        <v>25</v>
      </c>
      <c r="D107" s="15"/>
      <c r="E107" s="15">
        <v>15</v>
      </c>
      <c r="F107" s="17">
        <f>Tabla13[[#This Row],[Ut./m2                        Ut./Jard.]]*Tabla13[[#This Row],[Spf.                       (m2)]]+Tabla13[[#This Row],[Unitats Jardineres]]*Tabla13[[#This Row],[Ut./m2                        Ut./Jard.]]</f>
        <v>375</v>
      </c>
      <c r="G107" s="17">
        <f>Tabla13[[#This Row],[Ut.]]*0.1</f>
        <v>37.5</v>
      </c>
      <c r="H107" s="17">
        <f>Tabla13[[#This Row],[Reposició 15%]]+Tabla13[[#This Row],[Ut.]]</f>
        <v>412.5</v>
      </c>
      <c r="I107" s="14" t="s">
        <v>33</v>
      </c>
      <c r="J107" s="26" t="s">
        <v>3</v>
      </c>
      <c r="K107" s="15"/>
      <c r="L107" s="15"/>
      <c r="M107" s="15" t="s">
        <v>0</v>
      </c>
    </row>
    <row r="108" spans="1:13" s="7" customFormat="1" ht="26.25" customHeight="1" x14ac:dyDescent="0.2">
      <c r="A108" s="14" t="s">
        <v>15</v>
      </c>
      <c r="B108" s="15" t="s">
        <v>53</v>
      </c>
      <c r="C108" s="15">
        <v>17</v>
      </c>
      <c r="D108" s="15"/>
      <c r="E108" s="42">
        <v>4</v>
      </c>
      <c r="F108" s="44">
        <f>Tabla13[[#This Row],[Ut./m2                        Ut./Jard.]]*Tabla13[[#This Row],[Spf.                       (m2)]]+Tabla13[[#This Row],[Unitats Jardineres]]*Tabla13[[#This Row],[Ut./m2                        Ut./Jard.]]</f>
        <v>68</v>
      </c>
      <c r="G108" s="44">
        <f>Tabla13[[#This Row],[Ut.]]*0.1</f>
        <v>6.8000000000000007</v>
      </c>
      <c r="H108" s="44">
        <f>Tabla13[[#This Row],[Reposició 15%]]+Tabla13[[#This Row],[Ut.]]</f>
        <v>74.8</v>
      </c>
      <c r="I108" s="41" t="s">
        <v>86</v>
      </c>
      <c r="J108" s="26" t="s">
        <v>102</v>
      </c>
      <c r="K108" s="15" t="s">
        <v>0</v>
      </c>
      <c r="L108" s="15"/>
      <c r="M108" s="15"/>
    </row>
    <row r="109" spans="1:13" s="7" customFormat="1" ht="26.25" customHeight="1" x14ac:dyDescent="0.2">
      <c r="A109" s="14" t="s">
        <v>15</v>
      </c>
      <c r="B109" s="15" t="s">
        <v>53</v>
      </c>
      <c r="C109" s="15">
        <v>17</v>
      </c>
      <c r="D109" s="15"/>
      <c r="E109" s="15">
        <v>10</v>
      </c>
      <c r="F109" s="17">
        <f>Tabla13[[#This Row],[Ut./m2                        Ut./Jard.]]*Tabla13[[#This Row],[Spf.                       (m2)]]+Tabla13[[#This Row],[Unitats Jardineres]]*Tabla13[[#This Row],[Ut./m2                        Ut./Jard.]]</f>
        <v>170</v>
      </c>
      <c r="G109" s="17">
        <f>Tabla13[[#This Row],[Ut.]]*0.1</f>
        <v>17</v>
      </c>
      <c r="H109" s="17">
        <f>Tabla13[[#This Row],[Reposició 15%]]+Tabla13[[#This Row],[Ut.]]</f>
        <v>187</v>
      </c>
      <c r="I109" s="14" t="s">
        <v>113</v>
      </c>
      <c r="J109" s="26" t="s">
        <v>25</v>
      </c>
      <c r="K109" s="15" t="s">
        <v>0</v>
      </c>
      <c r="L109" s="15"/>
      <c r="M109" s="15"/>
    </row>
    <row r="110" spans="1:13" s="7" customFormat="1" ht="41.25" customHeight="1" x14ac:dyDescent="0.2">
      <c r="A110" s="14" t="s">
        <v>38</v>
      </c>
      <c r="B110" s="15" t="s">
        <v>41</v>
      </c>
      <c r="C110" s="15">
        <v>6</v>
      </c>
      <c r="D110" s="20"/>
      <c r="E110" s="15">
        <v>15</v>
      </c>
      <c r="F110" s="17">
        <f>Tabla13[[#This Row],[Ut./m2                        Ut./Jard.]]*Tabla13[[#This Row],[Spf.                       (m2)]]+Tabla13[[#This Row],[Unitats Jardineres]]*Tabla13[[#This Row],[Ut./m2                        Ut./Jard.]]</f>
        <v>90</v>
      </c>
      <c r="G110" s="17">
        <f>Tabla13[[#This Row],[Ut.]]*0.1</f>
        <v>9</v>
      </c>
      <c r="H110" s="17">
        <f>Tabla13[[#This Row],[Reposició 15%]]+Tabla13[[#This Row],[Ut.]]</f>
        <v>99</v>
      </c>
      <c r="I110" s="18" t="s">
        <v>43</v>
      </c>
      <c r="J110" s="26" t="s">
        <v>3</v>
      </c>
      <c r="K110" s="15" t="s">
        <v>0</v>
      </c>
      <c r="L110" s="15"/>
      <c r="M110" s="15"/>
    </row>
    <row r="111" spans="1:13" ht="30" customHeight="1" x14ac:dyDescent="0.2">
      <c r="A111" s="14" t="s">
        <v>38</v>
      </c>
      <c r="B111" s="15" t="s">
        <v>41</v>
      </c>
      <c r="C111" s="15">
        <v>6</v>
      </c>
      <c r="D111" s="20"/>
      <c r="E111" s="15">
        <v>15</v>
      </c>
      <c r="F111" s="17">
        <f>Tabla13[[#This Row],[Ut./m2                        Ut./Jard.]]*Tabla13[[#This Row],[Spf.                       (m2)]]+Tabla13[[#This Row],[Unitats Jardineres]]*Tabla13[[#This Row],[Ut./m2                        Ut./Jard.]]</f>
        <v>90</v>
      </c>
      <c r="G111" s="17">
        <f>Tabla13[[#This Row],[Ut.]]*0.1</f>
        <v>9</v>
      </c>
      <c r="H111" s="17">
        <f>Tabla13[[#This Row],[Reposició 15%]]+Tabla13[[#This Row],[Ut.]]</f>
        <v>99</v>
      </c>
      <c r="I111" s="18" t="s">
        <v>39</v>
      </c>
      <c r="J111" s="26" t="s">
        <v>4</v>
      </c>
      <c r="K111" s="15" t="s">
        <v>0</v>
      </c>
      <c r="L111" s="15"/>
      <c r="M111" s="15"/>
    </row>
    <row r="112" spans="1:13" ht="29.25" customHeight="1" x14ac:dyDescent="0.2">
      <c r="A112" s="14" t="s">
        <v>117</v>
      </c>
      <c r="B112" s="15" t="s">
        <v>53</v>
      </c>
      <c r="C112" s="56"/>
      <c r="D112" s="20"/>
      <c r="E112" s="15"/>
      <c r="F112" s="17">
        <v>0</v>
      </c>
      <c r="G112" s="17">
        <f>Tabla13[[#This Row],[Ut.]]*0.1</f>
        <v>0</v>
      </c>
      <c r="H112" s="17">
        <f>Tabla13[[#This Row],[Reposició 15%]]+Tabla13[[#This Row],[Ut.]]</f>
        <v>0</v>
      </c>
      <c r="I112" s="18" t="s">
        <v>120</v>
      </c>
      <c r="J112" s="26"/>
      <c r="K112" s="15"/>
      <c r="L112" s="15"/>
      <c r="M112" s="15" t="s">
        <v>0</v>
      </c>
    </row>
    <row r="113" spans="1:13" ht="30" customHeight="1" x14ac:dyDescent="0.2">
      <c r="A113" s="14" t="s">
        <v>115</v>
      </c>
      <c r="B113" s="15" t="s">
        <v>53</v>
      </c>
      <c r="C113" s="57"/>
      <c r="D113" s="47"/>
      <c r="E113" s="40"/>
      <c r="F113" s="48">
        <f>Tabla13[[#This Row],[Ut./m2                        Ut./Jard.]]*Tabla13[[#This Row],[Spf.                       (m2)]]+Tabla13[[#This Row],[Unitats Jardineres]]*Tabla13[[#This Row],[Ut./m2                        Ut./Jard.]]</f>
        <v>0</v>
      </c>
      <c r="G113" s="48">
        <f>Tabla13[[#This Row],[Ut.]]*0.1</f>
        <v>0</v>
      </c>
      <c r="H113" s="48">
        <f>Tabla13[[#This Row],[Reposició 15%]]+Tabla13[[#This Row],[Ut.]]</f>
        <v>0</v>
      </c>
      <c r="I113" s="18" t="s">
        <v>120</v>
      </c>
      <c r="J113" s="49"/>
      <c r="K113" s="40"/>
      <c r="L113" s="40"/>
      <c r="M113" s="40"/>
    </row>
    <row r="114" spans="1:13" ht="30.75" customHeight="1" x14ac:dyDescent="0.2">
      <c r="A114" s="14" t="s">
        <v>118</v>
      </c>
      <c r="B114" s="15" t="s">
        <v>53</v>
      </c>
      <c r="C114" s="56"/>
      <c r="D114" s="20"/>
      <c r="E114" s="15"/>
      <c r="F114" s="17">
        <f>Tabla13[[#This Row],[Ut./m2                        Ut./Jard.]]*Tabla13[[#This Row],[Spf.                       (m2)]]+Tabla13[[#This Row],[Unitats Jardineres]]*Tabla13[[#This Row],[Ut./m2                        Ut./Jard.]]</f>
        <v>0</v>
      </c>
      <c r="G114" s="17">
        <f>Tabla13[[#This Row],[Ut.]]*0.1</f>
        <v>0</v>
      </c>
      <c r="H114" s="17">
        <f>Tabla13[[#This Row],[Reposició 15%]]+Tabla13[[#This Row],[Ut.]]</f>
        <v>0</v>
      </c>
      <c r="I114" s="18" t="s">
        <v>120</v>
      </c>
      <c r="J114" s="26"/>
      <c r="K114" s="15"/>
      <c r="L114" s="15"/>
      <c r="M114" s="15"/>
    </row>
    <row r="115" spans="1:13" ht="29.25" customHeight="1" x14ac:dyDescent="0.2">
      <c r="A115" s="14" t="s">
        <v>119</v>
      </c>
      <c r="B115" s="15" t="s">
        <v>53</v>
      </c>
      <c r="C115" s="56"/>
      <c r="D115" s="20"/>
      <c r="E115" s="15"/>
      <c r="F115" s="17">
        <f>Tabla13[[#This Row],[Ut./m2                        Ut./Jard.]]*Tabla13[[#This Row],[Spf.                       (m2)]]+Tabla13[[#This Row],[Unitats Jardineres]]*Tabla13[[#This Row],[Ut./m2                        Ut./Jard.]]</f>
        <v>0</v>
      </c>
      <c r="G115" s="17">
        <f>Tabla13[[#This Row],[Ut.]]*0.1</f>
        <v>0</v>
      </c>
      <c r="H115" s="17">
        <f>Tabla13[[#This Row],[Reposició 15%]]+Tabla13[[#This Row],[Ut.]]</f>
        <v>0</v>
      </c>
      <c r="I115" s="18" t="s">
        <v>120</v>
      </c>
      <c r="J115" s="26"/>
      <c r="K115" s="15"/>
      <c r="L115" s="15"/>
      <c r="M115" s="15"/>
    </row>
    <row r="116" spans="1:13" x14ac:dyDescent="0.2">
      <c r="F116" s="4"/>
    </row>
    <row r="117" spans="1:13" x14ac:dyDescent="0.2">
      <c r="F117" s="4"/>
    </row>
    <row r="118" spans="1:13" x14ac:dyDescent="0.2">
      <c r="F118" s="4"/>
    </row>
    <row r="119" spans="1:13" x14ac:dyDescent="0.2">
      <c r="F119" s="4"/>
    </row>
    <row r="121" spans="1:13" x14ac:dyDescent="0.2">
      <c r="A121" s="3"/>
      <c r="B121" s="6"/>
      <c r="C121" s="3"/>
      <c r="D121" s="6"/>
      <c r="E121" s="6"/>
      <c r="F121" s="5"/>
    </row>
  </sheetData>
  <mergeCells count="1">
    <mergeCell ref="A3:G3"/>
  </mergeCells>
  <pageMargins left="3.937007874015748E-2" right="3.937007874015748E-2" top="0" bottom="0.15748031496062992" header="0.31496062992125984" footer="0.31496062992125984"/>
  <pageSetup paperSize="9" scale="60" fitToHeight="2" orientation="landscape" r:id="rId1"/>
  <drawing r:id="rId2"/>
  <legacyDrawing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Reposicions planta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 Fornells</dc:creator>
  <cp:lastModifiedBy>HORTELANO GIL, Laura</cp:lastModifiedBy>
  <cp:lastPrinted>2021-06-18T13:06:01Z</cp:lastPrinted>
  <dcterms:created xsi:type="dcterms:W3CDTF">2015-01-30T10:39:30Z</dcterms:created>
  <dcterms:modified xsi:type="dcterms:W3CDTF">2021-11-18T07:56:13Z</dcterms:modified>
</cp:coreProperties>
</file>