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HCBVFSWN01\Departamentales$\SEC_CONTRACT\Expedients en adjudicació\2021\2021-169- Servei de manteniment i subm recanvis KARL STORZ\2. PLECS\1. ADMINISTRATIUS\"/>
    </mc:Choice>
  </mc:AlternateContent>
  <xr:revisionPtr revIDLastSave="0" documentId="13_ncr:1_{A8754B75-B4D4-410E-8C8F-5B4CB79FCC62}" xr6:coauthVersionLast="47" xr6:coauthVersionMax="47" xr10:uidLastSave="{00000000-0000-0000-0000-000000000000}"/>
  <bookViews>
    <workbookView xWindow="315" yWindow="2610" windowWidth="21600" windowHeight="11385" xr2:uid="{00000000-000D-0000-FFFF-FFFF00000000}"/>
  </bookViews>
  <sheets>
    <sheet name="Annex 3 OE" sheetId="5" r:id="rId1"/>
  </sheets>
  <definedNames>
    <definedName name="_xlnm.Print_Area" localSheetId="0">'Annex 3 OE'!$A$1:$M$181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78" i="5" l="1"/>
  <c r="J178" i="5"/>
  <c r="J176" i="5"/>
  <c r="K177" i="5"/>
  <c r="J177" i="5" l="1"/>
  <c r="F176" i="5" l="1"/>
  <c r="K176" i="5"/>
  <c r="M176" i="5" l="1"/>
  <c r="L176" i="5"/>
  <c r="J162" i="5" l="1"/>
  <c r="K162" i="5" s="1"/>
  <c r="J157" i="5"/>
  <c r="K157" i="5" s="1"/>
  <c r="J151" i="5"/>
  <c r="K151" i="5" s="1"/>
  <c r="J107" i="5"/>
  <c r="K107" i="5" s="1"/>
  <c r="J21" i="5"/>
  <c r="K21" i="5" s="1"/>
  <c r="G176" i="5" l="1"/>
  <c r="H176" i="5"/>
  <c r="M177" i="5" l="1"/>
  <c r="M178" i="5" s="1"/>
  <c r="L177" i="5"/>
  <c r="L178" i="5" s="1"/>
  <c r="F178" i="5"/>
  <c r="G178" i="5"/>
  <c r="H178" i="5"/>
  <c r="J72" i="5" l="1"/>
  <c r="J144" i="5" l="1"/>
  <c r="K144" i="5" s="1"/>
  <c r="J137" i="5"/>
  <c r="K137" i="5" s="1"/>
  <c r="J122" i="5"/>
  <c r="K122" i="5" s="1"/>
  <c r="J95" i="5"/>
  <c r="K95" i="5" s="1"/>
  <c r="J93" i="5"/>
  <c r="K93" i="5" s="1"/>
  <c r="J85" i="5"/>
  <c r="K85" i="5" s="1"/>
  <c r="J79" i="5"/>
  <c r="K79" i="5" s="1"/>
  <c r="K72" i="5"/>
  <c r="J65" i="5"/>
  <c r="K65" i="5" s="1"/>
  <c r="J51" i="5"/>
  <c r="K51" i="5" s="1"/>
  <c r="J48" i="5"/>
  <c r="K48" i="5" s="1"/>
  <c r="J44" i="5"/>
  <c r="K44" i="5" s="1"/>
  <c r="J37" i="5"/>
  <c r="K37" i="5" s="1"/>
  <c r="J30" i="5"/>
  <c r="K30" i="5" s="1"/>
  <c r="J24" i="5"/>
  <c r="K24" i="5" s="1"/>
  <c r="I176" i="5" l="1"/>
  <c r="J172" i="5"/>
  <c r="I178" i="5" l="1"/>
  <c r="K172" i="5"/>
</calcChain>
</file>

<file path=xl/sharedStrings.xml><?xml version="1.0" encoding="utf-8"?>
<sst xmlns="http://schemas.openxmlformats.org/spreadsheetml/2006/main" count="694" uniqueCount="483">
  <si>
    <t>IMPORT MÀXIM DE LICITACIÓ
(sense IVA)</t>
  </si>
  <si>
    <t>PREU UNITARI OFERTAT
(sense IVA)</t>
  </si>
  <si>
    <t>sense IVA</t>
  </si>
  <si>
    <t>CODI</t>
  </si>
  <si>
    <t>MODEL</t>
  </si>
  <si>
    <t>PREU UNITARI OFERTAT
(amb IVA)</t>
  </si>
  <si>
    <t>TÍTOL EXPEDIENT:</t>
  </si>
  <si>
    <t>NÚMERO D'EXPEDIENT:</t>
  </si>
  <si>
    <t>LOCALITAT:</t>
  </si>
  <si>
    <t xml:space="preserve">TELÈFON: </t>
  </si>
  <si>
    <t>CORREU ELECTRÒNIC:</t>
  </si>
  <si>
    <t>DADES DEL SIGNANT:</t>
  </si>
  <si>
    <t xml:space="preserve">NOM I COGNOMS: </t>
  </si>
  <si>
    <t>CÀRREC:</t>
  </si>
  <si>
    <t>SIGNAT I SEGELLAT:</t>
  </si>
  <si>
    <t xml:space="preserve">DATA: </t>
  </si>
  <si>
    <t xml:space="preserve">ANNEX DE COMPLIMENTACIÓ OBLIGATÒRIA 3 PCAP D'OFERTA ECONÒMICA </t>
  </si>
  <si>
    <t xml:space="preserve">DOMICILI: C/. </t>
  </si>
  <si>
    <t>NÚM. SÈRIE</t>
  </si>
  <si>
    <t>DENOMINACIÓ EQUIP</t>
  </si>
  <si>
    <t>IMPORT MÀXIM DE LICITACIÓ
(amb IVA)</t>
  </si>
  <si>
    <t>UBICACIÓ</t>
  </si>
  <si>
    <t>HOSPITAL CLÍNIC</t>
  </si>
  <si>
    <t>H83510</t>
  </si>
  <si>
    <t>H96758</t>
  </si>
  <si>
    <t>H100689</t>
  </si>
  <si>
    <t>H100691</t>
  </si>
  <si>
    <t>H100693</t>
  </si>
  <si>
    <t>H52106</t>
  </si>
  <si>
    <t>H83506</t>
  </si>
  <si>
    <t>C9527</t>
  </si>
  <si>
    <t>H94667</t>
  </si>
  <si>
    <t>H100690</t>
  </si>
  <si>
    <t>H77313</t>
  </si>
  <si>
    <t>H79844</t>
  </si>
  <si>
    <t>H95135</t>
  </si>
  <si>
    <t>H95150</t>
  </si>
  <si>
    <t>H97095</t>
  </si>
  <si>
    <t>H94306</t>
  </si>
  <si>
    <t>H62293</t>
  </si>
  <si>
    <t>H76480</t>
  </si>
  <si>
    <t>H94147</t>
  </si>
  <si>
    <t>H93820</t>
  </si>
  <si>
    <t>H71549</t>
  </si>
  <si>
    <t>H79227</t>
  </si>
  <si>
    <t>H62795</t>
  </si>
  <si>
    <t>H95148</t>
  </si>
  <si>
    <t>H71547</t>
  </si>
  <si>
    <t>H79223</t>
  </si>
  <si>
    <t>H90335</t>
  </si>
  <si>
    <t>H95146</t>
  </si>
  <si>
    <t>H95149</t>
  </si>
  <si>
    <t>H103449</t>
  </si>
  <si>
    <t>H103450</t>
  </si>
  <si>
    <t>H103451</t>
  </si>
  <si>
    <t>H103452</t>
  </si>
  <si>
    <t>H103455</t>
  </si>
  <si>
    <t>H103456</t>
  </si>
  <si>
    <t>H103457</t>
  </si>
  <si>
    <t>H103458</t>
  </si>
  <si>
    <t>H103459</t>
  </si>
  <si>
    <t>H103460</t>
  </si>
  <si>
    <t>H103461</t>
  </si>
  <si>
    <t>H103462</t>
  </si>
  <si>
    <t>H103463</t>
  </si>
  <si>
    <t>H103464</t>
  </si>
  <si>
    <t>H103465</t>
  </si>
  <si>
    <t>H108641</t>
  </si>
  <si>
    <t>H105434</t>
  </si>
  <si>
    <t>H105435</t>
  </si>
  <si>
    <t>H108642</t>
  </si>
  <si>
    <t>H108647</t>
  </si>
  <si>
    <t>H108648</t>
  </si>
  <si>
    <t>H108643</t>
  </si>
  <si>
    <t>H108638</t>
  </si>
  <si>
    <t>H108639</t>
  </si>
  <si>
    <t>H108640</t>
  </si>
  <si>
    <t>H108649</t>
  </si>
  <si>
    <t>H108651</t>
  </si>
  <si>
    <t>H108652</t>
  </si>
  <si>
    <t>H95134</t>
  </si>
  <si>
    <t>H95136</t>
  </si>
  <si>
    <t>H95139</t>
  </si>
  <si>
    <t>H95142</t>
  </si>
  <si>
    <t>H85254</t>
  </si>
  <si>
    <t>H123496</t>
  </si>
  <si>
    <t>H123497</t>
  </si>
  <si>
    <t>H123498</t>
  </si>
  <si>
    <t>H122694</t>
  </si>
  <si>
    <t>H122677</t>
  </si>
  <si>
    <t>FUENTE DE LUZ XENON**</t>
  </si>
  <si>
    <t>PROCESADOR CAMARA DIGITAL 3CCD (T1)</t>
  </si>
  <si>
    <t>CABEZAL CAMARA*T1*</t>
  </si>
  <si>
    <t>ENDOMAT -**T2**</t>
  </si>
  <si>
    <t>MONITOR LED FULL HD 26" **T2**</t>
  </si>
  <si>
    <t>CAMARA **TORRE CMA**T3**</t>
  </si>
  <si>
    <t>UNIDAD DE CONTROL DE CAMARA **T2**</t>
  </si>
  <si>
    <t>FUENTES DE LUZ XENON **T3**</t>
  </si>
  <si>
    <t>INSUFLADOR  CO2 ELECTRONICO **T2**</t>
  </si>
  <si>
    <t>FUENTE LUZ  **TORRE CMA**renting 09-0047</t>
  </si>
  <si>
    <t>PANTALLA TACTIL 19" **T3**</t>
  </si>
  <si>
    <t>PANTALLA PLANA 23"  **T3*</t>
  </si>
  <si>
    <t>PANTALLA PLANA 23"  **T3**</t>
  </si>
  <si>
    <t>INSUFLADOR CO2 (TORRE A)*T1*</t>
  </si>
  <si>
    <t>PROCESADOR CAMARA DIGITAL *T3*</t>
  </si>
  <si>
    <t>PROCESADOR CAMARA DIGITAL **BLOC Q5**</t>
  </si>
  <si>
    <t>CABEZAL CAMARA DCI II PAL *TORRE CMA 4</t>
  </si>
  <si>
    <t>FUENTES DE LUZ FRIA POWER LED 175W **T2*</t>
  </si>
  <si>
    <t>SIST VIDEO TELECAM+ CABEZAL *TORRE CMA 4</t>
  </si>
  <si>
    <t>SISTEMA CAPTACION DIGITAL**BLOC Q5**</t>
  </si>
  <si>
    <t>MONITOR ALTA DEFINICION *BLOC Q5*</t>
  </si>
  <si>
    <t>CABEZAL CAMARA**T NEURO**</t>
  </si>
  <si>
    <t>CAMARA **TORRE CMA**  renting 9-0047</t>
  </si>
  <si>
    <t>INSUFLADOR CO2  **TORRE CMA** renting 9-</t>
  </si>
  <si>
    <t>MONITOR HD (ARA CMA)</t>
  </si>
  <si>
    <t>CABEZAL CAMARA IMAGE ONE HD *PRESTEC CMA</t>
  </si>
  <si>
    <t>GENERADOR BIPOLAR</t>
  </si>
  <si>
    <t>MÒDUL RESECCIÓ</t>
  </si>
  <si>
    <t>PEDAL DOBLE</t>
  </si>
  <si>
    <t>CAMARA  IMAGE 1 HD **TORRE ORL**ORL 1**</t>
  </si>
  <si>
    <t>FUENTE LUZ XENON **TORRE ORL***ORL 1**</t>
  </si>
  <si>
    <t>MONITOR **ORL 1**</t>
  </si>
  <si>
    <t>MONITOR PLASMA OR1 42" **ORL 1**</t>
  </si>
  <si>
    <t>CAMARA ENDOSCOPIA IMAGE S H3**Q ORL**</t>
  </si>
  <si>
    <t>MOTOR DE SENOS NASALES</t>
  </si>
  <si>
    <t>CABEZAL CAMARA DIGITAL **ORL 1**</t>
  </si>
  <si>
    <t>FUENTE LUZ **URG OLY**</t>
  </si>
  <si>
    <t>MODULO TRICAM SL **URG T1**</t>
  </si>
  <si>
    <t>THERMOFLATOR **URG T1**</t>
  </si>
  <si>
    <t>MONITOR **URG T1**106953***</t>
  </si>
  <si>
    <t>CABEZAL TRICAM **URG T1**</t>
  </si>
  <si>
    <t>PANTALLA TACTIL KS DE 19" **URG *</t>
  </si>
  <si>
    <t>FUENTE DE LUZ XENON**URG T1**</t>
  </si>
  <si>
    <t>ENDOMAT **T NEURO**</t>
  </si>
  <si>
    <t>UNIDAD CONTROL CAMARA IMAGE S * Q1 BLOC</t>
  </si>
  <si>
    <t>UNIDAD CONTROL CAMARA IMAGE S H3*Q1 BLOC</t>
  </si>
  <si>
    <t>CABEZAL DE CAMARA *Q1 BLOC</t>
  </si>
  <si>
    <t>AIDA CONTROL *Q1 BLOC</t>
  </si>
  <si>
    <t>FUENTE DE XENON 175 W REF. 20131501</t>
  </si>
  <si>
    <t>MONITOR PANTALLA TACTIL **T NEURO**</t>
  </si>
  <si>
    <t>CAMARA IMAGE 1 HUB***T CARD***</t>
  </si>
  <si>
    <t>IMPRESORA  AIDA **T CARD**</t>
  </si>
  <si>
    <t>MONITOR **T CARD**</t>
  </si>
  <si>
    <t>FUENTES DE LUZ XENON 300W **T Q6**</t>
  </si>
  <si>
    <t>CABEZAL CAMARA HD IMAGE ONE H3 *Q3 BLOC</t>
  </si>
  <si>
    <t>PROCESADOR CAMARA DIGITAL **T NEURO**</t>
  </si>
  <si>
    <t>MONITOR 26" (Q5 BLOC)</t>
  </si>
  <si>
    <t>FUENTE DE LUZ XENON 300W-SCB**T NEURO**</t>
  </si>
  <si>
    <t>INSUFLADOR CO2 THERMOFLATOR**AUX BLOC**</t>
  </si>
  <si>
    <t>CABEZAL CAMARA DIGITAL(Q5 BLOC)</t>
  </si>
  <si>
    <t>SISTEMA CAPTACION DIGITAL **T NEURO**</t>
  </si>
  <si>
    <t>MONITOR ALTA DEFINICION 9523N**T NEURO**</t>
  </si>
  <si>
    <t>THERMOFLATOR **BLOC Q3**</t>
  </si>
  <si>
    <t>THERMOFLATOR **BLOC Q4**</t>
  </si>
  <si>
    <t>MONITOR PARED **Q6 OR1**</t>
  </si>
  <si>
    <t>CAMARA ENDOSCOPIA IMAGE 1 SPIES**Q6 OR1*</t>
  </si>
  <si>
    <t>MONITOR 2 **Q6 OR1**</t>
  </si>
  <si>
    <t>CAMARA ENDOSCOPIA IMAGE 1 H3**Q6 OR1*</t>
  </si>
  <si>
    <t>D-LIGHT P **Q6 OR1**</t>
  </si>
  <si>
    <t>INSUFLADOR THERMOFLATOR **Q6 OR1**</t>
  </si>
  <si>
    <t>HYSTEROSCOPIO ENDOMAT  **Q6 OR1**</t>
  </si>
  <si>
    <t>CABEZAL CAMARA H3-H**Q6 OR1**</t>
  </si>
  <si>
    <t>MONITOR **TQ6 OR1**</t>
  </si>
  <si>
    <t>MONITOR PLASMA **Q6 OR1**</t>
  </si>
  <si>
    <t>CABEZAL CAMARA IMAGE ONE H3 *Q6 BLOC</t>
  </si>
  <si>
    <t>PANTALLA 55" HD REF. XES00252 (Q-6)</t>
  </si>
  <si>
    <t>PANEL TECNICO AUX. QUIROFANO INTEGR Q6</t>
  </si>
  <si>
    <t>PANTALLA TACTIL STORZ 19" 24V. (Q-6)</t>
  </si>
  <si>
    <t>OR1 IPOD INTEFACE IN-WALL S-UNICODE (Q6)</t>
  </si>
  <si>
    <t>FUENTES LUZ FRIA +CABLE LUZ (Q-6)</t>
  </si>
  <si>
    <t>CAMARA ENDOSCOPIA IMAGE 1 SPIES (Q-6)</t>
  </si>
  <si>
    <t>COLUMNA ANEST.ORBITER ANAES 800MM. Q6</t>
  </si>
  <si>
    <t>LAMPARA AUX.LEDVISION 202 DY (Q-6-)</t>
  </si>
  <si>
    <t>COLUMNA AUX.GASES ORBITER ELECT. Q6</t>
  </si>
  <si>
    <t>LAMPARA QUIR.+CAMARA LED (L2 Q6 BLOC)</t>
  </si>
  <si>
    <t>COLUMNA CIR.ORBITER ENDO 1000-8004S1D Q6</t>
  </si>
  <si>
    <t>LAMPARA QUIR.+CAMARA LED (L2 Q5 BLOC)</t>
  </si>
  <si>
    <t>PACK CONTROL Y COMUNICACIONES REFERENCIA</t>
  </si>
  <si>
    <t>MODULO EMISION/RECEPCION AUDIO/VIDEO ALT</t>
  </si>
  <si>
    <t>CAMARA SALA+ACCESORIOS+CABLEADO (Q-6)</t>
  </si>
  <si>
    <t>UNIDAD CONTROL CAMARA IMAGE S * Q7 BLOC</t>
  </si>
  <si>
    <t>CABEZAL CAMARA IMAGE ONE H3 *Q7 BLOC</t>
  </si>
  <si>
    <t>MONITOR FULL HD GRADO MEDICO 26" REF.XES</t>
  </si>
  <si>
    <t>UNIDAD CAMARA TH102 *Q7 BLOC***</t>
  </si>
  <si>
    <t>INSUFLADOR CO2 C/CALENTADOR REF.UI500S1+</t>
  </si>
  <si>
    <t>IRRIGADOR *STORZ*</t>
  </si>
  <si>
    <t>FUENTE DE LUZ (Q7)</t>
  </si>
  <si>
    <t>COLUMNA DE ANESTESIA A TECHO DOBLE BRAZO</t>
  </si>
  <si>
    <t>LAMPARA QUIRUR LED C/BRAZOS (L2 Q7 BLOC)</t>
  </si>
  <si>
    <t>LAMPARA QUIR.+CAMARA LED (L1 Q7 BLOC)</t>
  </si>
  <si>
    <t>EXOSCOPIO REF.20916025AGA</t>
  </si>
  <si>
    <t>BRAZO C/SOPOR. MONITOR + ELEME. SUJECION</t>
  </si>
  <si>
    <t>MONITOR GRADO MEDICO 3D *NO LOC</t>
  </si>
  <si>
    <t>MONITOR HD 3D</t>
  </si>
  <si>
    <t>UNIDAD CONTROL CAMARA **TQ7 OR1**</t>
  </si>
  <si>
    <t>MULTISWITCH (ANT TORRE Q7/E9-0)</t>
  </si>
  <si>
    <t>CABEZAL CAMARA DIG 3CHIPS HD**TQ7 OR1**</t>
  </si>
  <si>
    <t>EQUIPO CONTROL CAMARA SCB **TQ7 OR1**</t>
  </si>
  <si>
    <t>FUENTE DE LUZ XENON 300W **TQ7 OR1**</t>
  </si>
  <si>
    <t>THERMOFLATOR**TQ7 OR1**</t>
  </si>
  <si>
    <t>FUENTE XENON **GINE**</t>
  </si>
  <si>
    <t>MONITOR **GINE**23"</t>
  </si>
  <si>
    <t>MONITOR **GINE**</t>
  </si>
  <si>
    <t>IMAGE 1 HDTV **GINE**</t>
  </si>
  <si>
    <t>ENDOMAT HAMOU **GINE**</t>
  </si>
  <si>
    <t>CABEZAL CAMARA DIGITAL **GINE**</t>
  </si>
  <si>
    <t>AIDA CONTROL *GINE*</t>
  </si>
  <si>
    <t>VIDEOLARINGOSCOPIO</t>
  </si>
  <si>
    <t>MONITOR GRADO MEDICO 3D P/ENDOSCOPIA</t>
  </si>
  <si>
    <t>MONITOR GRADO MEDICO 3D P/ENDOSCOPIA****</t>
  </si>
  <si>
    <t>TRICAM SLII</t>
  </si>
  <si>
    <t>TRICAM - 20221030</t>
  </si>
  <si>
    <t>SCB</t>
  </si>
  <si>
    <t>22201020-110</t>
  </si>
  <si>
    <t>H3-Z *22220055*</t>
  </si>
  <si>
    <t>22201015-110</t>
  </si>
  <si>
    <t>NOVA 20131520</t>
  </si>
  <si>
    <t>264320 20</t>
  </si>
  <si>
    <t>XENON NOVA 300</t>
  </si>
  <si>
    <t>9523N</t>
  </si>
  <si>
    <t>9523NB</t>
  </si>
  <si>
    <t>22220055*</t>
  </si>
  <si>
    <t>IMAGE 1 HUB 22201020</t>
  </si>
  <si>
    <t>201614020-1</t>
  </si>
  <si>
    <t>TELECAM SLII /DCI II</t>
  </si>
  <si>
    <t>AIDA - 200960'20</t>
  </si>
  <si>
    <t>SC-WV234-A1511</t>
  </si>
  <si>
    <t>OMAGE 1 3CCD</t>
  </si>
  <si>
    <t>SCB IMAGE</t>
  </si>
  <si>
    <t>THERMOFLATOR</t>
  </si>
  <si>
    <t>22220050-3</t>
  </si>
  <si>
    <t>AUTOCON II 400</t>
  </si>
  <si>
    <t>H3-Z SPIES</t>
  </si>
  <si>
    <t>20161020 LED NOVA 10</t>
  </si>
  <si>
    <t>9524NBO</t>
  </si>
  <si>
    <t>W29524NBO</t>
  </si>
  <si>
    <t>TC300</t>
  </si>
  <si>
    <t>20711520-1</t>
  </si>
  <si>
    <t>20711620-1</t>
  </si>
  <si>
    <t>IMAGE 1 H3-LINK</t>
  </si>
  <si>
    <t>HALOGENA 150 2011232</t>
  </si>
  <si>
    <t>200P8MG</t>
  </si>
  <si>
    <t>9419NB</t>
  </si>
  <si>
    <t>XENN NOVA 300</t>
  </si>
  <si>
    <t>ENDOMAT</t>
  </si>
  <si>
    <t>TC200</t>
  </si>
  <si>
    <t>TH100</t>
  </si>
  <si>
    <t>WD250</t>
  </si>
  <si>
    <t>20161420-1</t>
  </si>
  <si>
    <t>24" HD TFT FLAT SCRE</t>
  </si>
  <si>
    <t>CTRL  II (20046020)</t>
  </si>
  <si>
    <t>23" 9523NB</t>
  </si>
  <si>
    <t>L1730SF</t>
  </si>
  <si>
    <t>IMAGE 1 HDTV 2201020</t>
  </si>
  <si>
    <t>XES00213</t>
  </si>
  <si>
    <t>300W</t>
  </si>
  <si>
    <t>22220055/FULL HDIMAG</t>
  </si>
  <si>
    <t>AIDA CONTROL</t>
  </si>
  <si>
    <t>PLASMA 42"</t>
  </si>
  <si>
    <t>55"</t>
  </si>
  <si>
    <t>55" W3070</t>
  </si>
  <si>
    <t>26331020 ENDOMAT</t>
  </si>
  <si>
    <t>TH102</t>
  </si>
  <si>
    <t>55" MURAL</t>
  </si>
  <si>
    <t>TC302</t>
  </si>
  <si>
    <t>XES00252</t>
  </si>
  <si>
    <t>XES00178</t>
  </si>
  <si>
    <t>20090405 19"</t>
  </si>
  <si>
    <t>W21371</t>
  </si>
  <si>
    <t>20133701-1 D-LIGHT</t>
  </si>
  <si>
    <t>T200ES</t>
  </si>
  <si>
    <t>W11665-003</t>
  </si>
  <si>
    <t>WL202DY1</t>
  </si>
  <si>
    <t>W11665-005</t>
  </si>
  <si>
    <t>LEDVISION 203 SY1</t>
  </si>
  <si>
    <t>W11665-002</t>
  </si>
  <si>
    <t>LEDVISION202SY1VIDEO</t>
  </si>
  <si>
    <t>W22046</t>
  </si>
  <si>
    <t>EJ-MDA26EK</t>
  </si>
  <si>
    <t>UI500</t>
  </si>
  <si>
    <t>ENDOMAT SCB HAMOU</t>
  </si>
  <si>
    <t>20133720 D-LIGHT P S</t>
  </si>
  <si>
    <t>20916025AGA</t>
  </si>
  <si>
    <t>9826NB-3D/9826NB-COV</t>
  </si>
  <si>
    <t>MON 24" 9824NB-3D</t>
  </si>
  <si>
    <t>3D CCU 22204020-114</t>
  </si>
  <si>
    <t>H-3Z</t>
  </si>
  <si>
    <t>SC-WU23-A1511</t>
  </si>
  <si>
    <t>L17305FN</t>
  </si>
  <si>
    <t>C-MAC S IMAGER</t>
  </si>
  <si>
    <t>C-MAC 8403 ZX</t>
  </si>
  <si>
    <t>LI0634</t>
  </si>
  <si>
    <t>KB656452-P</t>
  </si>
  <si>
    <t>SX797490-H</t>
  </si>
  <si>
    <t>KI 3613/5889 (H13580*)</t>
  </si>
  <si>
    <t>13-231018 (YW709585-P)</t>
  </si>
  <si>
    <t>WW824675-H</t>
  </si>
  <si>
    <t>YW709585-P (13-231018)</t>
  </si>
  <si>
    <t>MB09149-B</t>
  </si>
  <si>
    <t>LB0647407</t>
  </si>
  <si>
    <t>ED0123</t>
  </si>
  <si>
    <t>07-100821</t>
  </si>
  <si>
    <t>07-98971</t>
  </si>
  <si>
    <t>NU782751-H</t>
  </si>
  <si>
    <t>A15689</t>
  </si>
  <si>
    <t>SY685091-P</t>
  </si>
  <si>
    <t>GA663984</t>
  </si>
  <si>
    <t>FC720142-H</t>
  </si>
  <si>
    <t>YW4195</t>
  </si>
  <si>
    <t>AC635893-P / FC720142-H</t>
  </si>
  <si>
    <t>KSA20297</t>
  </si>
  <si>
    <t>11-187992</t>
  </si>
  <si>
    <t>EA749525-H</t>
  </si>
  <si>
    <t>AA658329</t>
  </si>
  <si>
    <t>MB09141B</t>
  </si>
  <si>
    <t>08-133115</t>
  </si>
  <si>
    <t>DC718266-H</t>
  </si>
  <si>
    <t>PX03754</t>
  </si>
  <si>
    <t>VY11336318</t>
  </si>
  <si>
    <t>N/A</t>
  </si>
  <si>
    <t>TV837514-H</t>
  </si>
  <si>
    <t>X001933</t>
  </si>
  <si>
    <t>10-168824</t>
  </si>
  <si>
    <t>XZ-2127</t>
  </si>
  <si>
    <t>10-168827</t>
  </si>
  <si>
    <t>OU728279-P</t>
  </si>
  <si>
    <t>MK2136</t>
  </si>
  <si>
    <t>CD1271</t>
  </si>
  <si>
    <t>SV718020-P</t>
  </si>
  <si>
    <t>CJ3380</t>
  </si>
  <si>
    <t>LIP035779</t>
  </si>
  <si>
    <t>AI1749</t>
  </si>
  <si>
    <t>IKH028053</t>
  </si>
  <si>
    <t>06-74503</t>
  </si>
  <si>
    <t>BC 0627859</t>
  </si>
  <si>
    <t>BF4358</t>
  </si>
  <si>
    <t>NU726700-P</t>
  </si>
  <si>
    <t>OU728285-P</t>
  </si>
  <si>
    <t>YU858664-H</t>
  </si>
  <si>
    <t>KSD11139</t>
  </si>
  <si>
    <t>SU7536</t>
  </si>
  <si>
    <t>09-137917</t>
  </si>
  <si>
    <t>EA0661901P</t>
  </si>
  <si>
    <t>KFH10892</t>
  </si>
  <si>
    <t>09-140582</t>
  </si>
  <si>
    <t>813KCMR31435</t>
  </si>
  <si>
    <t>F750517-H</t>
  </si>
  <si>
    <t>DA661711</t>
  </si>
  <si>
    <t>15-258143</t>
  </si>
  <si>
    <t>15-259429</t>
  </si>
  <si>
    <t>CF0606882</t>
  </si>
  <si>
    <t>AD05379-B</t>
  </si>
  <si>
    <t>TZ764327-H</t>
  </si>
  <si>
    <t>KSH10809</t>
  </si>
  <si>
    <t>MC0299</t>
  </si>
  <si>
    <t>CA09550-B</t>
  </si>
  <si>
    <t>KI2219</t>
  </si>
  <si>
    <t>NV726717-P</t>
  </si>
  <si>
    <t>15C0346</t>
  </si>
  <si>
    <t>NV726611-P</t>
  </si>
  <si>
    <t>NV3442-C</t>
  </si>
  <si>
    <t>KB087798-B</t>
  </si>
  <si>
    <t>DA07931</t>
  </si>
  <si>
    <t>NV845204-H</t>
  </si>
  <si>
    <t>EZSA2004</t>
  </si>
  <si>
    <t>15C0345</t>
  </si>
  <si>
    <t>RU731455-P</t>
  </si>
  <si>
    <t>S/N</t>
  </si>
  <si>
    <t>0915H000356572</t>
  </si>
  <si>
    <t>0915H000355259</t>
  </si>
  <si>
    <t>0915H000355195</t>
  </si>
  <si>
    <t>C.16.01.0062</t>
  </si>
  <si>
    <t>VT753659-P</t>
  </si>
  <si>
    <t>VT753051-P</t>
  </si>
  <si>
    <t>VT753896-P</t>
  </si>
  <si>
    <t>F6IACO109</t>
  </si>
  <si>
    <t>F5ZACO135</t>
  </si>
  <si>
    <t>VT879419-H</t>
  </si>
  <si>
    <t>WT762</t>
  </si>
  <si>
    <t>VT506</t>
  </si>
  <si>
    <t>WT4062-C</t>
  </si>
  <si>
    <t>WP600509</t>
  </si>
  <si>
    <t>(WL203SY1)D.16.11.0073</t>
  </si>
  <si>
    <t>(WL202SYV1)E.16.11.0081</t>
  </si>
  <si>
    <t>RX694719-P</t>
  </si>
  <si>
    <t>A001AZ</t>
  </si>
  <si>
    <t>WI785824-H</t>
  </si>
  <si>
    <t>QZ677177-P</t>
  </si>
  <si>
    <t>ZY0677252</t>
  </si>
  <si>
    <t>SY12752-B</t>
  </si>
  <si>
    <t>MB0647934</t>
  </si>
  <si>
    <t>08-133287</t>
  </si>
  <si>
    <t>803HCA564872</t>
  </si>
  <si>
    <t>EC 39055-P</t>
  </si>
  <si>
    <t>PY09656</t>
  </si>
  <si>
    <t>FC720824-H</t>
  </si>
  <si>
    <t>KSH10379</t>
  </si>
  <si>
    <t>SP5709</t>
  </si>
  <si>
    <t>SP5713</t>
  </si>
  <si>
    <t>TP5865</t>
  </si>
  <si>
    <t>SP22811</t>
  </si>
  <si>
    <t>SP22864</t>
  </si>
  <si>
    <t>48 MESOS</t>
  </si>
  <si>
    <t>PER 48 MESOS</t>
  </si>
  <si>
    <t>Monitor C-MAC® p. endoscopios CMOS</t>
  </si>
  <si>
    <t>8403ZXK</t>
  </si>
  <si>
    <t>YQ20929</t>
  </si>
  <si>
    <t>MATERNITAT</t>
  </si>
  <si>
    <t>C9878</t>
  </si>
  <si>
    <t>H100692</t>
  </si>
  <si>
    <t>H48220</t>
  </si>
  <si>
    <t>H74209</t>
  </si>
  <si>
    <t>FUENTE DE LUZ</t>
  </si>
  <si>
    <t>EQUIPO LAPAROSCOPIA  (VARIOS EQUIPOS)***</t>
  </si>
  <si>
    <t>TORRE DE LAPAROSCOPIA P/GINECOLOGIA ++++</t>
  </si>
  <si>
    <t>CAMARA DE VIDEO (VIENE Q.GINEC.CLINIC)</t>
  </si>
  <si>
    <t>CAMARA ENDOSCOPICA</t>
  </si>
  <si>
    <t>VARIOS</t>
  </si>
  <si>
    <t>DX-CAM</t>
  </si>
  <si>
    <t>TELECAM SLII  202130</t>
  </si>
  <si>
    <t>IK7220</t>
  </si>
  <si>
    <t>YW709561-P + VARIOS</t>
  </si>
  <si>
    <t>IEF-48698</t>
  </si>
  <si>
    <t>CD628167-P</t>
  </si>
  <si>
    <t>PLATÓ</t>
  </si>
  <si>
    <t>MONITOR Radiance ULTRA 32" 4K - 90R0116</t>
  </si>
  <si>
    <t>IMAGE1 S 4U-LINK</t>
  </si>
  <si>
    <t>IMAGE1 S 4U</t>
  </si>
  <si>
    <t>IMAGE1 S CONNECT II</t>
  </si>
  <si>
    <t>Fuente de luz fría Power LED 300</t>
  </si>
  <si>
    <t>ENDOFLATOR® 50</t>
  </si>
  <si>
    <t>Carro abierto - LP440 - +M32</t>
  </si>
  <si>
    <t>Soporte Botella (LP120) (MBEND.-SB24154)</t>
  </si>
  <si>
    <t>Brazo Artic. 500 (LP120)-(MBEND.-MH4)</t>
  </si>
  <si>
    <t>Monitor 26″ G2 90R0052</t>
  </si>
  <si>
    <t>IMAGE 1 HUB HD, ICM, SCB, ES</t>
  </si>
  <si>
    <t>Cabezal de cámara FULL HD IMAGE1 H3-Z</t>
  </si>
  <si>
    <t>Set THERMOFLATOR SCB</t>
  </si>
  <si>
    <t>XES00353</t>
  </si>
  <si>
    <t>TC304</t>
  </si>
  <si>
    <t>TH120</t>
  </si>
  <si>
    <t>TC201ES</t>
  </si>
  <si>
    <t>TL300</t>
  </si>
  <si>
    <t>XES00440</t>
  </si>
  <si>
    <t>XES00272</t>
  </si>
  <si>
    <t>XES00273</t>
  </si>
  <si>
    <t>22201011S110</t>
  </si>
  <si>
    <t>22220055-3</t>
  </si>
  <si>
    <t>26432008-1</t>
  </si>
  <si>
    <t>01CRNLH958</t>
  </si>
  <si>
    <t xml:space="preserve">NP822025-P </t>
  </si>
  <si>
    <t xml:space="preserve">YQ017389-K </t>
  </si>
  <si>
    <t xml:space="preserve">YQ818878-P </t>
  </si>
  <si>
    <t>PQ4876</t>
  </si>
  <si>
    <t xml:space="preserve">ZQ07420 </t>
  </si>
  <si>
    <t xml:space="preserve">ZQ05869 </t>
  </si>
  <si>
    <t xml:space="preserve">08-131722 </t>
  </si>
  <si>
    <t xml:space="preserve">IA665002-P </t>
  </si>
  <si>
    <t xml:space="preserve">IA753538-H </t>
  </si>
  <si>
    <t xml:space="preserve">HA 09878-B </t>
  </si>
  <si>
    <t>H52104</t>
  </si>
  <si>
    <t>H77132</t>
  </si>
  <si>
    <t>FUENTES DE LUZ FRIA *EXT ORL 61**</t>
  </si>
  <si>
    <t>FUENTES DE LUZ FRIA *EXT ORL 63**</t>
  </si>
  <si>
    <t>FUENTES DE LUZ FRIA *EXT ORL 67**</t>
  </si>
  <si>
    <t>FUENTES DE LUZ FRIA *EXT ORL 65**</t>
  </si>
  <si>
    <t>FUENTES DE LUZ FRIA *EXT ORL 66**</t>
  </si>
  <si>
    <t>20112320*150W*</t>
  </si>
  <si>
    <t>HALOG. 250W</t>
  </si>
  <si>
    <t>20131520  XENON 175W</t>
  </si>
  <si>
    <t>FM1077</t>
  </si>
  <si>
    <t>FM1079</t>
  </si>
  <si>
    <t>FC12479</t>
  </si>
  <si>
    <t>Sense import</t>
  </si>
  <si>
    <t>2021-169</t>
  </si>
  <si>
    <t>RELACIÓ D'EQUIPS STORZ</t>
  </si>
  <si>
    <t>IMPORT TOTAL LICITACIÓ</t>
  </si>
  <si>
    <t>IMPORT TOTAL OFERTAT</t>
  </si>
  <si>
    <t>SERVEIS DE MANTENIMENT PREVENTIU, CORRECTIU I NORMATIU I SUBMINISTRAMENT DE MATERIALS, RECANVIS I ÒPTIQUES DELS EQUIPS STORZ A L’HOSPITAL CLÍNIC DE BARCELONA</t>
  </si>
  <si>
    <t xml:space="preserve">IMPORT MANTENIMENT PREVENTIU, CORRECTIU I NORMATIU I SUBMINISTRAMENT DE MATERIAL, RECANVIS </t>
  </si>
  <si>
    <t>*L'import de la partida alçada a justificar per a les “reposicions d'òptiques dels equips i altres elements no reparables" és fixe, al tractar-se d'un import de despesa màxima estimat.</t>
  </si>
  <si>
    <r>
      <rPr>
        <b/>
        <sz val="10"/>
        <rFont val="Arial"/>
        <family val="2"/>
      </rPr>
      <t xml:space="preserve">NOTA: </t>
    </r>
    <r>
      <rPr>
        <sz val="10"/>
        <rFont val="Arial"/>
      </rPr>
      <t>Caldrà emplenar totes les caselles sombrejades en "groc"</t>
    </r>
  </si>
  <si>
    <t>IMPORT PARTIDA ALÇADA A JUSTIFICAR PER A LES "REPOSICIONS D’ÒPTIQUES DELS EQUIPS I ALTRES ELEMENTS NO REPARABLES"*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</si>
</sst>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#,##0.00\ &quot;€&quot;"/>
    <numFmt numFmtId="166" formatCode="_-* #,##0\ _P_t_s_-;\-* #,##0\ _P_t_s_-;_-* &quot;-&quot;??\ _P_t_s_-;_-@_-"/>
    <numFmt numFmtId="167" formatCode="_-* #,##0.00\ _P_t_s_-;\-* #,##0.00\ _P_t_s_-;_-* &quot;-&quot;??\ _P_t_s_-;_-@_-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0"/>
      <color theme="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6"/>
      <name val="Arial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sz val="14"/>
      <name val="Century Gothic"/>
      <family val="2"/>
    </font>
    <font>
      <b/>
      <sz val="10"/>
      <name val="Century Gothic"/>
      <family val="2"/>
    </font>
    <font>
      <b/>
      <sz val="11"/>
      <color theme="1"/>
      <name val="Century Gothic"/>
      <family val="2"/>
    </font>
    <font>
      <b/>
      <sz val="12"/>
      <color theme="0"/>
      <name val="Century Gothic"/>
      <family val="2"/>
    </font>
    <font>
      <b/>
      <sz val="10"/>
      <name val="Arial"/>
      <family val="2"/>
    </font>
    <font>
      <b/>
      <sz val="10"/>
      <color theme="1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44" fontId="3" fillId="0" borderId="0" applyFont="0" applyFill="0" applyBorder="0" applyAlignment="0" applyProtection="0"/>
    <xf numFmtId="0" fontId="6" fillId="0" borderId="0"/>
    <xf numFmtId="4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3" fillId="0" borderId="0"/>
    <xf numFmtId="167" fontId="3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41"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0" fillId="0" borderId="0" xfId="9" applyFont="1"/>
    <xf numFmtId="0" fontId="7" fillId="0" borderId="16" xfId="9" applyFont="1" applyBorder="1" applyAlignment="1">
      <alignment vertical="center"/>
    </xf>
    <xf numFmtId="0" fontId="7" fillId="0" borderId="18" xfId="9" applyFont="1" applyBorder="1" applyAlignment="1">
      <alignment vertical="center"/>
    </xf>
    <xf numFmtId="0" fontId="9" fillId="0" borderId="0" xfId="11" applyFont="1" applyBorder="1" applyAlignment="1">
      <alignment horizontal="center"/>
    </xf>
    <xf numFmtId="0" fontId="9" fillId="0" borderId="20" xfId="9" applyFont="1" applyBorder="1" applyProtection="1"/>
    <xf numFmtId="0" fontId="7" fillId="0" borderId="22" xfId="9" applyFont="1" applyBorder="1" applyAlignment="1" applyProtection="1">
      <alignment vertical="top"/>
    </xf>
    <xf numFmtId="166" fontId="9" fillId="0" borderId="0" xfId="13" applyNumberFormat="1" applyFont="1" applyBorder="1" applyAlignment="1">
      <alignment vertical="center" wrapText="1"/>
    </xf>
    <xf numFmtId="0" fontId="7" fillId="0" borderId="11" xfId="9" applyFont="1" applyBorder="1" applyAlignment="1" applyProtection="1">
      <alignment wrapText="1"/>
    </xf>
    <xf numFmtId="0" fontId="7" fillId="0" borderId="19" xfId="9" applyFont="1" applyBorder="1" applyProtection="1"/>
    <xf numFmtId="0" fontId="9" fillId="0" borderId="22" xfId="9" applyFont="1" applyBorder="1" applyProtection="1"/>
    <xf numFmtId="0" fontId="12" fillId="0" borderId="28" xfId="0" applyFont="1" applyBorder="1" applyAlignment="1">
      <alignment horizontal="center"/>
    </xf>
    <xf numFmtId="0" fontId="11" fillId="5" borderId="0" xfId="11" applyFont="1" applyFill="1" applyBorder="1" applyAlignment="1"/>
    <xf numFmtId="0" fontId="12" fillId="0" borderId="28" xfId="0" applyFont="1" applyBorder="1" applyAlignment="1">
      <alignment horizontal="center" wrapText="1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2" borderId="24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6" fillId="5" borderId="0" xfId="9" applyFont="1" applyFill="1" applyBorder="1" applyAlignment="1">
      <alignment horizontal="center" vertical="center" wrapText="1"/>
    </xf>
    <xf numFmtId="0" fontId="16" fillId="0" borderId="0" xfId="9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2" borderId="14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/>
    </xf>
    <xf numFmtId="0" fontId="15" fillId="2" borderId="26" xfId="0" applyFont="1" applyFill="1" applyBorder="1" applyAlignment="1">
      <alignment horizontal="center" vertical="center" wrapText="1"/>
    </xf>
    <xf numFmtId="0" fontId="15" fillId="2" borderId="27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165" fontId="13" fillId="4" borderId="5" xfId="0" applyNumberFormat="1" applyFont="1" applyFill="1" applyBorder="1" applyAlignment="1">
      <alignment horizontal="center" vertical="center"/>
    </xf>
    <xf numFmtId="165" fontId="13" fillId="4" borderId="31" xfId="0" applyNumberFormat="1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5" fillId="2" borderId="3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0" fillId="0" borderId="36" xfId="0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2" fillId="0" borderId="33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12" fillId="0" borderId="28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/>
    </xf>
    <xf numFmtId="0" fontId="0" fillId="5" borderId="36" xfId="0" applyFill="1" applyBorder="1" applyAlignment="1">
      <alignment horizontal="center"/>
    </xf>
    <xf numFmtId="0" fontId="12" fillId="5" borderId="33" xfId="0" applyFont="1" applyFill="1" applyBorder="1" applyAlignment="1">
      <alignment horizontal="center"/>
    </xf>
    <xf numFmtId="0" fontId="12" fillId="5" borderId="28" xfId="0" applyFont="1" applyFill="1" applyBorder="1" applyAlignment="1">
      <alignment horizontal="center"/>
    </xf>
    <xf numFmtId="0" fontId="13" fillId="5" borderId="29" xfId="0" applyFont="1" applyFill="1" applyBorder="1" applyAlignment="1">
      <alignment horizontal="center"/>
    </xf>
    <xf numFmtId="0" fontId="12" fillId="5" borderId="28" xfId="0" applyFont="1" applyFill="1" applyBorder="1" applyAlignment="1">
      <alignment horizontal="center" wrapText="1"/>
    </xf>
    <xf numFmtId="4" fontId="13" fillId="0" borderId="47" xfId="0" applyNumberFormat="1" applyFont="1" applyBorder="1" applyAlignment="1">
      <alignment horizontal="center" vertical="center"/>
    </xf>
    <xf numFmtId="4" fontId="15" fillId="0" borderId="48" xfId="0" applyNumberFormat="1" applyFont="1" applyFill="1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13" fillId="0" borderId="45" xfId="0" applyFont="1" applyBorder="1" applyAlignment="1">
      <alignment horizontal="center"/>
    </xf>
    <xf numFmtId="4" fontId="13" fillId="0" borderId="1" xfId="0" applyNumberFormat="1" applyFont="1" applyBorder="1" applyAlignment="1">
      <alignment horizontal="center" vertical="center"/>
    </xf>
    <xf numFmtId="4" fontId="15" fillId="0" borderId="30" xfId="0" applyNumberFormat="1" applyFont="1" applyFill="1" applyBorder="1" applyAlignment="1">
      <alignment horizontal="center" vertical="center"/>
    </xf>
    <xf numFmtId="4" fontId="13" fillId="6" borderId="47" xfId="0" applyNumberFormat="1" applyFont="1" applyFill="1" applyBorder="1" applyAlignment="1">
      <alignment horizontal="center" vertical="center"/>
    </xf>
    <xf numFmtId="4" fontId="15" fillId="6" borderId="48" xfId="0" applyNumberFormat="1" applyFont="1" applyFill="1" applyBorder="1" applyAlignment="1">
      <alignment horizontal="center" vertical="center"/>
    </xf>
    <xf numFmtId="165" fontId="13" fillId="4" borderId="4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165" fontId="15" fillId="7" borderId="36" xfId="0" applyNumberFormat="1" applyFont="1" applyFill="1" applyBorder="1" applyAlignment="1">
      <alignment horizontal="center" vertical="center"/>
    </xf>
    <xf numFmtId="165" fontId="15" fillId="7" borderId="54" xfId="0" applyNumberFormat="1" applyFont="1" applyFill="1" applyBorder="1" applyAlignment="1">
      <alignment horizontal="center" vertical="center"/>
    </xf>
    <xf numFmtId="165" fontId="13" fillId="4" borderId="55" xfId="0" applyNumberFormat="1" applyFont="1" applyFill="1" applyBorder="1" applyAlignment="1">
      <alignment horizontal="center" vertical="center"/>
    </xf>
    <xf numFmtId="165" fontId="13" fillId="0" borderId="1" xfId="0" applyNumberFormat="1" applyFont="1" applyFill="1" applyBorder="1" applyAlignment="1">
      <alignment horizontal="center" vertical="center"/>
    </xf>
    <xf numFmtId="165" fontId="13" fillId="0" borderId="3" xfId="0" applyNumberFormat="1" applyFont="1" applyFill="1" applyBorder="1" applyAlignment="1">
      <alignment horizontal="center" vertical="center"/>
    </xf>
    <xf numFmtId="165" fontId="13" fillId="0" borderId="47" xfId="0" applyNumberFormat="1" applyFont="1" applyBorder="1" applyAlignment="1">
      <alignment horizontal="center" vertical="center"/>
    </xf>
    <xf numFmtId="165" fontId="13" fillId="0" borderId="46" xfId="0" applyNumberFormat="1" applyFont="1" applyBorder="1" applyAlignment="1">
      <alignment horizontal="center" vertical="center"/>
    </xf>
    <xf numFmtId="4" fontId="13" fillId="0" borderId="37" xfId="0" applyNumberFormat="1" applyFont="1" applyBorder="1" applyAlignment="1">
      <alignment horizontal="center" vertical="center"/>
    </xf>
    <xf numFmtId="4" fontId="13" fillId="0" borderId="25" xfId="0" applyNumberFormat="1" applyFont="1" applyBorder="1" applyAlignment="1">
      <alignment horizontal="center" vertical="center"/>
    </xf>
    <xf numFmtId="4" fontId="13" fillId="0" borderId="36" xfId="0" applyNumberFormat="1" applyFont="1" applyBorder="1" applyAlignment="1">
      <alignment horizontal="center" vertical="center"/>
    </xf>
    <xf numFmtId="4" fontId="13" fillId="0" borderId="42" xfId="0" applyNumberFormat="1" applyFont="1" applyBorder="1" applyAlignment="1">
      <alignment horizontal="center" vertical="center"/>
    </xf>
    <xf numFmtId="4" fontId="13" fillId="0" borderId="43" xfId="0" applyNumberFormat="1" applyFont="1" applyBorder="1" applyAlignment="1">
      <alignment horizontal="center" vertical="center"/>
    </xf>
    <xf numFmtId="4" fontId="13" fillId="0" borderId="44" xfId="0" applyNumberFormat="1" applyFont="1" applyBorder="1" applyAlignment="1">
      <alignment horizontal="center" vertical="center"/>
    </xf>
    <xf numFmtId="4" fontId="13" fillId="0" borderId="38" xfId="0" applyNumberFormat="1" applyFont="1" applyBorder="1" applyAlignment="1">
      <alignment horizontal="center" vertical="center"/>
    </xf>
    <xf numFmtId="4" fontId="13" fillId="0" borderId="26" xfId="0" applyNumberFormat="1" applyFont="1" applyBorder="1" applyAlignment="1">
      <alignment horizontal="center" vertical="center"/>
    </xf>
    <xf numFmtId="4" fontId="13" fillId="0" borderId="39" xfId="0" applyNumberFormat="1" applyFont="1" applyBorder="1" applyAlignment="1">
      <alignment horizontal="center" vertical="center"/>
    </xf>
    <xf numFmtId="4" fontId="13" fillId="0" borderId="40" xfId="0" applyNumberFormat="1" applyFont="1" applyBorder="1" applyAlignment="1">
      <alignment horizontal="center" vertical="center"/>
    </xf>
    <xf numFmtId="4" fontId="13" fillId="0" borderId="8" xfId="0" applyNumberFormat="1" applyFont="1" applyBorder="1" applyAlignment="1">
      <alignment horizontal="center" vertical="center"/>
    </xf>
    <xf numFmtId="4" fontId="13" fillId="0" borderId="41" xfId="0" applyNumberFormat="1" applyFont="1" applyBorder="1" applyAlignment="1">
      <alignment horizontal="center" vertical="center"/>
    </xf>
    <xf numFmtId="0" fontId="7" fillId="0" borderId="12" xfId="9" applyFont="1" applyBorder="1" applyAlignment="1">
      <alignment horizontal="center" vertical="center" wrapText="1"/>
    </xf>
    <xf numFmtId="0" fontId="7" fillId="0" borderId="10" xfId="9" applyFont="1" applyBorder="1" applyAlignment="1">
      <alignment horizontal="center" vertical="center" wrapText="1"/>
    </xf>
    <xf numFmtId="0" fontId="8" fillId="5" borderId="11" xfId="9" applyFont="1" applyFill="1" applyBorder="1" applyAlignment="1">
      <alignment horizontal="center" vertical="center" wrapText="1"/>
    </xf>
    <xf numFmtId="0" fontId="8" fillId="5" borderId="12" xfId="9" applyFont="1" applyFill="1" applyBorder="1" applyAlignment="1">
      <alignment horizontal="center" vertical="center" wrapText="1"/>
    </xf>
    <xf numFmtId="0" fontId="8" fillId="5" borderId="9" xfId="9" applyFont="1" applyFill="1" applyBorder="1" applyAlignment="1">
      <alignment horizontal="center" vertical="center" wrapText="1"/>
    </xf>
    <xf numFmtId="0" fontId="8" fillId="0" borderId="11" xfId="9" applyFont="1" applyBorder="1" applyAlignment="1">
      <alignment horizontal="center" vertical="center"/>
    </xf>
    <xf numFmtId="0" fontId="8" fillId="0" borderId="12" xfId="9" applyFont="1" applyBorder="1" applyAlignment="1">
      <alignment horizontal="center" vertical="center"/>
    </xf>
    <xf numFmtId="0" fontId="8" fillId="0" borderId="9" xfId="9" applyFont="1" applyBorder="1" applyAlignment="1">
      <alignment horizontal="center" vertical="center"/>
    </xf>
    <xf numFmtId="0" fontId="17" fillId="3" borderId="0" xfId="0" applyFont="1" applyFill="1" applyBorder="1" applyAlignment="1">
      <alignment horizontal="center" vertical="center"/>
    </xf>
    <xf numFmtId="0" fontId="17" fillId="3" borderId="35" xfId="0" applyFont="1" applyFill="1" applyBorder="1" applyAlignment="1">
      <alignment horizontal="center" vertical="center"/>
    </xf>
    <xf numFmtId="0" fontId="7" fillId="0" borderId="11" xfId="9" applyFont="1" applyBorder="1" applyAlignment="1" applyProtection="1">
      <alignment horizontal="center" wrapText="1"/>
      <protection locked="0"/>
    </xf>
    <xf numFmtId="0" fontId="7" fillId="0" borderId="12" xfId="9" applyFont="1" applyBorder="1" applyAlignment="1" applyProtection="1">
      <alignment horizontal="center" wrapText="1"/>
      <protection locked="0"/>
    </xf>
    <xf numFmtId="0" fontId="7" fillId="0" borderId="9" xfId="9" applyFont="1" applyBorder="1" applyAlignment="1" applyProtection="1">
      <alignment horizontal="center" wrapText="1"/>
      <protection locked="0"/>
    </xf>
    <xf numFmtId="0" fontId="9" fillId="0" borderId="21" xfId="9" applyFont="1" applyBorder="1" applyAlignment="1" applyProtection="1">
      <alignment horizontal="center"/>
      <protection locked="0"/>
    </xf>
    <xf numFmtId="0" fontId="9" fillId="0" borderId="4" xfId="9" applyFont="1" applyBorder="1" applyAlignment="1" applyProtection="1">
      <alignment horizontal="center"/>
      <protection locked="0"/>
    </xf>
    <xf numFmtId="0" fontId="9" fillId="0" borderId="5" xfId="9" applyFont="1" applyBorder="1" applyAlignment="1" applyProtection="1">
      <alignment horizontal="center"/>
      <protection locked="0"/>
    </xf>
    <xf numFmtId="0" fontId="9" fillId="0" borderId="18" xfId="9" applyFont="1" applyBorder="1" applyAlignment="1" applyProtection="1">
      <alignment horizontal="center"/>
      <protection locked="0"/>
    </xf>
    <xf numFmtId="0" fontId="9" fillId="0" borderId="23" xfId="9" applyFont="1" applyBorder="1" applyAlignment="1" applyProtection="1">
      <alignment horizontal="center"/>
      <protection locked="0"/>
    </xf>
    <xf numFmtId="0" fontId="9" fillId="0" borderId="7" xfId="9" applyFont="1" applyBorder="1" applyAlignment="1" applyProtection="1">
      <alignment horizontal="center"/>
      <protection locked="0"/>
    </xf>
    <xf numFmtId="0" fontId="7" fillId="0" borderId="21" xfId="9" applyFont="1" applyBorder="1" applyAlignment="1" applyProtection="1">
      <alignment horizontal="center" wrapText="1"/>
      <protection locked="0"/>
    </xf>
    <xf numFmtId="0" fontId="7" fillId="0" borderId="4" xfId="9" applyFont="1" applyBorder="1" applyAlignment="1" applyProtection="1">
      <alignment horizontal="center" wrapText="1"/>
      <protection locked="0"/>
    </xf>
    <xf numFmtId="0" fontId="7" fillId="0" borderId="5" xfId="9" applyFont="1" applyBorder="1" applyAlignment="1" applyProtection="1">
      <alignment horizontal="center" wrapText="1"/>
      <protection locked="0"/>
    </xf>
    <xf numFmtId="0" fontId="7" fillId="0" borderId="16" xfId="9" applyFont="1" applyBorder="1" applyAlignment="1" applyProtection="1">
      <alignment horizontal="center" wrapText="1"/>
      <protection locked="0"/>
    </xf>
    <xf numFmtId="0" fontId="7" fillId="0" borderId="17" xfId="9" applyFont="1" applyBorder="1" applyAlignment="1" applyProtection="1">
      <alignment horizontal="center" wrapText="1"/>
      <protection locked="0"/>
    </xf>
    <xf numFmtId="0" fontId="7" fillId="0" borderId="6" xfId="9" applyFont="1" applyBorder="1" applyAlignment="1" applyProtection="1">
      <alignment horizontal="center" wrapText="1"/>
      <protection locked="0"/>
    </xf>
    <xf numFmtId="0" fontId="7" fillId="0" borderId="18" xfId="9" applyFont="1" applyBorder="1" applyAlignment="1" applyProtection="1">
      <alignment horizontal="center" wrapText="1"/>
      <protection locked="0"/>
    </xf>
    <xf numFmtId="0" fontId="7" fillId="0" borderId="23" xfId="9" applyFont="1" applyBorder="1" applyAlignment="1" applyProtection="1">
      <alignment horizontal="center" wrapText="1"/>
      <protection locked="0"/>
    </xf>
    <xf numFmtId="0" fontId="7" fillId="0" borderId="7" xfId="9" applyFont="1" applyBorder="1" applyAlignment="1" applyProtection="1">
      <alignment horizontal="center" wrapText="1"/>
      <protection locked="0"/>
    </xf>
    <xf numFmtId="0" fontId="10" fillId="0" borderId="16" xfId="9" applyFont="1" applyBorder="1" applyAlignment="1">
      <alignment horizontal="center"/>
    </xf>
    <xf numFmtId="0" fontId="10" fillId="0" borderId="17" xfId="9" applyFont="1" applyBorder="1" applyAlignment="1">
      <alignment horizontal="center"/>
    </xf>
    <xf numFmtId="0" fontId="10" fillId="0" borderId="6" xfId="9" applyFont="1" applyBorder="1" applyAlignment="1">
      <alignment horizontal="center"/>
    </xf>
    <xf numFmtId="165" fontId="13" fillId="4" borderId="42" xfId="0" applyNumberFormat="1" applyFont="1" applyFill="1" applyBorder="1" applyAlignment="1">
      <alignment horizontal="center" vertical="center"/>
    </xf>
    <xf numFmtId="165" fontId="13" fillId="4" borderId="43" xfId="0" applyNumberFormat="1" applyFont="1" applyFill="1" applyBorder="1" applyAlignment="1">
      <alignment horizontal="center" vertical="center"/>
    </xf>
    <xf numFmtId="165" fontId="13" fillId="4" borderId="44" xfId="0" applyNumberFormat="1" applyFont="1" applyFill="1" applyBorder="1" applyAlignment="1">
      <alignment horizontal="center" vertical="center"/>
    </xf>
    <xf numFmtId="165" fontId="13" fillId="4" borderId="8" xfId="0" applyNumberFormat="1" applyFont="1" applyFill="1" applyBorder="1" applyAlignment="1">
      <alignment horizontal="center" vertical="center"/>
    </xf>
    <xf numFmtId="4" fontId="13" fillId="5" borderId="37" xfId="0" applyNumberFormat="1" applyFont="1" applyFill="1" applyBorder="1" applyAlignment="1">
      <alignment horizontal="center" vertical="center"/>
    </xf>
    <xf numFmtId="4" fontId="13" fillId="5" borderId="25" xfId="0" applyNumberFormat="1" applyFont="1" applyFill="1" applyBorder="1" applyAlignment="1">
      <alignment horizontal="center" vertical="center"/>
    </xf>
    <xf numFmtId="4" fontId="13" fillId="5" borderId="36" xfId="0" applyNumberFormat="1" applyFont="1" applyFill="1" applyBorder="1" applyAlignment="1">
      <alignment horizontal="center" vertical="center"/>
    </xf>
    <xf numFmtId="0" fontId="13" fillId="6" borderId="11" xfId="0" applyFont="1" applyFill="1" applyBorder="1" applyAlignment="1">
      <alignment horizontal="center"/>
    </xf>
    <xf numFmtId="0" fontId="13" fillId="6" borderId="12" xfId="0" applyFont="1" applyFill="1" applyBorder="1" applyAlignment="1">
      <alignment horizontal="center"/>
    </xf>
    <xf numFmtId="0" fontId="13" fillId="7" borderId="47" xfId="0" applyFont="1" applyFill="1" applyBorder="1" applyAlignment="1">
      <alignment horizontal="center"/>
    </xf>
    <xf numFmtId="0" fontId="13" fillId="7" borderId="46" xfId="0" applyFont="1" applyFill="1" applyBorder="1" applyAlignment="1">
      <alignment horizontal="center"/>
    </xf>
    <xf numFmtId="0" fontId="19" fillId="0" borderId="52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15" fillId="0" borderId="53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18" fillId="6" borderId="11" xfId="0" applyFont="1" applyFill="1" applyBorder="1" applyAlignment="1">
      <alignment horizontal="center" vertical="center" wrapText="1"/>
    </xf>
    <xf numFmtId="0" fontId="18" fillId="6" borderId="9" xfId="0" applyFont="1" applyFill="1" applyBorder="1" applyAlignment="1">
      <alignment horizontal="center" vertical="center" wrapText="1"/>
    </xf>
    <xf numFmtId="0" fontId="3" fillId="0" borderId="51" xfId="0" applyFont="1" applyBorder="1" applyAlignment="1">
      <alignment horizontal="left" vertical="center" wrapText="1"/>
    </xf>
    <xf numFmtId="0" fontId="0" fillId="0" borderId="5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4" fontId="13" fillId="0" borderId="50" xfId="0" applyNumberFormat="1" applyFont="1" applyBorder="1" applyAlignment="1">
      <alignment horizontal="center" vertical="center"/>
    </xf>
    <xf numFmtId="4" fontId="13" fillId="0" borderId="0" xfId="0" applyNumberFormat="1" applyFont="1" applyAlignment="1">
      <alignment horizontal="center"/>
    </xf>
    <xf numFmtId="4" fontId="15" fillId="6" borderId="10" xfId="0" applyNumberFormat="1" applyFont="1" applyFill="1" applyBorder="1" applyAlignment="1">
      <alignment horizontal="center" vertical="center"/>
    </xf>
    <xf numFmtId="4" fontId="15" fillId="0" borderId="56" xfId="0" applyNumberFormat="1" applyFont="1" applyFill="1" applyBorder="1" applyAlignment="1">
      <alignment horizontal="center" vertical="center"/>
    </xf>
  </cellXfs>
  <cellStyles count="14">
    <cellStyle name="Euro" xfId="1" xr:uid="{00000000-0005-0000-0000-000000000000}"/>
    <cellStyle name="Millares 2" xfId="4" xr:uid="{00000000-0005-0000-0000-000001000000}"/>
    <cellStyle name="Millares 2 2" xfId="12" xr:uid="{00000000-0005-0000-0000-000002000000}"/>
    <cellStyle name="Millares 3" xfId="7" xr:uid="{00000000-0005-0000-0000-000003000000}"/>
    <cellStyle name="Millares 4" xfId="13" xr:uid="{00000000-0005-0000-0000-000004000000}"/>
    <cellStyle name="Moneda 2" xfId="3" xr:uid="{00000000-0005-0000-0000-000006000000}"/>
    <cellStyle name="Moneda 3" xfId="8" xr:uid="{00000000-0005-0000-0000-000007000000}"/>
    <cellStyle name="Moneda 4" xfId="10" xr:uid="{00000000-0005-0000-0000-000008000000}"/>
    <cellStyle name="Normal" xfId="0" builtinId="0"/>
    <cellStyle name="Normal 2" xfId="2" xr:uid="{00000000-0005-0000-0000-00000A000000}"/>
    <cellStyle name="Normal 2 2" xfId="11" xr:uid="{00000000-0005-0000-0000-00000B000000}"/>
    <cellStyle name="Normal 3" xfId="6" xr:uid="{00000000-0005-0000-0000-00000C000000}"/>
    <cellStyle name="Normal 4" xfId="9" xr:uid="{00000000-0005-0000-0000-00000D000000}"/>
    <cellStyle name="Porcentual 2" xfId="5" xr:uid="{00000000-0005-0000-0000-00000E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104775</xdr:colOff>
      <xdr:row>1</xdr:row>
      <xdr:rowOff>133350</xdr:rowOff>
    </xdr:from>
    <xdr:to>
      <xdr:col>12</xdr:col>
      <xdr:colOff>405130</xdr:colOff>
      <xdr:row>4</xdr:row>
      <xdr:rowOff>219075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10991850" y="295275"/>
          <a:ext cx="1329055" cy="7334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81"/>
  <sheetViews>
    <sheetView tabSelected="1" view="pageBreakPreview" zoomScaleNormal="100" zoomScaleSheetLayoutView="100" workbookViewId="0">
      <selection activeCell="M177" sqref="M177"/>
    </sheetView>
  </sheetViews>
  <sheetFormatPr baseColWidth="10" defaultRowHeight="13.5" x14ac:dyDescent="0.25"/>
  <cols>
    <col min="1" max="1" width="16.42578125" style="4" bestFit="1" customWidth="1"/>
    <col min="2" max="2" width="24.85546875" style="4" customWidth="1"/>
    <col min="3" max="3" width="44" style="4" bestFit="1" customWidth="1"/>
    <col min="4" max="4" width="23" style="4" bestFit="1" customWidth="1"/>
    <col min="5" max="5" width="24.140625" style="4" bestFit="1" customWidth="1"/>
    <col min="6" max="9" width="13.42578125" style="22" customWidth="1"/>
    <col min="10" max="10" width="13.42578125" style="18" bestFit="1" customWidth="1"/>
    <col min="11" max="11" width="13.42578125" style="18" customWidth="1"/>
    <col min="12" max="13" width="15.42578125" style="18" customWidth="1"/>
    <col min="14" max="15" width="14.7109375" style="4" bestFit="1" customWidth="1"/>
    <col min="16" max="16384" width="11.42578125" style="4"/>
  </cols>
  <sheetData>
    <row r="2" spans="2:13" ht="20.25" x14ac:dyDescent="0.3">
      <c r="B2" s="16" t="s">
        <v>16</v>
      </c>
      <c r="C2" s="16"/>
      <c r="D2" s="16"/>
      <c r="E2" s="16"/>
    </row>
    <row r="3" spans="2:13" ht="15" x14ac:dyDescent="0.25">
      <c r="B3" s="8"/>
      <c r="C3" s="8"/>
      <c r="D3" s="8"/>
      <c r="E3" s="8"/>
    </row>
    <row r="4" spans="2:13" ht="15.75" thickBot="1" x14ac:dyDescent="0.3">
      <c r="B4" s="5"/>
      <c r="C4" s="5"/>
      <c r="D4" s="5"/>
      <c r="E4" s="5"/>
    </row>
    <row r="5" spans="2:13" ht="47.25" customHeight="1" thickBot="1" x14ac:dyDescent="0.3">
      <c r="B5" s="6" t="s">
        <v>6</v>
      </c>
      <c r="C5" s="86" t="s">
        <v>478</v>
      </c>
      <c r="D5" s="87"/>
      <c r="E5" s="87"/>
      <c r="F5" s="88"/>
      <c r="G5" s="23"/>
    </row>
    <row r="6" spans="2:13" ht="15.75" thickBot="1" x14ac:dyDescent="0.3">
      <c r="B6" s="7" t="s">
        <v>7</v>
      </c>
      <c r="C6" s="89" t="s">
        <v>474</v>
      </c>
      <c r="D6" s="90"/>
      <c r="E6" s="90"/>
      <c r="F6" s="91"/>
      <c r="G6" s="24"/>
    </row>
    <row r="7" spans="2:13" ht="15.75" thickBot="1" x14ac:dyDescent="0.3">
      <c r="B7" s="84"/>
      <c r="C7" s="85"/>
      <c r="D7" s="11"/>
      <c r="E7" s="11"/>
    </row>
    <row r="8" spans="2:13" ht="15" x14ac:dyDescent="0.25">
      <c r="B8" s="13" t="s">
        <v>17</v>
      </c>
      <c r="C8" s="112"/>
      <c r="D8" s="113"/>
      <c r="E8" s="114"/>
    </row>
    <row r="9" spans="2:13" ht="15" x14ac:dyDescent="0.25">
      <c r="B9" s="9" t="s">
        <v>8</v>
      </c>
      <c r="C9" s="97"/>
      <c r="D9" s="98"/>
      <c r="E9" s="99"/>
    </row>
    <row r="10" spans="2:13" ht="15" x14ac:dyDescent="0.25">
      <c r="B10" s="9" t="s">
        <v>9</v>
      </c>
      <c r="C10" s="97"/>
      <c r="D10" s="98"/>
      <c r="E10" s="99"/>
    </row>
    <row r="11" spans="2:13" ht="15.75" thickBot="1" x14ac:dyDescent="0.3">
      <c r="B11" s="14" t="s">
        <v>10</v>
      </c>
      <c r="C11" s="100"/>
      <c r="D11" s="101"/>
      <c r="E11" s="102"/>
    </row>
    <row r="12" spans="2:13" ht="15" x14ac:dyDescent="0.25">
      <c r="B12" s="13" t="s">
        <v>11</v>
      </c>
      <c r="C12" s="106"/>
      <c r="D12" s="107"/>
      <c r="E12" s="108"/>
    </row>
    <row r="13" spans="2:13" ht="15" x14ac:dyDescent="0.25">
      <c r="B13" s="9" t="s">
        <v>12</v>
      </c>
      <c r="C13" s="103"/>
      <c r="D13" s="104"/>
      <c r="E13" s="105"/>
    </row>
    <row r="14" spans="2:13" ht="15" x14ac:dyDescent="0.25">
      <c r="B14" s="9" t="s">
        <v>13</v>
      </c>
      <c r="C14" s="103"/>
      <c r="D14" s="104"/>
      <c r="E14" s="105"/>
    </row>
    <row r="15" spans="2:13" ht="15.75" thickBot="1" x14ac:dyDescent="0.3">
      <c r="B15" s="10" t="s">
        <v>14</v>
      </c>
      <c r="C15" s="109"/>
      <c r="D15" s="110"/>
      <c r="E15" s="111"/>
    </row>
    <row r="16" spans="2:13" s="1" customFormat="1" ht="18.75" thickBot="1" x14ac:dyDescent="0.3">
      <c r="B16" s="12" t="s">
        <v>15</v>
      </c>
      <c r="C16" s="94"/>
      <c r="D16" s="95"/>
      <c r="E16" s="96"/>
      <c r="F16" s="25"/>
      <c r="G16" s="25"/>
      <c r="H16" s="25"/>
      <c r="I16" s="25"/>
      <c r="J16" s="19"/>
      <c r="K16" s="19"/>
      <c r="L16" s="19"/>
      <c r="M16" s="19"/>
    </row>
    <row r="17" spans="1:13" s="1" customFormat="1" ht="6" customHeight="1" x14ac:dyDescent="0.25">
      <c r="C17" s="2"/>
      <c r="D17" s="3"/>
      <c r="F17" s="25"/>
      <c r="G17" s="25"/>
      <c r="H17" s="25"/>
      <c r="I17" s="25"/>
      <c r="J17" s="19"/>
      <c r="K17" s="19"/>
      <c r="L17" s="19"/>
      <c r="M17" s="19"/>
    </row>
    <row r="18" spans="1:13" ht="14.25" thickBot="1" x14ac:dyDescent="0.3"/>
    <row r="19" spans="1:13" s="18" customFormat="1" ht="58.5" customHeight="1" thickBot="1" x14ac:dyDescent="0.3">
      <c r="A19" s="92" t="s">
        <v>475</v>
      </c>
      <c r="B19" s="92"/>
      <c r="C19" s="92"/>
      <c r="D19" s="92"/>
      <c r="E19" s="93"/>
      <c r="F19" s="27">
        <v>2022</v>
      </c>
      <c r="G19" s="27">
        <v>2023</v>
      </c>
      <c r="H19" s="27">
        <v>2024</v>
      </c>
      <c r="I19" s="28">
        <v>2025</v>
      </c>
      <c r="J19" s="20" t="s">
        <v>0</v>
      </c>
      <c r="K19" s="21" t="s">
        <v>20</v>
      </c>
      <c r="L19" s="21" t="s">
        <v>1</v>
      </c>
      <c r="M19" s="21" t="s">
        <v>5</v>
      </c>
    </row>
    <row r="20" spans="1:13" s="31" customFormat="1" ht="39" customHeight="1" thickBot="1" x14ac:dyDescent="0.3">
      <c r="A20" s="26" t="s">
        <v>21</v>
      </c>
      <c r="B20" s="37" t="s">
        <v>3</v>
      </c>
      <c r="C20" s="27" t="s">
        <v>19</v>
      </c>
      <c r="D20" s="27" t="s">
        <v>4</v>
      </c>
      <c r="E20" s="28" t="s">
        <v>18</v>
      </c>
      <c r="F20" s="29" t="s">
        <v>2</v>
      </c>
      <c r="G20" s="29" t="s">
        <v>2</v>
      </c>
      <c r="H20" s="30" t="s">
        <v>2</v>
      </c>
      <c r="I20" s="30" t="s">
        <v>2</v>
      </c>
      <c r="J20" s="21" t="s">
        <v>402</v>
      </c>
      <c r="K20" s="21" t="s">
        <v>402</v>
      </c>
      <c r="L20" s="21" t="s">
        <v>403</v>
      </c>
      <c r="M20" s="21" t="s">
        <v>403</v>
      </c>
    </row>
    <row r="21" spans="1:13" x14ac:dyDescent="0.25">
      <c r="A21" s="38" t="s">
        <v>22</v>
      </c>
      <c r="B21" s="35">
        <v>106963</v>
      </c>
      <c r="C21" s="34" t="s">
        <v>90</v>
      </c>
      <c r="D21" s="34">
        <v>20133120</v>
      </c>
      <c r="E21" s="39" t="s">
        <v>291</v>
      </c>
      <c r="F21" s="83">
        <v>1263.1902600000001</v>
      </c>
      <c r="G21" s="81">
        <v>1263.1902600000001</v>
      </c>
      <c r="H21" s="81">
        <v>1263.1902600000001</v>
      </c>
      <c r="I21" s="83">
        <v>1263.1902600000001</v>
      </c>
      <c r="J21" s="81">
        <f>+SUM(F21:I21)</f>
        <v>5052.7610400000003</v>
      </c>
      <c r="K21" s="82">
        <f>+J21*1.21</f>
        <v>6113.8408583999999</v>
      </c>
      <c r="L21" s="118"/>
      <c r="M21" s="118"/>
    </row>
    <row r="22" spans="1:13" x14ac:dyDescent="0.25">
      <c r="A22" s="40" t="s">
        <v>22</v>
      </c>
      <c r="B22" s="36" t="s">
        <v>23</v>
      </c>
      <c r="C22" s="15" t="s">
        <v>91</v>
      </c>
      <c r="D22" s="15" t="s">
        <v>210</v>
      </c>
      <c r="E22" s="41" t="s">
        <v>292</v>
      </c>
      <c r="F22" s="79"/>
      <c r="G22" s="73"/>
      <c r="H22" s="73"/>
      <c r="I22" s="79"/>
      <c r="J22" s="73"/>
      <c r="K22" s="76"/>
      <c r="L22" s="116"/>
      <c r="M22" s="116"/>
    </row>
    <row r="23" spans="1:13" x14ac:dyDescent="0.25">
      <c r="A23" s="40" t="s">
        <v>22</v>
      </c>
      <c r="B23" s="36" t="s">
        <v>24</v>
      </c>
      <c r="C23" s="15" t="s">
        <v>92</v>
      </c>
      <c r="D23" s="15" t="s">
        <v>211</v>
      </c>
      <c r="E23" s="41" t="s">
        <v>293</v>
      </c>
      <c r="F23" s="80"/>
      <c r="G23" s="74"/>
      <c r="H23" s="74"/>
      <c r="I23" s="80"/>
      <c r="J23" s="74"/>
      <c r="K23" s="77"/>
      <c r="L23" s="117"/>
      <c r="M23" s="117"/>
    </row>
    <row r="24" spans="1:13" x14ac:dyDescent="0.25">
      <c r="A24" s="40" t="s">
        <v>22</v>
      </c>
      <c r="B24" s="36">
        <v>101152</v>
      </c>
      <c r="C24" s="15" t="s">
        <v>93</v>
      </c>
      <c r="D24" s="15" t="s">
        <v>212</v>
      </c>
      <c r="E24" s="41" t="s">
        <v>294</v>
      </c>
      <c r="F24" s="72">
        <v>3507.63078</v>
      </c>
      <c r="G24" s="72">
        <v>3507.63078</v>
      </c>
      <c r="H24" s="72">
        <v>3507.63078</v>
      </c>
      <c r="I24" s="72">
        <v>3507.63078</v>
      </c>
      <c r="J24" s="72">
        <f>+SUM(F24:I24)</f>
        <v>14030.52312</v>
      </c>
      <c r="K24" s="75">
        <f>+J24*1.21</f>
        <v>16976.932975199998</v>
      </c>
      <c r="L24" s="115"/>
      <c r="M24" s="115"/>
    </row>
    <row r="25" spans="1:13" x14ac:dyDescent="0.25">
      <c r="A25" s="40" t="s">
        <v>22</v>
      </c>
      <c r="B25" s="36" t="s">
        <v>25</v>
      </c>
      <c r="C25" s="15" t="s">
        <v>94</v>
      </c>
      <c r="D25" s="15" t="s">
        <v>213</v>
      </c>
      <c r="E25" s="41" t="s">
        <v>295</v>
      </c>
      <c r="F25" s="73"/>
      <c r="G25" s="73"/>
      <c r="H25" s="73"/>
      <c r="I25" s="73"/>
      <c r="J25" s="73"/>
      <c r="K25" s="76"/>
      <c r="L25" s="116"/>
      <c r="M25" s="116"/>
    </row>
    <row r="26" spans="1:13" x14ac:dyDescent="0.25">
      <c r="A26" s="40" t="s">
        <v>22</v>
      </c>
      <c r="B26" s="36" t="s">
        <v>26</v>
      </c>
      <c r="C26" s="15" t="s">
        <v>95</v>
      </c>
      <c r="D26" s="15" t="s">
        <v>214</v>
      </c>
      <c r="E26" s="41" t="s">
        <v>296</v>
      </c>
      <c r="F26" s="73"/>
      <c r="G26" s="73"/>
      <c r="H26" s="73"/>
      <c r="I26" s="73"/>
      <c r="J26" s="73"/>
      <c r="K26" s="76"/>
      <c r="L26" s="116"/>
      <c r="M26" s="116"/>
    </row>
    <row r="27" spans="1:13" x14ac:dyDescent="0.25">
      <c r="A27" s="40" t="s">
        <v>22</v>
      </c>
      <c r="B27" s="36" t="s">
        <v>27</v>
      </c>
      <c r="C27" s="15" t="s">
        <v>96</v>
      </c>
      <c r="D27" s="15" t="s">
        <v>215</v>
      </c>
      <c r="E27" s="41" t="s">
        <v>297</v>
      </c>
      <c r="F27" s="73"/>
      <c r="G27" s="73"/>
      <c r="H27" s="73"/>
      <c r="I27" s="73"/>
      <c r="J27" s="73"/>
      <c r="K27" s="76"/>
      <c r="L27" s="116"/>
      <c r="M27" s="116"/>
    </row>
    <row r="28" spans="1:13" x14ac:dyDescent="0.25">
      <c r="A28" s="40" t="s">
        <v>22</v>
      </c>
      <c r="B28" s="36" t="s">
        <v>28</v>
      </c>
      <c r="C28" s="15" t="s">
        <v>97</v>
      </c>
      <c r="D28" s="15" t="s">
        <v>216</v>
      </c>
      <c r="E28" s="41">
        <v>1960</v>
      </c>
      <c r="F28" s="73"/>
      <c r="G28" s="73"/>
      <c r="H28" s="73"/>
      <c r="I28" s="73"/>
      <c r="J28" s="73"/>
      <c r="K28" s="76"/>
      <c r="L28" s="116"/>
      <c r="M28" s="116"/>
    </row>
    <row r="29" spans="1:13" x14ac:dyDescent="0.25">
      <c r="A29" s="40" t="s">
        <v>22</v>
      </c>
      <c r="B29" s="36" t="s">
        <v>29</v>
      </c>
      <c r="C29" s="15" t="s">
        <v>98</v>
      </c>
      <c r="D29" s="15" t="s">
        <v>217</v>
      </c>
      <c r="E29" s="41" t="s">
        <v>298</v>
      </c>
      <c r="F29" s="74"/>
      <c r="G29" s="74"/>
      <c r="H29" s="74"/>
      <c r="I29" s="74"/>
      <c r="J29" s="74"/>
      <c r="K29" s="77"/>
      <c r="L29" s="117"/>
      <c r="M29" s="117"/>
    </row>
    <row r="30" spans="1:13" x14ac:dyDescent="0.25">
      <c r="A30" s="40" t="s">
        <v>22</v>
      </c>
      <c r="B30" s="36">
        <v>105749</v>
      </c>
      <c r="C30" s="15" t="s">
        <v>99</v>
      </c>
      <c r="D30" s="15" t="s">
        <v>218</v>
      </c>
      <c r="E30" s="41" t="s">
        <v>299</v>
      </c>
      <c r="F30" s="72">
        <v>4232.5899600000002</v>
      </c>
      <c r="G30" s="75">
        <v>4232.5899600000002</v>
      </c>
      <c r="H30" s="75">
        <v>4232.5899600000002</v>
      </c>
      <c r="I30" s="75">
        <v>4232.5899600000002</v>
      </c>
      <c r="J30" s="72">
        <f>+SUM(F30:I30)</f>
        <v>16930.359840000001</v>
      </c>
      <c r="K30" s="75">
        <f>+J30*1.21</f>
        <v>20485.735406399999</v>
      </c>
      <c r="L30" s="115"/>
      <c r="M30" s="115"/>
    </row>
    <row r="31" spans="1:13" x14ac:dyDescent="0.25">
      <c r="A31" s="40" t="s">
        <v>22</v>
      </c>
      <c r="B31" s="36">
        <v>105762</v>
      </c>
      <c r="C31" s="15" t="s">
        <v>100</v>
      </c>
      <c r="D31" s="15">
        <v>20090402</v>
      </c>
      <c r="E31" s="41" t="s">
        <v>300</v>
      </c>
      <c r="F31" s="73"/>
      <c r="G31" s="76"/>
      <c r="H31" s="76"/>
      <c r="I31" s="76"/>
      <c r="J31" s="73"/>
      <c r="K31" s="76"/>
      <c r="L31" s="116"/>
      <c r="M31" s="116"/>
    </row>
    <row r="32" spans="1:13" x14ac:dyDescent="0.25">
      <c r="A32" s="40" t="s">
        <v>22</v>
      </c>
      <c r="B32" s="36">
        <v>105764</v>
      </c>
      <c r="C32" s="15" t="s">
        <v>101</v>
      </c>
      <c r="D32" s="15" t="s">
        <v>219</v>
      </c>
      <c r="E32" s="41" t="s">
        <v>301</v>
      </c>
      <c r="F32" s="73"/>
      <c r="G32" s="76"/>
      <c r="H32" s="76"/>
      <c r="I32" s="76"/>
      <c r="J32" s="73"/>
      <c r="K32" s="76"/>
      <c r="L32" s="116"/>
      <c r="M32" s="116"/>
    </row>
    <row r="33" spans="1:13" x14ac:dyDescent="0.25">
      <c r="A33" s="40" t="s">
        <v>22</v>
      </c>
      <c r="B33" s="36">
        <v>105765</v>
      </c>
      <c r="C33" s="15" t="s">
        <v>102</v>
      </c>
      <c r="D33" s="15" t="s">
        <v>220</v>
      </c>
      <c r="E33" s="41" t="s">
        <v>302</v>
      </c>
      <c r="F33" s="73"/>
      <c r="G33" s="76"/>
      <c r="H33" s="76"/>
      <c r="I33" s="76"/>
      <c r="J33" s="73"/>
      <c r="K33" s="76"/>
      <c r="L33" s="116"/>
      <c r="M33" s="116"/>
    </row>
    <row r="34" spans="1:13" x14ac:dyDescent="0.25">
      <c r="A34" s="40" t="s">
        <v>22</v>
      </c>
      <c r="B34" s="36">
        <v>108124</v>
      </c>
      <c r="C34" s="15" t="s">
        <v>95</v>
      </c>
      <c r="D34" s="15" t="s">
        <v>221</v>
      </c>
      <c r="E34" s="41" t="s">
        <v>303</v>
      </c>
      <c r="F34" s="73"/>
      <c r="G34" s="76"/>
      <c r="H34" s="76"/>
      <c r="I34" s="76"/>
      <c r="J34" s="73"/>
      <c r="K34" s="76"/>
      <c r="L34" s="116"/>
      <c r="M34" s="116"/>
    </row>
    <row r="35" spans="1:13" x14ac:dyDescent="0.25">
      <c r="A35" s="40" t="s">
        <v>22</v>
      </c>
      <c r="B35" s="36" t="s">
        <v>30</v>
      </c>
      <c r="C35" s="15" t="s">
        <v>103</v>
      </c>
      <c r="D35" s="15">
        <v>26430520</v>
      </c>
      <c r="E35" s="41" t="s">
        <v>304</v>
      </c>
      <c r="F35" s="73"/>
      <c r="G35" s="76"/>
      <c r="H35" s="76"/>
      <c r="I35" s="76"/>
      <c r="J35" s="73"/>
      <c r="K35" s="76"/>
      <c r="L35" s="116"/>
      <c r="M35" s="116"/>
    </row>
    <row r="36" spans="1:13" x14ac:dyDescent="0.25">
      <c r="A36" s="40" t="s">
        <v>22</v>
      </c>
      <c r="B36" s="36" t="s">
        <v>31</v>
      </c>
      <c r="C36" s="15" t="s">
        <v>104</v>
      </c>
      <c r="D36" s="15" t="s">
        <v>222</v>
      </c>
      <c r="E36" s="41" t="s">
        <v>305</v>
      </c>
      <c r="F36" s="74"/>
      <c r="G36" s="77"/>
      <c r="H36" s="77"/>
      <c r="I36" s="77"/>
      <c r="J36" s="74"/>
      <c r="K36" s="77"/>
      <c r="L36" s="117"/>
      <c r="M36" s="117"/>
    </row>
    <row r="37" spans="1:13" x14ac:dyDescent="0.25">
      <c r="A37" s="40" t="s">
        <v>22</v>
      </c>
      <c r="B37" s="36">
        <v>106962</v>
      </c>
      <c r="C37" s="15" t="s">
        <v>105</v>
      </c>
      <c r="D37" s="15" t="s">
        <v>253</v>
      </c>
      <c r="E37" s="41" t="s">
        <v>306</v>
      </c>
      <c r="F37" s="72">
        <v>4243.5780000000004</v>
      </c>
      <c r="G37" s="72">
        <v>4243.5780000000004</v>
      </c>
      <c r="H37" s="72">
        <v>4243.5780000000004</v>
      </c>
      <c r="I37" s="72">
        <v>4243.5780000000004</v>
      </c>
      <c r="J37" s="72">
        <f>+SUM(F37:I37)</f>
        <v>16974.312000000002</v>
      </c>
      <c r="K37" s="75">
        <f>+J37*1.21</f>
        <v>20538.917520000003</v>
      </c>
      <c r="L37" s="115"/>
      <c r="M37" s="115"/>
    </row>
    <row r="38" spans="1:13" x14ac:dyDescent="0.25">
      <c r="A38" s="40" t="s">
        <v>22</v>
      </c>
      <c r="B38" s="36">
        <v>108154</v>
      </c>
      <c r="C38" s="15" t="s">
        <v>106</v>
      </c>
      <c r="D38" s="15">
        <v>20262030</v>
      </c>
      <c r="E38" s="41" t="s">
        <v>307</v>
      </c>
      <c r="F38" s="73"/>
      <c r="G38" s="73"/>
      <c r="H38" s="73"/>
      <c r="I38" s="73"/>
      <c r="J38" s="73"/>
      <c r="K38" s="76"/>
      <c r="L38" s="116"/>
      <c r="M38" s="116"/>
    </row>
    <row r="39" spans="1:13" x14ac:dyDescent="0.2">
      <c r="A39" s="45" t="s">
        <v>22</v>
      </c>
      <c r="B39" s="42" t="s">
        <v>32</v>
      </c>
      <c r="C39" s="46" t="s">
        <v>107</v>
      </c>
      <c r="D39" s="43" t="s">
        <v>223</v>
      </c>
      <c r="E39" s="47" t="s">
        <v>308</v>
      </c>
      <c r="F39" s="73"/>
      <c r="G39" s="73"/>
      <c r="H39" s="73"/>
      <c r="I39" s="73"/>
      <c r="J39" s="73"/>
      <c r="K39" s="76"/>
      <c r="L39" s="116"/>
      <c r="M39" s="116"/>
    </row>
    <row r="40" spans="1:13" x14ac:dyDescent="0.25">
      <c r="A40" s="40" t="s">
        <v>22</v>
      </c>
      <c r="B40" s="36" t="s">
        <v>33</v>
      </c>
      <c r="C40" s="15" t="s">
        <v>108</v>
      </c>
      <c r="D40" s="15" t="s">
        <v>224</v>
      </c>
      <c r="E40" s="41" t="s">
        <v>309</v>
      </c>
      <c r="F40" s="73"/>
      <c r="G40" s="73"/>
      <c r="H40" s="73"/>
      <c r="I40" s="73"/>
      <c r="J40" s="73"/>
      <c r="K40" s="76"/>
      <c r="L40" s="116"/>
      <c r="M40" s="116"/>
    </row>
    <row r="41" spans="1:13" x14ac:dyDescent="0.25">
      <c r="A41" s="40" t="s">
        <v>22</v>
      </c>
      <c r="B41" s="36" t="s">
        <v>34</v>
      </c>
      <c r="C41" s="15" t="s">
        <v>109</v>
      </c>
      <c r="D41" s="15" t="s">
        <v>225</v>
      </c>
      <c r="E41" s="41" t="s">
        <v>310</v>
      </c>
      <c r="F41" s="73"/>
      <c r="G41" s="73"/>
      <c r="H41" s="73"/>
      <c r="I41" s="73"/>
      <c r="J41" s="73"/>
      <c r="K41" s="76"/>
      <c r="L41" s="116"/>
      <c r="M41" s="116"/>
    </row>
    <row r="42" spans="1:13" x14ac:dyDescent="0.25">
      <c r="A42" s="40" t="s">
        <v>22</v>
      </c>
      <c r="B42" s="36" t="s">
        <v>35</v>
      </c>
      <c r="C42" s="15" t="s">
        <v>110</v>
      </c>
      <c r="D42" s="15" t="s">
        <v>226</v>
      </c>
      <c r="E42" s="41" t="s">
        <v>311</v>
      </c>
      <c r="F42" s="73"/>
      <c r="G42" s="73"/>
      <c r="H42" s="73"/>
      <c r="I42" s="73"/>
      <c r="J42" s="73"/>
      <c r="K42" s="76"/>
      <c r="L42" s="116"/>
      <c r="M42" s="116"/>
    </row>
    <row r="43" spans="1:13" x14ac:dyDescent="0.25">
      <c r="A43" s="40" t="s">
        <v>22</v>
      </c>
      <c r="B43" s="36" t="s">
        <v>36</v>
      </c>
      <c r="C43" s="15" t="s">
        <v>111</v>
      </c>
      <c r="D43" s="15" t="s">
        <v>227</v>
      </c>
      <c r="E43" s="41" t="s">
        <v>312</v>
      </c>
      <c r="F43" s="74"/>
      <c r="G43" s="74"/>
      <c r="H43" s="74"/>
      <c r="I43" s="74"/>
      <c r="J43" s="74"/>
      <c r="K43" s="77"/>
      <c r="L43" s="117"/>
      <c r="M43" s="117"/>
    </row>
    <row r="44" spans="1:13" x14ac:dyDescent="0.25">
      <c r="A44" s="40" t="s">
        <v>22</v>
      </c>
      <c r="B44" s="36">
        <v>105747</v>
      </c>
      <c r="C44" s="15" t="s">
        <v>112</v>
      </c>
      <c r="D44" s="15" t="s">
        <v>228</v>
      </c>
      <c r="E44" s="41" t="s">
        <v>313</v>
      </c>
      <c r="F44" s="72">
        <v>3951.3936719999997</v>
      </c>
      <c r="G44" s="72">
        <v>3951.3936719999997</v>
      </c>
      <c r="H44" s="72">
        <v>3951.3936719999997</v>
      </c>
      <c r="I44" s="72">
        <v>3951.3936719999997</v>
      </c>
      <c r="J44" s="72">
        <f>+SUM(F44:I44)</f>
        <v>15805.574687999999</v>
      </c>
      <c r="K44" s="75">
        <f>+J44*1.21</f>
        <v>19124.74537248</v>
      </c>
      <c r="L44" s="115"/>
      <c r="M44" s="115"/>
    </row>
    <row r="45" spans="1:13" x14ac:dyDescent="0.25">
      <c r="A45" s="40" t="s">
        <v>22</v>
      </c>
      <c r="B45" s="36">
        <v>105748</v>
      </c>
      <c r="C45" s="15" t="s">
        <v>113</v>
      </c>
      <c r="D45" s="15" t="s">
        <v>229</v>
      </c>
      <c r="E45" s="41" t="s">
        <v>314</v>
      </c>
      <c r="F45" s="73"/>
      <c r="G45" s="73"/>
      <c r="H45" s="73"/>
      <c r="I45" s="73"/>
      <c r="J45" s="73"/>
      <c r="K45" s="76"/>
      <c r="L45" s="116"/>
      <c r="M45" s="116"/>
    </row>
    <row r="46" spans="1:13" x14ac:dyDescent="0.25">
      <c r="A46" s="40" t="s">
        <v>22</v>
      </c>
      <c r="B46" s="36">
        <v>108151</v>
      </c>
      <c r="C46" s="15" t="s">
        <v>114</v>
      </c>
      <c r="D46" s="15" t="s">
        <v>220</v>
      </c>
      <c r="E46" s="41" t="s">
        <v>315</v>
      </c>
      <c r="F46" s="73"/>
      <c r="G46" s="73"/>
      <c r="H46" s="73"/>
      <c r="I46" s="73"/>
      <c r="J46" s="73"/>
      <c r="K46" s="76"/>
      <c r="L46" s="116"/>
      <c r="M46" s="116"/>
    </row>
    <row r="47" spans="1:13" ht="27" x14ac:dyDescent="0.25">
      <c r="A47" s="40" t="s">
        <v>22</v>
      </c>
      <c r="B47" s="36">
        <v>108152</v>
      </c>
      <c r="C47" s="17" t="s">
        <v>115</v>
      </c>
      <c r="D47" s="15" t="s">
        <v>230</v>
      </c>
      <c r="E47" s="41" t="s">
        <v>316</v>
      </c>
      <c r="F47" s="74"/>
      <c r="G47" s="74"/>
      <c r="H47" s="74"/>
      <c r="I47" s="74"/>
      <c r="J47" s="74"/>
      <c r="K47" s="77"/>
      <c r="L47" s="117"/>
      <c r="M47" s="117"/>
    </row>
    <row r="48" spans="1:13" x14ac:dyDescent="0.25">
      <c r="A48" s="40" t="s">
        <v>22</v>
      </c>
      <c r="B48" s="36" t="s">
        <v>37</v>
      </c>
      <c r="C48" s="17" t="s">
        <v>116</v>
      </c>
      <c r="D48" s="15" t="s">
        <v>231</v>
      </c>
      <c r="E48" s="41" t="s">
        <v>317</v>
      </c>
      <c r="F48" s="72">
        <v>1752.6000000000001</v>
      </c>
      <c r="G48" s="72">
        <v>1752.6000000000001</v>
      </c>
      <c r="H48" s="72">
        <v>1752.6000000000001</v>
      </c>
      <c r="I48" s="72">
        <v>1752.6000000000001</v>
      </c>
      <c r="J48" s="72">
        <f>+SUM(F48:I48)</f>
        <v>7010.4000000000005</v>
      </c>
      <c r="K48" s="75">
        <f>+J48*1.21</f>
        <v>8482.5840000000007</v>
      </c>
      <c r="L48" s="115"/>
      <c r="M48" s="115"/>
    </row>
    <row r="49" spans="1:13" x14ac:dyDescent="0.25">
      <c r="A49" s="40" t="s">
        <v>22</v>
      </c>
      <c r="B49" s="36"/>
      <c r="C49" s="17" t="s">
        <v>117</v>
      </c>
      <c r="D49" s="15">
        <v>20535280</v>
      </c>
      <c r="E49" s="41" t="s">
        <v>318</v>
      </c>
      <c r="F49" s="73"/>
      <c r="G49" s="73"/>
      <c r="H49" s="73"/>
      <c r="I49" s="73"/>
      <c r="J49" s="73"/>
      <c r="K49" s="76"/>
      <c r="L49" s="116"/>
      <c r="M49" s="116"/>
    </row>
    <row r="50" spans="1:13" x14ac:dyDescent="0.25">
      <c r="A50" s="40" t="s">
        <v>22</v>
      </c>
      <c r="B50" s="36"/>
      <c r="C50" s="17" t="s">
        <v>118</v>
      </c>
      <c r="D50" s="15">
        <v>20017830</v>
      </c>
      <c r="E50" s="41" t="s">
        <v>319</v>
      </c>
      <c r="F50" s="74"/>
      <c r="G50" s="74"/>
      <c r="H50" s="74"/>
      <c r="I50" s="74"/>
      <c r="J50" s="74"/>
      <c r="K50" s="77"/>
      <c r="L50" s="117"/>
      <c r="M50" s="117"/>
    </row>
    <row r="51" spans="1:13" x14ac:dyDescent="0.25">
      <c r="A51" s="40" t="s">
        <v>22</v>
      </c>
      <c r="B51" s="36">
        <v>105759</v>
      </c>
      <c r="C51" s="15" t="s">
        <v>119</v>
      </c>
      <c r="D51" s="15" t="s">
        <v>232</v>
      </c>
      <c r="E51" s="41" t="s">
        <v>320</v>
      </c>
      <c r="F51" s="72">
        <v>3148.8126000000002</v>
      </c>
      <c r="G51" s="72">
        <v>3148.8126000000002</v>
      </c>
      <c r="H51" s="72">
        <v>3148.8126000000002</v>
      </c>
      <c r="I51" s="72">
        <v>3148.8126000000002</v>
      </c>
      <c r="J51" s="72">
        <f>+SUM(F51:I51)</f>
        <v>12595.250400000001</v>
      </c>
      <c r="K51" s="75">
        <f>+J51*1.21</f>
        <v>15240.252984000001</v>
      </c>
      <c r="L51" s="115"/>
      <c r="M51" s="115"/>
    </row>
    <row r="52" spans="1:13" x14ac:dyDescent="0.25">
      <c r="A52" s="40" t="s">
        <v>22</v>
      </c>
      <c r="B52" s="36" t="s">
        <v>38</v>
      </c>
      <c r="C52" s="15" t="s">
        <v>120</v>
      </c>
      <c r="D52" s="15" t="s">
        <v>233</v>
      </c>
      <c r="E52" s="41" t="s">
        <v>321</v>
      </c>
      <c r="F52" s="73"/>
      <c r="G52" s="73"/>
      <c r="H52" s="73"/>
      <c r="I52" s="73"/>
      <c r="J52" s="73"/>
      <c r="K52" s="76"/>
      <c r="L52" s="116"/>
      <c r="M52" s="116"/>
    </row>
    <row r="53" spans="1:13" x14ac:dyDescent="0.25">
      <c r="A53" s="40" t="s">
        <v>22</v>
      </c>
      <c r="B53" s="36">
        <v>106941</v>
      </c>
      <c r="C53" s="15" t="s">
        <v>121</v>
      </c>
      <c r="D53" s="15" t="s">
        <v>234</v>
      </c>
      <c r="E53" s="41" t="s">
        <v>322</v>
      </c>
      <c r="F53" s="73"/>
      <c r="G53" s="73"/>
      <c r="H53" s="73"/>
      <c r="I53" s="73"/>
      <c r="J53" s="73"/>
      <c r="K53" s="76"/>
      <c r="L53" s="116"/>
      <c r="M53" s="116"/>
    </row>
    <row r="54" spans="1:13" x14ac:dyDescent="0.25">
      <c r="A54" s="40" t="s">
        <v>22</v>
      </c>
      <c r="B54" s="36">
        <v>106942</v>
      </c>
      <c r="C54" s="15" t="s">
        <v>122</v>
      </c>
      <c r="D54" s="15">
        <v>20090437</v>
      </c>
      <c r="E54" s="41" t="s">
        <v>323</v>
      </c>
      <c r="F54" s="73"/>
      <c r="G54" s="73"/>
      <c r="H54" s="73"/>
      <c r="I54" s="73"/>
      <c r="J54" s="73"/>
      <c r="K54" s="76"/>
      <c r="L54" s="116"/>
      <c r="M54" s="116"/>
    </row>
    <row r="55" spans="1:13" x14ac:dyDescent="0.25">
      <c r="A55" s="40" t="s">
        <v>22</v>
      </c>
      <c r="B55" s="36">
        <v>106943</v>
      </c>
      <c r="C55" s="15" t="s">
        <v>121</v>
      </c>
      <c r="D55" s="15" t="s">
        <v>235</v>
      </c>
      <c r="E55" s="41" t="s">
        <v>324</v>
      </c>
      <c r="F55" s="73"/>
      <c r="G55" s="73"/>
      <c r="H55" s="73"/>
      <c r="I55" s="73"/>
      <c r="J55" s="73"/>
      <c r="K55" s="76"/>
      <c r="L55" s="116"/>
      <c r="M55" s="116"/>
    </row>
    <row r="56" spans="1:13" x14ac:dyDescent="0.25">
      <c r="A56" s="40" t="s">
        <v>22</v>
      </c>
      <c r="B56" s="36">
        <v>108125</v>
      </c>
      <c r="C56" s="15" t="s">
        <v>123</v>
      </c>
      <c r="D56" s="15" t="s">
        <v>236</v>
      </c>
      <c r="E56" s="41" t="s">
        <v>325</v>
      </c>
      <c r="F56" s="73"/>
      <c r="G56" s="73"/>
      <c r="H56" s="73"/>
      <c r="I56" s="73"/>
      <c r="J56" s="73"/>
      <c r="K56" s="76"/>
      <c r="L56" s="116"/>
      <c r="M56" s="116"/>
    </row>
    <row r="57" spans="1:13" x14ac:dyDescent="0.25">
      <c r="A57" s="40" t="s">
        <v>22</v>
      </c>
      <c r="B57" s="36" t="s">
        <v>39</v>
      </c>
      <c r="C57" s="15" t="s">
        <v>124</v>
      </c>
      <c r="D57" s="15" t="s">
        <v>237</v>
      </c>
      <c r="E57" s="41" t="s">
        <v>326</v>
      </c>
      <c r="F57" s="73"/>
      <c r="G57" s="73"/>
      <c r="H57" s="73"/>
      <c r="I57" s="73"/>
      <c r="J57" s="73"/>
      <c r="K57" s="76"/>
      <c r="L57" s="116"/>
      <c r="M57" s="116"/>
    </row>
    <row r="58" spans="1:13" x14ac:dyDescent="0.25">
      <c r="A58" s="40" t="s">
        <v>22</v>
      </c>
      <c r="B58" s="36" t="s">
        <v>40</v>
      </c>
      <c r="C58" s="15" t="s">
        <v>124</v>
      </c>
      <c r="D58" s="15" t="s">
        <v>238</v>
      </c>
      <c r="E58" s="41" t="s">
        <v>327</v>
      </c>
      <c r="F58" s="73"/>
      <c r="G58" s="73"/>
      <c r="H58" s="73"/>
      <c r="I58" s="73"/>
      <c r="J58" s="73"/>
      <c r="K58" s="76"/>
      <c r="L58" s="116"/>
      <c r="M58" s="116"/>
    </row>
    <row r="59" spans="1:13" x14ac:dyDescent="0.25">
      <c r="A59" s="40" t="s">
        <v>22</v>
      </c>
      <c r="B59" s="36" t="s">
        <v>41</v>
      </c>
      <c r="C59" s="15" t="s">
        <v>125</v>
      </c>
      <c r="D59" s="15" t="s">
        <v>239</v>
      </c>
      <c r="E59" s="41" t="s">
        <v>328</v>
      </c>
      <c r="F59" s="74"/>
      <c r="G59" s="74"/>
      <c r="H59" s="74"/>
      <c r="I59" s="74"/>
      <c r="J59" s="74"/>
      <c r="K59" s="77"/>
      <c r="L59" s="117"/>
      <c r="M59" s="117"/>
    </row>
    <row r="60" spans="1:13" x14ac:dyDescent="0.25">
      <c r="A60" s="40" t="s">
        <v>22</v>
      </c>
      <c r="B60" s="36">
        <v>100717</v>
      </c>
      <c r="C60" s="15" t="s">
        <v>462</v>
      </c>
      <c r="D60" s="15">
        <v>20131520</v>
      </c>
      <c r="E60" s="41">
        <v>2028</v>
      </c>
      <c r="F60" s="72" t="s">
        <v>473</v>
      </c>
      <c r="G60" s="72" t="s">
        <v>473</v>
      </c>
      <c r="H60" s="72" t="s">
        <v>473</v>
      </c>
      <c r="I60" s="72" t="s">
        <v>473</v>
      </c>
      <c r="J60" s="72" t="s">
        <v>473</v>
      </c>
      <c r="K60" s="75" t="s">
        <v>473</v>
      </c>
      <c r="L60" s="115"/>
      <c r="M60" s="115"/>
    </row>
    <row r="61" spans="1:13" x14ac:dyDescent="0.25">
      <c r="A61" s="40" t="s">
        <v>22</v>
      </c>
      <c r="B61" s="36">
        <v>106947</v>
      </c>
      <c r="C61" s="15" t="s">
        <v>463</v>
      </c>
      <c r="D61" s="15" t="s">
        <v>467</v>
      </c>
      <c r="E61" s="41" t="s">
        <v>470</v>
      </c>
      <c r="F61" s="73"/>
      <c r="G61" s="73"/>
      <c r="H61" s="73"/>
      <c r="I61" s="73"/>
      <c r="J61" s="73"/>
      <c r="K61" s="76"/>
      <c r="L61" s="116"/>
      <c r="M61" s="116"/>
    </row>
    <row r="62" spans="1:13" x14ac:dyDescent="0.25">
      <c r="A62" s="40" t="s">
        <v>22</v>
      </c>
      <c r="B62" s="36">
        <v>106948</v>
      </c>
      <c r="C62" s="15" t="s">
        <v>464</v>
      </c>
      <c r="D62" s="15" t="s">
        <v>468</v>
      </c>
      <c r="E62" s="41" t="s">
        <v>471</v>
      </c>
      <c r="F62" s="73"/>
      <c r="G62" s="73"/>
      <c r="H62" s="73"/>
      <c r="I62" s="73"/>
      <c r="J62" s="73"/>
      <c r="K62" s="76"/>
      <c r="L62" s="116"/>
      <c r="M62" s="116"/>
    </row>
    <row r="63" spans="1:13" x14ac:dyDescent="0.25">
      <c r="A63" s="40" t="s">
        <v>22</v>
      </c>
      <c r="B63" s="36" t="s">
        <v>460</v>
      </c>
      <c r="C63" s="15" t="s">
        <v>465</v>
      </c>
      <c r="D63" s="15" t="s">
        <v>469</v>
      </c>
      <c r="E63" s="41">
        <v>1954</v>
      </c>
      <c r="F63" s="73"/>
      <c r="G63" s="73"/>
      <c r="H63" s="73"/>
      <c r="I63" s="73"/>
      <c r="J63" s="73"/>
      <c r="K63" s="76"/>
      <c r="L63" s="116"/>
      <c r="M63" s="116"/>
    </row>
    <row r="64" spans="1:13" x14ac:dyDescent="0.25">
      <c r="A64" s="40" t="s">
        <v>22</v>
      </c>
      <c r="B64" s="36" t="s">
        <v>461</v>
      </c>
      <c r="C64" s="15" t="s">
        <v>466</v>
      </c>
      <c r="D64" s="15" t="s">
        <v>468</v>
      </c>
      <c r="E64" s="41" t="s">
        <v>472</v>
      </c>
      <c r="F64" s="74"/>
      <c r="G64" s="74"/>
      <c r="H64" s="74"/>
      <c r="I64" s="74"/>
      <c r="J64" s="74"/>
      <c r="K64" s="77"/>
      <c r="L64" s="117"/>
      <c r="M64" s="117"/>
    </row>
    <row r="65" spans="1:13" x14ac:dyDescent="0.2">
      <c r="A65" s="45" t="s">
        <v>22</v>
      </c>
      <c r="B65" s="42">
        <v>106949</v>
      </c>
      <c r="C65" s="46" t="s">
        <v>126</v>
      </c>
      <c r="D65" s="43" t="s">
        <v>240</v>
      </c>
      <c r="E65" s="47" t="s">
        <v>329</v>
      </c>
      <c r="F65" s="72">
        <v>2779.0140000000001</v>
      </c>
      <c r="G65" s="72">
        <v>2779.0140000000001</v>
      </c>
      <c r="H65" s="72">
        <v>2779.0140000000001</v>
      </c>
      <c r="I65" s="72">
        <v>2779.0140000000001</v>
      </c>
      <c r="J65" s="72">
        <f>+SUM(F65:I65)</f>
        <v>11116.056</v>
      </c>
      <c r="K65" s="75">
        <f>+J65*1.21</f>
        <v>13450.42776</v>
      </c>
      <c r="L65" s="115"/>
      <c r="M65" s="115"/>
    </row>
    <row r="66" spans="1:13" x14ac:dyDescent="0.25">
      <c r="A66" s="40" t="s">
        <v>22</v>
      </c>
      <c r="B66" s="36">
        <v>106951</v>
      </c>
      <c r="C66" s="15" t="s">
        <v>127</v>
      </c>
      <c r="D66" s="15">
        <v>20134020</v>
      </c>
      <c r="E66" s="41" t="s">
        <v>330</v>
      </c>
      <c r="F66" s="73"/>
      <c r="G66" s="73"/>
      <c r="H66" s="73"/>
      <c r="I66" s="73"/>
      <c r="J66" s="73"/>
      <c r="K66" s="76"/>
      <c r="L66" s="116"/>
      <c r="M66" s="116"/>
    </row>
    <row r="67" spans="1:13" x14ac:dyDescent="0.25">
      <c r="A67" s="40" t="s">
        <v>22</v>
      </c>
      <c r="B67" s="36">
        <v>106952</v>
      </c>
      <c r="C67" s="15" t="s">
        <v>128</v>
      </c>
      <c r="D67" s="15">
        <v>2642020</v>
      </c>
      <c r="E67" s="41" t="s">
        <v>331</v>
      </c>
      <c r="F67" s="73"/>
      <c r="G67" s="73"/>
      <c r="H67" s="73"/>
      <c r="I67" s="73"/>
      <c r="J67" s="73"/>
      <c r="K67" s="76"/>
      <c r="L67" s="116"/>
      <c r="M67" s="116"/>
    </row>
    <row r="68" spans="1:13" x14ac:dyDescent="0.25">
      <c r="A68" s="40" t="s">
        <v>22</v>
      </c>
      <c r="B68" s="36" t="s">
        <v>42</v>
      </c>
      <c r="C68" s="15" t="s">
        <v>129</v>
      </c>
      <c r="D68" s="15" t="s">
        <v>241</v>
      </c>
      <c r="E68" s="41">
        <v>103484</v>
      </c>
      <c r="F68" s="73"/>
      <c r="G68" s="73"/>
      <c r="H68" s="73"/>
      <c r="I68" s="73"/>
      <c r="J68" s="73"/>
      <c r="K68" s="76"/>
      <c r="L68" s="116"/>
      <c r="M68" s="116"/>
    </row>
    <row r="69" spans="1:13" x14ac:dyDescent="0.25">
      <c r="A69" s="40" t="s">
        <v>22</v>
      </c>
      <c r="B69" s="36">
        <v>106954</v>
      </c>
      <c r="C69" s="15" t="s">
        <v>130</v>
      </c>
      <c r="D69" s="15">
        <v>20221030</v>
      </c>
      <c r="E69" s="41" t="s">
        <v>332</v>
      </c>
      <c r="F69" s="73"/>
      <c r="G69" s="73"/>
      <c r="H69" s="73"/>
      <c r="I69" s="73"/>
      <c r="J69" s="73"/>
      <c r="K69" s="76"/>
      <c r="L69" s="116"/>
      <c r="M69" s="116"/>
    </row>
    <row r="70" spans="1:13" x14ac:dyDescent="0.25">
      <c r="A70" s="40" t="s">
        <v>22</v>
      </c>
      <c r="B70" s="36" t="s">
        <v>43</v>
      </c>
      <c r="C70" s="15" t="s">
        <v>131</v>
      </c>
      <c r="D70" s="15" t="s">
        <v>242</v>
      </c>
      <c r="E70" s="41" t="s">
        <v>333</v>
      </c>
      <c r="F70" s="73"/>
      <c r="G70" s="73"/>
      <c r="H70" s="73"/>
      <c r="I70" s="73"/>
      <c r="J70" s="73"/>
      <c r="K70" s="76"/>
      <c r="L70" s="116"/>
      <c r="M70" s="116"/>
    </row>
    <row r="71" spans="1:13" x14ac:dyDescent="0.25">
      <c r="A71" s="40" t="s">
        <v>22</v>
      </c>
      <c r="B71" s="36" t="s">
        <v>44</v>
      </c>
      <c r="C71" s="15" t="s">
        <v>132</v>
      </c>
      <c r="D71" s="15" t="s">
        <v>243</v>
      </c>
      <c r="E71" s="41" t="s">
        <v>334</v>
      </c>
      <c r="F71" s="74"/>
      <c r="G71" s="74"/>
      <c r="H71" s="74"/>
      <c r="I71" s="74"/>
      <c r="J71" s="74"/>
      <c r="K71" s="77"/>
      <c r="L71" s="117"/>
      <c r="M71" s="117"/>
    </row>
    <row r="72" spans="1:13" x14ac:dyDescent="0.2">
      <c r="A72" s="40" t="s">
        <v>22</v>
      </c>
      <c r="B72" s="42">
        <v>107006</v>
      </c>
      <c r="C72" s="43" t="s">
        <v>133</v>
      </c>
      <c r="D72" s="43" t="s">
        <v>244</v>
      </c>
      <c r="E72" s="44" t="s">
        <v>335</v>
      </c>
      <c r="F72" s="72">
        <v>5338.3357799999994</v>
      </c>
      <c r="G72" s="72">
        <v>5338.3357799999994</v>
      </c>
      <c r="H72" s="72">
        <v>5338.3357799999994</v>
      </c>
      <c r="I72" s="72">
        <v>5338.3357799999994</v>
      </c>
      <c r="J72" s="72">
        <f>+SUM(F72:I72)</f>
        <v>21353.343119999998</v>
      </c>
      <c r="K72" s="75">
        <f>+J72*1.21</f>
        <v>25837.545175199997</v>
      </c>
      <c r="L72" s="115"/>
      <c r="M72" s="115"/>
    </row>
    <row r="73" spans="1:13" x14ac:dyDescent="0.25">
      <c r="A73" s="40" t="s">
        <v>22</v>
      </c>
      <c r="B73" s="36">
        <v>108128</v>
      </c>
      <c r="C73" s="15" t="s">
        <v>134</v>
      </c>
      <c r="D73" s="15" t="s">
        <v>245</v>
      </c>
      <c r="E73" s="41" t="s">
        <v>336</v>
      </c>
      <c r="F73" s="73"/>
      <c r="G73" s="73"/>
      <c r="H73" s="73"/>
      <c r="I73" s="73"/>
      <c r="J73" s="73"/>
      <c r="K73" s="76"/>
      <c r="L73" s="116"/>
      <c r="M73" s="116"/>
    </row>
    <row r="74" spans="1:13" x14ac:dyDescent="0.25">
      <c r="A74" s="40" t="s">
        <v>22</v>
      </c>
      <c r="B74" s="36">
        <v>108129</v>
      </c>
      <c r="C74" s="15" t="s">
        <v>135</v>
      </c>
      <c r="D74" s="15" t="s">
        <v>236</v>
      </c>
      <c r="E74" s="41" t="s">
        <v>337</v>
      </c>
      <c r="F74" s="73"/>
      <c r="G74" s="73"/>
      <c r="H74" s="73"/>
      <c r="I74" s="73"/>
      <c r="J74" s="73"/>
      <c r="K74" s="76"/>
      <c r="L74" s="116"/>
      <c r="M74" s="116"/>
    </row>
    <row r="75" spans="1:13" x14ac:dyDescent="0.25">
      <c r="A75" s="40" t="s">
        <v>22</v>
      </c>
      <c r="B75" s="36">
        <v>108130</v>
      </c>
      <c r="C75" s="15" t="s">
        <v>136</v>
      </c>
      <c r="D75" s="15" t="s">
        <v>246</v>
      </c>
      <c r="E75" s="41" t="s">
        <v>338</v>
      </c>
      <c r="F75" s="73"/>
      <c r="G75" s="73"/>
      <c r="H75" s="73"/>
      <c r="I75" s="73"/>
      <c r="J75" s="73"/>
      <c r="K75" s="76"/>
      <c r="L75" s="116"/>
      <c r="M75" s="116"/>
    </row>
    <row r="76" spans="1:13" x14ac:dyDescent="0.25">
      <c r="A76" s="40" t="s">
        <v>22</v>
      </c>
      <c r="B76" s="36">
        <v>108131</v>
      </c>
      <c r="C76" s="15" t="s">
        <v>137</v>
      </c>
      <c r="D76" s="15" t="s">
        <v>247</v>
      </c>
      <c r="E76" s="41" t="s">
        <v>339</v>
      </c>
      <c r="F76" s="73"/>
      <c r="G76" s="73"/>
      <c r="H76" s="73"/>
      <c r="I76" s="73"/>
      <c r="J76" s="73"/>
      <c r="K76" s="76"/>
      <c r="L76" s="116"/>
      <c r="M76" s="116"/>
    </row>
    <row r="77" spans="1:13" x14ac:dyDescent="0.25">
      <c r="A77" s="40" t="s">
        <v>22</v>
      </c>
      <c r="B77" s="36" t="s">
        <v>45</v>
      </c>
      <c r="C77" s="15" t="s">
        <v>138</v>
      </c>
      <c r="D77" s="15" t="s">
        <v>248</v>
      </c>
      <c r="E77" s="41" t="s">
        <v>340</v>
      </c>
      <c r="F77" s="73"/>
      <c r="G77" s="73"/>
      <c r="H77" s="73"/>
      <c r="I77" s="73"/>
      <c r="J77" s="73"/>
      <c r="K77" s="76"/>
      <c r="L77" s="116"/>
      <c r="M77" s="116"/>
    </row>
    <row r="78" spans="1:13" x14ac:dyDescent="0.25">
      <c r="A78" s="40" t="s">
        <v>22</v>
      </c>
      <c r="B78" s="36" t="s">
        <v>46</v>
      </c>
      <c r="C78" s="15" t="s">
        <v>139</v>
      </c>
      <c r="D78" s="15" t="s">
        <v>249</v>
      </c>
      <c r="E78" s="41" t="s">
        <v>341</v>
      </c>
      <c r="F78" s="74"/>
      <c r="G78" s="74"/>
      <c r="H78" s="74"/>
      <c r="I78" s="74"/>
      <c r="J78" s="74"/>
      <c r="K78" s="77"/>
      <c r="L78" s="117"/>
      <c r="M78" s="117"/>
    </row>
    <row r="79" spans="1:13" x14ac:dyDescent="0.25">
      <c r="A79" s="40" t="s">
        <v>22</v>
      </c>
      <c r="B79" s="36">
        <v>105753</v>
      </c>
      <c r="C79" s="15" t="s">
        <v>140</v>
      </c>
      <c r="D79" s="15">
        <v>22201020</v>
      </c>
      <c r="E79" s="41" t="s">
        <v>342</v>
      </c>
      <c r="F79" s="72">
        <v>3145.1550000000002</v>
      </c>
      <c r="G79" s="72">
        <v>3145.1550000000002</v>
      </c>
      <c r="H79" s="72">
        <v>3145.1550000000002</v>
      </c>
      <c r="I79" s="72">
        <v>3145.1550000000002</v>
      </c>
      <c r="J79" s="72">
        <f>+SUM(F79:I79)</f>
        <v>12580.62</v>
      </c>
      <c r="K79" s="75">
        <f>+J79*1.21</f>
        <v>15222.5502</v>
      </c>
      <c r="L79" s="115"/>
      <c r="M79" s="115"/>
    </row>
    <row r="80" spans="1:13" x14ac:dyDescent="0.25">
      <c r="A80" s="40" t="s">
        <v>22</v>
      </c>
      <c r="B80" s="36">
        <v>105756</v>
      </c>
      <c r="C80" s="15" t="s">
        <v>141</v>
      </c>
      <c r="D80" s="15" t="s">
        <v>250</v>
      </c>
      <c r="E80" s="41" t="s">
        <v>343</v>
      </c>
      <c r="F80" s="73"/>
      <c r="G80" s="73"/>
      <c r="H80" s="73"/>
      <c r="I80" s="73"/>
      <c r="J80" s="73"/>
      <c r="K80" s="76"/>
      <c r="L80" s="116"/>
      <c r="M80" s="116"/>
    </row>
    <row r="81" spans="1:13" x14ac:dyDescent="0.25">
      <c r="A81" s="40" t="s">
        <v>22</v>
      </c>
      <c r="B81" s="36">
        <v>106959</v>
      </c>
      <c r="C81" s="15" t="s">
        <v>142</v>
      </c>
      <c r="D81" s="15" t="s">
        <v>251</v>
      </c>
      <c r="E81" s="41" t="s">
        <v>344</v>
      </c>
      <c r="F81" s="73"/>
      <c r="G81" s="73"/>
      <c r="H81" s="73"/>
      <c r="I81" s="73"/>
      <c r="J81" s="73"/>
      <c r="K81" s="76"/>
      <c r="L81" s="116"/>
      <c r="M81" s="116"/>
    </row>
    <row r="82" spans="1:13" x14ac:dyDescent="0.25">
      <c r="A82" s="40" t="s">
        <v>22</v>
      </c>
      <c r="B82" s="36">
        <v>107007</v>
      </c>
      <c r="C82" s="15" t="s">
        <v>142</v>
      </c>
      <c r="D82" s="15" t="s">
        <v>252</v>
      </c>
      <c r="E82" s="41" t="s">
        <v>345</v>
      </c>
      <c r="F82" s="73"/>
      <c r="G82" s="73"/>
      <c r="H82" s="73"/>
      <c r="I82" s="73"/>
      <c r="J82" s="73"/>
      <c r="K82" s="76"/>
      <c r="L82" s="116"/>
      <c r="M82" s="116"/>
    </row>
    <row r="83" spans="1:13" x14ac:dyDescent="0.25">
      <c r="A83" s="40" t="s">
        <v>22</v>
      </c>
      <c r="B83" s="36">
        <v>106999</v>
      </c>
      <c r="C83" s="15" t="s">
        <v>143</v>
      </c>
      <c r="D83" s="15">
        <v>20133101</v>
      </c>
      <c r="E83" s="41">
        <v>281</v>
      </c>
      <c r="F83" s="73"/>
      <c r="G83" s="73"/>
      <c r="H83" s="73"/>
      <c r="I83" s="73"/>
      <c r="J83" s="73"/>
      <c r="K83" s="76"/>
      <c r="L83" s="116"/>
      <c r="M83" s="116"/>
    </row>
    <row r="84" spans="1:13" x14ac:dyDescent="0.25">
      <c r="A84" s="40" t="s">
        <v>22</v>
      </c>
      <c r="B84" s="36">
        <v>108132</v>
      </c>
      <c r="C84" s="15" t="s">
        <v>144</v>
      </c>
      <c r="D84" s="15">
        <v>22220050</v>
      </c>
      <c r="E84" s="41" t="s">
        <v>346</v>
      </c>
      <c r="F84" s="74"/>
      <c r="G84" s="74"/>
      <c r="H84" s="74"/>
      <c r="I84" s="74"/>
      <c r="J84" s="74"/>
      <c r="K84" s="77"/>
      <c r="L84" s="117"/>
      <c r="M84" s="117"/>
    </row>
    <row r="85" spans="1:13" x14ac:dyDescent="0.25">
      <c r="A85" s="40" t="s">
        <v>22</v>
      </c>
      <c r="B85" s="36">
        <v>107009</v>
      </c>
      <c r="C85" s="15" t="s">
        <v>145</v>
      </c>
      <c r="D85" s="15" t="s">
        <v>253</v>
      </c>
      <c r="E85" s="41" t="s">
        <v>347</v>
      </c>
      <c r="F85" s="72">
        <v>4243.5780000000004</v>
      </c>
      <c r="G85" s="72">
        <v>4243.5780000000004</v>
      </c>
      <c r="H85" s="72">
        <v>4243.5780000000004</v>
      </c>
      <c r="I85" s="72">
        <v>4243.5780000000004</v>
      </c>
      <c r="J85" s="72">
        <f>+SUM(F85:I85)</f>
        <v>16974.312000000002</v>
      </c>
      <c r="K85" s="75">
        <f>+J85*1.21</f>
        <v>20538.917520000003</v>
      </c>
      <c r="L85" s="115"/>
      <c r="M85" s="115"/>
    </row>
    <row r="86" spans="1:13" x14ac:dyDescent="0.25">
      <c r="A86" s="40" t="s">
        <v>22</v>
      </c>
      <c r="B86" s="36">
        <v>108126</v>
      </c>
      <c r="C86" s="15" t="s">
        <v>146</v>
      </c>
      <c r="D86" s="15" t="s">
        <v>254</v>
      </c>
      <c r="E86" s="41" t="s">
        <v>348</v>
      </c>
      <c r="F86" s="73"/>
      <c r="G86" s="73"/>
      <c r="H86" s="73"/>
      <c r="I86" s="73"/>
      <c r="J86" s="73"/>
      <c r="K86" s="76"/>
      <c r="L86" s="116"/>
      <c r="M86" s="116"/>
    </row>
    <row r="87" spans="1:13" x14ac:dyDescent="0.25">
      <c r="A87" s="40" t="s">
        <v>22</v>
      </c>
      <c r="B87" s="36">
        <v>108127</v>
      </c>
      <c r="C87" s="15" t="s">
        <v>146</v>
      </c>
      <c r="D87" s="15" t="s">
        <v>254</v>
      </c>
      <c r="E87" s="41" t="s">
        <v>349</v>
      </c>
      <c r="F87" s="73"/>
      <c r="G87" s="73"/>
      <c r="H87" s="73"/>
      <c r="I87" s="73"/>
      <c r="J87" s="73"/>
      <c r="K87" s="76"/>
      <c r="L87" s="116"/>
      <c r="M87" s="116"/>
    </row>
    <row r="88" spans="1:13" x14ac:dyDescent="0.25">
      <c r="A88" s="40" t="s">
        <v>22</v>
      </c>
      <c r="B88" s="36" t="s">
        <v>47</v>
      </c>
      <c r="C88" s="15" t="s">
        <v>147</v>
      </c>
      <c r="D88" s="15" t="s">
        <v>255</v>
      </c>
      <c r="E88" s="41" t="s">
        <v>350</v>
      </c>
      <c r="F88" s="73"/>
      <c r="G88" s="73"/>
      <c r="H88" s="73"/>
      <c r="I88" s="73"/>
      <c r="J88" s="73"/>
      <c r="K88" s="76"/>
      <c r="L88" s="116"/>
      <c r="M88" s="116"/>
    </row>
    <row r="89" spans="1:13" x14ac:dyDescent="0.25">
      <c r="A89" s="40" t="s">
        <v>22</v>
      </c>
      <c r="B89" s="36" t="s">
        <v>48</v>
      </c>
      <c r="C89" s="15" t="s">
        <v>148</v>
      </c>
      <c r="D89" s="15">
        <v>26432020</v>
      </c>
      <c r="E89" s="41" t="s">
        <v>351</v>
      </c>
      <c r="F89" s="73"/>
      <c r="G89" s="73"/>
      <c r="H89" s="73"/>
      <c r="I89" s="73"/>
      <c r="J89" s="73"/>
      <c r="K89" s="76"/>
      <c r="L89" s="116"/>
      <c r="M89" s="116"/>
    </row>
    <row r="90" spans="1:13" x14ac:dyDescent="0.25">
      <c r="A90" s="40" t="s">
        <v>22</v>
      </c>
      <c r="B90" s="36" t="s">
        <v>49</v>
      </c>
      <c r="C90" s="15" t="s">
        <v>149</v>
      </c>
      <c r="D90" s="15" t="s">
        <v>256</v>
      </c>
      <c r="E90" s="41" t="s">
        <v>352</v>
      </c>
      <c r="F90" s="73"/>
      <c r="G90" s="73"/>
      <c r="H90" s="73"/>
      <c r="I90" s="73"/>
      <c r="J90" s="73"/>
      <c r="K90" s="76"/>
      <c r="L90" s="116"/>
      <c r="M90" s="116"/>
    </row>
    <row r="91" spans="1:13" x14ac:dyDescent="0.25">
      <c r="A91" s="40" t="s">
        <v>22</v>
      </c>
      <c r="B91" s="36" t="s">
        <v>50</v>
      </c>
      <c r="C91" s="15" t="s">
        <v>150</v>
      </c>
      <c r="D91" s="15" t="s">
        <v>257</v>
      </c>
      <c r="E91" s="41" t="s">
        <v>353</v>
      </c>
      <c r="F91" s="73"/>
      <c r="G91" s="73"/>
      <c r="H91" s="73"/>
      <c r="I91" s="73"/>
      <c r="J91" s="73"/>
      <c r="K91" s="76"/>
      <c r="L91" s="116"/>
      <c r="M91" s="116"/>
    </row>
    <row r="92" spans="1:13" x14ac:dyDescent="0.25">
      <c r="A92" s="40" t="s">
        <v>22</v>
      </c>
      <c r="B92" s="36" t="s">
        <v>51</v>
      </c>
      <c r="C92" s="15" t="s">
        <v>151</v>
      </c>
      <c r="D92" s="15" t="s">
        <v>258</v>
      </c>
      <c r="E92" s="41" t="s">
        <v>354</v>
      </c>
      <c r="F92" s="74"/>
      <c r="G92" s="74"/>
      <c r="H92" s="74"/>
      <c r="I92" s="74"/>
      <c r="J92" s="74"/>
      <c r="K92" s="77"/>
      <c r="L92" s="117"/>
      <c r="M92" s="117"/>
    </row>
    <row r="93" spans="1:13" x14ac:dyDescent="0.25">
      <c r="A93" s="40" t="s">
        <v>22</v>
      </c>
      <c r="B93" s="36">
        <v>106966</v>
      </c>
      <c r="C93" s="15" t="s">
        <v>152</v>
      </c>
      <c r="D93" s="15">
        <v>2643220</v>
      </c>
      <c r="E93" s="41" t="s">
        <v>355</v>
      </c>
      <c r="F93" s="72">
        <v>1457.24118</v>
      </c>
      <c r="G93" s="72">
        <v>1457.24118</v>
      </c>
      <c r="H93" s="72">
        <v>1457.24118</v>
      </c>
      <c r="I93" s="72">
        <v>1457.24118</v>
      </c>
      <c r="J93" s="72">
        <f>+SUM(F93:I93)</f>
        <v>5828.9647199999999</v>
      </c>
      <c r="K93" s="75">
        <f>+J93*1.21</f>
        <v>7053.0473112</v>
      </c>
      <c r="L93" s="115"/>
      <c r="M93" s="115"/>
    </row>
    <row r="94" spans="1:13" x14ac:dyDescent="0.25">
      <c r="A94" s="40" t="s">
        <v>22</v>
      </c>
      <c r="B94" s="36">
        <v>106960</v>
      </c>
      <c r="C94" s="15" t="s">
        <v>153</v>
      </c>
      <c r="D94" s="15">
        <v>2643220</v>
      </c>
      <c r="E94" s="41" t="s">
        <v>356</v>
      </c>
      <c r="F94" s="74"/>
      <c r="G94" s="74"/>
      <c r="H94" s="74"/>
      <c r="I94" s="74"/>
      <c r="J94" s="74"/>
      <c r="K94" s="77"/>
      <c r="L94" s="117"/>
      <c r="M94" s="117"/>
    </row>
    <row r="95" spans="1:13" x14ac:dyDescent="0.25">
      <c r="A95" s="40" t="s">
        <v>22</v>
      </c>
      <c r="B95" s="36">
        <v>106938</v>
      </c>
      <c r="C95" s="15" t="s">
        <v>154</v>
      </c>
      <c r="D95" s="15" t="s">
        <v>259</v>
      </c>
      <c r="E95" s="41"/>
      <c r="F95" s="72">
        <v>10251.948</v>
      </c>
      <c r="G95" s="72">
        <v>10251.948</v>
      </c>
      <c r="H95" s="72">
        <v>10251.948</v>
      </c>
      <c r="I95" s="72">
        <v>10251.948</v>
      </c>
      <c r="J95" s="72">
        <f>+SUM(F95:I95)</f>
        <v>41007.792000000001</v>
      </c>
      <c r="K95" s="75">
        <f>+J95*1.21</f>
        <v>49619.428319999999</v>
      </c>
      <c r="L95" s="115"/>
      <c r="M95" s="115"/>
    </row>
    <row r="96" spans="1:13" x14ac:dyDescent="0.25">
      <c r="A96" s="40" t="s">
        <v>22</v>
      </c>
      <c r="B96" s="36">
        <v>106944</v>
      </c>
      <c r="C96" s="15" t="s">
        <v>154</v>
      </c>
      <c r="D96" s="15" t="s">
        <v>259</v>
      </c>
      <c r="E96" s="41"/>
      <c r="F96" s="73"/>
      <c r="G96" s="73"/>
      <c r="H96" s="73"/>
      <c r="I96" s="73"/>
      <c r="J96" s="73"/>
      <c r="K96" s="76"/>
      <c r="L96" s="116"/>
      <c r="M96" s="116"/>
    </row>
    <row r="97" spans="1:13" x14ac:dyDescent="0.25">
      <c r="A97" s="40" t="s">
        <v>22</v>
      </c>
      <c r="B97" s="36">
        <v>106967</v>
      </c>
      <c r="C97" s="15" t="s">
        <v>155</v>
      </c>
      <c r="D97" s="15" t="s">
        <v>245</v>
      </c>
      <c r="E97" s="41" t="s">
        <v>357</v>
      </c>
      <c r="F97" s="73"/>
      <c r="G97" s="73"/>
      <c r="H97" s="73"/>
      <c r="I97" s="73"/>
      <c r="J97" s="73"/>
      <c r="K97" s="76"/>
      <c r="L97" s="116"/>
      <c r="M97" s="116"/>
    </row>
    <row r="98" spans="1:13" x14ac:dyDescent="0.25">
      <c r="A98" s="40" t="s">
        <v>22</v>
      </c>
      <c r="B98" s="36">
        <v>106994</v>
      </c>
      <c r="C98" s="15" t="s">
        <v>156</v>
      </c>
      <c r="D98" s="15" t="s">
        <v>260</v>
      </c>
      <c r="E98" s="41" t="s">
        <v>358</v>
      </c>
      <c r="F98" s="73"/>
      <c r="G98" s="73"/>
      <c r="H98" s="73"/>
      <c r="I98" s="73"/>
      <c r="J98" s="73"/>
      <c r="K98" s="76"/>
      <c r="L98" s="116"/>
      <c r="M98" s="116"/>
    </row>
    <row r="99" spans="1:13" x14ac:dyDescent="0.25">
      <c r="A99" s="40" t="s">
        <v>22</v>
      </c>
      <c r="B99" s="36">
        <v>106968</v>
      </c>
      <c r="C99" s="15" t="s">
        <v>157</v>
      </c>
      <c r="D99" s="15" t="s">
        <v>236</v>
      </c>
      <c r="E99" s="41" t="s">
        <v>359</v>
      </c>
      <c r="F99" s="73"/>
      <c r="G99" s="73"/>
      <c r="H99" s="73"/>
      <c r="I99" s="73"/>
      <c r="J99" s="73"/>
      <c r="K99" s="76"/>
      <c r="L99" s="116"/>
      <c r="M99" s="116"/>
    </row>
    <row r="100" spans="1:13" x14ac:dyDescent="0.25">
      <c r="A100" s="40" t="s">
        <v>22</v>
      </c>
      <c r="B100" s="36">
        <v>106984</v>
      </c>
      <c r="C100" s="15" t="s">
        <v>158</v>
      </c>
      <c r="D100" s="15">
        <v>20133720</v>
      </c>
      <c r="E100" s="41" t="s">
        <v>360</v>
      </c>
      <c r="F100" s="73"/>
      <c r="G100" s="73"/>
      <c r="H100" s="73"/>
      <c r="I100" s="73"/>
      <c r="J100" s="73"/>
      <c r="K100" s="76"/>
      <c r="L100" s="116"/>
      <c r="M100" s="116"/>
    </row>
    <row r="101" spans="1:13" x14ac:dyDescent="0.25">
      <c r="A101" s="40" t="s">
        <v>22</v>
      </c>
      <c r="B101" s="36">
        <v>106985</v>
      </c>
      <c r="C101" s="15" t="s">
        <v>159</v>
      </c>
      <c r="D101" s="15">
        <v>26432020</v>
      </c>
      <c r="E101" s="41" t="s">
        <v>361</v>
      </c>
      <c r="F101" s="73"/>
      <c r="G101" s="73"/>
      <c r="H101" s="73"/>
      <c r="I101" s="73"/>
      <c r="J101" s="73"/>
      <c r="K101" s="76"/>
      <c r="L101" s="116"/>
      <c r="M101" s="116"/>
    </row>
    <row r="102" spans="1:13" x14ac:dyDescent="0.25">
      <c r="A102" s="40" t="s">
        <v>22</v>
      </c>
      <c r="B102" s="36">
        <v>106986</v>
      </c>
      <c r="C102" s="15" t="s">
        <v>160</v>
      </c>
      <c r="D102" s="15" t="s">
        <v>261</v>
      </c>
      <c r="E102" s="41" t="s">
        <v>362</v>
      </c>
      <c r="F102" s="73"/>
      <c r="G102" s="73"/>
      <c r="H102" s="73"/>
      <c r="I102" s="73"/>
      <c r="J102" s="73"/>
      <c r="K102" s="76"/>
      <c r="L102" s="116"/>
      <c r="M102" s="116"/>
    </row>
    <row r="103" spans="1:13" x14ac:dyDescent="0.25">
      <c r="A103" s="40" t="s">
        <v>22</v>
      </c>
      <c r="B103" s="36">
        <v>106987</v>
      </c>
      <c r="C103" s="15" t="s">
        <v>161</v>
      </c>
      <c r="D103" s="15" t="s">
        <v>262</v>
      </c>
      <c r="E103" s="41" t="s">
        <v>363</v>
      </c>
      <c r="F103" s="73"/>
      <c r="G103" s="73"/>
      <c r="H103" s="73"/>
      <c r="I103" s="73"/>
      <c r="J103" s="73"/>
      <c r="K103" s="76"/>
      <c r="L103" s="116"/>
      <c r="M103" s="116"/>
    </row>
    <row r="104" spans="1:13" x14ac:dyDescent="0.25">
      <c r="A104" s="40" t="s">
        <v>22</v>
      </c>
      <c r="B104" s="36">
        <v>106989</v>
      </c>
      <c r="C104" s="15" t="s">
        <v>162</v>
      </c>
      <c r="D104" s="15" t="s">
        <v>263</v>
      </c>
      <c r="E104" s="41" t="s">
        <v>364</v>
      </c>
      <c r="F104" s="73"/>
      <c r="G104" s="73"/>
      <c r="H104" s="73"/>
      <c r="I104" s="73"/>
      <c r="J104" s="73"/>
      <c r="K104" s="76"/>
      <c r="L104" s="116"/>
      <c r="M104" s="116"/>
    </row>
    <row r="105" spans="1:13" x14ac:dyDescent="0.25">
      <c r="A105" s="40" t="s">
        <v>22</v>
      </c>
      <c r="B105" s="36">
        <v>106990</v>
      </c>
      <c r="C105" s="15" t="s">
        <v>163</v>
      </c>
      <c r="D105" s="15">
        <v>20090437</v>
      </c>
      <c r="E105" s="41" t="s">
        <v>365</v>
      </c>
      <c r="F105" s="73"/>
      <c r="G105" s="73"/>
      <c r="H105" s="73"/>
      <c r="I105" s="73"/>
      <c r="J105" s="73"/>
      <c r="K105" s="76"/>
      <c r="L105" s="116"/>
      <c r="M105" s="116"/>
    </row>
    <row r="106" spans="1:13" x14ac:dyDescent="0.25">
      <c r="A106" s="40" t="s">
        <v>22</v>
      </c>
      <c r="B106" s="36">
        <v>108149</v>
      </c>
      <c r="C106" s="15" t="s">
        <v>164</v>
      </c>
      <c r="D106" s="15" t="s">
        <v>264</v>
      </c>
      <c r="E106" s="41" t="s">
        <v>366</v>
      </c>
      <c r="F106" s="74"/>
      <c r="G106" s="74"/>
      <c r="H106" s="74"/>
      <c r="I106" s="74"/>
      <c r="J106" s="74"/>
      <c r="K106" s="77"/>
      <c r="L106" s="117"/>
      <c r="M106" s="117"/>
    </row>
    <row r="107" spans="1:13" x14ac:dyDescent="0.25">
      <c r="A107" s="40" t="s">
        <v>22</v>
      </c>
      <c r="B107" s="36" t="s">
        <v>52</v>
      </c>
      <c r="C107" s="15" t="s">
        <v>165</v>
      </c>
      <c r="D107" s="15" t="s">
        <v>265</v>
      </c>
      <c r="E107" s="41" t="s">
        <v>367</v>
      </c>
      <c r="F107" s="75">
        <v>9081.07</v>
      </c>
      <c r="G107" s="75">
        <v>9081.07</v>
      </c>
      <c r="H107" s="75">
        <v>9081.07</v>
      </c>
      <c r="I107" s="75">
        <v>9081.07</v>
      </c>
      <c r="J107" s="75">
        <f>+SUM(F107:I121)</f>
        <v>36324.28</v>
      </c>
      <c r="K107" s="75">
        <f>+J107*1.21</f>
        <v>43952.378799999999</v>
      </c>
      <c r="L107" s="115"/>
      <c r="M107" s="115"/>
    </row>
    <row r="108" spans="1:13" x14ac:dyDescent="0.25">
      <c r="A108" s="40" t="s">
        <v>22</v>
      </c>
      <c r="B108" s="36" t="s">
        <v>53</v>
      </c>
      <c r="C108" s="15" t="s">
        <v>166</v>
      </c>
      <c r="D108" s="15" t="s">
        <v>266</v>
      </c>
      <c r="E108" s="41" t="s">
        <v>367</v>
      </c>
      <c r="F108" s="76"/>
      <c r="G108" s="76"/>
      <c r="H108" s="76"/>
      <c r="I108" s="76"/>
      <c r="J108" s="76"/>
      <c r="K108" s="76"/>
      <c r="L108" s="116"/>
      <c r="M108" s="116"/>
    </row>
    <row r="109" spans="1:13" x14ac:dyDescent="0.25">
      <c r="A109" s="40" t="s">
        <v>22</v>
      </c>
      <c r="B109" s="36" t="s">
        <v>54</v>
      </c>
      <c r="C109" s="15" t="s">
        <v>167</v>
      </c>
      <c r="D109" s="15" t="s">
        <v>267</v>
      </c>
      <c r="E109" s="41" t="s">
        <v>367</v>
      </c>
      <c r="F109" s="76"/>
      <c r="G109" s="76"/>
      <c r="H109" s="76"/>
      <c r="I109" s="76"/>
      <c r="J109" s="76"/>
      <c r="K109" s="76"/>
      <c r="L109" s="116"/>
      <c r="M109" s="116"/>
    </row>
    <row r="110" spans="1:13" x14ac:dyDescent="0.25">
      <c r="A110" s="40" t="s">
        <v>22</v>
      </c>
      <c r="B110" s="36" t="s">
        <v>55</v>
      </c>
      <c r="C110" s="15" t="s">
        <v>168</v>
      </c>
      <c r="D110" s="15" t="s">
        <v>268</v>
      </c>
      <c r="E110" s="41" t="s">
        <v>367</v>
      </c>
      <c r="F110" s="76"/>
      <c r="G110" s="76"/>
      <c r="H110" s="76"/>
      <c r="I110" s="76"/>
      <c r="J110" s="76"/>
      <c r="K110" s="76"/>
      <c r="L110" s="116"/>
      <c r="M110" s="116"/>
    </row>
    <row r="111" spans="1:13" x14ac:dyDescent="0.25">
      <c r="A111" s="40" t="s">
        <v>22</v>
      </c>
      <c r="B111" s="36" t="s">
        <v>56</v>
      </c>
      <c r="C111" s="15" t="s">
        <v>169</v>
      </c>
      <c r="D111" s="15" t="s">
        <v>269</v>
      </c>
      <c r="E111" s="41" t="s">
        <v>367</v>
      </c>
      <c r="F111" s="76"/>
      <c r="G111" s="76"/>
      <c r="H111" s="76"/>
      <c r="I111" s="76"/>
      <c r="J111" s="76"/>
      <c r="K111" s="76"/>
      <c r="L111" s="116"/>
      <c r="M111" s="116"/>
    </row>
    <row r="112" spans="1:13" x14ac:dyDescent="0.25">
      <c r="A112" s="40" t="s">
        <v>22</v>
      </c>
      <c r="B112" s="36" t="s">
        <v>57</v>
      </c>
      <c r="C112" s="15" t="s">
        <v>170</v>
      </c>
      <c r="D112" s="15" t="s">
        <v>270</v>
      </c>
      <c r="E112" s="41" t="s">
        <v>367</v>
      </c>
      <c r="F112" s="76"/>
      <c r="G112" s="76"/>
      <c r="H112" s="76"/>
      <c r="I112" s="76"/>
      <c r="J112" s="76"/>
      <c r="K112" s="76"/>
      <c r="L112" s="116"/>
      <c r="M112" s="116"/>
    </row>
    <row r="113" spans="1:13" x14ac:dyDescent="0.25">
      <c r="A113" s="40" t="s">
        <v>22</v>
      </c>
      <c r="B113" s="36" t="s">
        <v>58</v>
      </c>
      <c r="C113" s="15" t="s">
        <v>171</v>
      </c>
      <c r="D113" s="15" t="s">
        <v>271</v>
      </c>
      <c r="E113" s="41" t="s">
        <v>368</v>
      </c>
      <c r="F113" s="76"/>
      <c r="G113" s="76"/>
      <c r="H113" s="76"/>
      <c r="I113" s="76"/>
      <c r="J113" s="76"/>
      <c r="K113" s="76"/>
      <c r="L113" s="116"/>
      <c r="M113" s="116"/>
    </row>
    <row r="114" spans="1:13" x14ac:dyDescent="0.25">
      <c r="A114" s="40" t="s">
        <v>22</v>
      </c>
      <c r="B114" s="36" t="s">
        <v>59</v>
      </c>
      <c r="C114" s="15" t="s">
        <v>172</v>
      </c>
      <c r="D114" s="15" t="s">
        <v>272</v>
      </c>
      <c r="E114" s="41" t="s">
        <v>367</v>
      </c>
      <c r="F114" s="76"/>
      <c r="G114" s="76"/>
      <c r="H114" s="76"/>
      <c r="I114" s="76"/>
      <c r="J114" s="76"/>
      <c r="K114" s="76"/>
      <c r="L114" s="116"/>
      <c r="M114" s="116"/>
    </row>
    <row r="115" spans="1:13" x14ac:dyDescent="0.25">
      <c r="A115" s="40" t="s">
        <v>22</v>
      </c>
      <c r="B115" s="36" t="s">
        <v>60</v>
      </c>
      <c r="C115" s="15" t="s">
        <v>173</v>
      </c>
      <c r="D115" s="15" t="s">
        <v>273</v>
      </c>
      <c r="E115" s="41" t="s">
        <v>369</v>
      </c>
      <c r="F115" s="76"/>
      <c r="G115" s="76"/>
      <c r="H115" s="76"/>
      <c r="I115" s="76"/>
      <c r="J115" s="76"/>
      <c r="K115" s="76"/>
      <c r="L115" s="116"/>
      <c r="M115" s="116"/>
    </row>
    <row r="116" spans="1:13" x14ac:dyDescent="0.25">
      <c r="A116" s="40" t="s">
        <v>22</v>
      </c>
      <c r="B116" s="36" t="s">
        <v>61</v>
      </c>
      <c r="C116" s="15" t="s">
        <v>174</v>
      </c>
      <c r="D116" s="15" t="s">
        <v>274</v>
      </c>
      <c r="E116" s="41" t="s">
        <v>370</v>
      </c>
      <c r="F116" s="76"/>
      <c r="G116" s="76"/>
      <c r="H116" s="76"/>
      <c r="I116" s="76"/>
      <c r="J116" s="76"/>
      <c r="K116" s="76"/>
      <c r="L116" s="116"/>
      <c r="M116" s="116"/>
    </row>
    <row r="117" spans="1:13" x14ac:dyDescent="0.25">
      <c r="A117" s="40" t="s">
        <v>22</v>
      </c>
      <c r="B117" s="36" t="s">
        <v>62</v>
      </c>
      <c r="C117" s="15" t="s">
        <v>175</v>
      </c>
      <c r="D117" s="15" t="s">
        <v>275</v>
      </c>
      <c r="E117" s="41" t="s">
        <v>367</v>
      </c>
      <c r="F117" s="76"/>
      <c r="G117" s="76"/>
      <c r="H117" s="76"/>
      <c r="I117" s="76"/>
      <c r="J117" s="76"/>
      <c r="K117" s="76"/>
      <c r="L117" s="116"/>
      <c r="M117" s="116"/>
    </row>
    <row r="118" spans="1:13" x14ac:dyDescent="0.25">
      <c r="A118" s="40" t="s">
        <v>22</v>
      </c>
      <c r="B118" s="36" t="s">
        <v>63</v>
      </c>
      <c r="C118" s="15" t="s">
        <v>176</v>
      </c>
      <c r="D118" s="15" t="s">
        <v>276</v>
      </c>
      <c r="E118" s="41" t="s">
        <v>371</v>
      </c>
      <c r="F118" s="76"/>
      <c r="G118" s="76"/>
      <c r="H118" s="76"/>
      <c r="I118" s="76"/>
      <c r="J118" s="76"/>
      <c r="K118" s="76"/>
      <c r="L118" s="116"/>
      <c r="M118" s="116"/>
    </row>
    <row r="119" spans="1:13" ht="27" x14ac:dyDescent="0.25">
      <c r="A119" s="40" t="s">
        <v>22</v>
      </c>
      <c r="B119" s="36" t="s">
        <v>64</v>
      </c>
      <c r="C119" s="17" t="s">
        <v>177</v>
      </c>
      <c r="D119" s="15"/>
      <c r="E119" s="41" t="s">
        <v>367</v>
      </c>
      <c r="F119" s="76"/>
      <c r="G119" s="76"/>
      <c r="H119" s="76"/>
      <c r="I119" s="76"/>
      <c r="J119" s="76"/>
      <c r="K119" s="76"/>
      <c r="L119" s="116"/>
      <c r="M119" s="116"/>
    </row>
    <row r="120" spans="1:13" x14ac:dyDescent="0.25">
      <c r="A120" s="40" t="s">
        <v>22</v>
      </c>
      <c r="B120" s="36" t="s">
        <v>65</v>
      </c>
      <c r="C120" s="15" t="s">
        <v>178</v>
      </c>
      <c r="D120" s="15"/>
      <c r="E120" s="41" t="s">
        <v>367</v>
      </c>
      <c r="F120" s="76"/>
      <c r="G120" s="76"/>
      <c r="H120" s="76"/>
      <c r="I120" s="76"/>
      <c r="J120" s="76"/>
      <c r="K120" s="76"/>
      <c r="L120" s="116"/>
      <c r="M120" s="116"/>
    </row>
    <row r="121" spans="1:13" x14ac:dyDescent="0.25">
      <c r="A121" s="40" t="s">
        <v>22</v>
      </c>
      <c r="B121" s="36" t="s">
        <v>66</v>
      </c>
      <c r="C121" s="15" t="s">
        <v>179</v>
      </c>
      <c r="D121" s="15" t="s">
        <v>277</v>
      </c>
      <c r="E121" s="41" t="s">
        <v>367</v>
      </c>
      <c r="F121" s="77"/>
      <c r="G121" s="77"/>
      <c r="H121" s="77"/>
      <c r="I121" s="77"/>
      <c r="J121" s="77"/>
      <c r="K121" s="77"/>
      <c r="L121" s="117"/>
      <c r="M121" s="117"/>
    </row>
    <row r="122" spans="1:13" x14ac:dyDescent="0.25">
      <c r="A122" s="40" t="s">
        <v>22</v>
      </c>
      <c r="B122" s="36" t="s">
        <v>67</v>
      </c>
      <c r="C122" s="15" t="s">
        <v>180</v>
      </c>
      <c r="D122" s="15" t="s">
        <v>245</v>
      </c>
      <c r="E122" s="41" t="s">
        <v>372</v>
      </c>
      <c r="F122" s="78">
        <v>12660.630000000001</v>
      </c>
      <c r="G122" s="78">
        <v>12660.630000000001</v>
      </c>
      <c r="H122" s="78">
        <v>12660.630000000001</v>
      </c>
      <c r="I122" s="78">
        <v>12660.630000000001</v>
      </c>
      <c r="J122" s="72">
        <f>+SUM(F122:I122)</f>
        <v>50642.520000000004</v>
      </c>
      <c r="K122" s="75">
        <f>+J122*1.21</f>
        <v>61277.449200000003</v>
      </c>
      <c r="L122" s="115"/>
      <c r="M122" s="115"/>
    </row>
    <row r="123" spans="1:13" x14ac:dyDescent="0.25">
      <c r="A123" s="40" t="s">
        <v>22</v>
      </c>
      <c r="B123" s="36">
        <v>108134</v>
      </c>
      <c r="C123" s="15" t="s">
        <v>181</v>
      </c>
      <c r="D123" s="15" t="s">
        <v>236</v>
      </c>
      <c r="E123" s="41" t="s">
        <v>373</v>
      </c>
      <c r="F123" s="79"/>
      <c r="G123" s="79"/>
      <c r="H123" s="79"/>
      <c r="I123" s="79"/>
      <c r="J123" s="73"/>
      <c r="K123" s="76"/>
      <c r="L123" s="116"/>
      <c r="M123" s="116"/>
    </row>
    <row r="124" spans="1:13" x14ac:dyDescent="0.25">
      <c r="A124" s="40" t="s">
        <v>22</v>
      </c>
      <c r="B124" s="36">
        <v>108135</v>
      </c>
      <c r="C124" s="15" t="s">
        <v>180</v>
      </c>
      <c r="D124" s="15" t="s">
        <v>264</v>
      </c>
      <c r="E124" s="41" t="s">
        <v>374</v>
      </c>
      <c r="F124" s="79"/>
      <c r="G124" s="79"/>
      <c r="H124" s="79"/>
      <c r="I124" s="79"/>
      <c r="J124" s="73"/>
      <c r="K124" s="76"/>
      <c r="L124" s="116"/>
      <c r="M124" s="116"/>
    </row>
    <row r="125" spans="1:13" x14ac:dyDescent="0.25">
      <c r="A125" s="40" t="s">
        <v>22</v>
      </c>
      <c r="B125" s="36" t="s">
        <v>68</v>
      </c>
      <c r="C125" s="15" t="s">
        <v>182</v>
      </c>
      <c r="D125" s="15" t="s">
        <v>278</v>
      </c>
      <c r="E125" s="41" t="s">
        <v>375</v>
      </c>
      <c r="F125" s="79"/>
      <c r="G125" s="79"/>
      <c r="H125" s="79"/>
      <c r="I125" s="79"/>
      <c r="J125" s="73"/>
      <c r="K125" s="76"/>
      <c r="L125" s="116"/>
      <c r="M125" s="116"/>
    </row>
    <row r="126" spans="1:13" x14ac:dyDescent="0.25">
      <c r="A126" s="40" t="s">
        <v>22</v>
      </c>
      <c r="B126" s="36" t="s">
        <v>69</v>
      </c>
      <c r="C126" s="15" t="s">
        <v>182</v>
      </c>
      <c r="D126" s="15" t="s">
        <v>278</v>
      </c>
      <c r="E126" s="41" t="s">
        <v>376</v>
      </c>
      <c r="F126" s="79"/>
      <c r="G126" s="79"/>
      <c r="H126" s="79"/>
      <c r="I126" s="79"/>
      <c r="J126" s="73"/>
      <c r="K126" s="76"/>
      <c r="L126" s="116"/>
      <c r="M126" s="116"/>
    </row>
    <row r="127" spans="1:13" x14ac:dyDescent="0.25">
      <c r="A127" s="40" t="s">
        <v>22</v>
      </c>
      <c r="B127" s="36" t="s">
        <v>70</v>
      </c>
      <c r="C127" s="15" t="s">
        <v>183</v>
      </c>
      <c r="D127" s="15" t="s">
        <v>262</v>
      </c>
      <c r="E127" s="41" t="s">
        <v>377</v>
      </c>
      <c r="F127" s="79"/>
      <c r="G127" s="79"/>
      <c r="H127" s="79"/>
      <c r="I127" s="79"/>
      <c r="J127" s="73"/>
      <c r="K127" s="76"/>
      <c r="L127" s="116"/>
      <c r="M127" s="116"/>
    </row>
    <row r="128" spans="1:13" x14ac:dyDescent="0.25">
      <c r="A128" s="40" t="s">
        <v>22</v>
      </c>
      <c r="B128" s="36" t="s">
        <v>71</v>
      </c>
      <c r="C128" s="15" t="s">
        <v>184</v>
      </c>
      <c r="D128" s="15" t="s">
        <v>279</v>
      </c>
      <c r="E128" s="41" t="s">
        <v>378</v>
      </c>
      <c r="F128" s="79"/>
      <c r="G128" s="79"/>
      <c r="H128" s="79"/>
      <c r="I128" s="79"/>
      <c r="J128" s="73"/>
      <c r="K128" s="76"/>
      <c r="L128" s="116"/>
      <c r="M128" s="116"/>
    </row>
    <row r="129" spans="1:13" x14ac:dyDescent="0.25">
      <c r="A129" s="40" t="s">
        <v>22</v>
      </c>
      <c r="B129" s="36" t="s">
        <v>72</v>
      </c>
      <c r="C129" s="15" t="s">
        <v>185</v>
      </c>
      <c r="D129" s="15" t="s">
        <v>280</v>
      </c>
      <c r="E129" s="41" t="s">
        <v>379</v>
      </c>
      <c r="F129" s="79"/>
      <c r="G129" s="79"/>
      <c r="H129" s="79"/>
      <c r="I129" s="79"/>
      <c r="J129" s="73"/>
      <c r="K129" s="76"/>
      <c r="L129" s="116"/>
      <c r="M129" s="116"/>
    </row>
    <row r="130" spans="1:13" x14ac:dyDescent="0.25">
      <c r="A130" s="40" t="s">
        <v>22</v>
      </c>
      <c r="B130" s="36" t="s">
        <v>73</v>
      </c>
      <c r="C130" s="15" t="s">
        <v>186</v>
      </c>
      <c r="D130" s="15" t="s">
        <v>281</v>
      </c>
      <c r="E130" s="41" t="s">
        <v>380</v>
      </c>
      <c r="F130" s="79"/>
      <c r="G130" s="79"/>
      <c r="H130" s="79"/>
      <c r="I130" s="79"/>
      <c r="J130" s="73"/>
      <c r="K130" s="76"/>
      <c r="L130" s="116"/>
      <c r="M130" s="116"/>
    </row>
    <row r="131" spans="1:13" x14ac:dyDescent="0.25">
      <c r="A131" s="40" t="s">
        <v>22</v>
      </c>
      <c r="B131" s="36" t="s">
        <v>74</v>
      </c>
      <c r="C131" s="15" t="s">
        <v>187</v>
      </c>
      <c r="D131" s="15"/>
      <c r="E131" s="41" t="s">
        <v>381</v>
      </c>
      <c r="F131" s="79"/>
      <c r="G131" s="79"/>
      <c r="H131" s="79"/>
      <c r="I131" s="79"/>
      <c r="J131" s="73"/>
      <c r="K131" s="76"/>
      <c r="L131" s="116"/>
      <c r="M131" s="116"/>
    </row>
    <row r="132" spans="1:13" x14ac:dyDescent="0.25">
      <c r="A132" s="40" t="s">
        <v>22</v>
      </c>
      <c r="B132" s="36" t="s">
        <v>75</v>
      </c>
      <c r="C132" s="15" t="s">
        <v>188</v>
      </c>
      <c r="D132" s="15" t="s">
        <v>274</v>
      </c>
      <c r="E132" s="41" t="s">
        <v>382</v>
      </c>
      <c r="F132" s="79"/>
      <c r="G132" s="79"/>
      <c r="H132" s="79"/>
      <c r="I132" s="79"/>
      <c r="J132" s="73"/>
      <c r="K132" s="76"/>
      <c r="L132" s="116"/>
      <c r="M132" s="116"/>
    </row>
    <row r="133" spans="1:13" x14ac:dyDescent="0.25">
      <c r="A133" s="40" t="s">
        <v>22</v>
      </c>
      <c r="B133" s="36" t="s">
        <v>76</v>
      </c>
      <c r="C133" s="15" t="s">
        <v>189</v>
      </c>
      <c r="D133" s="15" t="s">
        <v>276</v>
      </c>
      <c r="E133" s="41" t="s">
        <v>383</v>
      </c>
      <c r="F133" s="79"/>
      <c r="G133" s="79"/>
      <c r="H133" s="79"/>
      <c r="I133" s="79"/>
      <c r="J133" s="73"/>
      <c r="K133" s="76"/>
      <c r="L133" s="116"/>
      <c r="M133" s="116"/>
    </row>
    <row r="134" spans="1:13" x14ac:dyDescent="0.25">
      <c r="A134" s="40" t="s">
        <v>22</v>
      </c>
      <c r="B134" s="36" t="s">
        <v>77</v>
      </c>
      <c r="C134" s="15" t="s">
        <v>190</v>
      </c>
      <c r="D134" s="15" t="s">
        <v>282</v>
      </c>
      <c r="E134" s="41" t="s">
        <v>367</v>
      </c>
      <c r="F134" s="79"/>
      <c r="G134" s="79"/>
      <c r="H134" s="79"/>
      <c r="I134" s="79"/>
      <c r="J134" s="73"/>
      <c r="K134" s="76"/>
      <c r="L134" s="116"/>
      <c r="M134" s="116"/>
    </row>
    <row r="135" spans="1:13" x14ac:dyDescent="0.25">
      <c r="A135" s="40" t="s">
        <v>22</v>
      </c>
      <c r="B135" s="36" t="s">
        <v>78</v>
      </c>
      <c r="C135" s="15" t="s">
        <v>191</v>
      </c>
      <c r="D135" s="15"/>
      <c r="E135" s="41" t="s">
        <v>367</v>
      </c>
      <c r="F135" s="79"/>
      <c r="G135" s="79"/>
      <c r="H135" s="79"/>
      <c r="I135" s="79"/>
      <c r="J135" s="73"/>
      <c r="K135" s="76"/>
      <c r="L135" s="116"/>
      <c r="M135" s="116"/>
    </row>
    <row r="136" spans="1:13" x14ac:dyDescent="0.25">
      <c r="A136" s="40" t="s">
        <v>22</v>
      </c>
      <c r="B136" s="36" t="s">
        <v>79</v>
      </c>
      <c r="C136" s="15" t="s">
        <v>192</v>
      </c>
      <c r="D136" s="15" t="s">
        <v>283</v>
      </c>
      <c r="E136" s="41" t="s">
        <v>367</v>
      </c>
      <c r="F136" s="80"/>
      <c r="G136" s="80"/>
      <c r="H136" s="80"/>
      <c r="I136" s="80"/>
      <c r="J136" s="74"/>
      <c r="K136" s="77"/>
      <c r="L136" s="117"/>
      <c r="M136" s="117"/>
    </row>
    <row r="137" spans="1:13" x14ac:dyDescent="0.25">
      <c r="A137" s="40" t="s">
        <v>22</v>
      </c>
      <c r="B137" s="36">
        <v>105687</v>
      </c>
      <c r="C137" s="15" t="s">
        <v>193</v>
      </c>
      <c r="D137" s="15" t="s">
        <v>284</v>
      </c>
      <c r="E137" s="41">
        <v>3100160</v>
      </c>
      <c r="F137" s="78">
        <v>9878.4841799999995</v>
      </c>
      <c r="G137" s="78">
        <v>9878.4841799999995</v>
      </c>
      <c r="H137" s="78">
        <v>9878.4841799999995</v>
      </c>
      <c r="I137" s="78">
        <v>9878.4841799999995</v>
      </c>
      <c r="J137" s="72">
        <f>+SUM(F137:I137)</f>
        <v>39513.936719999998</v>
      </c>
      <c r="K137" s="75">
        <f>+J137*1.21</f>
        <v>47811.863431199999</v>
      </c>
      <c r="L137" s="115"/>
      <c r="M137" s="115"/>
    </row>
    <row r="138" spans="1:13" x14ac:dyDescent="0.25">
      <c r="A138" s="40" t="s">
        <v>22</v>
      </c>
      <c r="B138" s="36">
        <v>107005</v>
      </c>
      <c r="C138" s="15" t="s">
        <v>194</v>
      </c>
      <c r="D138" s="15" t="s">
        <v>285</v>
      </c>
      <c r="E138" s="41" t="s">
        <v>384</v>
      </c>
      <c r="F138" s="79"/>
      <c r="G138" s="79"/>
      <c r="H138" s="79"/>
      <c r="I138" s="79"/>
      <c r="J138" s="73"/>
      <c r="K138" s="76"/>
      <c r="L138" s="116"/>
      <c r="M138" s="116"/>
    </row>
    <row r="139" spans="1:13" x14ac:dyDescent="0.25">
      <c r="A139" s="40" t="s">
        <v>22</v>
      </c>
      <c r="B139" s="36">
        <v>108150</v>
      </c>
      <c r="C139" s="15" t="s">
        <v>195</v>
      </c>
      <c r="D139" s="15">
        <v>20057120</v>
      </c>
      <c r="E139" s="41" t="s">
        <v>385</v>
      </c>
      <c r="F139" s="79"/>
      <c r="G139" s="79"/>
      <c r="H139" s="79"/>
      <c r="I139" s="79"/>
      <c r="J139" s="73"/>
      <c r="K139" s="76"/>
      <c r="L139" s="116"/>
      <c r="M139" s="116"/>
    </row>
    <row r="140" spans="1:13" x14ac:dyDescent="0.25">
      <c r="A140" s="40" t="s">
        <v>22</v>
      </c>
      <c r="B140" s="36" t="s">
        <v>80</v>
      </c>
      <c r="C140" s="15" t="s">
        <v>196</v>
      </c>
      <c r="D140" s="15" t="s">
        <v>286</v>
      </c>
      <c r="E140" s="41" t="s">
        <v>386</v>
      </c>
      <c r="F140" s="79"/>
      <c r="G140" s="79"/>
      <c r="H140" s="79"/>
      <c r="I140" s="79"/>
      <c r="J140" s="73"/>
      <c r="K140" s="76"/>
      <c r="L140" s="116"/>
      <c r="M140" s="116"/>
    </row>
    <row r="141" spans="1:13" x14ac:dyDescent="0.25">
      <c r="A141" s="40" t="s">
        <v>22</v>
      </c>
      <c r="B141" s="36" t="s">
        <v>81</v>
      </c>
      <c r="C141" s="15" t="s">
        <v>197</v>
      </c>
      <c r="D141" s="15" t="s">
        <v>253</v>
      </c>
      <c r="E141" s="41" t="s">
        <v>387</v>
      </c>
      <c r="F141" s="79"/>
      <c r="G141" s="79"/>
      <c r="H141" s="79"/>
      <c r="I141" s="79"/>
      <c r="J141" s="73"/>
      <c r="K141" s="76"/>
      <c r="L141" s="116"/>
      <c r="M141" s="116"/>
    </row>
    <row r="142" spans="1:13" x14ac:dyDescent="0.25">
      <c r="A142" s="40" t="s">
        <v>22</v>
      </c>
      <c r="B142" s="36" t="s">
        <v>82</v>
      </c>
      <c r="C142" s="15" t="s">
        <v>198</v>
      </c>
      <c r="D142" s="15" t="s">
        <v>218</v>
      </c>
      <c r="E142" s="41" t="s">
        <v>388</v>
      </c>
      <c r="F142" s="79"/>
      <c r="G142" s="79"/>
      <c r="H142" s="79"/>
      <c r="I142" s="79"/>
      <c r="J142" s="73"/>
      <c r="K142" s="76"/>
      <c r="L142" s="116"/>
      <c r="M142" s="116"/>
    </row>
    <row r="143" spans="1:13" x14ac:dyDescent="0.25">
      <c r="A143" s="40" t="s">
        <v>22</v>
      </c>
      <c r="B143" s="36" t="s">
        <v>83</v>
      </c>
      <c r="C143" s="15" t="s">
        <v>199</v>
      </c>
      <c r="D143" s="15">
        <v>26432020</v>
      </c>
      <c r="E143" s="41" t="s">
        <v>389</v>
      </c>
      <c r="F143" s="80"/>
      <c r="G143" s="80"/>
      <c r="H143" s="80"/>
      <c r="I143" s="80"/>
      <c r="J143" s="74"/>
      <c r="K143" s="77"/>
      <c r="L143" s="117"/>
      <c r="M143" s="117"/>
    </row>
    <row r="144" spans="1:13" x14ac:dyDescent="0.25">
      <c r="A144" s="40" t="s">
        <v>22</v>
      </c>
      <c r="B144" s="36">
        <v>107010</v>
      </c>
      <c r="C144" s="15" t="s">
        <v>200</v>
      </c>
      <c r="D144" s="15" t="s">
        <v>218</v>
      </c>
      <c r="E144" s="41" t="s">
        <v>390</v>
      </c>
      <c r="F144" s="78">
        <v>5338.3357799999994</v>
      </c>
      <c r="G144" s="78">
        <v>5338.3357799999994</v>
      </c>
      <c r="H144" s="78">
        <v>5338.3357799999994</v>
      </c>
      <c r="I144" s="78">
        <v>5338.3357799999994</v>
      </c>
      <c r="J144" s="72">
        <f>+SUM(F144:I144)</f>
        <v>21353.343119999998</v>
      </c>
      <c r="K144" s="75">
        <f>+J144*1.21</f>
        <v>25837.545175199997</v>
      </c>
      <c r="L144" s="115"/>
      <c r="M144" s="115"/>
    </row>
    <row r="145" spans="1:13" x14ac:dyDescent="0.25">
      <c r="A145" s="40" t="s">
        <v>22</v>
      </c>
      <c r="B145" s="36">
        <v>107011</v>
      </c>
      <c r="C145" s="15" t="s">
        <v>201</v>
      </c>
      <c r="D145" s="15" t="s">
        <v>287</v>
      </c>
      <c r="E145" s="41" t="s">
        <v>391</v>
      </c>
      <c r="F145" s="79"/>
      <c r="G145" s="79"/>
      <c r="H145" s="79"/>
      <c r="I145" s="79"/>
      <c r="J145" s="73"/>
      <c r="K145" s="76"/>
      <c r="L145" s="116"/>
      <c r="M145" s="116"/>
    </row>
    <row r="146" spans="1:13" x14ac:dyDescent="0.25">
      <c r="A146" s="40" t="s">
        <v>22</v>
      </c>
      <c r="B146" s="36">
        <v>107012</v>
      </c>
      <c r="C146" s="15" t="s">
        <v>202</v>
      </c>
      <c r="D146" s="15" t="s">
        <v>288</v>
      </c>
      <c r="E146" s="41" t="s">
        <v>392</v>
      </c>
      <c r="F146" s="79"/>
      <c r="G146" s="79"/>
      <c r="H146" s="79"/>
      <c r="I146" s="79"/>
      <c r="J146" s="73"/>
      <c r="K146" s="76"/>
      <c r="L146" s="116"/>
      <c r="M146" s="116"/>
    </row>
    <row r="147" spans="1:13" x14ac:dyDescent="0.25">
      <c r="A147" s="40" t="s">
        <v>22</v>
      </c>
      <c r="B147" s="36">
        <v>107014</v>
      </c>
      <c r="C147" s="15" t="s">
        <v>203</v>
      </c>
      <c r="D147" s="15">
        <v>22201020</v>
      </c>
      <c r="E147" s="41" t="s">
        <v>393</v>
      </c>
      <c r="F147" s="79"/>
      <c r="G147" s="79"/>
      <c r="H147" s="79"/>
      <c r="I147" s="79"/>
      <c r="J147" s="73"/>
      <c r="K147" s="76"/>
      <c r="L147" s="116"/>
      <c r="M147" s="116"/>
    </row>
    <row r="148" spans="1:13" x14ac:dyDescent="0.25">
      <c r="A148" s="40" t="s">
        <v>22</v>
      </c>
      <c r="B148" s="36">
        <v>107015</v>
      </c>
      <c r="C148" s="15" t="s">
        <v>204</v>
      </c>
      <c r="D148" s="15">
        <v>26331020</v>
      </c>
      <c r="E148" s="41" t="s">
        <v>394</v>
      </c>
      <c r="F148" s="79"/>
      <c r="G148" s="79"/>
      <c r="H148" s="79"/>
      <c r="I148" s="79"/>
      <c r="J148" s="73"/>
      <c r="K148" s="76"/>
      <c r="L148" s="116"/>
      <c r="M148" s="116"/>
    </row>
    <row r="149" spans="1:13" x14ac:dyDescent="0.25">
      <c r="A149" s="40" t="s">
        <v>22</v>
      </c>
      <c r="B149" s="36">
        <v>107032</v>
      </c>
      <c r="C149" s="15" t="s">
        <v>205</v>
      </c>
      <c r="D149" s="15">
        <v>222050</v>
      </c>
      <c r="E149" s="41" t="s">
        <v>395</v>
      </c>
      <c r="F149" s="79"/>
      <c r="G149" s="79"/>
      <c r="H149" s="79"/>
      <c r="I149" s="79"/>
      <c r="J149" s="73"/>
      <c r="K149" s="76"/>
      <c r="L149" s="116"/>
      <c r="M149" s="116"/>
    </row>
    <row r="150" spans="1:13" x14ac:dyDescent="0.25">
      <c r="A150" s="40" t="s">
        <v>22</v>
      </c>
      <c r="B150" s="36" t="s">
        <v>84</v>
      </c>
      <c r="C150" s="15" t="s">
        <v>206</v>
      </c>
      <c r="D150" s="15">
        <v>20046020</v>
      </c>
      <c r="E150" s="41" t="s">
        <v>396</v>
      </c>
      <c r="F150" s="80"/>
      <c r="G150" s="80"/>
      <c r="H150" s="80"/>
      <c r="I150" s="80"/>
      <c r="J150" s="74"/>
      <c r="K150" s="77"/>
      <c r="L150" s="117"/>
      <c r="M150" s="117"/>
    </row>
    <row r="151" spans="1:13" x14ac:dyDescent="0.25">
      <c r="A151" s="48" t="s">
        <v>22</v>
      </c>
      <c r="B151" s="49" t="s">
        <v>85</v>
      </c>
      <c r="C151" s="50" t="s">
        <v>207</v>
      </c>
      <c r="D151" s="50" t="s">
        <v>289</v>
      </c>
      <c r="E151" s="51" t="s">
        <v>397</v>
      </c>
      <c r="F151" s="119">
        <v>1285</v>
      </c>
      <c r="G151" s="119">
        <v>2775</v>
      </c>
      <c r="H151" s="119">
        <v>2775</v>
      </c>
      <c r="I151" s="119">
        <v>2775</v>
      </c>
      <c r="J151" s="119">
        <f>+SUM(F151:I156)</f>
        <v>9610</v>
      </c>
      <c r="K151" s="119">
        <f>+J151*1.21</f>
        <v>11628.1</v>
      </c>
      <c r="L151" s="115"/>
      <c r="M151" s="115"/>
    </row>
    <row r="152" spans="1:13" x14ac:dyDescent="0.25">
      <c r="A152" s="48" t="s">
        <v>22</v>
      </c>
      <c r="B152" s="49" t="s">
        <v>86</v>
      </c>
      <c r="C152" s="50" t="s">
        <v>207</v>
      </c>
      <c r="D152" s="50" t="s">
        <v>289</v>
      </c>
      <c r="E152" s="51" t="s">
        <v>398</v>
      </c>
      <c r="F152" s="120"/>
      <c r="G152" s="120"/>
      <c r="H152" s="120"/>
      <c r="I152" s="120"/>
      <c r="J152" s="120"/>
      <c r="K152" s="120"/>
      <c r="L152" s="116"/>
      <c r="M152" s="116"/>
    </row>
    <row r="153" spans="1:13" x14ac:dyDescent="0.25">
      <c r="A153" s="48" t="s">
        <v>22</v>
      </c>
      <c r="B153" s="49" t="s">
        <v>87</v>
      </c>
      <c r="C153" s="50" t="s">
        <v>207</v>
      </c>
      <c r="D153" s="50" t="s">
        <v>289</v>
      </c>
      <c r="E153" s="51" t="s">
        <v>399</v>
      </c>
      <c r="F153" s="120"/>
      <c r="G153" s="120"/>
      <c r="H153" s="120"/>
      <c r="I153" s="120"/>
      <c r="J153" s="120"/>
      <c r="K153" s="120"/>
      <c r="L153" s="116"/>
      <c r="M153" s="116"/>
    </row>
    <row r="154" spans="1:13" x14ac:dyDescent="0.25">
      <c r="A154" s="48" t="s">
        <v>22</v>
      </c>
      <c r="B154" s="49"/>
      <c r="C154" s="50" t="s">
        <v>404</v>
      </c>
      <c r="D154" s="50" t="s">
        <v>405</v>
      </c>
      <c r="E154" s="51" t="s">
        <v>406</v>
      </c>
      <c r="F154" s="120"/>
      <c r="G154" s="120"/>
      <c r="H154" s="120"/>
      <c r="I154" s="120"/>
      <c r="J154" s="120"/>
      <c r="K154" s="120"/>
      <c r="L154" s="116"/>
      <c r="M154" s="116"/>
    </row>
    <row r="155" spans="1:13" x14ac:dyDescent="0.25">
      <c r="A155" s="48" t="s">
        <v>22</v>
      </c>
      <c r="B155" s="49" t="s">
        <v>88</v>
      </c>
      <c r="C155" s="50" t="s">
        <v>208</v>
      </c>
      <c r="D155" s="50" t="s">
        <v>290</v>
      </c>
      <c r="E155" s="51" t="s">
        <v>400</v>
      </c>
      <c r="F155" s="120"/>
      <c r="G155" s="120"/>
      <c r="H155" s="120"/>
      <c r="I155" s="120"/>
      <c r="J155" s="120"/>
      <c r="K155" s="120"/>
      <c r="L155" s="116"/>
      <c r="M155" s="116"/>
    </row>
    <row r="156" spans="1:13" ht="27" x14ac:dyDescent="0.25">
      <c r="A156" s="48" t="s">
        <v>22</v>
      </c>
      <c r="B156" s="49" t="s">
        <v>89</v>
      </c>
      <c r="C156" s="52" t="s">
        <v>209</v>
      </c>
      <c r="D156" s="50" t="s">
        <v>290</v>
      </c>
      <c r="E156" s="51" t="s">
        <v>401</v>
      </c>
      <c r="F156" s="121"/>
      <c r="G156" s="121"/>
      <c r="H156" s="121"/>
      <c r="I156" s="121"/>
      <c r="J156" s="121"/>
      <c r="K156" s="121"/>
      <c r="L156" s="116"/>
      <c r="M156" s="117"/>
    </row>
    <row r="157" spans="1:13" x14ac:dyDescent="0.25">
      <c r="A157" s="40" t="s">
        <v>407</v>
      </c>
      <c r="B157" s="36">
        <v>100873</v>
      </c>
      <c r="C157" s="15" t="s">
        <v>412</v>
      </c>
      <c r="D157" s="15">
        <v>201311520</v>
      </c>
      <c r="E157" s="41" t="s">
        <v>420</v>
      </c>
      <c r="F157" s="72">
        <v>1885.55</v>
      </c>
      <c r="G157" s="72">
        <v>1885.55</v>
      </c>
      <c r="H157" s="72">
        <v>1885.55</v>
      </c>
      <c r="I157" s="72">
        <v>1885.55</v>
      </c>
      <c r="J157" s="72">
        <f>+SUM(F157:I161)</f>
        <v>7542.2</v>
      </c>
      <c r="K157" s="72">
        <f>+J157*1.21</f>
        <v>9126.0619999999999</v>
      </c>
      <c r="L157" s="115"/>
      <c r="M157" s="115"/>
    </row>
    <row r="158" spans="1:13" x14ac:dyDescent="0.25">
      <c r="A158" s="40" t="s">
        <v>407</v>
      </c>
      <c r="B158" s="36" t="s">
        <v>408</v>
      </c>
      <c r="C158" s="15" t="s">
        <v>413</v>
      </c>
      <c r="D158" s="15"/>
      <c r="E158" s="41">
        <v>330847</v>
      </c>
      <c r="F158" s="73"/>
      <c r="G158" s="73"/>
      <c r="H158" s="73"/>
      <c r="I158" s="73"/>
      <c r="J158" s="73"/>
      <c r="K158" s="73"/>
      <c r="L158" s="116"/>
      <c r="M158" s="116"/>
    </row>
    <row r="159" spans="1:13" x14ac:dyDescent="0.25">
      <c r="A159" s="40" t="s">
        <v>407</v>
      </c>
      <c r="B159" s="36" t="s">
        <v>409</v>
      </c>
      <c r="C159" s="15" t="s">
        <v>414</v>
      </c>
      <c r="D159" s="15" t="s">
        <v>417</v>
      </c>
      <c r="E159" s="41" t="s">
        <v>421</v>
      </c>
      <c r="F159" s="73"/>
      <c r="G159" s="73"/>
      <c r="H159" s="73"/>
      <c r="I159" s="73"/>
      <c r="J159" s="73"/>
      <c r="K159" s="73"/>
      <c r="L159" s="116"/>
      <c r="M159" s="116"/>
    </row>
    <row r="160" spans="1:13" x14ac:dyDescent="0.25">
      <c r="A160" s="40" t="s">
        <v>407</v>
      </c>
      <c r="B160" s="36" t="s">
        <v>410</v>
      </c>
      <c r="C160" s="15" t="s">
        <v>415</v>
      </c>
      <c r="D160" s="15" t="s">
        <v>418</v>
      </c>
      <c r="E160" s="41" t="s">
        <v>422</v>
      </c>
      <c r="F160" s="73"/>
      <c r="G160" s="73"/>
      <c r="H160" s="73"/>
      <c r="I160" s="73"/>
      <c r="J160" s="73"/>
      <c r="K160" s="73"/>
      <c r="L160" s="116"/>
      <c r="M160" s="116"/>
    </row>
    <row r="161" spans="1:13" x14ac:dyDescent="0.25">
      <c r="A161" s="40" t="s">
        <v>407</v>
      </c>
      <c r="B161" s="36" t="s">
        <v>411</v>
      </c>
      <c r="C161" s="15" t="s">
        <v>416</v>
      </c>
      <c r="D161" s="15" t="s">
        <v>419</v>
      </c>
      <c r="E161" s="41" t="s">
        <v>423</v>
      </c>
      <c r="F161" s="74"/>
      <c r="G161" s="74"/>
      <c r="H161" s="74"/>
      <c r="I161" s="74"/>
      <c r="J161" s="74"/>
      <c r="K161" s="74"/>
      <c r="L161" s="117"/>
      <c r="M161" s="117"/>
    </row>
    <row r="162" spans="1:13" x14ac:dyDescent="0.25">
      <c r="A162" s="40" t="s">
        <v>424</v>
      </c>
      <c r="B162" s="36">
        <v>1026</v>
      </c>
      <c r="C162" s="15" t="s">
        <v>425</v>
      </c>
      <c r="D162" s="15" t="s">
        <v>438</v>
      </c>
      <c r="E162" s="41" t="s">
        <v>449</v>
      </c>
      <c r="F162" s="72">
        <v>3885.24</v>
      </c>
      <c r="G162" s="72">
        <v>3885.24</v>
      </c>
      <c r="H162" s="72">
        <v>3885.24</v>
      </c>
      <c r="I162" s="72">
        <v>3885.24</v>
      </c>
      <c r="J162" s="72">
        <f>+SUM(F162:I171)</f>
        <v>15540.96</v>
      </c>
      <c r="K162" s="72">
        <f>+J162*1.21</f>
        <v>18804.561599999997</v>
      </c>
      <c r="L162" s="115"/>
      <c r="M162" s="115"/>
    </row>
    <row r="163" spans="1:13" x14ac:dyDescent="0.25">
      <c r="A163" s="40" t="s">
        <v>424</v>
      </c>
      <c r="B163" s="36">
        <v>1029</v>
      </c>
      <c r="C163" s="15" t="s">
        <v>426</v>
      </c>
      <c r="D163" s="15" t="s">
        <v>439</v>
      </c>
      <c r="E163" s="41" t="s">
        <v>450</v>
      </c>
      <c r="F163" s="73"/>
      <c r="G163" s="73"/>
      <c r="H163" s="73"/>
      <c r="I163" s="73"/>
      <c r="J163" s="73"/>
      <c r="K163" s="73"/>
      <c r="L163" s="116"/>
      <c r="M163" s="116"/>
    </row>
    <row r="164" spans="1:13" x14ac:dyDescent="0.25">
      <c r="A164" s="40" t="s">
        <v>424</v>
      </c>
      <c r="B164" s="36">
        <v>1028</v>
      </c>
      <c r="C164" s="15" t="s">
        <v>427</v>
      </c>
      <c r="D164" s="15" t="s">
        <v>440</v>
      </c>
      <c r="E164" s="41" t="s">
        <v>451</v>
      </c>
      <c r="F164" s="73"/>
      <c r="G164" s="73"/>
      <c r="H164" s="73"/>
      <c r="I164" s="73"/>
      <c r="J164" s="73"/>
      <c r="K164" s="73"/>
      <c r="L164" s="116"/>
      <c r="M164" s="116"/>
    </row>
    <row r="165" spans="1:13" x14ac:dyDescent="0.25">
      <c r="A165" s="40" t="s">
        <v>424</v>
      </c>
      <c r="B165" s="36">
        <v>1030</v>
      </c>
      <c r="C165" s="15" t="s">
        <v>428</v>
      </c>
      <c r="D165" s="15" t="s">
        <v>441</v>
      </c>
      <c r="E165" s="41" t="s">
        <v>452</v>
      </c>
      <c r="F165" s="73"/>
      <c r="G165" s="73"/>
      <c r="H165" s="73"/>
      <c r="I165" s="73"/>
      <c r="J165" s="73"/>
      <c r="K165" s="73"/>
      <c r="L165" s="116"/>
      <c r="M165" s="116"/>
    </row>
    <row r="166" spans="1:13" x14ac:dyDescent="0.25">
      <c r="A166" s="40" t="s">
        <v>424</v>
      </c>
      <c r="B166" s="36"/>
      <c r="C166" s="15" t="s">
        <v>429</v>
      </c>
      <c r="D166" s="15" t="s">
        <v>442</v>
      </c>
      <c r="E166" s="41" t="s">
        <v>453</v>
      </c>
      <c r="F166" s="73"/>
      <c r="G166" s="73"/>
      <c r="H166" s="73"/>
      <c r="I166" s="73"/>
      <c r="J166" s="73"/>
      <c r="K166" s="73"/>
      <c r="L166" s="116"/>
      <c r="M166" s="116"/>
    </row>
    <row r="167" spans="1:13" x14ac:dyDescent="0.25">
      <c r="A167" s="40" t="s">
        <v>424</v>
      </c>
      <c r="B167" s="36">
        <v>1027</v>
      </c>
      <c r="C167" s="15" t="s">
        <v>429</v>
      </c>
      <c r="D167" s="15" t="s">
        <v>442</v>
      </c>
      <c r="E167" s="41" t="s">
        <v>454</v>
      </c>
      <c r="F167" s="73"/>
      <c r="G167" s="73"/>
      <c r="H167" s="73"/>
      <c r="I167" s="73"/>
      <c r="J167" s="73"/>
      <c r="K167" s="73"/>
      <c r="L167" s="116"/>
      <c r="M167" s="116"/>
    </row>
    <row r="168" spans="1:13" x14ac:dyDescent="0.25">
      <c r="A168" s="40" t="s">
        <v>424</v>
      </c>
      <c r="B168" s="36">
        <v>1031</v>
      </c>
      <c r="C168" s="15" t="s">
        <v>430</v>
      </c>
      <c r="D168" s="15" t="s">
        <v>279</v>
      </c>
      <c r="E168" s="41" t="s">
        <v>455</v>
      </c>
      <c r="F168" s="73"/>
      <c r="G168" s="73"/>
      <c r="H168" s="73"/>
      <c r="I168" s="73"/>
      <c r="J168" s="73"/>
      <c r="K168" s="73"/>
      <c r="L168" s="116"/>
      <c r="M168" s="116"/>
    </row>
    <row r="169" spans="1:13" x14ac:dyDescent="0.25">
      <c r="A169" s="40" t="s">
        <v>424</v>
      </c>
      <c r="B169" s="36">
        <v>1025</v>
      </c>
      <c r="C169" s="15" t="s">
        <v>431</v>
      </c>
      <c r="D169" s="15" t="s">
        <v>443</v>
      </c>
      <c r="E169" s="41">
        <v>201049</v>
      </c>
      <c r="F169" s="73"/>
      <c r="G169" s="73"/>
      <c r="H169" s="73"/>
      <c r="I169" s="73"/>
      <c r="J169" s="73"/>
      <c r="K169" s="73"/>
      <c r="L169" s="116"/>
      <c r="M169" s="116"/>
    </row>
    <row r="170" spans="1:13" x14ac:dyDescent="0.25">
      <c r="A170" s="40" t="s">
        <v>424</v>
      </c>
      <c r="B170" s="36"/>
      <c r="C170" s="15" t="s">
        <v>432</v>
      </c>
      <c r="D170" s="15" t="s">
        <v>444</v>
      </c>
      <c r="E170" s="41"/>
      <c r="F170" s="73"/>
      <c r="G170" s="73"/>
      <c r="H170" s="73"/>
      <c r="I170" s="73"/>
      <c r="J170" s="73"/>
      <c r="K170" s="73"/>
      <c r="L170" s="116"/>
      <c r="M170" s="116"/>
    </row>
    <row r="171" spans="1:13" x14ac:dyDescent="0.25">
      <c r="A171" s="40" t="s">
        <v>424</v>
      </c>
      <c r="B171" s="36"/>
      <c r="C171" s="15" t="s">
        <v>433</v>
      </c>
      <c r="D171" s="15" t="s">
        <v>445</v>
      </c>
      <c r="E171" s="41"/>
      <c r="F171" s="74"/>
      <c r="G171" s="74"/>
      <c r="H171" s="74"/>
      <c r="I171" s="74"/>
      <c r="J171" s="74"/>
      <c r="K171" s="74"/>
      <c r="L171" s="117"/>
      <c r="M171" s="117"/>
    </row>
    <row r="172" spans="1:13" x14ac:dyDescent="0.25">
      <c r="A172" s="40" t="s">
        <v>424</v>
      </c>
      <c r="B172" s="36"/>
      <c r="C172" s="15" t="s">
        <v>434</v>
      </c>
      <c r="D172" s="15" t="s">
        <v>254</v>
      </c>
      <c r="E172" s="41" t="s">
        <v>456</v>
      </c>
      <c r="F172" s="78">
        <v>850</v>
      </c>
      <c r="G172" s="78">
        <v>850</v>
      </c>
      <c r="H172" s="78">
        <v>850</v>
      </c>
      <c r="I172" s="78">
        <v>850</v>
      </c>
      <c r="J172" s="72">
        <f>+SUM(F172:I175)</f>
        <v>3400</v>
      </c>
      <c r="K172" s="75">
        <f>+J172*1.21</f>
        <v>4114</v>
      </c>
      <c r="L172" s="33"/>
      <c r="M172" s="32"/>
    </row>
    <row r="173" spans="1:13" x14ac:dyDescent="0.25">
      <c r="A173" s="40" t="s">
        <v>424</v>
      </c>
      <c r="B173" s="36">
        <v>401</v>
      </c>
      <c r="C173" s="15" t="s">
        <v>435</v>
      </c>
      <c r="D173" s="15" t="s">
        <v>446</v>
      </c>
      <c r="E173" s="41" t="s">
        <v>457</v>
      </c>
      <c r="F173" s="79"/>
      <c r="G173" s="79"/>
      <c r="H173" s="79"/>
      <c r="I173" s="79"/>
      <c r="J173" s="73"/>
      <c r="K173" s="76"/>
      <c r="L173" s="33"/>
      <c r="M173" s="32"/>
    </row>
    <row r="174" spans="1:13" x14ac:dyDescent="0.25">
      <c r="A174" s="40" t="s">
        <v>424</v>
      </c>
      <c r="B174" s="36">
        <v>1169</v>
      </c>
      <c r="C174" s="15" t="s">
        <v>436</v>
      </c>
      <c r="D174" s="15" t="s">
        <v>447</v>
      </c>
      <c r="E174" s="41" t="s">
        <v>458</v>
      </c>
      <c r="F174" s="79"/>
      <c r="G174" s="79"/>
      <c r="H174" s="79"/>
      <c r="I174" s="79"/>
      <c r="J174" s="73"/>
      <c r="K174" s="76"/>
      <c r="L174" s="33"/>
      <c r="M174" s="32"/>
    </row>
    <row r="175" spans="1:13" ht="14.25" thickBot="1" x14ac:dyDescent="0.3">
      <c r="A175" s="55" t="s">
        <v>424</v>
      </c>
      <c r="B175" s="56">
        <v>403</v>
      </c>
      <c r="C175" s="57" t="s">
        <v>437</v>
      </c>
      <c r="D175" s="57" t="s">
        <v>448</v>
      </c>
      <c r="E175" s="58" t="s">
        <v>459</v>
      </c>
      <c r="F175" s="79"/>
      <c r="G175" s="79"/>
      <c r="H175" s="137"/>
      <c r="I175" s="79"/>
      <c r="J175" s="73"/>
      <c r="K175" s="76"/>
      <c r="L175" s="63"/>
      <c r="M175" s="67"/>
    </row>
    <row r="176" spans="1:13" ht="23.25" customHeight="1" x14ac:dyDescent="0.2">
      <c r="A176" s="134" t="s">
        <v>480</v>
      </c>
      <c r="B176" s="135"/>
      <c r="C176" s="126" t="s">
        <v>479</v>
      </c>
      <c r="D176" s="127"/>
      <c r="E176" s="128"/>
      <c r="F176" s="59">
        <f>+SUM(F21:F175)</f>
        <v>94179.377192</v>
      </c>
      <c r="G176" s="59">
        <f>+SUM(G21:G175)</f>
        <v>95669.377192</v>
      </c>
      <c r="H176" s="59">
        <f>+SUM(H21:H175)</f>
        <v>95669.377192</v>
      </c>
      <c r="I176" s="59">
        <f>+SUM(I21:I175)</f>
        <v>95669.377192</v>
      </c>
      <c r="J176" s="60">
        <f>+F176+G176+H176+I176+0.01</f>
        <v>381187.51876800001</v>
      </c>
      <c r="K176" s="60">
        <f>+SUM(F176+G176+H176+I176)*1.21</f>
        <v>461236.88560927997</v>
      </c>
      <c r="L176" s="68">
        <f>SUM(L21:L175)</f>
        <v>0</v>
      </c>
      <c r="M176" s="69">
        <f>SUM(M21:M175)</f>
        <v>0</v>
      </c>
    </row>
    <row r="177" spans="1:13" ht="25.5" customHeight="1" thickBot="1" x14ac:dyDescent="0.25">
      <c r="A177" s="136"/>
      <c r="B177" s="136"/>
      <c r="C177" s="129" t="s">
        <v>482</v>
      </c>
      <c r="D177" s="130"/>
      <c r="E177" s="131"/>
      <c r="F177" s="53">
        <v>89865.02</v>
      </c>
      <c r="G177" s="53">
        <v>89865.02</v>
      </c>
      <c r="H177" s="53">
        <v>89865.02</v>
      </c>
      <c r="I177" s="53">
        <v>89865.02</v>
      </c>
      <c r="J177" s="54">
        <f>+SUM(F177:I177)</f>
        <v>359460.08</v>
      </c>
      <c r="K177" s="140">
        <f>+J177*1.21</f>
        <v>434946.69680000003</v>
      </c>
      <c r="L177" s="70">
        <f>J177</f>
        <v>359460.08</v>
      </c>
      <c r="M177" s="71">
        <f>K177</f>
        <v>434946.69680000003</v>
      </c>
    </row>
    <row r="178" spans="1:13" ht="14.25" thickBot="1" x14ac:dyDescent="0.25">
      <c r="A178" s="136"/>
      <c r="B178" s="136"/>
      <c r="D178" s="132" t="s">
        <v>476</v>
      </c>
      <c r="E178" s="133"/>
      <c r="F178" s="61">
        <f t="shared" ref="F178:I178" si="0">+SUM(F176:F177)</f>
        <v>184044.397192</v>
      </c>
      <c r="G178" s="61">
        <f t="shared" si="0"/>
        <v>185534.397192</v>
      </c>
      <c r="H178" s="61">
        <f t="shared" si="0"/>
        <v>185534.397192</v>
      </c>
      <c r="I178" s="61">
        <f t="shared" si="0"/>
        <v>185534.397192</v>
      </c>
      <c r="J178" s="62">
        <f>+J176+J177</f>
        <v>740647.59876800003</v>
      </c>
      <c r="K178" s="139">
        <f>+J178*1.21</f>
        <v>896183.59450928005</v>
      </c>
      <c r="L178" s="65">
        <f>L176+L177</f>
        <v>359460.08</v>
      </c>
      <c r="M178" s="66">
        <f>M176+M177</f>
        <v>434946.69680000003</v>
      </c>
    </row>
    <row r="179" spans="1:13" ht="14.25" thickBot="1" x14ac:dyDescent="0.3">
      <c r="A179" s="136"/>
      <c r="B179" s="136"/>
      <c r="J179" s="122" t="s">
        <v>476</v>
      </c>
      <c r="K179" s="123"/>
      <c r="L179" s="124" t="s">
        <v>477</v>
      </c>
      <c r="M179" s="125"/>
    </row>
    <row r="180" spans="1:13" x14ac:dyDescent="0.25">
      <c r="A180" s="64" t="s">
        <v>481</v>
      </c>
      <c r="K180" s="138"/>
    </row>
    <row r="181" spans="1:13" x14ac:dyDescent="0.25">
      <c r="K181" s="138"/>
      <c r="L181" s="138"/>
    </row>
  </sheetData>
  <mergeCells count="193">
    <mergeCell ref="J179:K179"/>
    <mergeCell ref="L179:M179"/>
    <mergeCell ref="C176:E176"/>
    <mergeCell ref="C177:E177"/>
    <mergeCell ref="D178:E178"/>
    <mergeCell ref="A176:B179"/>
    <mergeCell ref="F162:F171"/>
    <mergeCell ref="G162:G171"/>
    <mergeCell ref="H162:H171"/>
    <mergeCell ref="I162:I171"/>
    <mergeCell ref="J162:J171"/>
    <mergeCell ref="K162:K171"/>
    <mergeCell ref="L162:L171"/>
    <mergeCell ref="M162:M171"/>
    <mergeCell ref="F172:F175"/>
    <mergeCell ref="G172:G175"/>
    <mergeCell ref="H172:H175"/>
    <mergeCell ref="I172:I175"/>
    <mergeCell ref="J172:J175"/>
    <mergeCell ref="K172:K175"/>
    <mergeCell ref="L144:L150"/>
    <mergeCell ref="M144:M150"/>
    <mergeCell ref="M151:M156"/>
    <mergeCell ref="F157:F161"/>
    <mergeCell ref="G157:G161"/>
    <mergeCell ref="H157:H161"/>
    <mergeCell ref="I157:I161"/>
    <mergeCell ref="J157:J161"/>
    <mergeCell ref="K157:K161"/>
    <mergeCell ref="L157:L161"/>
    <mergeCell ref="M157:M161"/>
    <mergeCell ref="L151:L156"/>
    <mergeCell ref="F151:F156"/>
    <mergeCell ref="G151:G156"/>
    <mergeCell ref="H151:H156"/>
    <mergeCell ref="I151:I156"/>
    <mergeCell ref="J151:J156"/>
    <mergeCell ref="K151:K156"/>
    <mergeCell ref="M93:M94"/>
    <mergeCell ref="L95:L106"/>
    <mergeCell ref="M95:M106"/>
    <mergeCell ref="L107:L121"/>
    <mergeCell ref="M107:M121"/>
    <mergeCell ref="L122:L136"/>
    <mergeCell ref="M122:M136"/>
    <mergeCell ref="L137:L143"/>
    <mergeCell ref="M137:M143"/>
    <mergeCell ref="L21:L23"/>
    <mergeCell ref="M21:M23"/>
    <mergeCell ref="L24:L29"/>
    <mergeCell ref="M24:M29"/>
    <mergeCell ref="L30:L36"/>
    <mergeCell ref="M30:M36"/>
    <mergeCell ref="L37:L43"/>
    <mergeCell ref="M37:M43"/>
    <mergeCell ref="L44:L47"/>
    <mergeCell ref="M44:M47"/>
    <mergeCell ref="L48:L50"/>
    <mergeCell ref="M48:M50"/>
    <mergeCell ref="L51:L59"/>
    <mergeCell ref="M51:M59"/>
    <mergeCell ref="L60:L64"/>
    <mergeCell ref="M60:M64"/>
    <mergeCell ref="L65:L71"/>
    <mergeCell ref="M65:M71"/>
    <mergeCell ref="L72:L78"/>
    <mergeCell ref="M72:M78"/>
    <mergeCell ref="L79:L84"/>
    <mergeCell ref="M79:M84"/>
    <mergeCell ref="L85:L92"/>
    <mergeCell ref="F107:F121"/>
    <mergeCell ref="G107:G121"/>
    <mergeCell ref="H107:H121"/>
    <mergeCell ref="I107:I121"/>
    <mergeCell ref="J107:J121"/>
    <mergeCell ref="K107:K121"/>
    <mergeCell ref="F79:F84"/>
    <mergeCell ref="G79:G84"/>
    <mergeCell ref="H79:H84"/>
    <mergeCell ref="I79:I84"/>
    <mergeCell ref="K93:K94"/>
    <mergeCell ref="F95:F106"/>
    <mergeCell ref="G95:G106"/>
    <mergeCell ref="H95:H106"/>
    <mergeCell ref="I95:I106"/>
    <mergeCell ref="J95:J106"/>
    <mergeCell ref="K95:K106"/>
    <mergeCell ref="J79:J84"/>
    <mergeCell ref="K79:K84"/>
    <mergeCell ref="M85:M92"/>
    <mergeCell ref="L93:L94"/>
    <mergeCell ref="B7:C7"/>
    <mergeCell ref="C5:F5"/>
    <mergeCell ref="C6:F6"/>
    <mergeCell ref="A19:E19"/>
    <mergeCell ref="C16:E16"/>
    <mergeCell ref="C10:E10"/>
    <mergeCell ref="C11:E11"/>
    <mergeCell ref="C14:E14"/>
    <mergeCell ref="C12:E12"/>
    <mergeCell ref="C15:E15"/>
    <mergeCell ref="C13:E13"/>
    <mergeCell ref="C8:E8"/>
    <mergeCell ref="C9:E9"/>
    <mergeCell ref="J21:J23"/>
    <mergeCell ref="K21:K23"/>
    <mergeCell ref="F24:F29"/>
    <mergeCell ref="G24:G29"/>
    <mergeCell ref="H24:H29"/>
    <mergeCell ref="I24:I29"/>
    <mergeCell ref="J24:J29"/>
    <mergeCell ref="K24:K29"/>
    <mergeCell ref="F21:F23"/>
    <mergeCell ref="G21:G23"/>
    <mergeCell ref="H21:H23"/>
    <mergeCell ref="I21:I23"/>
    <mergeCell ref="J30:J36"/>
    <mergeCell ref="K30:K36"/>
    <mergeCell ref="F37:F43"/>
    <mergeCell ref="G37:G43"/>
    <mergeCell ref="H37:H43"/>
    <mergeCell ref="I37:I43"/>
    <mergeCell ref="J37:J43"/>
    <mergeCell ref="K37:K43"/>
    <mergeCell ref="F30:F36"/>
    <mergeCell ref="G30:G36"/>
    <mergeCell ref="H30:H36"/>
    <mergeCell ref="I30:I36"/>
    <mergeCell ref="J44:J47"/>
    <mergeCell ref="K44:K47"/>
    <mergeCell ref="F48:F50"/>
    <mergeCell ref="G48:G50"/>
    <mergeCell ref="H48:H50"/>
    <mergeCell ref="I48:I50"/>
    <mergeCell ref="J48:J50"/>
    <mergeCell ref="K48:K50"/>
    <mergeCell ref="F44:F47"/>
    <mergeCell ref="G44:G47"/>
    <mergeCell ref="H44:H47"/>
    <mergeCell ref="I44:I47"/>
    <mergeCell ref="J51:J59"/>
    <mergeCell ref="K51:K59"/>
    <mergeCell ref="F60:F64"/>
    <mergeCell ref="G60:G64"/>
    <mergeCell ref="H60:H64"/>
    <mergeCell ref="I60:I64"/>
    <mergeCell ref="J60:J64"/>
    <mergeCell ref="K60:K64"/>
    <mergeCell ref="F51:F59"/>
    <mergeCell ref="G51:G59"/>
    <mergeCell ref="H51:H59"/>
    <mergeCell ref="I51:I59"/>
    <mergeCell ref="K65:K71"/>
    <mergeCell ref="F72:F78"/>
    <mergeCell ref="G72:G78"/>
    <mergeCell ref="H72:H78"/>
    <mergeCell ref="I72:I78"/>
    <mergeCell ref="J72:J78"/>
    <mergeCell ref="K72:K78"/>
    <mergeCell ref="F65:F71"/>
    <mergeCell ref="G65:G71"/>
    <mergeCell ref="H65:H71"/>
    <mergeCell ref="I65:I71"/>
    <mergeCell ref="J65:J71"/>
    <mergeCell ref="F85:F92"/>
    <mergeCell ref="G85:G92"/>
    <mergeCell ref="H85:H92"/>
    <mergeCell ref="I85:I92"/>
    <mergeCell ref="J85:J92"/>
    <mergeCell ref="K85:K92"/>
    <mergeCell ref="F93:F94"/>
    <mergeCell ref="G93:G94"/>
    <mergeCell ref="H93:H94"/>
    <mergeCell ref="I93:I94"/>
    <mergeCell ref="J93:J94"/>
    <mergeCell ref="J144:J150"/>
    <mergeCell ref="K144:K150"/>
    <mergeCell ref="F144:F150"/>
    <mergeCell ref="G144:G150"/>
    <mergeCell ref="H144:H150"/>
    <mergeCell ref="I144:I150"/>
    <mergeCell ref="J122:J136"/>
    <mergeCell ref="K122:K136"/>
    <mergeCell ref="F137:F143"/>
    <mergeCell ref="G137:G143"/>
    <mergeCell ref="H137:H143"/>
    <mergeCell ref="I137:I143"/>
    <mergeCell ref="J137:J143"/>
    <mergeCell ref="K137:K143"/>
    <mergeCell ref="F122:F136"/>
    <mergeCell ref="G122:G136"/>
    <mergeCell ref="H122:H136"/>
    <mergeCell ref="I122:I136"/>
  </mergeCells>
  <printOptions horizontalCentered="1"/>
  <pageMargins left="0.35433070866141736" right="0.35433070866141736" top="0.39370078740157483" bottom="0.39370078740157483" header="0" footer="0"/>
  <pageSetup paperSize="9" scale="41" fitToHeight="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Annex 3 OE</vt:lpstr>
      <vt:lpstr>'Annex 3 OE'!Área_de_impresión</vt:lpstr>
    </vt:vector>
  </TitlesOfParts>
  <Company>CSC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HCP</dc:creator>
  <cp:lastModifiedBy>BARALDES, DANIEL (UC-DIR.ECON)</cp:lastModifiedBy>
  <cp:lastPrinted>2021-11-02T15:26:54Z</cp:lastPrinted>
  <dcterms:created xsi:type="dcterms:W3CDTF">2014-08-05T11:24:47Z</dcterms:created>
  <dcterms:modified xsi:type="dcterms:W3CDTF">2021-11-12T16:22:54Z</dcterms:modified>
</cp:coreProperties>
</file>