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5360" windowHeight="8130"/>
  </bookViews>
  <sheets>
    <sheet name="Immobilitzadors, benes, aposits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97" i="1" l="1"/>
  <c r="M93" i="1"/>
  <c r="M91" i="1"/>
  <c r="M89" i="1"/>
  <c r="M87" i="1"/>
  <c r="M84" i="1"/>
  <c r="M78" i="1"/>
  <c r="M74" i="1"/>
  <c r="M72" i="1"/>
  <c r="M71" i="1"/>
  <c r="M69" i="1"/>
  <c r="M68" i="1"/>
  <c r="M66" i="1"/>
  <c r="M60" i="1"/>
  <c r="M57" i="1"/>
  <c r="M54" i="1"/>
  <c r="M51" i="1"/>
  <c r="M49" i="1"/>
  <c r="M45" i="1"/>
  <c r="M43" i="1"/>
  <c r="M27" i="1"/>
  <c r="M24" i="1"/>
  <c r="M21" i="1"/>
  <c r="M20" i="1"/>
  <c r="M13" i="1"/>
  <c r="M12" i="1"/>
  <c r="I12" i="1" l="1"/>
  <c r="J12" i="1"/>
  <c r="K12" i="1" s="1"/>
  <c r="L12" i="1"/>
  <c r="I13" i="1"/>
  <c r="J13" i="1"/>
  <c r="K13" i="1" s="1"/>
  <c r="I14" i="1"/>
  <c r="J14" i="1"/>
  <c r="K14" i="1" s="1"/>
  <c r="I15" i="1"/>
  <c r="J15" i="1"/>
  <c r="K15" i="1" s="1"/>
  <c r="L15" i="1"/>
  <c r="I16" i="1"/>
  <c r="J16" i="1"/>
  <c r="K16" i="1" s="1"/>
  <c r="L16" i="1"/>
  <c r="I17" i="1"/>
  <c r="J17" i="1"/>
  <c r="K17" i="1" s="1"/>
  <c r="I18" i="1"/>
  <c r="J18" i="1"/>
  <c r="K18" i="1" s="1"/>
  <c r="I19" i="1"/>
  <c r="J19" i="1"/>
  <c r="K19" i="1" s="1"/>
  <c r="L19" i="1"/>
  <c r="I20" i="1"/>
  <c r="J20" i="1"/>
  <c r="K20" i="1" s="1"/>
  <c r="L20" i="1"/>
  <c r="I21" i="1"/>
  <c r="J21" i="1"/>
  <c r="K21" i="1" s="1"/>
  <c r="I22" i="1"/>
  <c r="J22" i="1"/>
  <c r="K22" i="1" s="1"/>
  <c r="I23" i="1"/>
  <c r="J23" i="1"/>
  <c r="K23" i="1" s="1"/>
  <c r="L23" i="1"/>
  <c r="I24" i="1"/>
  <c r="J24" i="1"/>
  <c r="K24" i="1" s="1"/>
  <c r="L24" i="1"/>
  <c r="I25" i="1"/>
  <c r="J25" i="1"/>
  <c r="K25" i="1" s="1"/>
  <c r="I26" i="1"/>
  <c r="J26" i="1"/>
  <c r="K26" i="1" s="1"/>
  <c r="I27" i="1"/>
  <c r="J27" i="1"/>
  <c r="K27" i="1" s="1"/>
  <c r="L27" i="1"/>
  <c r="I28" i="1"/>
  <c r="J28" i="1"/>
  <c r="K28" i="1" s="1"/>
  <c r="L28" i="1"/>
  <c r="I29" i="1"/>
  <c r="J29" i="1"/>
  <c r="K29" i="1" s="1"/>
  <c r="I30" i="1"/>
  <c r="J30" i="1"/>
  <c r="K30" i="1" s="1"/>
  <c r="I31" i="1"/>
  <c r="J31" i="1"/>
  <c r="K31" i="1" s="1"/>
  <c r="L31" i="1"/>
  <c r="I32" i="1"/>
  <c r="J32" i="1"/>
  <c r="K32" i="1" s="1"/>
  <c r="L32" i="1"/>
  <c r="I33" i="1"/>
  <c r="J33" i="1"/>
  <c r="K33" i="1" s="1"/>
  <c r="I34" i="1"/>
  <c r="J34" i="1"/>
  <c r="K34" i="1" s="1"/>
  <c r="I35" i="1"/>
  <c r="J35" i="1"/>
  <c r="K35" i="1" s="1"/>
  <c r="L35" i="1"/>
  <c r="I36" i="1"/>
  <c r="J36" i="1"/>
  <c r="K36" i="1" s="1"/>
  <c r="L36" i="1"/>
  <c r="I37" i="1"/>
  <c r="J37" i="1"/>
  <c r="K37" i="1" s="1"/>
  <c r="I38" i="1"/>
  <c r="J38" i="1"/>
  <c r="K38" i="1" s="1"/>
  <c r="I39" i="1"/>
  <c r="J39" i="1"/>
  <c r="K39" i="1" s="1"/>
  <c r="L39" i="1"/>
  <c r="I40" i="1"/>
  <c r="J40" i="1"/>
  <c r="K40" i="1" s="1"/>
  <c r="L40" i="1"/>
  <c r="I41" i="1"/>
  <c r="J41" i="1"/>
  <c r="K41" i="1" s="1"/>
  <c r="I42" i="1"/>
  <c r="J42" i="1"/>
  <c r="K42" i="1" s="1"/>
  <c r="I43" i="1"/>
  <c r="J43" i="1"/>
  <c r="K43" i="1" s="1"/>
  <c r="L43" i="1"/>
  <c r="I44" i="1"/>
  <c r="J44" i="1"/>
  <c r="K44" i="1" s="1"/>
  <c r="L44" i="1"/>
  <c r="I45" i="1"/>
  <c r="J45" i="1"/>
  <c r="K45" i="1" s="1"/>
  <c r="I46" i="1"/>
  <c r="J46" i="1"/>
  <c r="K46" i="1" s="1"/>
  <c r="I47" i="1"/>
  <c r="J47" i="1"/>
  <c r="K47" i="1" s="1"/>
  <c r="L47" i="1"/>
  <c r="I48" i="1"/>
  <c r="J48" i="1"/>
  <c r="K48" i="1" s="1"/>
  <c r="L48" i="1"/>
  <c r="I49" i="1"/>
  <c r="J49" i="1"/>
  <c r="K49" i="1" s="1"/>
  <c r="I50" i="1"/>
  <c r="J50" i="1"/>
  <c r="K50" i="1" s="1"/>
  <c r="I51" i="1"/>
  <c r="J51" i="1"/>
  <c r="K51" i="1" s="1"/>
  <c r="L51" i="1"/>
  <c r="I52" i="1"/>
  <c r="J52" i="1"/>
  <c r="K52" i="1" s="1"/>
  <c r="L52" i="1"/>
  <c r="I53" i="1"/>
  <c r="J53" i="1"/>
  <c r="K53" i="1" s="1"/>
  <c r="I54" i="1"/>
  <c r="J54" i="1"/>
  <c r="K54" i="1" s="1"/>
  <c r="I55" i="1"/>
  <c r="J55" i="1"/>
  <c r="K55" i="1" s="1"/>
  <c r="L55" i="1"/>
  <c r="I56" i="1"/>
  <c r="J56" i="1"/>
  <c r="K56" i="1" s="1"/>
  <c r="L56" i="1"/>
  <c r="I57" i="1"/>
  <c r="J57" i="1"/>
  <c r="K57" i="1" s="1"/>
  <c r="I58" i="1"/>
  <c r="J58" i="1"/>
  <c r="K58" i="1" s="1"/>
  <c r="I59" i="1"/>
  <c r="J59" i="1"/>
  <c r="K59" i="1" s="1"/>
  <c r="L59" i="1"/>
  <c r="I60" i="1"/>
  <c r="J60" i="1"/>
  <c r="K60" i="1" s="1"/>
  <c r="L60" i="1"/>
  <c r="I61" i="1"/>
  <c r="J61" i="1"/>
  <c r="K61" i="1" s="1"/>
  <c r="I62" i="1"/>
  <c r="J62" i="1"/>
  <c r="K62" i="1" s="1"/>
  <c r="I63" i="1"/>
  <c r="J63" i="1"/>
  <c r="K63" i="1" s="1"/>
  <c r="L63" i="1"/>
  <c r="I64" i="1"/>
  <c r="J64" i="1"/>
  <c r="K64" i="1" s="1"/>
  <c r="L64" i="1"/>
  <c r="I65" i="1"/>
  <c r="J65" i="1"/>
  <c r="K65" i="1" s="1"/>
  <c r="I66" i="1"/>
  <c r="J66" i="1"/>
  <c r="K66" i="1" s="1"/>
  <c r="I67" i="1"/>
  <c r="J67" i="1"/>
  <c r="K67" i="1" s="1"/>
  <c r="L67" i="1"/>
  <c r="I68" i="1"/>
  <c r="J68" i="1"/>
  <c r="K68" i="1" s="1"/>
  <c r="L68" i="1"/>
  <c r="I69" i="1"/>
  <c r="J69" i="1"/>
  <c r="K69" i="1" s="1"/>
  <c r="I70" i="1"/>
  <c r="J70" i="1"/>
  <c r="K70" i="1" s="1"/>
  <c r="I71" i="1"/>
  <c r="J71" i="1"/>
  <c r="K71" i="1" s="1"/>
  <c r="L71" i="1"/>
  <c r="I72" i="1"/>
  <c r="J72" i="1"/>
  <c r="K72" i="1" s="1"/>
  <c r="L72" i="1"/>
  <c r="I73" i="1"/>
  <c r="J73" i="1"/>
  <c r="K73" i="1" s="1"/>
  <c r="I74" i="1"/>
  <c r="J74" i="1"/>
  <c r="K74" i="1" s="1"/>
  <c r="I75" i="1"/>
  <c r="J75" i="1"/>
  <c r="K75" i="1" s="1"/>
  <c r="L75" i="1"/>
  <c r="I76" i="1"/>
  <c r="J76" i="1"/>
  <c r="K76" i="1" s="1"/>
  <c r="L76" i="1"/>
  <c r="I77" i="1"/>
  <c r="J77" i="1"/>
  <c r="K77" i="1" s="1"/>
  <c r="I78" i="1"/>
  <c r="J78" i="1"/>
  <c r="K78" i="1" s="1"/>
  <c r="I79" i="1"/>
  <c r="J79" i="1"/>
  <c r="K79" i="1" s="1"/>
  <c r="L79" i="1"/>
  <c r="I80" i="1"/>
  <c r="J80" i="1"/>
  <c r="K80" i="1" s="1"/>
  <c r="L80" i="1"/>
  <c r="I81" i="1"/>
  <c r="J81" i="1"/>
  <c r="K81" i="1" s="1"/>
  <c r="I82" i="1"/>
  <c r="J82" i="1"/>
  <c r="K82" i="1" s="1"/>
  <c r="I83" i="1"/>
  <c r="J83" i="1"/>
  <c r="K83" i="1" s="1"/>
  <c r="L83" i="1"/>
  <c r="I84" i="1"/>
  <c r="J84" i="1"/>
  <c r="K84" i="1" s="1"/>
  <c r="L84" i="1"/>
  <c r="I85" i="1"/>
  <c r="J85" i="1"/>
  <c r="K85" i="1" s="1"/>
  <c r="I86" i="1"/>
  <c r="J86" i="1"/>
  <c r="K86" i="1" s="1"/>
  <c r="I87" i="1"/>
  <c r="J87" i="1"/>
  <c r="K87" i="1" s="1"/>
  <c r="L87" i="1"/>
  <c r="I88" i="1"/>
  <c r="J88" i="1"/>
  <c r="K88" i="1" s="1"/>
  <c r="L88" i="1"/>
  <c r="I89" i="1"/>
  <c r="J89" i="1"/>
  <c r="K89" i="1" s="1"/>
  <c r="I90" i="1"/>
  <c r="J90" i="1"/>
  <c r="K90" i="1" s="1"/>
  <c r="I91" i="1"/>
  <c r="J91" i="1"/>
  <c r="K91" i="1" s="1"/>
  <c r="L91" i="1"/>
  <c r="I92" i="1"/>
  <c r="J92" i="1"/>
  <c r="K92" i="1" s="1"/>
  <c r="L92" i="1"/>
  <c r="I93" i="1"/>
  <c r="J93" i="1"/>
  <c r="K93" i="1" s="1"/>
  <c r="I94" i="1"/>
  <c r="J94" i="1"/>
  <c r="K94" i="1" s="1"/>
  <c r="I95" i="1"/>
  <c r="J95" i="1"/>
  <c r="K95" i="1" s="1"/>
  <c r="L95" i="1"/>
  <c r="I96" i="1"/>
  <c r="J96" i="1"/>
  <c r="K96" i="1" s="1"/>
  <c r="L96" i="1"/>
  <c r="I97" i="1"/>
  <c r="J97" i="1"/>
  <c r="K97" i="1" s="1"/>
  <c r="J99" i="1"/>
  <c r="J102" i="1" s="1"/>
  <c r="K99" i="1" l="1"/>
  <c r="K102" i="1" s="1"/>
  <c r="L97" i="1"/>
  <c r="L93" i="1"/>
  <c r="L89" i="1"/>
  <c r="L85" i="1"/>
  <c r="L81" i="1"/>
  <c r="L77" i="1"/>
  <c r="L73" i="1"/>
  <c r="L69" i="1"/>
  <c r="L65" i="1"/>
  <c r="L61" i="1"/>
  <c r="L57" i="1"/>
  <c r="L53" i="1"/>
  <c r="L49" i="1"/>
  <c r="L45" i="1"/>
  <c r="L41" i="1"/>
  <c r="L37" i="1"/>
  <c r="L33" i="1"/>
  <c r="L29" i="1"/>
  <c r="L25" i="1"/>
  <c r="L21" i="1"/>
  <c r="L17" i="1"/>
  <c r="L13" i="1"/>
  <c r="L94" i="1"/>
  <c r="L90" i="1"/>
  <c r="L86" i="1"/>
  <c r="L82" i="1"/>
  <c r="L78" i="1"/>
  <c r="L74" i="1"/>
  <c r="L70" i="1"/>
  <c r="L66" i="1"/>
  <c r="L62" i="1"/>
  <c r="L58" i="1"/>
  <c r="L54" i="1"/>
  <c r="L50" i="1"/>
  <c r="L46" i="1"/>
  <c r="L42" i="1"/>
  <c r="L38" i="1"/>
  <c r="L34" i="1"/>
  <c r="L30" i="1"/>
  <c r="L26" i="1"/>
  <c r="L22" i="1"/>
  <c r="L18" i="1"/>
  <c r="L14" i="1"/>
  <c r="L99" i="1" l="1"/>
  <c r="L102" i="1" s="1"/>
</calcChain>
</file>

<file path=xl/sharedStrings.xml><?xml version="1.0" encoding="utf-8"?>
<sst xmlns="http://schemas.openxmlformats.org/spreadsheetml/2006/main" count="219" uniqueCount="135">
  <si>
    <t>IMPORT PER QUATRE ANYS:</t>
  </si>
  <si>
    <t>UN</t>
  </si>
  <si>
    <t>Esparadrap escuma 76mmX4.5m</t>
  </si>
  <si>
    <t>S100460</t>
  </si>
  <si>
    <t>Esparadrap de paper 10cmX10m</t>
  </si>
  <si>
    <t>999999.2</t>
  </si>
  <si>
    <t>Esparadrap de paper  5cmX9.20m</t>
  </si>
  <si>
    <t>999999.1</t>
  </si>
  <si>
    <t>Esparadrap de paper 1.25cmX9.20m</t>
  </si>
  <si>
    <t>Esparadrap de paper  2.5cmX9.20m</t>
  </si>
  <si>
    <t>S100461</t>
  </si>
  <si>
    <t>Esparadrap seda 2,5cmx9,20m</t>
  </si>
  <si>
    <t>Esparadrap seda 5cmx9,20m</t>
  </si>
  <si>
    <t>S100459</t>
  </si>
  <si>
    <t xml:space="preserve"> Apòsit petites ferides rodones 22 mm</t>
  </si>
  <si>
    <t xml:space="preserve"> Apòsit petites ferides 19x76mm</t>
  </si>
  <si>
    <t>S100469</t>
  </si>
  <si>
    <t xml:space="preserve"> Làmina elàstica adhesiva rotllo 20cmx10m</t>
  </si>
  <si>
    <t xml:space="preserve"> Làmina elàstica adhesiva rotllo 15cmx10m</t>
  </si>
  <si>
    <t>S100458</t>
  </si>
  <si>
    <t>Tira sutura cutània 25x125mm</t>
  </si>
  <si>
    <t>Tira sutura cutània 6x100mm</t>
  </si>
  <si>
    <t>Tira sutura cutània 6x75mm</t>
  </si>
  <si>
    <t>S100457</t>
  </si>
  <si>
    <t xml:space="preserve">Sistema fixació catéter Picc </t>
  </si>
  <si>
    <t xml:space="preserve">Apòsit reforçat TST per catéter central 7x8cm aprox </t>
  </si>
  <si>
    <t>Apòsit reforçat TST per catéter perifèric pediàtric 5x5,7cm aprox</t>
  </si>
  <si>
    <t xml:space="preserve">Apòsit reforçat TST per catéter perifèric adult 7x8,5cm aprox </t>
  </si>
  <si>
    <t>Apòsit làmina adhesiva transparent per catèter 10x12cm aprox</t>
  </si>
  <si>
    <t xml:space="preserve">Apòsit làmina adhesiva transparent per catèter 6x7cm aprox
</t>
  </si>
  <si>
    <t>S100453</t>
  </si>
  <si>
    <t>Apòsit adhesiu TST 15x8cm</t>
  </si>
  <si>
    <t>Apòsit adhesiu TST 25x10cm</t>
  </si>
  <si>
    <t>Apòsit adhesiu TST 10X8cm</t>
  </si>
  <si>
    <t>Apòsit adhesiu TST 7,2X5cm</t>
  </si>
  <si>
    <t>S100452</t>
  </si>
  <si>
    <t>Apòsit adhesiu film transparent  15x20cm</t>
  </si>
  <si>
    <t>Apòsit adhesiu film transparent  5x7cm</t>
  </si>
  <si>
    <t>S100468</t>
  </si>
  <si>
    <t xml:space="preserve">Bena elàstica de compressió forta 10cmx10m
</t>
  </si>
  <si>
    <t>S100467.2</t>
  </si>
  <si>
    <t xml:space="preserve">Bena elàstica crepè 5cmx4m
</t>
  </si>
  <si>
    <t xml:space="preserve">Bena elàstica crepè 10cmx10m
</t>
  </si>
  <si>
    <t>S100467.1</t>
  </si>
  <si>
    <t>Bena embuatada sintètica 10cmx2,70m</t>
  </si>
  <si>
    <t>S100467</t>
  </si>
  <si>
    <t xml:space="preserve"> Kit tracció cutani adhesiu. Pediàtric</t>
  </si>
  <si>
    <t xml:space="preserve"> Kit tracció cutani adhesiu. Adult </t>
  </si>
  <si>
    <t>S100466</t>
  </si>
  <si>
    <t>Bena de tracció curta 10cmX5m</t>
  </si>
  <si>
    <t>Bena de tracció curta  8cmX5m</t>
  </si>
  <si>
    <t xml:space="preserve"> Bena de tracció curta 6cmX5m</t>
  </si>
  <si>
    <t>Bena elàstica adhesiva 10cmX2.70m</t>
  </si>
  <si>
    <t>Bena elàstica adhesiva 7.5cmX2.70m</t>
  </si>
  <si>
    <t xml:space="preserve">Bena elàstica adhesiva 5.0cmX2.70m </t>
  </si>
  <si>
    <t>S100289</t>
  </si>
  <si>
    <t xml:space="preserve">Bena sintètica  10cmX3,6m </t>
  </si>
  <si>
    <t>Bena sintètica  7,5cmX3,6m</t>
  </si>
  <si>
    <t xml:space="preserve">Bena sintètica  5cmX3,6m 
</t>
  </si>
  <si>
    <t>S100446</t>
  </si>
  <si>
    <t>Bena sintetica de fibra de vidre 10cmX3.6m</t>
  </si>
  <si>
    <t>Bena sintetica de fibra de vidre 7.5cmX3.6m</t>
  </si>
  <si>
    <t>Bena sintetica de fibra de vidre  5.0cmX3.6m</t>
  </si>
  <si>
    <t>S100443</t>
  </si>
  <si>
    <t>Bena elàstica cohesiva per fixació  4cmx20m</t>
  </si>
  <si>
    <t>Bena elàstica cohesiva per fixació  10cmx20m</t>
  </si>
  <si>
    <t xml:space="preserve">Bena elàstica cohesiva per fixació  6cmx20m
</t>
  </si>
  <si>
    <t>S100288</t>
  </si>
  <si>
    <t>Bena goma compressiva s/làtex 15x365cm</t>
  </si>
  <si>
    <t>Bena goma compressiva s/làtex 10X275cm</t>
  </si>
  <si>
    <t>S100465</t>
  </si>
  <si>
    <t xml:space="preserve">Bena guix enduriment ràpid  5cmX2.70m 
</t>
  </si>
  <si>
    <t xml:space="preserve">Bena guix enduriment ràpid  20cmX2.70m 
</t>
  </si>
  <si>
    <t xml:space="preserve">Bena guix enduriment ràpid  15cmX2.70m 
</t>
  </si>
  <si>
    <t xml:space="preserve">Bena guix enduriment ràpid  10cmX2.70m 
</t>
  </si>
  <si>
    <t xml:space="preserve"> S100287</t>
  </si>
  <si>
    <t xml:space="preserve">Embenat conformat cama talla extragran </t>
  </si>
  <si>
    <t xml:space="preserve">Embenat conformat cama talla gran </t>
  </si>
  <si>
    <t>S100438</t>
  </si>
  <si>
    <t>METRO</t>
  </si>
  <si>
    <t>Embenat tubular de malla elàstica  N.8 25mx6,1cm</t>
  </si>
  <si>
    <t>Embenat tubular de malla elàstica  N.7 25mx5,1cm</t>
  </si>
  <si>
    <t>Embenat tubular de malla elàstica N.6 25mx4,3cm</t>
  </si>
  <si>
    <t>Embenat tubular de malla elàstica N.5 25mx 3,0cm</t>
  </si>
  <si>
    <t>Embenat tubular de malla elàstica N.4 25mx 2,8cm</t>
  </si>
  <si>
    <t>Embenat tubular de malla elàstica N.3 25mx 2,2cm</t>
  </si>
  <si>
    <t>Embenat tubular protecció guix 10mx20cm</t>
  </si>
  <si>
    <t>Embenat tubular protecció guix 10mx10cm</t>
  </si>
  <si>
    <t xml:space="preserve">Embenat tubular protecció guix 10mx7,5cm
 </t>
  </si>
  <si>
    <t>Embenat tubular protecció guix  10mx5cm</t>
  </si>
  <si>
    <t>Embenat tubular protecció guix 20mx1,5cm</t>
  </si>
  <si>
    <t xml:space="preserve">Embenat tubular compressiu sense làtex  10m x 10cm </t>
  </si>
  <si>
    <t xml:space="preserve">Embenat tubular compressiu sense làtex  10m x 8,8 cm </t>
  </si>
  <si>
    <t xml:space="preserve">Embenat tubular compressiu sense làtex  10m x 7,5 cm </t>
  </si>
  <si>
    <t xml:space="preserve">Embenat tubular compressiu sense làtex  10m x 6,8 cm  </t>
  </si>
  <si>
    <t>Embenat tubular compressiu  sense làtex  10m x 6,3 cm</t>
  </si>
  <si>
    <t>S100285</t>
  </si>
  <si>
    <t>Fèrula guix 5 capes enduriment ràpid 20cmx20m</t>
  </si>
  <si>
    <t>Fèrula guix 5 capes enduriment ràpid 15cmx20m</t>
  </si>
  <si>
    <t>Fèrula guix 5 capes enduriment ràpid 10cmx20m</t>
  </si>
  <si>
    <t>S100294</t>
  </si>
  <si>
    <t>Fèrula sintètica en rotllo 15 cmx 4,6m</t>
  </si>
  <si>
    <t>Fèrula sintètica en rotllo 7,5 cmx 4,6m</t>
  </si>
  <si>
    <t>Fèrula sintètica en rotllo 10 cmx 4,6m</t>
  </si>
  <si>
    <t>S100435</t>
  </si>
  <si>
    <t xml:space="preserve">Immobilitzador genoll talla mitjana
</t>
  </si>
  <si>
    <t>S100286.2</t>
  </si>
  <si>
    <t>Cinta inmobilització extremitat superior</t>
  </si>
  <si>
    <t>Immobilitzador espatlla pediàtric</t>
  </si>
  <si>
    <t>Immobilitzador espatlla adult L</t>
  </si>
  <si>
    <t>Immobilitzador espatlla adult M</t>
  </si>
  <si>
    <t>Collaret cervical escuma talla L</t>
  </si>
  <si>
    <t>Collaret cervical escuma talla M</t>
  </si>
  <si>
    <t xml:space="preserve">Collaret cervical escuma talla S </t>
  </si>
  <si>
    <t>S100286.1</t>
  </si>
  <si>
    <t xml:space="preserve">Canellera ajustable d’extremitats </t>
  </si>
  <si>
    <t>S100286</t>
  </si>
  <si>
    <t>IMPORT MÀXIM TOTAL (IVA INCLÒS)</t>
  </si>
  <si>
    <t>IVA</t>
  </si>
  <si>
    <t>BASE IMPOSABLE MÀXIMA TOTAL</t>
  </si>
  <si>
    <t>IMPORT MÀXIM PER UM (IVA INCLÒS)</t>
  </si>
  <si>
    <t>TIPUS IVA</t>
  </si>
  <si>
    <t>BASE IMPOSABLE MÀXIMA PER UM</t>
  </si>
  <si>
    <t>UNITAT DE MESURA (UM)</t>
  </si>
  <si>
    <t>CONSUM APROX</t>
  </si>
  <si>
    <t>DESCRIPCIÓ DE L'ARTICLE</t>
  </si>
  <si>
    <t>CODI HSP</t>
  </si>
  <si>
    <t>LOT</t>
  </si>
  <si>
    <t>OBE 21/490</t>
  </si>
  <si>
    <t>NÚMERO D´EXPEDIENT:</t>
  </si>
  <si>
    <t>TÍTOL DE L´EXPEDIENT:</t>
  </si>
  <si>
    <t>ANNEX DISTRIBUCIÓ ARTICLES I LOTS</t>
  </si>
  <si>
    <t>TOTAL EUR:</t>
  </si>
  <si>
    <t>IMPORT TOTAL PER LOT (SENSE IVA)</t>
  </si>
  <si>
    <t>SUBMINISTRAMENT DE D’IMMOBILITZADORS, BENES I EMBENATGES, APÒSITS ADHESIUS, TIRES DE SUTURA, ESPARADRAPS AMB DESTÍ A LA FUNDACIÓ DE GESTIÓ SANITÀRIA DE L’HOSPITAL DE LA SANTA CREU I SANT PAU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</si>
</sst>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\ _P_t_s_-;\-* #,##0\ _P_t_s_-;_-* &quot;-&quot;??\ _P_t_s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sz val="1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24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8" fillId="0" borderId="0"/>
    <xf numFmtId="0" fontId="2" fillId="0" borderId="0"/>
    <xf numFmtId="44" fontId="1" fillId="0" borderId="0" applyFont="0" applyFill="0" applyBorder="0" applyAlignment="0" applyProtection="0"/>
  </cellStyleXfs>
  <cellXfs count="162">
    <xf numFmtId="0" fontId="0" fillId="0" borderId="0" xfId="0"/>
    <xf numFmtId="0" fontId="2" fillId="0" borderId="0" xfId="2"/>
    <xf numFmtId="0" fontId="4" fillId="0" borderId="0" xfId="2" applyFont="1" applyAlignment="1">
      <alignment horizontal="right"/>
    </xf>
    <xf numFmtId="4" fontId="5" fillId="0" borderId="0" xfId="2" applyNumberFormat="1" applyFont="1" applyFill="1" applyBorder="1" applyProtection="1"/>
    <xf numFmtId="2" fontId="5" fillId="0" borderId="0" xfId="2" applyNumberFormat="1" applyFont="1" applyFill="1" applyBorder="1" applyProtection="1"/>
    <xf numFmtId="9" fontId="5" fillId="0" borderId="0" xfId="2" applyNumberFormat="1" applyFont="1" applyFill="1" applyBorder="1" applyAlignment="1" applyProtection="1">
      <alignment horizontal="center"/>
    </xf>
    <xf numFmtId="0" fontId="5" fillId="0" borderId="0" xfId="2" applyFont="1" applyFill="1" applyBorder="1" applyAlignment="1" applyProtection="1">
      <alignment horizontal="center"/>
    </xf>
    <xf numFmtId="3" fontId="5" fillId="0" borderId="0" xfId="2" applyNumberFormat="1" applyFont="1" applyBorder="1" applyProtection="1"/>
    <xf numFmtId="0" fontId="6" fillId="0" borderId="0" xfId="2" applyFont="1" applyFill="1" applyBorder="1" applyAlignment="1">
      <alignment wrapText="1"/>
    </xf>
    <xf numFmtId="0" fontId="6" fillId="0" borderId="0" xfId="2" applyFont="1" applyFill="1" applyBorder="1" applyAlignment="1">
      <alignment horizontal="center" vertical="center"/>
    </xf>
    <xf numFmtId="0" fontId="1" fillId="0" borderId="0" xfId="0" applyFont="1"/>
    <xf numFmtId="0" fontId="7" fillId="0" borderId="0" xfId="2" applyFont="1"/>
    <xf numFmtId="4" fontId="7" fillId="0" borderId="1" xfId="2" applyNumberFormat="1" applyFont="1" applyFill="1" applyBorder="1" applyAlignment="1" applyProtection="1">
      <alignment vertical="center"/>
    </xf>
    <xf numFmtId="2" fontId="7" fillId="0" borderId="1" xfId="2" applyNumberFormat="1" applyFont="1" applyFill="1" applyBorder="1" applyAlignment="1" applyProtection="1">
      <alignment vertical="center"/>
    </xf>
    <xf numFmtId="9" fontId="7" fillId="0" borderId="1" xfId="2" applyNumberFormat="1" applyFont="1" applyFill="1" applyBorder="1" applyAlignment="1" applyProtection="1">
      <alignment horizontal="center" vertical="center"/>
    </xf>
    <xf numFmtId="2" fontId="7" fillId="0" borderId="1" xfId="2" applyNumberFormat="1" applyFont="1" applyBorder="1" applyAlignment="1">
      <alignment vertical="center"/>
    </xf>
    <xf numFmtId="0" fontId="7" fillId="0" borderId="1" xfId="2" applyFont="1" applyFill="1" applyBorder="1" applyAlignment="1" applyProtection="1">
      <alignment horizontal="center" vertical="center"/>
    </xf>
    <xf numFmtId="3" fontId="7" fillId="0" borderId="1" xfId="2" applyNumberFormat="1" applyFont="1" applyBorder="1" applyAlignment="1" applyProtection="1">
      <alignment vertical="center"/>
    </xf>
    <xf numFmtId="0" fontId="7" fillId="0" borderId="1" xfId="3" applyNumberFormat="1" applyFont="1" applyFill="1" applyBorder="1" applyAlignment="1">
      <alignment horizontal="left" vertical="center" wrapText="1"/>
    </xf>
    <xf numFmtId="0" fontId="7" fillId="0" borderId="1" xfId="3" applyFont="1" applyFill="1" applyBorder="1" applyAlignment="1" applyProtection="1">
      <alignment horizontal="center" vertical="center"/>
    </xf>
    <xf numFmtId="0" fontId="7" fillId="0" borderId="2" xfId="3" applyFont="1" applyBorder="1" applyAlignment="1">
      <alignment horizontal="center" vertical="center"/>
    </xf>
    <xf numFmtId="0" fontId="7" fillId="0" borderId="3" xfId="3" applyFont="1" applyBorder="1" applyAlignment="1">
      <alignment horizontal="center" vertical="center"/>
    </xf>
    <xf numFmtId="4" fontId="7" fillId="0" borderId="4" xfId="2" applyNumberFormat="1" applyFont="1" applyFill="1" applyBorder="1" applyAlignment="1" applyProtection="1">
      <alignment vertical="center"/>
    </xf>
    <xf numFmtId="2" fontId="7" fillId="0" borderId="4" xfId="2" applyNumberFormat="1" applyFont="1" applyFill="1" applyBorder="1" applyAlignment="1" applyProtection="1">
      <alignment vertical="center"/>
    </xf>
    <xf numFmtId="9" fontId="7" fillId="0" borderId="4" xfId="2" applyNumberFormat="1" applyFont="1" applyFill="1" applyBorder="1" applyAlignment="1" applyProtection="1">
      <alignment horizontal="center" vertical="center"/>
    </xf>
    <xf numFmtId="2" fontId="7" fillId="0" borderId="4" xfId="2" applyNumberFormat="1" applyFont="1" applyBorder="1" applyAlignment="1">
      <alignment vertical="center"/>
    </xf>
    <xf numFmtId="0" fontId="7" fillId="0" borderId="4" xfId="2" applyFont="1" applyFill="1" applyBorder="1" applyAlignment="1" applyProtection="1">
      <alignment horizontal="center" vertical="center"/>
    </xf>
    <xf numFmtId="3" fontId="7" fillId="0" borderId="4" xfId="2" applyNumberFormat="1" applyFont="1" applyBorder="1" applyAlignment="1" applyProtection="1">
      <alignment vertical="center"/>
    </xf>
    <xf numFmtId="0" fontId="7" fillId="0" borderId="4" xfId="3" applyNumberFormat="1" applyFont="1" applyFill="1" applyBorder="1" applyAlignment="1">
      <alignment horizontal="left" vertical="center" wrapText="1"/>
    </xf>
    <xf numFmtId="0" fontId="7" fillId="0" borderId="5" xfId="3" applyFont="1" applyFill="1" applyBorder="1" applyAlignment="1" applyProtection="1">
      <alignment horizontal="center" vertical="center"/>
    </xf>
    <xf numFmtId="4" fontId="7" fillId="0" borderId="7" xfId="2" applyNumberFormat="1" applyFont="1" applyFill="1" applyBorder="1" applyAlignment="1" applyProtection="1">
      <alignment vertical="center"/>
    </xf>
    <xf numFmtId="2" fontId="7" fillId="0" borderId="7" xfId="2" applyNumberFormat="1" applyFont="1" applyFill="1" applyBorder="1" applyAlignment="1" applyProtection="1">
      <alignment vertical="center"/>
    </xf>
    <xf numFmtId="9" fontId="7" fillId="0" borderId="7" xfId="2" applyNumberFormat="1" applyFont="1" applyFill="1" applyBorder="1" applyAlignment="1" applyProtection="1">
      <alignment horizontal="center" vertical="center"/>
    </xf>
    <xf numFmtId="2" fontId="7" fillId="0" borderId="7" xfId="2" applyNumberFormat="1" applyFont="1" applyBorder="1" applyAlignment="1">
      <alignment vertical="center"/>
    </xf>
    <xf numFmtId="0" fontId="7" fillId="0" borderId="7" xfId="2" applyFont="1" applyFill="1" applyBorder="1" applyAlignment="1" applyProtection="1">
      <alignment horizontal="center" vertical="center"/>
    </xf>
    <xf numFmtId="3" fontId="7" fillId="0" borderId="7" xfId="2" applyNumberFormat="1" applyFont="1" applyBorder="1" applyAlignment="1" applyProtection="1">
      <alignment vertical="center"/>
    </xf>
    <xf numFmtId="0" fontId="7" fillId="0" borderId="8" xfId="3" applyNumberFormat="1" applyFont="1" applyFill="1" applyBorder="1" applyAlignment="1">
      <alignment horizontal="left" vertical="center" wrapText="1"/>
    </xf>
    <xf numFmtId="0" fontId="7" fillId="0" borderId="7" xfId="3" applyFont="1" applyFill="1" applyBorder="1" applyAlignment="1" applyProtection="1">
      <alignment horizontal="center" vertical="center"/>
    </xf>
    <xf numFmtId="0" fontId="7" fillId="0" borderId="7" xfId="3" applyNumberFormat="1" applyFont="1" applyFill="1" applyBorder="1" applyAlignment="1">
      <alignment horizontal="left" vertical="center" wrapText="1"/>
    </xf>
    <xf numFmtId="0" fontId="7" fillId="0" borderId="7" xfId="3" applyFont="1" applyFill="1" applyBorder="1" applyAlignment="1">
      <alignment horizontal="center" vertical="center"/>
    </xf>
    <xf numFmtId="4" fontId="7" fillId="0" borderId="11" xfId="2" applyNumberFormat="1" applyFont="1" applyFill="1" applyBorder="1" applyAlignment="1" applyProtection="1">
      <alignment vertical="center"/>
    </xf>
    <xf numFmtId="2" fontId="7" fillId="0" borderId="11" xfId="2" applyNumberFormat="1" applyFont="1" applyFill="1" applyBorder="1" applyAlignment="1" applyProtection="1">
      <alignment vertical="center"/>
    </xf>
    <xf numFmtId="9" fontId="7" fillId="0" borderId="11" xfId="2" applyNumberFormat="1" applyFont="1" applyFill="1" applyBorder="1" applyAlignment="1" applyProtection="1">
      <alignment horizontal="center" vertical="center"/>
    </xf>
    <xf numFmtId="2" fontId="7" fillId="0" borderId="11" xfId="2" applyNumberFormat="1" applyFont="1" applyBorder="1" applyAlignment="1">
      <alignment vertical="center"/>
    </xf>
    <xf numFmtId="0" fontId="7" fillId="0" borderId="11" xfId="2" applyFont="1" applyFill="1" applyBorder="1" applyAlignment="1" applyProtection="1">
      <alignment horizontal="center" vertical="center"/>
    </xf>
    <xf numFmtId="3" fontId="7" fillId="0" borderId="11" xfId="2" applyNumberFormat="1" applyFont="1" applyBorder="1" applyAlignment="1" applyProtection="1">
      <alignment vertical="center"/>
    </xf>
    <xf numFmtId="0" fontId="7" fillId="0" borderId="11" xfId="3" applyNumberFormat="1" applyFont="1" applyFill="1" applyBorder="1" applyAlignment="1">
      <alignment horizontal="left" vertical="center" wrapText="1"/>
    </xf>
    <xf numFmtId="0" fontId="7" fillId="0" borderId="11" xfId="3" applyFont="1" applyFill="1" applyBorder="1" applyAlignment="1" applyProtection="1">
      <alignment horizontal="center" vertical="center"/>
    </xf>
    <xf numFmtId="0" fontId="7" fillId="0" borderId="4" xfId="3" applyFont="1" applyFill="1" applyBorder="1" applyAlignment="1" applyProtection="1">
      <alignment horizontal="center"/>
    </xf>
    <xf numFmtId="0" fontId="7" fillId="0" borderId="11" xfId="3" applyFont="1" applyFill="1" applyBorder="1" applyAlignment="1" applyProtection="1">
      <alignment horizontal="center"/>
    </xf>
    <xf numFmtId="0" fontId="7" fillId="0" borderId="4" xfId="2" applyFont="1" applyBorder="1" applyAlignment="1">
      <alignment vertical="center"/>
    </xf>
    <xf numFmtId="0" fontId="7" fillId="0" borderId="5" xfId="3" applyNumberFormat="1" applyFont="1" applyFill="1" applyBorder="1" applyAlignment="1">
      <alignment horizontal="left" vertical="center" wrapText="1"/>
    </xf>
    <xf numFmtId="0" fontId="7" fillId="0" borderId="11" xfId="2" applyFont="1" applyBorder="1" applyAlignment="1">
      <alignment vertical="center"/>
    </xf>
    <xf numFmtId="0" fontId="7" fillId="0" borderId="4" xfId="3" applyNumberFormat="1" applyFont="1" applyFill="1" applyBorder="1" applyAlignment="1" applyProtection="1">
      <alignment horizontal="center"/>
    </xf>
    <xf numFmtId="0" fontId="7" fillId="0" borderId="4" xfId="3" applyNumberFormat="1" applyFont="1" applyFill="1" applyBorder="1" applyAlignment="1" applyProtection="1">
      <alignment horizontal="center" vertical="center"/>
    </xf>
    <xf numFmtId="0" fontId="7" fillId="0" borderId="7" xfId="2" applyFont="1" applyBorder="1" applyAlignment="1">
      <alignment vertical="center"/>
    </xf>
    <xf numFmtId="0" fontId="7" fillId="0" borderId="7" xfId="3" applyFont="1" applyFill="1" applyBorder="1" applyAlignment="1" applyProtection="1">
      <alignment horizontal="center"/>
    </xf>
    <xf numFmtId="0" fontId="7" fillId="0" borderId="7" xfId="3" applyNumberFormat="1" applyFont="1" applyFill="1" applyBorder="1" applyAlignment="1" applyProtection="1">
      <alignment horizontal="center"/>
    </xf>
    <xf numFmtId="0" fontId="7" fillId="0" borderId="8" xfId="3" applyFont="1" applyFill="1" applyBorder="1" applyAlignment="1" applyProtection="1">
      <alignment horizontal="center" vertical="center"/>
    </xf>
    <xf numFmtId="0" fontId="7" fillId="0" borderId="11" xfId="3" applyNumberFormat="1" applyFont="1" applyFill="1" applyBorder="1" applyAlignment="1">
      <alignment horizontal="left" vertical="center"/>
    </xf>
    <xf numFmtId="0" fontId="7" fillId="0" borderId="1" xfId="2" applyFont="1" applyBorder="1" applyAlignment="1">
      <alignment vertical="center"/>
    </xf>
    <xf numFmtId="0" fontId="7" fillId="0" borderId="1" xfId="3" applyNumberFormat="1" applyFont="1" applyFill="1" applyBorder="1" applyAlignment="1">
      <alignment horizontal="left" vertical="center"/>
    </xf>
    <xf numFmtId="0" fontId="7" fillId="0" borderId="1" xfId="3" applyNumberFormat="1" applyFont="1" applyFill="1" applyBorder="1" applyAlignment="1" applyProtection="1">
      <alignment horizontal="center" vertical="center"/>
    </xf>
    <xf numFmtId="0" fontId="7" fillId="0" borderId="2" xfId="3" applyFont="1" applyFill="1" applyBorder="1" applyAlignment="1" applyProtection="1">
      <alignment horizontal="center" vertical="center" wrapText="1"/>
    </xf>
    <xf numFmtId="0" fontId="7" fillId="0" borderId="3" xfId="3" applyFont="1" applyFill="1" applyBorder="1" applyAlignment="1" applyProtection="1">
      <alignment horizontal="center" vertical="center" wrapText="1"/>
    </xf>
    <xf numFmtId="0" fontId="7" fillId="0" borderId="4" xfId="3" applyNumberFormat="1" applyFont="1" applyFill="1" applyBorder="1" applyAlignment="1">
      <alignment horizontal="left" vertical="center"/>
    </xf>
    <xf numFmtId="0" fontId="7" fillId="0" borderId="1" xfId="3" applyFont="1" applyFill="1" applyBorder="1" applyAlignment="1" applyProtection="1">
      <alignment horizontal="center"/>
    </xf>
    <xf numFmtId="0" fontId="7" fillId="0" borderId="2" xfId="3" applyFont="1" applyFill="1" applyBorder="1" applyAlignment="1" applyProtection="1">
      <alignment horizontal="center" wrapText="1"/>
    </xf>
    <xf numFmtId="0" fontId="7" fillId="0" borderId="3" xfId="3" applyFont="1" applyFill="1" applyBorder="1" applyAlignment="1" applyProtection="1">
      <alignment horizontal="center" wrapText="1"/>
    </xf>
    <xf numFmtId="0" fontId="7" fillId="0" borderId="4" xfId="4" applyNumberFormat="1" applyFont="1" applyFill="1" applyBorder="1" applyAlignment="1">
      <alignment horizontal="left" vertical="center" wrapText="1"/>
    </xf>
    <xf numFmtId="0" fontId="7" fillId="0" borderId="4" xfId="4" applyFont="1" applyFill="1" applyBorder="1" applyAlignment="1" applyProtection="1">
      <alignment horizontal="center"/>
    </xf>
    <xf numFmtId="0" fontId="7" fillId="0" borderId="11" xfId="4" applyNumberFormat="1" applyFont="1" applyFill="1" applyBorder="1" applyAlignment="1">
      <alignment horizontal="left" vertical="center" wrapText="1"/>
    </xf>
    <xf numFmtId="0" fontId="7" fillId="0" borderId="11" xfId="4" applyFont="1" applyFill="1" applyBorder="1" applyAlignment="1" applyProtection="1">
      <alignment horizontal="center"/>
    </xf>
    <xf numFmtId="0" fontId="7" fillId="0" borderId="7" xfId="3" applyNumberFormat="1" applyFont="1" applyFill="1" applyBorder="1" applyAlignment="1" applyProtection="1">
      <alignment horizontal="center" vertical="center"/>
    </xf>
    <xf numFmtId="0" fontId="7" fillId="0" borderId="11" xfId="3" applyNumberFormat="1" applyFont="1" applyFill="1" applyBorder="1" applyAlignment="1" applyProtection="1">
      <alignment horizontal="center" vertical="center"/>
    </xf>
    <xf numFmtId="0" fontId="7" fillId="0" borderId="4" xfId="2" applyFont="1" applyFill="1" applyBorder="1" applyAlignment="1">
      <alignment vertical="center" wrapText="1"/>
    </xf>
    <xf numFmtId="0" fontId="7" fillId="0" borderId="7" xfId="2" applyFont="1" applyFill="1" applyBorder="1" applyAlignment="1">
      <alignment vertical="center" wrapText="1"/>
    </xf>
    <xf numFmtId="0" fontId="7" fillId="0" borderId="11" xfId="2" applyFont="1" applyFill="1" applyBorder="1" applyAlignment="1">
      <alignment vertical="center"/>
    </xf>
    <xf numFmtId="0" fontId="7" fillId="0" borderId="11" xfId="2" applyFont="1" applyFill="1" applyBorder="1" applyAlignment="1">
      <alignment vertical="center" wrapText="1"/>
    </xf>
    <xf numFmtId="0" fontId="7" fillId="0" borderId="11" xfId="2" applyFont="1" applyFill="1" applyBorder="1" applyAlignment="1">
      <alignment horizontal="left" vertical="center"/>
    </xf>
    <xf numFmtId="0" fontId="7" fillId="0" borderId="4" xfId="2" applyFont="1" applyFill="1" applyBorder="1" applyAlignment="1">
      <alignment vertical="center"/>
    </xf>
    <xf numFmtId="0" fontId="7" fillId="0" borderId="7" xfId="3" applyNumberFormat="1" applyFont="1" applyFill="1" applyBorder="1" applyAlignment="1">
      <alignment horizontal="left" vertical="center"/>
    </xf>
    <xf numFmtId="4" fontId="7" fillId="0" borderId="8" xfId="2" applyNumberFormat="1" applyFont="1" applyFill="1" applyBorder="1" applyAlignment="1" applyProtection="1">
      <alignment vertical="center"/>
    </xf>
    <xf numFmtId="2" fontId="7" fillId="0" borderId="8" xfId="2" applyNumberFormat="1" applyFont="1" applyFill="1" applyBorder="1" applyAlignment="1" applyProtection="1">
      <alignment vertical="center"/>
    </xf>
    <xf numFmtId="2" fontId="7" fillId="0" borderId="8" xfId="2" applyNumberFormat="1" applyFont="1" applyBorder="1" applyAlignment="1">
      <alignment vertical="center"/>
    </xf>
    <xf numFmtId="0" fontId="7" fillId="0" borderId="8" xfId="2" applyFont="1" applyFill="1" applyBorder="1" applyAlignment="1" applyProtection="1">
      <alignment horizontal="center" vertical="center"/>
    </xf>
    <xf numFmtId="0" fontId="7" fillId="0" borderId="12" xfId="2" applyFont="1" applyFill="1" applyBorder="1" applyAlignment="1" applyProtection="1">
      <alignment horizontal="center" vertical="center"/>
    </xf>
    <xf numFmtId="0" fontId="7" fillId="0" borderId="4" xfId="2" applyFont="1" applyFill="1" applyBorder="1" applyAlignment="1" applyProtection="1">
      <alignment horizontal="left" vertical="center"/>
    </xf>
    <xf numFmtId="0" fontId="7" fillId="0" borderId="7" xfId="2" applyFont="1" applyFill="1" applyBorder="1" applyAlignment="1" applyProtection="1">
      <alignment horizontal="left" vertical="center"/>
    </xf>
    <xf numFmtId="0" fontId="7" fillId="0" borderId="11" xfId="2" applyFont="1" applyFill="1" applyBorder="1" applyAlignment="1" applyProtection="1">
      <alignment horizontal="left" vertical="center"/>
    </xf>
    <xf numFmtId="0" fontId="7" fillId="0" borderId="1" xfId="2" applyFont="1" applyFill="1" applyBorder="1" applyAlignment="1" applyProtection="1">
      <alignment horizontal="left" vertical="center"/>
    </xf>
    <xf numFmtId="0" fontId="7" fillId="0" borderId="2" xfId="4" applyFont="1" applyFill="1" applyBorder="1" applyAlignment="1" applyProtection="1">
      <alignment horizontal="center" vertical="center"/>
    </xf>
    <xf numFmtId="0" fontId="7" fillId="0" borderId="3" xfId="4" applyFont="1" applyFill="1" applyBorder="1" applyAlignment="1" applyProtection="1">
      <alignment horizontal="center" vertical="center"/>
    </xf>
    <xf numFmtId="3" fontId="1" fillId="0" borderId="17" xfId="0" applyNumberFormat="1" applyFont="1" applyBorder="1"/>
    <xf numFmtId="0" fontId="4" fillId="2" borderId="18" xfId="2" applyFont="1" applyFill="1" applyBorder="1" applyAlignment="1" applyProtection="1">
      <alignment horizontal="center" vertical="center" wrapText="1"/>
    </xf>
    <xf numFmtId="0" fontId="4" fillId="2" borderId="12" xfId="2" applyFont="1" applyFill="1" applyBorder="1" applyAlignment="1" applyProtection="1">
      <alignment horizontal="center" vertical="center" wrapText="1"/>
    </xf>
    <xf numFmtId="0" fontId="4" fillId="2" borderId="11" xfId="2" applyFont="1" applyFill="1" applyBorder="1" applyAlignment="1" applyProtection="1">
      <alignment vertical="center" wrapText="1"/>
    </xf>
    <xf numFmtId="0" fontId="4" fillId="2" borderId="12" xfId="2" applyFont="1" applyFill="1" applyBorder="1" applyAlignment="1" applyProtection="1">
      <alignment vertical="center"/>
    </xf>
    <xf numFmtId="0" fontId="9" fillId="0" borderId="0" xfId="2" applyFont="1" applyAlignment="1">
      <alignment horizontal="center" vertical="center" wrapText="1"/>
    </xf>
    <xf numFmtId="0" fontId="10" fillId="0" borderId="0" xfId="2" applyFont="1" applyAlignment="1" applyProtection="1">
      <alignment horizontal="center" vertical="center" wrapText="1"/>
    </xf>
    <xf numFmtId="0" fontId="11" fillId="0" borderId="0" xfId="2" applyFont="1" applyAlignment="1" applyProtection="1">
      <alignment horizontal="center" vertical="center" wrapText="1"/>
    </xf>
    <xf numFmtId="164" fontId="10" fillId="0" borderId="0" xfId="1" applyNumberFormat="1" applyFont="1" applyBorder="1" applyAlignment="1" applyProtection="1">
      <alignment horizontal="center" vertical="center" wrapText="1"/>
    </xf>
    <xf numFmtId="0" fontId="10" fillId="0" borderId="0" xfId="2" applyFont="1" applyBorder="1" applyAlignment="1" applyProtection="1">
      <alignment horizontal="center" vertical="center" wrapText="1"/>
    </xf>
    <xf numFmtId="0" fontId="12" fillId="0" borderId="0" xfId="2" applyFont="1" applyBorder="1" applyAlignment="1" applyProtection="1">
      <alignment horizontal="center" vertical="center" wrapText="1"/>
    </xf>
    <xf numFmtId="0" fontId="13" fillId="0" borderId="0" xfId="2" applyFont="1" applyBorder="1" applyAlignment="1" applyProtection="1">
      <alignment horizontal="center" vertical="center" wrapText="1"/>
    </xf>
    <xf numFmtId="0" fontId="14" fillId="0" borderId="0" xfId="2" applyNumberFormat="1" applyFont="1" applyBorder="1" applyAlignment="1" applyProtection="1">
      <alignment horizontal="center" vertical="center" wrapText="1"/>
    </xf>
    <xf numFmtId="0" fontId="3" fillId="0" borderId="0" xfId="2" applyFont="1" applyBorder="1" applyAlignment="1" applyProtection="1">
      <alignment horizontal="center" vertical="center" wrapText="1"/>
    </xf>
    <xf numFmtId="0" fontId="15" fillId="0" borderId="0" xfId="2" applyFont="1" applyBorder="1" applyAlignment="1" applyProtection="1">
      <alignment vertical="center" wrapText="1"/>
    </xf>
    <xf numFmtId="44" fontId="3" fillId="0" borderId="0" xfId="5" applyFont="1"/>
    <xf numFmtId="44" fontId="2" fillId="0" borderId="0" xfId="5" applyFont="1"/>
    <xf numFmtId="0" fontId="2" fillId="0" borderId="0" xfId="2" applyAlignment="1">
      <alignment horizontal="center"/>
    </xf>
    <xf numFmtId="0" fontId="15" fillId="0" borderId="0" xfId="2" applyFont="1" applyBorder="1" applyAlignment="1" applyProtection="1">
      <alignment horizontal="center" vertical="center" wrapText="1"/>
    </xf>
    <xf numFmtId="4" fontId="7" fillId="0" borderId="4" xfId="2" applyNumberFormat="1" applyFont="1" applyBorder="1" applyAlignment="1">
      <alignment horizontal="center"/>
    </xf>
    <xf numFmtId="4" fontId="7" fillId="0" borderId="1" xfId="2" applyNumberFormat="1" applyFont="1" applyBorder="1" applyAlignment="1">
      <alignment horizontal="center"/>
    </xf>
    <xf numFmtId="0" fontId="0" fillId="0" borderId="0" xfId="0" applyAlignment="1">
      <alignment horizontal="center"/>
    </xf>
    <xf numFmtId="4" fontId="2" fillId="0" borderId="0" xfId="2" applyNumberFormat="1" applyAlignment="1">
      <alignment horizontal="center"/>
    </xf>
    <xf numFmtId="0" fontId="16" fillId="0" borderId="0" xfId="2" applyFont="1" applyAlignment="1">
      <alignment horizontal="center" wrapText="1"/>
    </xf>
    <xf numFmtId="0" fontId="3" fillId="0" borderId="0" xfId="2" applyFont="1" applyBorder="1" applyAlignment="1" applyProtection="1">
      <alignment horizontal="center" vertical="center" wrapText="1"/>
    </xf>
    <xf numFmtId="49" fontId="3" fillId="0" borderId="0" xfId="2" applyNumberFormat="1" applyFont="1" applyBorder="1" applyAlignment="1" applyProtection="1">
      <alignment horizontal="center" vertical="center" wrapText="1" shrinkToFit="1"/>
    </xf>
    <xf numFmtId="0" fontId="4" fillId="2" borderId="20" xfId="2" applyFont="1" applyFill="1" applyBorder="1" applyAlignment="1" applyProtection="1">
      <alignment horizontal="center" vertical="center" wrapText="1"/>
    </xf>
    <xf numFmtId="0" fontId="4" fillId="2" borderId="19" xfId="2" applyFont="1" applyFill="1" applyBorder="1" applyAlignment="1" applyProtection="1">
      <alignment horizontal="center" vertical="center" wrapText="1"/>
    </xf>
    <xf numFmtId="0" fontId="7" fillId="0" borderId="12" xfId="2" applyFont="1" applyFill="1" applyBorder="1" applyAlignment="1" applyProtection="1">
      <alignment horizontal="center" vertical="center"/>
    </xf>
    <xf numFmtId="0" fontId="7" fillId="0" borderId="9" xfId="2" applyFont="1" applyFill="1" applyBorder="1" applyAlignment="1" applyProtection="1">
      <alignment horizontal="center" vertical="center"/>
    </xf>
    <xf numFmtId="0" fontId="7" fillId="0" borderId="5" xfId="2" applyFont="1" applyFill="1" applyBorder="1" applyAlignment="1" applyProtection="1">
      <alignment horizontal="center" vertical="center"/>
    </xf>
    <xf numFmtId="0" fontId="7" fillId="0" borderId="12" xfId="2" applyFont="1" applyFill="1" applyBorder="1" applyAlignment="1">
      <alignment horizontal="center" vertical="center" wrapText="1"/>
    </xf>
    <xf numFmtId="0" fontId="7" fillId="0" borderId="5" xfId="2" applyFont="1" applyFill="1" applyBorder="1" applyAlignment="1">
      <alignment horizontal="center" vertical="center" wrapText="1"/>
    </xf>
    <xf numFmtId="0" fontId="7" fillId="0" borderId="9" xfId="2" applyFont="1" applyFill="1" applyBorder="1" applyAlignment="1">
      <alignment horizontal="center" vertical="center" wrapText="1"/>
    </xf>
    <xf numFmtId="0" fontId="7" fillId="0" borderId="13" xfId="3" applyFont="1" applyFill="1" applyBorder="1" applyAlignment="1" applyProtection="1">
      <alignment horizontal="center" vertical="center" wrapText="1"/>
    </xf>
    <xf numFmtId="0" fontId="7" fillId="0" borderId="6" xfId="3" applyFont="1" applyFill="1" applyBorder="1" applyAlignment="1" applyProtection="1">
      <alignment horizontal="center" vertical="center" wrapText="1"/>
    </xf>
    <xf numFmtId="0" fontId="7" fillId="0" borderId="15" xfId="3" applyFont="1" applyFill="1" applyBorder="1" applyAlignment="1" applyProtection="1">
      <alignment horizontal="center" vertical="center" wrapText="1"/>
    </xf>
    <xf numFmtId="0" fontId="7" fillId="0" borderId="14" xfId="3" applyFont="1" applyFill="1" applyBorder="1" applyAlignment="1" applyProtection="1">
      <alignment horizontal="center" vertical="center" wrapText="1"/>
    </xf>
    <xf numFmtId="0" fontId="7" fillId="0" borderId="13" xfId="3" applyFont="1" applyBorder="1" applyAlignment="1">
      <alignment horizontal="center" vertical="center"/>
    </xf>
    <xf numFmtId="0" fontId="7" fillId="0" borderId="6" xfId="3" applyFont="1" applyBorder="1" applyAlignment="1">
      <alignment horizontal="center" vertical="center"/>
    </xf>
    <xf numFmtId="0" fontId="7" fillId="0" borderId="15" xfId="3" applyFont="1" applyFill="1" applyBorder="1" applyAlignment="1">
      <alignment horizontal="center" vertical="center"/>
    </xf>
    <xf numFmtId="0" fontId="7" fillId="0" borderId="14" xfId="3" applyFont="1" applyFill="1" applyBorder="1" applyAlignment="1">
      <alignment horizontal="center" vertical="center"/>
    </xf>
    <xf numFmtId="0" fontId="7" fillId="0" borderId="13" xfId="4" applyFont="1" applyFill="1" applyBorder="1" applyAlignment="1" applyProtection="1">
      <alignment horizontal="center" vertical="center" wrapText="1"/>
    </xf>
    <xf numFmtId="0" fontId="7" fillId="0" borderId="6" xfId="4" applyFont="1" applyFill="1" applyBorder="1" applyAlignment="1" applyProtection="1">
      <alignment horizontal="center" vertical="center" wrapText="1"/>
    </xf>
    <xf numFmtId="0" fontId="7" fillId="0" borderId="12" xfId="4" applyFont="1" applyFill="1" applyBorder="1" applyAlignment="1" applyProtection="1">
      <alignment horizontal="center" vertical="center" wrapText="1"/>
    </xf>
    <xf numFmtId="0" fontId="7" fillId="0" borderId="5" xfId="4" applyFont="1" applyFill="1" applyBorder="1" applyAlignment="1" applyProtection="1">
      <alignment horizontal="center" vertical="center" wrapText="1"/>
    </xf>
    <xf numFmtId="0" fontId="7" fillId="0" borderId="13" xfId="3" applyFont="1" applyFill="1" applyBorder="1" applyAlignment="1">
      <alignment horizontal="center" vertical="center"/>
    </xf>
    <xf numFmtId="0" fontId="7" fillId="0" borderId="10" xfId="3" applyFont="1" applyFill="1" applyBorder="1" applyAlignment="1">
      <alignment horizontal="center" vertical="center"/>
    </xf>
    <xf numFmtId="0" fontId="7" fillId="0" borderId="6" xfId="3" applyFont="1" applyFill="1" applyBorder="1" applyAlignment="1">
      <alignment horizontal="center" vertical="center"/>
    </xf>
    <xf numFmtId="0" fontId="7" fillId="0" borderId="16" xfId="3" applyFont="1" applyFill="1" applyBorder="1" applyAlignment="1">
      <alignment horizontal="center" vertical="center"/>
    </xf>
    <xf numFmtId="0" fontId="7" fillId="0" borderId="10" xfId="3" applyFont="1" applyBorder="1" applyAlignment="1">
      <alignment horizontal="center" vertical="center"/>
    </xf>
    <xf numFmtId="0" fontId="7" fillId="0" borderId="15" xfId="3" applyFont="1" applyBorder="1" applyAlignment="1">
      <alignment horizontal="center" vertical="center"/>
    </xf>
    <xf numFmtId="0" fontId="7" fillId="0" borderId="16" xfId="3" applyFont="1" applyBorder="1" applyAlignment="1">
      <alignment horizontal="center" vertical="center"/>
    </xf>
    <xf numFmtId="0" fontId="7" fillId="0" borderId="14" xfId="3" applyFont="1" applyBorder="1" applyAlignment="1">
      <alignment horizontal="center" vertical="center"/>
    </xf>
    <xf numFmtId="0" fontId="4" fillId="0" borderId="0" xfId="2" applyFont="1" applyAlignment="1">
      <alignment horizontal="right"/>
    </xf>
    <xf numFmtId="0" fontId="7" fillId="0" borderId="13" xfId="3" applyFont="1" applyFill="1" applyBorder="1" applyAlignment="1">
      <alignment horizontal="center" vertical="center" wrapText="1"/>
    </xf>
    <xf numFmtId="0" fontId="7" fillId="0" borderId="10" xfId="3" applyFont="1" applyFill="1" applyBorder="1" applyAlignment="1">
      <alignment horizontal="center" vertical="center" wrapText="1"/>
    </xf>
    <xf numFmtId="0" fontId="7" fillId="0" borderId="6" xfId="3" applyFont="1" applyFill="1" applyBorder="1" applyAlignment="1">
      <alignment horizontal="center" vertical="center" wrapText="1"/>
    </xf>
    <xf numFmtId="0" fontId="7" fillId="0" borderId="12" xfId="3" applyFont="1" applyBorder="1" applyAlignment="1">
      <alignment horizontal="center" vertical="center"/>
    </xf>
    <xf numFmtId="0" fontId="7" fillId="0" borderId="9" xfId="3" applyFont="1" applyBorder="1" applyAlignment="1">
      <alignment horizontal="center" vertical="center"/>
    </xf>
    <xf numFmtId="0" fontId="7" fillId="0" borderId="5" xfId="3" applyFont="1" applyBorder="1" applyAlignment="1">
      <alignment horizontal="center" vertical="center"/>
    </xf>
    <xf numFmtId="4" fontId="7" fillId="0" borderId="12" xfId="2" applyNumberFormat="1" applyFont="1" applyBorder="1" applyAlignment="1">
      <alignment horizontal="center" vertical="center"/>
    </xf>
    <xf numFmtId="0" fontId="7" fillId="0" borderId="9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2" fontId="7" fillId="0" borderId="12" xfId="2" applyNumberFormat="1" applyFont="1" applyBorder="1" applyAlignment="1">
      <alignment horizontal="center" vertical="center"/>
    </xf>
    <xf numFmtId="2" fontId="7" fillId="0" borderId="9" xfId="2" applyNumberFormat="1" applyFont="1" applyBorder="1" applyAlignment="1">
      <alignment horizontal="center" vertical="center"/>
    </xf>
    <xf numFmtId="2" fontId="7" fillId="0" borderId="5" xfId="2" applyNumberFormat="1" applyFont="1" applyBorder="1" applyAlignment="1">
      <alignment horizontal="center" vertical="center"/>
    </xf>
    <xf numFmtId="4" fontId="7" fillId="0" borderId="12" xfId="2" applyNumberFormat="1" applyFont="1" applyBorder="1" applyAlignment="1">
      <alignment horizontal="center"/>
    </xf>
    <xf numFmtId="0" fontId="7" fillId="0" borderId="5" xfId="2" applyFont="1" applyBorder="1" applyAlignment="1">
      <alignment horizontal="center"/>
    </xf>
  </cellXfs>
  <cellStyles count="6">
    <cellStyle name="Coma" xfId="1" builtinId="3"/>
    <cellStyle name="Moneda" xfId="5" builtinId="4"/>
    <cellStyle name="Normal" xfId="0" builtinId="0"/>
    <cellStyle name="Normal 2" xfId="3"/>
    <cellStyle name="Normal 4" xfId="4"/>
    <cellStyle name="Normal_Full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</xdr:colOff>
      <xdr:row>1</xdr:row>
      <xdr:rowOff>0</xdr:rowOff>
    </xdr:from>
    <xdr:ext cx="2067255" cy="1001232"/>
    <xdr:pic>
      <xdr:nvPicPr>
        <xdr:cNvPr id="2" name="Imatge 1">
          <a:extLst>
            <a:ext uri="{FF2B5EF4-FFF2-40B4-BE49-F238E27FC236}">
              <a16:creationId xmlns="" xmlns:a16="http://schemas.microsoft.com/office/drawing/2014/main" id="{BFF11FDF-2DB0-4228-B090-3477A3FB0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90500"/>
          <a:ext cx="2067255" cy="100123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2"/>
  <sheetViews>
    <sheetView showGridLines="0" tabSelected="1" topLeftCell="A79" zoomScale="73" zoomScaleNormal="73" workbookViewId="0">
      <selection activeCell="F82" sqref="F82"/>
    </sheetView>
  </sheetViews>
  <sheetFormatPr defaultRowHeight="15" x14ac:dyDescent="0.25"/>
  <cols>
    <col min="1" max="1" width="5" customWidth="1"/>
    <col min="2" max="2" width="12.85546875" customWidth="1"/>
    <col min="3" max="3" width="12.28515625" customWidth="1"/>
    <col min="4" max="4" width="58.5703125" customWidth="1"/>
    <col min="5" max="5" width="12.28515625" customWidth="1"/>
    <col min="6" max="6" width="12.5703125" customWidth="1"/>
    <col min="7" max="7" width="14.85546875" customWidth="1"/>
    <col min="9" max="9" width="19.85546875" customWidth="1"/>
    <col min="10" max="10" width="25.7109375" bestFit="1" customWidth="1"/>
    <col min="11" max="11" width="17.140625" bestFit="1" customWidth="1"/>
    <col min="12" max="12" width="19" customWidth="1"/>
    <col min="13" max="13" width="20.7109375" style="114" customWidth="1"/>
  </cols>
  <sheetData>
    <row r="1" spans="1:19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10"/>
      <c r="N1" s="1"/>
      <c r="O1" s="1"/>
      <c r="P1" s="1"/>
      <c r="Q1" s="1"/>
      <c r="R1" s="1"/>
      <c r="S1" s="1"/>
    </row>
    <row r="2" spans="1:19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10"/>
      <c r="N2" s="1"/>
      <c r="O2" s="1"/>
      <c r="P2" s="1"/>
      <c r="Q2" s="1"/>
      <c r="R2" s="1"/>
      <c r="S2" s="1"/>
    </row>
    <row r="3" spans="1:19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10"/>
      <c r="N3" s="1"/>
      <c r="O3" s="1"/>
      <c r="P3" s="1"/>
      <c r="Q3" s="1"/>
      <c r="R3" s="1"/>
      <c r="S3" s="1"/>
    </row>
    <row r="4" spans="1:19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10"/>
      <c r="N4" s="1"/>
      <c r="O4" s="1"/>
      <c r="P4" s="1"/>
      <c r="Q4" s="1"/>
      <c r="R4" s="1"/>
      <c r="S4" s="1"/>
    </row>
    <row r="5" spans="1:19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10"/>
      <c r="N5" s="1"/>
      <c r="O5" s="1"/>
      <c r="P5" s="1"/>
      <c r="Q5" s="1"/>
      <c r="R5" s="1"/>
      <c r="S5" s="1"/>
    </row>
    <row r="6" spans="1:19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10"/>
      <c r="N6" s="1"/>
      <c r="O6" s="1"/>
      <c r="P6" s="1"/>
      <c r="Q6" s="1"/>
      <c r="R6" s="1"/>
      <c r="S6" s="1"/>
    </row>
    <row r="7" spans="1:19" ht="18" x14ac:dyDescent="0.25">
      <c r="A7" s="116" t="s">
        <v>131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0"/>
      <c r="N7" s="1"/>
      <c r="O7" s="1"/>
      <c r="P7" s="1"/>
      <c r="Q7" s="1"/>
      <c r="R7" s="1"/>
      <c r="S7" s="1"/>
    </row>
    <row r="8" spans="1:19" ht="68.25" customHeight="1" x14ac:dyDescent="0.25">
      <c r="A8" s="117" t="s">
        <v>130</v>
      </c>
      <c r="B8" s="117"/>
      <c r="C8" s="117"/>
      <c r="D8" s="118" t="s">
        <v>134</v>
      </c>
      <c r="E8" s="118"/>
      <c r="F8" s="118"/>
      <c r="G8" s="118"/>
      <c r="H8" s="118"/>
      <c r="I8" s="118"/>
      <c r="J8" s="118"/>
      <c r="K8" s="118"/>
      <c r="L8" s="118"/>
      <c r="M8" s="111"/>
      <c r="N8" s="107"/>
      <c r="O8" s="107"/>
      <c r="P8" s="98"/>
      <c r="Q8" s="98"/>
      <c r="R8" s="98"/>
      <c r="S8" s="98"/>
    </row>
    <row r="9" spans="1:19" ht="37.5" customHeight="1" x14ac:dyDescent="0.25">
      <c r="A9" s="117" t="s">
        <v>129</v>
      </c>
      <c r="B9" s="117"/>
      <c r="C9" s="117"/>
      <c r="D9" s="117" t="s">
        <v>128</v>
      </c>
      <c r="E9" s="117"/>
      <c r="F9" s="117"/>
      <c r="G9" s="117"/>
      <c r="H9" s="117"/>
      <c r="I9" s="117"/>
      <c r="J9" s="117"/>
      <c r="K9" s="117"/>
      <c r="L9" s="117"/>
      <c r="M9" s="99"/>
      <c r="N9" s="99"/>
      <c r="O9" s="99"/>
      <c r="P9" s="98"/>
      <c r="Q9" s="98"/>
      <c r="R9" s="98"/>
      <c r="S9" s="98"/>
    </row>
    <row r="10" spans="1:19" ht="30.75" thickBot="1" x14ac:dyDescent="0.3">
      <c r="A10" s="106"/>
      <c r="B10" s="106"/>
      <c r="C10" s="106"/>
      <c r="D10" s="106"/>
      <c r="E10" s="105"/>
      <c r="F10" s="104"/>
      <c r="G10" s="102"/>
      <c r="H10" s="103"/>
      <c r="I10" s="102"/>
      <c r="J10" s="102"/>
      <c r="K10" s="101"/>
      <c r="L10" s="100"/>
      <c r="M10" s="99"/>
      <c r="N10" s="99"/>
      <c r="O10" s="99"/>
      <c r="P10" s="98"/>
      <c r="Q10" s="98"/>
      <c r="R10" s="98"/>
      <c r="S10" s="98"/>
    </row>
    <row r="11" spans="1:19" ht="59.25" customHeight="1" x14ac:dyDescent="0.25">
      <c r="A11" s="119" t="s">
        <v>127</v>
      </c>
      <c r="B11" s="120"/>
      <c r="C11" s="95" t="s">
        <v>126</v>
      </c>
      <c r="D11" s="97" t="s">
        <v>125</v>
      </c>
      <c r="E11" s="96" t="s">
        <v>124</v>
      </c>
      <c r="F11" s="95" t="s">
        <v>123</v>
      </c>
      <c r="G11" s="95" t="s">
        <v>122</v>
      </c>
      <c r="H11" s="95" t="s">
        <v>121</v>
      </c>
      <c r="I11" s="95" t="s">
        <v>120</v>
      </c>
      <c r="J11" s="95" t="s">
        <v>119</v>
      </c>
      <c r="K11" s="95" t="s">
        <v>118</v>
      </c>
      <c r="L11" s="94" t="s">
        <v>117</v>
      </c>
      <c r="M11" s="94" t="s">
        <v>133</v>
      </c>
      <c r="N11" s="1"/>
      <c r="O11" s="1"/>
      <c r="P11" s="1"/>
      <c r="Q11" s="1"/>
      <c r="R11" s="1"/>
      <c r="S11" s="1"/>
    </row>
    <row r="12" spans="1:19" s="10" customFormat="1" ht="15.75" thickBot="1" x14ac:dyDescent="0.3">
      <c r="A12" s="26">
        <v>1</v>
      </c>
      <c r="B12" s="26" t="s">
        <v>116</v>
      </c>
      <c r="C12" s="26">
        <v>2002882</v>
      </c>
      <c r="D12" s="87" t="s">
        <v>115</v>
      </c>
      <c r="E12" s="93">
        <v>10900</v>
      </c>
      <c r="F12" s="26" t="s">
        <v>1</v>
      </c>
      <c r="G12" s="50">
        <v>0.93</v>
      </c>
      <c r="H12" s="24">
        <v>0.21</v>
      </c>
      <c r="I12" s="23">
        <f t="shared" ref="I12:I43" si="0">G12*(1+H12)</f>
        <v>1.1253</v>
      </c>
      <c r="J12" s="22">
        <f t="shared" ref="J12:J43" si="1">(E12*G12)</f>
        <v>10137</v>
      </c>
      <c r="K12" s="22">
        <f t="shared" ref="K12:K43" si="2">(J12*H12)</f>
        <v>2128.77</v>
      </c>
      <c r="L12" s="22">
        <f t="shared" ref="L12:L43" si="3">(J12+K12)</f>
        <v>12265.77</v>
      </c>
      <c r="M12" s="112">
        <f>J12</f>
        <v>10137</v>
      </c>
      <c r="N12" s="11"/>
      <c r="O12" s="11"/>
      <c r="P12" s="11"/>
      <c r="Q12" s="11"/>
      <c r="R12" s="11"/>
      <c r="S12" s="11"/>
    </row>
    <row r="13" spans="1:19" s="10" customFormat="1" x14ac:dyDescent="0.25">
      <c r="A13" s="121">
        <v>2</v>
      </c>
      <c r="B13" s="121" t="s">
        <v>114</v>
      </c>
      <c r="C13" s="44">
        <v>2018617</v>
      </c>
      <c r="D13" s="89" t="s">
        <v>113</v>
      </c>
      <c r="E13" s="45">
        <v>166</v>
      </c>
      <c r="F13" s="44" t="s">
        <v>1</v>
      </c>
      <c r="G13" s="43">
        <v>1.89</v>
      </c>
      <c r="H13" s="42">
        <v>0.1</v>
      </c>
      <c r="I13" s="41">
        <f t="shared" si="0"/>
        <v>2.0790000000000002</v>
      </c>
      <c r="J13" s="40">
        <f t="shared" si="1"/>
        <v>313.74</v>
      </c>
      <c r="K13" s="40">
        <f t="shared" si="2"/>
        <v>31.374000000000002</v>
      </c>
      <c r="L13" s="40">
        <f t="shared" si="3"/>
        <v>345.11400000000003</v>
      </c>
      <c r="M13" s="154">
        <f>SUM(J13:J19)</f>
        <v>18374.79</v>
      </c>
      <c r="N13" s="11"/>
      <c r="O13" s="11"/>
      <c r="P13" s="11"/>
      <c r="Q13" s="11"/>
      <c r="R13" s="11"/>
      <c r="S13" s="11"/>
    </row>
    <row r="14" spans="1:19" s="10" customFormat="1" x14ac:dyDescent="0.25">
      <c r="A14" s="122"/>
      <c r="B14" s="122"/>
      <c r="C14" s="34">
        <v>2018615</v>
      </c>
      <c r="D14" s="88" t="s">
        <v>112</v>
      </c>
      <c r="E14" s="35">
        <v>440</v>
      </c>
      <c r="F14" s="34" t="s">
        <v>1</v>
      </c>
      <c r="G14" s="55">
        <v>1.89</v>
      </c>
      <c r="H14" s="32">
        <v>0.1</v>
      </c>
      <c r="I14" s="31">
        <f t="shared" si="0"/>
        <v>2.0790000000000002</v>
      </c>
      <c r="J14" s="30">
        <f t="shared" si="1"/>
        <v>831.59999999999991</v>
      </c>
      <c r="K14" s="30">
        <f t="shared" si="2"/>
        <v>83.16</v>
      </c>
      <c r="L14" s="30">
        <f t="shared" si="3"/>
        <v>914.75999999999988</v>
      </c>
      <c r="M14" s="155"/>
      <c r="N14" s="11"/>
      <c r="O14" s="11"/>
      <c r="P14" s="11"/>
      <c r="Q14" s="11"/>
      <c r="R14" s="11"/>
      <c r="S14" s="11"/>
    </row>
    <row r="15" spans="1:19" s="10" customFormat="1" x14ac:dyDescent="0.25">
      <c r="A15" s="122"/>
      <c r="B15" s="122"/>
      <c r="C15" s="34">
        <v>2018614</v>
      </c>
      <c r="D15" s="88" t="s">
        <v>111</v>
      </c>
      <c r="E15" s="35">
        <v>141</v>
      </c>
      <c r="F15" s="34" t="s">
        <v>1</v>
      </c>
      <c r="G15" s="55">
        <v>1.89</v>
      </c>
      <c r="H15" s="32">
        <v>0.1</v>
      </c>
      <c r="I15" s="31">
        <f t="shared" si="0"/>
        <v>2.0790000000000002</v>
      </c>
      <c r="J15" s="30">
        <f t="shared" si="1"/>
        <v>266.49</v>
      </c>
      <c r="K15" s="30">
        <f t="shared" si="2"/>
        <v>26.649000000000001</v>
      </c>
      <c r="L15" s="30">
        <f t="shared" si="3"/>
        <v>293.13900000000001</v>
      </c>
      <c r="M15" s="155"/>
      <c r="N15" s="11"/>
      <c r="O15" s="11"/>
      <c r="P15" s="11"/>
      <c r="Q15" s="11"/>
      <c r="R15" s="11"/>
      <c r="S15" s="11"/>
    </row>
    <row r="16" spans="1:19" s="10" customFormat="1" x14ac:dyDescent="0.25">
      <c r="A16" s="122"/>
      <c r="B16" s="122"/>
      <c r="C16" s="34">
        <v>2018612</v>
      </c>
      <c r="D16" s="88" t="s">
        <v>110</v>
      </c>
      <c r="E16" s="35">
        <v>1634</v>
      </c>
      <c r="F16" s="34" t="s">
        <v>1</v>
      </c>
      <c r="G16" s="55">
        <v>3.78</v>
      </c>
      <c r="H16" s="32">
        <v>0.1</v>
      </c>
      <c r="I16" s="31">
        <f t="shared" si="0"/>
        <v>4.1580000000000004</v>
      </c>
      <c r="J16" s="30">
        <f t="shared" si="1"/>
        <v>6176.5199999999995</v>
      </c>
      <c r="K16" s="30">
        <f t="shared" si="2"/>
        <v>617.65200000000004</v>
      </c>
      <c r="L16" s="30">
        <f t="shared" si="3"/>
        <v>6794.1719999999996</v>
      </c>
      <c r="M16" s="155"/>
      <c r="N16" s="11"/>
      <c r="O16" s="11"/>
      <c r="P16" s="11"/>
      <c r="Q16" s="11"/>
      <c r="R16" s="11"/>
      <c r="S16" s="11"/>
    </row>
    <row r="17" spans="1:19" s="10" customFormat="1" x14ac:dyDescent="0.25">
      <c r="A17" s="122"/>
      <c r="B17" s="122"/>
      <c r="C17" s="34">
        <v>2018591</v>
      </c>
      <c r="D17" s="88" t="s">
        <v>109</v>
      </c>
      <c r="E17" s="35">
        <v>2086</v>
      </c>
      <c r="F17" s="34" t="s">
        <v>1</v>
      </c>
      <c r="G17" s="55">
        <v>3.78</v>
      </c>
      <c r="H17" s="32">
        <v>0.1</v>
      </c>
      <c r="I17" s="31">
        <f t="shared" si="0"/>
        <v>4.1580000000000004</v>
      </c>
      <c r="J17" s="30">
        <f t="shared" si="1"/>
        <v>7885.08</v>
      </c>
      <c r="K17" s="30">
        <f t="shared" si="2"/>
        <v>788.50800000000004</v>
      </c>
      <c r="L17" s="30">
        <f t="shared" si="3"/>
        <v>8673.5879999999997</v>
      </c>
      <c r="M17" s="155"/>
      <c r="N17" s="11"/>
      <c r="O17" s="11"/>
      <c r="P17" s="11"/>
      <c r="Q17" s="11"/>
      <c r="R17" s="11"/>
      <c r="S17" s="11"/>
    </row>
    <row r="18" spans="1:19" s="10" customFormat="1" ht="13.5" customHeight="1" x14ac:dyDescent="0.25">
      <c r="A18" s="122"/>
      <c r="B18" s="122"/>
      <c r="C18" s="34">
        <v>2020005</v>
      </c>
      <c r="D18" s="88" t="s">
        <v>108</v>
      </c>
      <c r="E18" s="35">
        <v>412</v>
      </c>
      <c r="F18" s="34" t="s">
        <v>1</v>
      </c>
      <c r="G18" s="33">
        <v>3.78</v>
      </c>
      <c r="H18" s="32">
        <v>0.1</v>
      </c>
      <c r="I18" s="31">
        <f t="shared" si="0"/>
        <v>4.1580000000000004</v>
      </c>
      <c r="J18" s="30">
        <f t="shared" si="1"/>
        <v>1557.36</v>
      </c>
      <c r="K18" s="30">
        <f t="shared" si="2"/>
        <v>155.73599999999999</v>
      </c>
      <c r="L18" s="30">
        <f t="shared" si="3"/>
        <v>1713.096</v>
      </c>
      <c r="M18" s="155"/>
      <c r="N18" s="11"/>
      <c r="O18" s="11"/>
      <c r="P18" s="11"/>
      <c r="Q18" s="11"/>
      <c r="R18" s="11"/>
      <c r="S18" s="11"/>
    </row>
    <row r="19" spans="1:19" s="10" customFormat="1" ht="15.75" customHeight="1" thickBot="1" x14ac:dyDescent="0.3">
      <c r="A19" s="123"/>
      <c r="B19" s="123"/>
      <c r="C19" s="26">
        <v>2013306</v>
      </c>
      <c r="D19" s="87" t="s">
        <v>107</v>
      </c>
      <c r="E19" s="27">
        <v>64</v>
      </c>
      <c r="F19" s="26" t="s">
        <v>1</v>
      </c>
      <c r="G19" s="25">
        <v>21</v>
      </c>
      <c r="H19" s="24">
        <v>0.1</v>
      </c>
      <c r="I19" s="23">
        <f t="shared" si="0"/>
        <v>23.1</v>
      </c>
      <c r="J19" s="22">
        <f t="shared" si="1"/>
        <v>1344</v>
      </c>
      <c r="K19" s="22">
        <f t="shared" si="2"/>
        <v>134.4</v>
      </c>
      <c r="L19" s="22">
        <f t="shared" si="3"/>
        <v>1478.4</v>
      </c>
      <c r="M19" s="156"/>
      <c r="N19" s="11"/>
      <c r="O19" s="11"/>
      <c r="P19" s="11"/>
      <c r="Q19" s="11"/>
      <c r="R19" s="11"/>
      <c r="S19" s="11"/>
    </row>
    <row r="20" spans="1:19" s="10" customFormat="1" ht="15.75" thickBot="1" x14ac:dyDescent="0.3">
      <c r="A20" s="92">
        <v>3</v>
      </c>
      <c r="B20" s="91" t="s">
        <v>106</v>
      </c>
      <c r="C20" s="16">
        <v>2014562</v>
      </c>
      <c r="D20" s="90" t="s">
        <v>105</v>
      </c>
      <c r="E20" s="17">
        <v>890</v>
      </c>
      <c r="F20" s="16" t="s">
        <v>1</v>
      </c>
      <c r="G20" s="15">
        <v>17.899999999999999</v>
      </c>
      <c r="H20" s="14">
        <v>0.1</v>
      </c>
      <c r="I20" s="13">
        <f t="shared" si="0"/>
        <v>19.690000000000001</v>
      </c>
      <c r="J20" s="12">
        <f t="shared" si="1"/>
        <v>15930.999999999998</v>
      </c>
      <c r="K20" s="12">
        <f t="shared" si="2"/>
        <v>1593.1</v>
      </c>
      <c r="L20" s="12">
        <f t="shared" si="3"/>
        <v>17524.099999999999</v>
      </c>
      <c r="M20" s="113">
        <f>J20</f>
        <v>15930.999999999998</v>
      </c>
      <c r="N20" s="11"/>
      <c r="O20" s="11"/>
      <c r="P20" s="11"/>
      <c r="Q20" s="11"/>
      <c r="R20" s="11"/>
      <c r="S20" s="11"/>
    </row>
    <row r="21" spans="1:19" s="10" customFormat="1" ht="17.25" customHeight="1" x14ac:dyDescent="0.25">
      <c r="A21" s="121">
        <v>4</v>
      </c>
      <c r="B21" s="121" t="s">
        <v>104</v>
      </c>
      <c r="C21" s="44">
        <v>2004787</v>
      </c>
      <c r="D21" s="89" t="s">
        <v>103</v>
      </c>
      <c r="E21" s="45">
        <v>4</v>
      </c>
      <c r="F21" s="44" t="s">
        <v>1</v>
      </c>
      <c r="G21" s="43">
        <v>137</v>
      </c>
      <c r="H21" s="42">
        <v>0.1</v>
      </c>
      <c r="I21" s="41">
        <f t="shared" si="0"/>
        <v>150.70000000000002</v>
      </c>
      <c r="J21" s="40">
        <f t="shared" si="1"/>
        <v>548</v>
      </c>
      <c r="K21" s="40">
        <f t="shared" si="2"/>
        <v>54.800000000000004</v>
      </c>
      <c r="L21" s="40">
        <f t="shared" si="3"/>
        <v>602.79999999999995</v>
      </c>
      <c r="M21" s="154">
        <f>SUM(J21:J23)</f>
        <v>1534</v>
      </c>
      <c r="N21" s="11"/>
      <c r="O21" s="11"/>
      <c r="P21" s="11"/>
      <c r="Q21" s="11"/>
      <c r="R21" s="11"/>
      <c r="S21" s="11"/>
    </row>
    <row r="22" spans="1:19" s="10" customFormat="1" x14ac:dyDescent="0.25">
      <c r="A22" s="122"/>
      <c r="B22" s="122"/>
      <c r="C22" s="34">
        <v>2004788</v>
      </c>
      <c r="D22" s="88" t="s">
        <v>102</v>
      </c>
      <c r="E22" s="35">
        <v>2</v>
      </c>
      <c r="F22" s="34" t="s">
        <v>1</v>
      </c>
      <c r="G22" s="33">
        <v>109</v>
      </c>
      <c r="H22" s="32">
        <v>0.1</v>
      </c>
      <c r="I22" s="31">
        <f t="shared" si="0"/>
        <v>119.9</v>
      </c>
      <c r="J22" s="30">
        <f t="shared" si="1"/>
        <v>218</v>
      </c>
      <c r="K22" s="30">
        <f t="shared" si="2"/>
        <v>21.8</v>
      </c>
      <c r="L22" s="30">
        <f t="shared" si="3"/>
        <v>239.8</v>
      </c>
      <c r="M22" s="155"/>
      <c r="N22" s="11"/>
      <c r="O22" s="11"/>
      <c r="P22" s="11"/>
      <c r="Q22" s="11"/>
      <c r="R22" s="11"/>
      <c r="S22" s="11"/>
    </row>
    <row r="23" spans="1:19" s="10" customFormat="1" ht="21.75" customHeight="1" thickBot="1" x14ac:dyDescent="0.3">
      <c r="A23" s="123"/>
      <c r="B23" s="123"/>
      <c r="C23" s="26">
        <v>2004789</v>
      </c>
      <c r="D23" s="87" t="s">
        <v>101</v>
      </c>
      <c r="E23" s="27">
        <v>4</v>
      </c>
      <c r="F23" s="26" t="s">
        <v>1</v>
      </c>
      <c r="G23" s="25">
        <v>192</v>
      </c>
      <c r="H23" s="24">
        <v>0.1</v>
      </c>
      <c r="I23" s="23">
        <f t="shared" si="0"/>
        <v>211.20000000000002</v>
      </c>
      <c r="J23" s="22">
        <f t="shared" si="1"/>
        <v>768</v>
      </c>
      <c r="K23" s="22">
        <f t="shared" si="2"/>
        <v>76.800000000000011</v>
      </c>
      <c r="L23" s="22">
        <f t="shared" si="3"/>
        <v>844.8</v>
      </c>
      <c r="M23" s="156"/>
      <c r="N23" s="11"/>
      <c r="O23" s="11"/>
      <c r="P23" s="11"/>
      <c r="Q23" s="11"/>
      <c r="R23" s="11"/>
      <c r="S23" s="11"/>
    </row>
    <row r="24" spans="1:19" s="10" customFormat="1" ht="18" customHeight="1" x14ac:dyDescent="0.25">
      <c r="A24" s="121">
        <v>5</v>
      </c>
      <c r="B24" s="121" t="s">
        <v>100</v>
      </c>
      <c r="C24" s="44">
        <v>2004527</v>
      </c>
      <c r="D24" s="46" t="s">
        <v>99</v>
      </c>
      <c r="E24" s="45">
        <v>42</v>
      </c>
      <c r="F24" s="44" t="s">
        <v>1</v>
      </c>
      <c r="G24" s="43">
        <v>24</v>
      </c>
      <c r="H24" s="42">
        <v>0.1</v>
      </c>
      <c r="I24" s="41">
        <f t="shared" si="0"/>
        <v>26.400000000000002</v>
      </c>
      <c r="J24" s="40">
        <f t="shared" si="1"/>
        <v>1008</v>
      </c>
      <c r="K24" s="40">
        <f t="shared" si="2"/>
        <v>100.80000000000001</v>
      </c>
      <c r="L24" s="40">
        <f t="shared" si="3"/>
        <v>1108.8</v>
      </c>
      <c r="M24" s="157">
        <f>SUM(J24:J26)</f>
        <v>3180</v>
      </c>
      <c r="N24" s="11"/>
      <c r="O24" s="11"/>
      <c r="P24" s="11"/>
      <c r="Q24" s="11"/>
      <c r="R24" s="11"/>
      <c r="S24" s="11"/>
    </row>
    <row r="25" spans="1:19" s="10" customFormat="1" x14ac:dyDescent="0.25">
      <c r="A25" s="122"/>
      <c r="B25" s="122"/>
      <c r="C25" s="34">
        <v>2004528</v>
      </c>
      <c r="D25" s="36" t="s">
        <v>98</v>
      </c>
      <c r="E25" s="35">
        <v>41</v>
      </c>
      <c r="F25" s="34" t="s">
        <v>1</v>
      </c>
      <c r="G25" s="33">
        <v>31</v>
      </c>
      <c r="H25" s="32">
        <v>0.1</v>
      </c>
      <c r="I25" s="31">
        <f t="shared" si="0"/>
        <v>34.1</v>
      </c>
      <c r="J25" s="30">
        <f t="shared" si="1"/>
        <v>1271</v>
      </c>
      <c r="K25" s="30">
        <f t="shared" si="2"/>
        <v>127.10000000000001</v>
      </c>
      <c r="L25" s="30">
        <f t="shared" si="3"/>
        <v>1398.1</v>
      </c>
      <c r="M25" s="158"/>
      <c r="N25" s="11"/>
      <c r="O25" s="11"/>
      <c r="P25" s="11"/>
      <c r="Q25" s="11"/>
      <c r="R25" s="11"/>
      <c r="S25" s="11"/>
    </row>
    <row r="26" spans="1:19" s="10" customFormat="1" ht="15.75" thickBot="1" x14ac:dyDescent="0.3">
      <c r="A26" s="123"/>
      <c r="B26" s="123"/>
      <c r="C26" s="26">
        <v>2004529</v>
      </c>
      <c r="D26" s="51" t="s">
        <v>97</v>
      </c>
      <c r="E26" s="27">
        <v>17</v>
      </c>
      <c r="F26" s="26" t="s">
        <v>1</v>
      </c>
      <c r="G26" s="25">
        <v>53</v>
      </c>
      <c r="H26" s="24">
        <v>0.1</v>
      </c>
      <c r="I26" s="23">
        <f t="shared" si="0"/>
        <v>58.300000000000004</v>
      </c>
      <c r="J26" s="22">
        <f t="shared" si="1"/>
        <v>901</v>
      </c>
      <c r="K26" s="22">
        <f t="shared" si="2"/>
        <v>90.100000000000009</v>
      </c>
      <c r="L26" s="22">
        <f t="shared" si="3"/>
        <v>991.1</v>
      </c>
      <c r="M26" s="159"/>
      <c r="N26" s="11"/>
      <c r="O26" s="11"/>
      <c r="P26" s="11"/>
      <c r="Q26" s="11"/>
      <c r="R26" s="11"/>
      <c r="S26" s="11"/>
    </row>
    <row r="27" spans="1:19" s="10" customFormat="1" ht="15" customHeight="1" x14ac:dyDescent="0.25">
      <c r="A27" s="121">
        <v>6</v>
      </c>
      <c r="B27" s="121" t="s">
        <v>96</v>
      </c>
      <c r="C27" s="49">
        <v>2004722</v>
      </c>
      <c r="D27" s="46" t="s">
        <v>95</v>
      </c>
      <c r="E27" s="45">
        <v>900</v>
      </c>
      <c r="F27" s="86" t="s">
        <v>79</v>
      </c>
      <c r="G27" s="84">
        <v>0.35</v>
      </c>
      <c r="H27" s="42">
        <v>0.1</v>
      </c>
      <c r="I27" s="83">
        <f t="shared" si="0"/>
        <v>0.38500000000000001</v>
      </c>
      <c r="J27" s="82">
        <f t="shared" si="1"/>
        <v>315</v>
      </c>
      <c r="K27" s="40">
        <f t="shared" si="2"/>
        <v>31.5</v>
      </c>
      <c r="L27" s="40">
        <f t="shared" si="3"/>
        <v>346.5</v>
      </c>
      <c r="M27" s="154">
        <f>SUM(J27:J42)</f>
        <v>16841.650000000001</v>
      </c>
      <c r="N27" s="11"/>
      <c r="O27" s="11"/>
      <c r="P27" s="11"/>
      <c r="Q27" s="11"/>
      <c r="R27" s="11"/>
      <c r="S27" s="11"/>
    </row>
    <row r="28" spans="1:19" s="10" customFormat="1" x14ac:dyDescent="0.25">
      <c r="A28" s="122"/>
      <c r="B28" s="122"/>
      <c r="C28" s="56">
        <v>2004723</v>
      </c>
      <c r="D28" s="38" t="s">
        <v>94</v>
      </c>
      <c r="E28" s="35">
        <v>1800</v>
      </c>
      <c r="F28" s="34" t="s">
        <v>79</v>
      </c>
      <c r="G28" s="33">
        <v>0.35</v>
      </c>
      <c r="H28" s="32">
        <v>0.1</v>
      </c>
      <c r="I28" s="31">
        <f t="shared" si="0"/>
        <v>0.38500000000000001</v>
      </c>
      <c r="J28" s="30">
        <f t="shared" si="1"/>
        <v>630</v>
      </c>
      <c r="K28" s="30">
        <f t="shared" si="2"/>
        <v>63</v>
      </c>
      <c r="L28" s="30">
        <f t="shared" si="3"/>
        <v>693</v>
      </c>
      <c r="M28" s="155"/>
      <c r="N28" s="11"/>
      <c r="O28" s="11"/>
      <c r="P28" s="11"/>
      <c r="Q28" s="11"/>
      <c r="R28" s="11"/>
      <c r="S28" s="11"/>
    </row>
    <row r="29" spans="1:19" s="10" customFormat="1" x14ac:dyDescent="0.25">
      <c r="A29" s="122"/>
      <c r="B29" s="122"/>
      <c r="C29" s="56">
        <v>2004724</v>
      </c>
      <c r="D29" s="38" t="s">
        <v>93</v>
      </c>
      <c r="E29" s="35">
        <v>2550</v>
      </c>
      <c r="F29" s="34" t="s">
        <v>79</v>
      </c>
      <c r="G29" s="33">
        <v>0.42</v>
      </c>
      <c r="H29" s="32">
        <v>0.1</v>
      </c>
      <c r="I29" s="31">
        <f t="shared" si="0"/>
        <v>0.46200000000000002</v>
      </c>
      <c r="J29" s="30">
        <f t="shared" si="1"/>
        <v>1071</v>
      </c>
      <c r="K29" s="30">
        <f t="shared" si="2"/>
        <v>107.10000000000001</v>
      </c>
      <c r="L29" s="30">
        <f t="shared" si="3"/>
        <v>1178.0999999999999</v>
      </c>
      <c r="M29" s="155"/>
      <c r="N29" s="11"/>
      <c r="O29" s="11"/>
      <c r="P29" s="11"/>
      <c r="Q29" s="11"/>
      <c r="R29" s="11"/>
      <c r="S29" s="11"/>
    </row>
    <row r="30" spans="1:19" s="10" customFormat="1" x14ac:dyDescent="0.25">
      <c r="A30" s="122"/>
      <c r="B30" s="122"/>
      <c r="C30" s="56">
        <v>2004725</v>
      </c>
      <c r="D30" s="38" t="s">
        <v>92</v>
      </c>
      <c r="E30" s="35">
        <v>1700</v>
      </c>
      <c r="F30" s="34" t="s">
        <v>79</v>
      </c>
      <c r="G30" s="33">
        <v>0.38</v>
      </c>
      <c r="H30" s="32">
        <v>0.1</v>
      </c>
      <c r="I30" s="31">
        <f t="shared" si="0"/>
        <v>0.41800000000000004</v>
      </c>
      <c r="J30" s="30">
        <f t="shared" si="1"/>
        <v>646</v>
      </c>
      <c r="K30" s="30">
        <f t="shared" si="2"/>
        <v>64.600000000000009</v>
      </c>
      <c r="L30" s="30">
        <f t="shared" si="3"/>
        <v>710.6</v>
      </c>
      <c r="M30" s="155"/>
      <c r="N30" s="11"/>
      <c r="O30" s="11"/>
      <c r="P30" s="11"/>
      <c r="Q30" s="11"/>
      <c r="R30" s="11"/>
      <c r="S30" s="11"/>
    </row>
    <row r="31" spans="1:19" s="10" customFormat="1" x14ac:dyDescent="0.25">
      <c r="A31" s="122"/>
      <c r="B31" s="122"/>
      <c r="C31" s="56">
        <v>2004726</v>
      </c>
      <c r="D31" s="38" t="s">
        <v>91</v>
      </c>
      <c r="E31" s="35">
        <v>1110</v>
      </c>
      <c r="F31" s="34" t="s">
        <v>79</v>
      </c>
      <c r="G31" s="33">
        <v>0.46</v>
      </c>
      <c r="H31" s="32">
        <v>0.1</v>
      </c>
      <c r="I31" s="31">
        <f t="shared" si="0"/>
        <v>0.50600000000000012</v>
      </c>
      <c r="J31" s="30">
        <f t="shared" si="1"/>
        <v>510.6</v>
      </c>
      <c r="K31" s="30">
        <f t="shared" si="2"/>
        <v>51.06</v>
      </c>
      <c r="L31" s="30">
        <f t="shared" si="3"/>
        <v>561.66000000000008</v>
      </c>
      <c r="M31" s="155"/>
      <c r="N31" s="11"/>
      <c r="O31" s="11"/>
      <c r="P31" s="11"/>
      <c r="Q31" s="11"/>
      <c r="R31" s="11"/>
      <c r="S31" s="11"/>
    </row>
    <row r="32" spans="1:19" s="10" customFormat="1" x14ac:dyDescent="0.25">
      <c r="A32" s="122"/>
      <c r="B32" s="122"/>
      <c r="C32" s="56">
        <v>2004717</v>
      </c>
      <c r="D32" s="38" t="s">
        <v>90</v>
      </c>
      <c r="E32" s="35">
        <v>560</v>
      </c>
      <c r="F32" s="34" t="s">
        <v>79</v>
      </c>
      <c r="G32" s="33">
        <v>0.05</v>
      </c>
      <c r="H32" s="32">
        <v>0.1</v>
      </c>
      <c r="I32" s="31">
        <f t="shared" si="0"/>
        <v>5.5000000000000007E-2</v>
      </c>
      <c r="J32" s="30">
        <f t="shared" si="1"/>
        <v>28</v>
      </c>
      <c r="K32" s="30">
        <f t="shared" si="2"/>
        <v>2.8000000000000003</v>
      </c>
      <c r="L32" s="30">
        <f t="shared" si="3"/>
        <v>30.8</v>
      </c>
      <c r="M32" s="155"/>
      <c r="N32" s="11"/>
      <c r="O32" s="11"/>
      <c r="P32" s="11"/>
      <c r="Q32" s="11"/>
      <c r="R32" s="11"/>
      <c r="S32" s="11"/>
    </row>
    <row r="33" spans="1:19" s="10" customFormat="1" x14ac:dyDescent="0.25">
      <c r="A33" s="122"/>
      <c r="B33" s="122"/>
      <c r="C33" s="56">
        <v>2004718</v>
      </c>
      <c r="D33" s="38" t="s">
        <v>89</v>
      </c>
      <c r="E33" s="35">
        <v>4900</v>
      </c>
      <c r="F33" s="34" t="s">
        <v>79</v>
      </c>
      <c r="G33" s="33">
        <v>0.17</v>
      </c>
      <c r="H33" s="32">
        <v>0.1</v>
      </c>
      <c r="I33" s="31">
        <f t="shared" si="0"/>
        <v>0.18700000000000003</v>
      </c>
      <c r="J33" s="30">
        <f t="shared" si="1"/>
        <v>833.00000000000011</v>
      </c>
      <c r="K33" s="30">
        <f t="shared" si="2"/>
        <v>83.300000000000011</v>
      </c>
      <c r="L33" s="30">
        <f t="shared" si="3"/>
        <v>916.30000000000018</v>
      </c>
      <c r="M33" s="155"/>
      <c r="N33" s="11"/>
      <c r="O33" s="11"/>
      <c r="P33" s="11"/>
      <c r="Q33" s="11"/>
      <c r="R33" s="11"/>
      <c r="S33" s="11"/>
    </row>
    <row r="34" spans="1:19" s="10" customFormat="1" x14ac:dyDescent="0.25">
      <c r="A34" s="122"/>
      <c r="B34" s="122"/>
      <c r="C34" s="56">
        <v>2004719</v>
      </c>
      <c r="D34" s="81" t="s">
        <v>88</v>
      </c>
      <c r="E34" s="35">
        <v>13800</v>
      </c>
      <c r="F34" s="34" t="s">
        <v>79</v>
      </c>
      <c r="G34" s="33">
        <v>0.21</v>
      </c>
      <c r="H34" s="32">
        <v>0.1</v>
      </c>
      <c r="I34" s="31">
        <f t="shared" si="0"/>
        <v>0.23100000000000001</v>
      </c>
      <c r="J34" s="30">
        <f t="shared" si="1"/>
        <v>2898</v>
      </c>
      <c r="K34" s="30">
        <f t="shared" si="2"/>
        <v>289.8</v>
      </c>
      <c r="L34" s="30">
        <f t="shared" si="3"/>
        <v>3187.8</v>
      </c>
      <c r="M34" s="155"/>
      <c r="N34" s="11"/>
      <c r="O34" s="11"/>
      <c r="P34" s="11"/>
      <c r="Q34" s="11"/>
      <c r="R34" s="11"/>
      <c r="S34" s="11"/>
    </row>
    <row r="35" spans="1:19" s="10" customFormat="1" x14ac:dyDescent="0.25">
      <c r="A35" s="122"/>
      <c r="B35" s="122"/>
      <c r="C35" s="56">
        <v>2004720</v>
      </c>
      <c r="D35" s="38" t="s">
        <v>87</v>
      </c>
      <c r="E35" s="35">
        <v>4380</v>
      </c>
      <c r="F35" s="34" t="s">
        <v>79</v>
      </c>
      <c r="G35" s="33">
        <v>0.3</v>
      </c>
      <c r="H35" s="32">
        <v>0.1</v>
      </c>
      <c r="I35" s="31">
        <f t="shared" si="0"/>
        <v>0.33</v>
      </c>
      <c r="J35" s="30">
        <f t="shared" si="1"/>
        <v>1314</v>
      </c>
      <c r="K35" s="30">
        <f t="shared" si="2"/>
        <v>131.4</v>
      </c>
      <c r="L35" s="30">
        <f t="shared" si="3"/>
        <v>1445.4</v>
      </c>
      <c r="M35" s="155"/>
      <c r="N35" s="11"/>
      <c r="O35" s="11"/>
      <c r="P35" s="11"/>
      <c r="Q35" s="11"/>
      <c r="R35" s="11"/>
      <c r="S35" s="11"/>
    </row>
    <row r="36" spans="1:19" s="10" customFormat="1" x14ac:dyDescent="0.25">
      <c r="A36" s="122"/>
      <c r="B36" s="122"/>
      <c r="C36" s="56">
        <v>2004721</v>
      </c>
      <c r="D36" s="38" t="s">
        <v>86</v>
      </c>
      <c r="E36" s="35">
        <v>120</v>
      </c>
      <c r="F36" s="34" t="s">
        <v>79</v>
      </c>
      <c r="G36" s="33">
        <v>0.54</v>
      </c>
      <c r="H36" s="32">
        <v>0.1</v>
      </c>
      <c r="I36" s="31">
        <f t="shared" si="0"/>
        <v>0.59400000000000008</v>
      </c>
      <c r="J36" s="30">
        <f t="shared" si="1"/>
        <v>64.800000000000011</v>
      </c>
      <c r="K36" s="30">
        <f t="shared" si="2"/>
        <v>6.4800000000000013</v>
      </c>
      <c r="L36" s="30">
        <f t="shared" si="3"/>
        <v>71.280000000000015</v>
      </c>
      <c r="M36" s="155"/>
      <c r="N36" s="11"/>
      <c r="O36" s="11"/>
      <c r="P36" s="11"/>
      <c r="Q36" s="11"/>
      <c r="R36" s="11"/>
      <c r="S36" s="11"/>
    </row>
    <row r="37" spans="1:19" s="10" customFormat="1" x14ac:dyDescent="0.25">
      <c r="A37" s="122"/>
      <c r="B37" s="122"/>
      <c r="C37" s="37">
        <v>2004728</v>
      </c>
      <c r="D37" s="38" t="s">
        <v>85</v>
      </c>
      <c r="E37" s="35">
        <v>8125</v>
      </c>
      <c r="F37" s="34" t="s">
        <v>79</v>
      </c>
      <c r="G37" s="33">
        <v>7.0000000000000007E-2</v>
      </c>
      <c r="H37" s="32">
        <v>0.1</v>
      </c>
      <c r="I37" s="31">
        <f t="shared" si="0"/>
        <v>7.7000000000000013E-2</v>
      </c>
      <c r="J37" s="30">
        <f t="shared" si="1"/>
        <v>568.75</v>
      </c>
      <c r="K37" s="30">
        <f t="shared" si="2"/>
        <v>56.875</v>
      </c>
      <c r="L37" s="30">
        <f t="shared" si="3"/>
        <v>625.625</v>
      </c>
      <c r="M37" s="155"/>
      <c r="N37" s="11"/>
      <c r="O37" s="11"/>
      <c r="P37" s="11"/>
      <c r="Q37" s="11"/>
      <c r="R37" s="11"/>
      <c r="S37" s="11"/>
    </row>
    <row r="38" spans="1:19" s="10" customFormat="1" x14ac:dyDescent="0.25">
      <c r="A38" s="122"/>
      <c r="B38" s="122"/>
      <c r="C38" s="56">
        <v>2004729</v>
      </c>
      <c r="D38" s="38" t="s">
        <v>84</v>
      </c>
      <c r="E38" s="35">
        <v>20250</v>
      </c>
      <c r="F38" s="34" t="s">
        <v>79</v>
      </c>
      <c r="G38" s="33">
        <v>7.0000000000000007E-2</v>
      </c>
      <c r="H38" s="32">
        <v>0.1</v>
      </c>
      <c r="I38" s="31">
        <f t="shared" si="0"/>
        <v>7.7000000000000013E-2</v>
      </c>
      <c r="J38" s="30">
        <f t="shared" si="1"/>
        <v>1417.5000000000002</v>
      </c>
      <c r="K38" s="30">
        <f t="shared" si="2"/>
        <v>141.75000000000003</v>
      </c>
      <c r="L38" s="30">
        <f t="shared" si="3"/>
        <v>1559.2500000000002</v>
      </c>
      <c r="M38" s="155"/>
      <c r="N38" s="11"/>
      <c r="O38" s="11"/>
      <c r="P38" s="11"/>
      <c r="Q38" s="11"/>
      <c r="R38" s="11"/>
      <c r="S38" s="11"/>
    </row>
    <row r="39" spans="1:19" s="10" customFormat="1" x14ac:dyDescent="0.25">
      <c r="A39" s="122"/>
      <c r="B39" s="122"/>
      <c r="C39" s="56">
        <v>2004730</v>
      </c>
      <c r="D39" s="38" t="s">
        <v>83</v>
      </c>
      <c r="E39" s="35">
        <v>25875</v>
      </c>
      <c r="F39" s="34" t="s">
        <v>79</v>
      </c>
      <c r="G39" s="33">
        <v>0.09</v>
      </c>
      <c r="H39" s="32">
        <v>0.1</v>
      </c>
      <c r="I39" s="31">
        <f t="shared" si="0"/>
        <v>9.9000000000000005E-2</v>
      </c>
      <c r="J39" s="30">
        <f t="shared" si="1"/>
        <v>2328.75</v>
      </c>
      <c r="K39" s="30">
        <f t="shared" si="2"/>
        <v>232.875</v>
      </c>
      <c r="L39" s="30">
        <f t="shared" si="3"/>
        <v>2561.625</v>
      </c>
      <c r="M39" s="155"/>
      <c r="N39" s="11"/>
      <c r="O39" s="11"/>
      <c r="P39" s="11"/>
      <c r="Q39" s="11"/>
      <c r="R39" s="11"/>
      <c r="S39" s="11"/>
    </row>
    <row r="40" spans="1:19" s="10" customFormat="1" x14ac:dyDescent="0.25">
      <c r="A40" s="122"/>
      <c r="B40" s="122"/>
      <c r="C40" s="56">
        <v>2004731</v>
      </c>
      <c r="D40" s="38" t="s">
        <v>82</v>
      </c>
      <c r="E40" s="35">
        <v>9500</v>
      </c>
      <c r="F40" s="34" t="s">
        <v>79</v>
      </c>
      <c r="G40" s="33">
        <v>0.13</v>
      </c>
      <c r="H40" s="32">
        <v>0.1</v>
      </c>
      <c r="I40" s="31">
        <f t="shared" si="0"/>
        <v>0.14300000000000002</v>
      </c>
      <c r="J40" s="30">
        <f t="shared" si="1"/>
        <v>1235</v>
      </c>
      <c r="K40" s="30">
        <f t="shared" si="2"/>
        <v>123.5</v>
      </c>
      <c r="L40" s="30">
        <f t="shared" si="3"/>
        <v>1358.5</v>
      </c>
      <c r="M40" s="155"/>
      <c r="N40" s="11"/>
      <c r="O40" s="11"/>
      <c r="P40" s="11"/>
      <c r="Q40" s="11"/>
      <c r="R40" s="11"/>
      <c r="S40" s="11"/>
    </row>
    <row r="41" spans="1:19" s="10" customFormat="1" x14ac:dyDescent="0.25">
      <c r="A41" s="122"/>
      <c r="B41" s="122"/>
      <c r="C41" s="56">
        <v>2004732</v>
      </c>
      <c r="D41" s="38" t="s">
        <v>81</v>
      </c>
      <c r="E41" s="35">
        <v>4225</v>
      </c>
      <c r="F41" s="34" t="s">
        <v>79</v>
      </c>
      <c r="G41" s="33">
        <v>0.15</v>
      </c>
      <c r="H41" s="32">
        <v>0.1</v>
      </c>
      <c r="I41" s="31">
        <f t="shared" si="0"/>
        <v>0.16500000000000001</v>
      </c>
      <c r="J41" s="30">
        <f t="shared" si="1"/>
        <v>633.75</v>
      </c>
      <c r="K41" s="30">
        <f t="shared" si="2"/>
        <v>63.375</v>
      </c>
      <c r="L41" s="30">
        <f t="shared" si="3"/>
        <v>697.125</v>
      </c>
      <c r="M41" s="155"/>
      <c r="N41" s="11"/>
      <c r="O41" s="11"/>
      <c r="P41" s="11"/>
      <c r="Q41" s="11"/>
      <c r="R41" s="11"/>
      <c r="S41" s="11"/>
    </row>
    <row r="42" spans="1:19" s="10" customFormat="1" ht="15.75" thickBot="1" x14ac:dyDescent="0.3">
      <c r="A42" s="123"/>
      <c r="B42" s="123"/>
      <c r="C42" s="48">
        <v>2004734</v>
      </c>
      <c r="D42" s="51" t="s">
        <v>80</v>
      </c>
      <c r="E42" s="27">
        <v>15650</v>
      </c>
      <c r="F42" s="85" t="s">
        <v>79</v>
      </c>
      <c r="G42" s="25">
        <v>0.15</v>
      </c>
      <c r="H42" s="24">
        <v>0.1</v>
      </c>
      <c r="I42" s="23">
        <f t="shared" si="0"/>
        <v>0.16500000000000001</v>
      </c>
      <c r="J42" s="22">
        <f t="shared" si="1"/>
        <v>2347.5</v>
      </c>
      <c r="K42" s="22">
        <f t="shared" si="2"/>
        <v>234.75</v>
      </c>
      <c r="L42" s="22">
        <f t="shared" si="3"/>
        <v>2582.25</v>
      </c>
      <c r="M42" s="156"/>
      <c r="N42" s="11"/>
      <c r="O42" s="11"/>
      <c r="P42" s="11"/>
      <c r="Q42" s="11"/>
      <c r="R42" s="11"/>
      <c r="S42" s="11"/>
    </row>
    <row r="43" spans="1:19" s="10" customFormat="1" x14ac:dyDescent="0.25">
      <c r="A43" s="124">
        <v>7</v>
      </c>
      <c r="B43" s="124" t="s">
        <v>78</v>
      </c>
      <c r="C43" s="74">
        <v>2004735</v>
      </c>
      <c r="D43" s="46" t="s">
        <v>77</v>
      </c>
      <c r="E43" s="45">
        <v>700</v>
      </c>
      <c r="F43" s="44" t="s">
        <v>1</v>
      </c>
      <c r="G43" s="84">
        <v>1.65</v>
      </c>
      <c r="H43" s="42">
        <v>0.1</v>
      </c>
      <c r="I43" s="83">
        <f t="shared" si="0"/>
        <v>1.8149999999999999</v>
      </c>
      <c r="J43" s="82">
        <f t="shared" si="1"/>
        <v>1155</v>
      </c>
      <c r="K43" s="40">
        <f t="shared" si="2"/>
        <v>115.5</v>
      </c>
      <c r="L43" s="40">
        <f t="shared" si="3"/>
        <v>1270.5</v>
      </c>
      <c r="M43" s="154">
        <f>SUM(J43:J44)</f>
        <v>3375</v>
      </c>
      <c r="N43" s="11"/>
      <c r="O43" s="11"/>
      <c r="P43" s="11"/>
      <c r="Q43" s="11"/>
      <c r="R43" s="11"/>
      <c r="S43" s="11"/>
    </row>
    <row r="44" spans="1:19" s="10" customFormat="1" ht="15.75" thickBot="1" x14ac:dyDescent="0.3">
      <c r="A44" s="125"/>
      <c r="B44" s="125"/>
      <c r="C44" s="54">
        <v>2004736</v>
      </c>
      <c r="D44" s="28" t="s">
        <v>76</v>
      </c>
      <c r="E44" s="27">
        <v>1200</v>
      </c>
      <c r="F44" s="26" t="s">
        <v>1</v>
      </c>
      <c r="G44" s="50">
        <v>1.85</v>
      </c>
      <c r="H44" s="24">
        <v>0.1</v>
      </c>
      <c r="I44" s="23">
        <f t="shared" ref="I44:I75" si="4">G44*(1+H44)</f>
        <v>2.0350000000000001</v>
      </c>
      <c r="J44" s="22">
        <f t="shared" ref="J44:J75" si="5">(E44*G44)</f>
        <v>2220</v>
      </c>
      <c r="K44" s="22">
        <f t="shared" ref="K44:K75" si="6">(J44*H44)</f>
        <v>222</v>
      </c>
      <c r="L44" s="22">
        <f t="shared" ref="L44:L75" si="7">(J44+K44)</f>
        <v>2442</v>
      </c>
      <c r="M44" s="156"/>
      <c r="N44" s="11"/>
      <c r="O44" s="11"/>
      <c r="P44" s="11"/>
      <c r="Q44" s="11"/>
      <c r="R44" s="11"/>
      <c r="S44" s="11"/>
    </row>
    <row r="45" spans="1:19" s="10" customFormat="1" ht="19.5" customHeight="1" x14ac:dyDescent="0.25">
      <c r="A45" s="124">
        <v>8</v>
      </c>
      <c r="B45" s="124" t="s">
        <v>75</v>
      </c>
      <c r="C45" s="74">
        <v>2004776</v>
      </c>
      <c r="D45" s="59" t="s">
        <v>74</v>
      </c>
      <c r="E45" s="45">
        <v>3840</v>
      </c>
      <c r="F45" s="44" t="s">
        <v>1</v>
      </c>
      <c r="G45" s="52">
        <v>0.42</v>
      </c>
      <c r="H45" s="42">
        <v>0.1</v>
      </c>
      <c r="I45" s="41">
        <f t="shared" si="4"/>
        <v>0.46200000000000002</v>
      </c>
      <c r="J45" s="40">
        <f t="shared" si="5"/>
        <v>1612.8</v>
      </c>
      <c r="K45" s="40">
        <f t="shared" si="6"/>
        <v>161.28</v>
      </c>
      <c r="L45" s="40">
        <f t="shared" si="7"/>
        <v>1774.08</v>
      </c>
      <c r="M45" s="154">
        <f>SUM(J45:J48)</f>
        <v>3789.6</v>
      </c>
      <c r="N45" s="11"/>
      <c r="O45" s="11"/>
      <c r="P45" s="11"/>
      <c r="Q45" s="11"/>
      <c r="R45" s="11"/>
      <c r="S45" s="11"/>
    </row>
    <row r="46" spans="1:19" s="10" customFormat="1" ht="19.5" customHeight="1" x14ac:dyDescent="0.25">
      <c r="A46" s="126"/>
      <c r="B46" s="126"/>
      <c r="C46" s="73">
        <v>2004777</v>
      </c>
      <c r="D46" s="81" t="s">
        <v>73</v>
      </c>
      <c r="E46" s="35">
        <v>2560</v>
      </c>
      <c r="F46" s="34" t="s">
        <v>1</v>
      </c>
      <c r="G46" s="55">
        <v>0.66</v>
      </c>
      <c r="H46" s="32">
        <v>0.1</v>
      </c>
      <c r="I46" s="31">
        <f t="shared" si="4"/>
        <v>0.72600000000000009</v>
      </c>
      <c r="J46" s="30">
        <f t="shared" si="5"/>
        <v>1689.6000000000001</v>
      </c>
      <c r="K46" s="30">
        <f t="shared" si="6"/>
        <v>168.96000000000004</v>
      </c>
      <c r="L46" s="30">
        <f t="shared" si="7"/>
        <v>1858.5600000000002</v>
      </c>
      <c r="M46" s="155"/>
      <c r="N46" s="11"/>
      <c r="O46" s="11"/>
      <c r="P46" s="11"/>
      <c r="Q46" s="11"/>
      <c r="R46" s="11"/>
      <c r="S46" s="11"/>
    </row>
    <row r="47" spans="1:19" s="10" customFormat="1" x14ac:dyDescent="0.25">
      <c r="A47" s="126"/>
      <c r="B47" s="126"/>
      <c r="C47" s="73">
        <v>2004778</v>
      </c>
      <c r="D47" s="81" t="s">
        <v>72</v>
      </c>
      <c r="E47" s="35">
        <v>360</v>
      </c>
      <c r="F47" s="34" t="s">
        <v>1</v>
      </c>
      <c r="G47" s="55">
        <v>0.82</v>
      </c>
      <c r="H47" s="32">
        <v>0.1</v>
      </c>
      <c r="I47" s="31">
        <f t="shared" si="4"/>
        <v>0.90200000000000002</v>
      </c>
      <c r="J47" s="30">
        <f t="shared" si="5"/>
        <v>295.2</v>
      </c>
      <c r="K47" s="30">
        <f t="shared" si="6"/>
        <v>29.52</v>
      </c>
      <c r="L47" s="30">
        <f t="shared" si="7"/>
        <v>324.71999999999997</v>
      </c>
      <c r="M47" s="155"/>
      <c r="N47" s="11"/>
      <c r="O47" s="11"/>
      <c r="P47" s="11"/>
      <c r="Q47" s="11"/>
      <c r="R47" s="11"/>
      <c r="S47" s="11"/>
    </row>
    <row r="48" spans="1:19" s="10" customFormat="1" ht="15.75" thickBot="1" x14ac:dyDescent="0.3">
      <c r="A48" s="125"/>
      <c r="B48" s="125"/>
      <c r="C48" s="54">
        <v>2013080</v>
      </c>
      <c r="D48" s="65" t="s">
        <v>71</v>
      </c>
      <c r="E48" s="27">
        <v>768</v>
      </c>
      <c r="F48" s="26" t="s">
        <v>1</v>
      </c>
      <c r="G48" s="25">
        <v>0.25</v>
      </c>
      <c r="H48" s="24">
        <v>0.1</v>
      </c>
      <c r="I48" s="23">
        <f t="shared" si="4"/>
        <v>0.27500000000000002</v>
      </c>
      <c r="J48" s="22">
        <f t="shared" si="5"/>
        <v>192</v>
      </c>
      <c r="K48" s="22">
        <f t="shared" si="6"/>
        <v>19.200000000000003</v>
      </c>
      <c r="L48" s="22">
        <f t="shared" si="7"/>
        <v>211.2</v>
      </c>
      <c r="M48" s="156"/>
      <c r="N48" s="11"/>
      <c r="O48" s="11"/>
      <c r="P48" s="11"/>
      <c r="Q48" s="11"/>
      <c r="R48" s="11"/>
      <c r="S48" s="11"/>
    </row>
    <row r="49" spans="1:19" s="10" customFormat="1" x14ac:dyDescent="0.25">
      <c r="A49" s="124">
        <v>9</v>
      </c>
      <c r="B49" s="124" t="s">
        <v>70</v>
      </c>
      <c r="C49" s="74">
        <v>2004774</v>
      </c>
      <c r="D49" s="77" t="s">
        <v>69</v>
      </c>
      <c r="E49" s="45">
        <v>740</v>
      </c>
      <c r="F49" s="44" t="s">
        <v>1</v>
      </c>
      <c r="G49" s="52">
        <v>5.92</v>
      </c>
      <c r="H49" s="42">
        <v>0.1</v>
      </c>
      <c r="I49" s="41">
        <f t="shared" si="4"/>
        <v>6.5120000000000005</v>
      </c>
      <c r="J49" s="40">
        <f t="shared" si="5"/>
        <v>4380.8</v>
      </c>
      <c r="K49" s="40">
        <f t="shared" si="6"/>
        <v>438.08000000000004</v>
      </c>
      <c r="L49" s="40">
        <f t="shared" si="7"/>
        <v>4818.88</v>
      </c>
      <c r="M49" s="154">
        <f>SUM(J49:J50)</f>
        <v>7963.6</v>
      </c>
      <c r="N49" s="11"/>
      <c r="O49" s="11"/>
      <c r="P49" s="11"/>
      <c r="Q49" s="11"/>
      <c r="R49" s="11"/>
      <c r="S49" s="11"/>
    </row>
    <row r="50" spans="1:19" s="10" customFormat="1" ht="15.75" thickBot="1" x14ac:dyDescent="0.3">
      <c r="A50" s="125"/>
      <c r="B50" s="125"/>
      <c r="C50" s="54">
        <v>2004775</v>
      </c>
      <c r="D50" s="80" t="s">
        <v>68</v>
      </c>
      <c r="E50" s="27">
        <v>520</v>
      </c>
      <c r="F50" s="26" t="s">
        <v>1</v>
      </c>
      <c r="G50" s="50">
        <v>6.89</v>
      </c>
      <c r="H50" s="24">
        <v>0.1</v>
      </c>
      <c r="I50" s="23">
        <f t="shared" si="4"/>
        <v>7.5790000000000006</v>
      </c>
      <c r="J50" s="22">
        <f t="shared" si="5"/>
        <v>3582.7999999999997</v>
      </c>
      <c r="K50" s="22">
        <f t="shared" si="6"/>
        <v>358.28</v>
      </c>
      <c r="L50" s="22">
        <f t="shared" si="7"/>
        <v>3941.08</v>
      </c>
      <c r="M50" s="156"/>
      <c r="N50" s="11"/>
      <c r="O50" s="11"/>
      <c r="P50" s="11"/>
      <c r="Q50" s="11"/>
      <c r="R50" s="11"/>
      <c r="S50" s="11"/>
    </row>
    <row r="51" spans="1:19" s="10" customFormat="1" ht="21" customHeight="1" x14ac:dyDescent="0.25">
      <c r="A51" s="124">
        <v>10</v>
      </c>
      <c r="B51" s="124" t="s">
        <v>67</v>
      </c>
      <c r="C51" s="74">
        <v>2004772</v>
      </c>
      <c r="D51" s="79" t="s">
        <v>66</v>
      </c>
      <c r="E51" s="45">
        <v>1504</v>
      </c>
      <c r="F51" s="44" t="s">
        <v>1</v>
      </c>
      <c r="G51" s="52">
        <v>1.41</v>
      </c>
      <c r="H51" s="42">
        <v>0.1</v>
      </c>
      <c r="I51" s="41">
        <f t="shared" si="4"/>
        <v>1.5509999999999999</v>
      </c>
      <c r="J51" s="40">
        <f t="shared" si="5"/>
        <v>2120.64</v>
      </c>
      <c r="K51" s="40">
        <f t="shared" si="6"/>
        <v>212.06399999999999</v>
      </c>
      <c r="L51" s="40">
        <f t="shared" si="7"/>
        <v>2332.7039999999997</v>
      </c>
      <c r="M51" s="154">
        <f>SUM(J51:J53)</f>
        <v>3441.6</v>
      </c>
      <c r="N51" s="11"/>
      <c r="O51" s="11"/>
      <c r="P51" s="11"/>
      <c r="Q51" s="11"/>
      <c r="R51" s="11"/>
      <c r="S51" s="11"/>
    </row>
    <row r="52" spans="1:19" s="10" customFormat="1" x14ac:dyDescent="0.25">
      <c r="A52" s="126"/>
      <c r="B52" s="126"/>
      <c r="C52" s="73">
        <v>2004773</v>
      </c>
      <c r="D52" s="76" t="s">
        <v>65</v>
      </c>
      <c r="E52" s="35">
        <v>256</v>
      </c>
      <c r="F52" s="34" t="s">
        <v>1</v>
      </c>
      <c r="G52" s="55">
        <v>1.86</v>
      </c>
      <c r="H52" s="32">
        <v>0.1</v>
      </c>
      <c r="I52" s="31">
        <f t="shared" si="4"/>
        <v>2.0460000000000003</v>
      </c>
      <c r="J52" s="30">
        <f t="shared" si="5"/>
        <v>476.16</v>
      </c>
      <c r="K52" s="30">
        <f t="shared" si="6"/>
        <v>47.616000000000007</v>
      </c>
      <c r="L52" s="30">
        <f t="shared" si="7"/>
        <v>523.77600000000007</v>
      </c>
      <c r="M52" s="155"/>
      <c r="N52" s="11"/>
      <c r="O52" s="11"/>
      <c r="P52" s="11"/>
      <c r="Q52" s="11"/>
      <c r="R52" s="11"/>
      <c r="S52" s="11"/>
    </row>
    <row r="53" spans="1:19" s="10" customFormat="1" ht="21" customHeight="1" thickBot="1" x14ac:dyDescent="0.3">
      <c r="A53" s="125"/>
      <c r="B53" s="125"/>
      <c r="C53" s="54">
        <v>2011720</v>
      </c>
      <c r="D53" s="75" t="s">
        <v>64</v>
      </c>
      <c r="E53" s="27">
        <v>384</v>
      </c>
      <c r="F53" s="26" t="s">
        <v>1</v>
      </c>
      <c r="G53" s="50">
        <v>2.2000000000000002</v>
      </c>
      <c r="H53" s="24">
        <v>0.1</v>
      </c>
      <c r="I53" s="23">
        <f t="shared" si="4"/>
        <v>2.4200000000000004</v>
      </c>
      <c r="J53" s="22">
        <f t="shared" si="5"/>
        <v>844.80000000000007</v>
      </c>
      <c r="K53" s="22">
        <f t="shared" si="6"/>
        <v>84.480000000000018</v>
      </c>
      <c r="L53" s="22">
        <f t="shared" si="7"/>
        <v>929.28000000000009</v>
      </c>
      <c r="M53" s="156"/>
      <c r="N53" s="11"/>
      <c r="O53" s="11"/>
      <c r="P53" s="11"/>
      <c r="Q53" s="11"/>
      <c r="R53" s="11"/>
      <c r="S53" s="11"/>
    </row>
    <row r="54" spans="1:19" s="10" customFormat="1" x14ac:dyDescent="0.25">
      <c r="A54" s="124">
        <v>11</v>
      </c>
      <c r="B54" s="124" t="s">
        <v>63</v>
      </c>
      <c r="C54" s="74">
        <v>2004783</v>
      </c>
      <c r="D54" s="78" t="s">
        <v>62</v>
      </c>
      <c r="E54" s="45">
        <v>60</v>
      </c>
      <c r="F54" s="44" t="s">
        <v>1</v>
      </c>
      <c r="G54" s="52">
        <v>4.2</v>
      </c>
      <c r="H54" s="42">
        <v>0.1</v>
      </c>
      <c r="I54" s="41">
        <f t="shared" si="4"/>
        <v>4.620000000000001</v>
      </c>
      <c r="J54" s="40">
        <f t="shared" si="5"/>
        <v>252</v>
      </c>
      <c r="K54" s="40">
        <f t="shared" si="6"/>
        <v>25.200000000000003</v>
      </c>
      <c r="L54" s="40">
        <f t="shared" si="7"/>
        <v>277.2</v>
      </c>
      <c r="M54" s="154">
        <f>SUM(J54:J56)</f>
        <v>978</v>
      </c>
      <c r="N54" s="11"/>
      <c r="O54" s="11"/>
      <c r="P54" s="11"/>
      <c r="Q54" s="11"/>
      <c r="R54" s="11"/>
      <c r="S54" s="11"/>
    </row>
    <row r="55" spans="1:19" s="10" customFormat="1" x14ac:dyDescent="0.25">
      <c r="A55" s="126"/>
      <c r="B55" s="126"/>
      <c r="C55" s="73">
        <v>2004784</v>
      </c>
      <c r="D55" s="76" t="s">
        <v>61</v>
      </c>
      <c r="E55" s="35">
        <v>60</v>
      </c>
      <c r="F55" s="34" t="s">
        <v>1</v>
      </c>
      <c r="G55" s="33">
        <v>5.5</v>
      </c>
      <c r="H55" s="32">
        <v>0.1</v>
      </c>
      <c r="I55" s="31">
        <f t="shared" si="4"/>
        <v>6.0500000000000007</v>
      </c>
      <c r="J55" s="30">
        <f t="shared" si="5"/>
        <v>330</v>
      </c>
      <c r="K55" s="30">
        <f t="shared" si="6"/>
        <v>33</v>
      </c>
      <c r="L55" s="30">
        <f t="shared" si="7"/>
        <v>363</v>
      </c>
      <c r="M55" s="155"/>
      <c r="N55" s="11"/>
      <c r="O55" s="11"/>
      <c r="P55" s="11"/>
      <c r="Q55" s="11"/>
      <c r="R55" s="11"/>
      <c r="S55" s="11"/>
    </row>
    <row r="56" spans="1:19" s="10" customFormat="1" ht="15.75" thickBot="1" x14ac:dyDescent="0.3">
      <c r="A56" s="125"/>
      <c r="B56" s="125"/>
      <c r="C56" s="54">
        <v>2004785</v>
      </c>
      <c r="D56" s="75" t="s">
        <v>60</v>
      </c>
      <c r="E56" s="27">
        <v>60</v>
      </c>
      <c r="F56" s="26" t="s">
        <v>1</v>
      </c>
      <c r="G56" s="50">
        <v>6.6</v>
      </c>
      <c r="H56" s="24">
        <v>0.1</v>
      </c>
      <c r="I56" s="23">
        <f t="shared" si="4"/>
        <v>7.26</v>
      </c>
      <c r="J56" s="22">
        <f t="shared" si="5"/>
        <v>396</v>
      </c>
      <c r="K56" s="22">
        <f t="shared" si="6"/>
        <v>39.6</v>
      </c>
      <c r="L56" s="22">
        <f t="shared" si="7"/>
        <v>435.6</v>
      </c>
      <c r="M56" s="156"/>
      <c r="N56" s="11"/>
      <c r="O56" s="11"/>
      <c r="P56" s="11"/>
      <c r="Q56" s="11"/>
      <c r="R56" s="11"/>
      <c r="S56" s="11"/>
    </row>
    <row r="57" spans="1:19" s="10" customFormat="1" ht="15.75" customHeight="1" x14ac:dyDescent="0.25">
      <c r="A57" s="124">
        <v>12</v>
      </c>
      <c r="B57" s="124" t="s">
        <v>59</v>
      </c>
      <c r="C57" s="74">
        <v>2004779</v>
      </c>
      <c r="D57" s="77" t="s">
        <v>58</v>
      </c>
      <c r="E57" s="45">
        <v>60</v>
      </c>
      <c r="F57" s="44" t="s">
        <v>1</v>
      </c>
      <c r="G57" s="52">
        <v>3.9</v>
      </c>
      <c r="H57" s="42">
        <v>0.1</v>
      </c>
      <c r="I57" s="41">
        <f t="shared" si="4"/>
        <v>4.29</v>
      </c>
      <c r="J57" s="40">
        <f t="shared" si="5"/>
        <v>234</v>
      </c>
      <c r="K57" s="40">
        <f t="shared" si="6"/>
        <v>23.400000000000002</v>
      </c>
      <c r="L57" s="40">
        <f t="shared" si="7"/>
        <v>257.39999999999998</v>
      </c>
      <c r="M57" s="154">
        <f>SUM(J57:J59)</f>
        <v>1031.8</v>
      </c>
      <c r="N57" s="11"/>
      <c r="O57" s="11"/>
      <c r="P57" s="11"/>
      <c r="Q57" s="11"/>
      <c r="R57" s="11"/>
      <c r="S57" s="11"/>
    </row>
    <row r="58" spans="1:19" s="10" customFormat="1" ht="19.5" customHeight="1" x14ac:dyDescent="0.25">
      <c r="A58" s="126"/>
      <c r="B58" s="126"/>
      <c r="C58" s="73">
        <v>2004780</v>
      </c>
      <c r="D58" s="76" t="s">
        <v>57</v>
      </c>
      <c r="E58" s="35">
        <v>60</v>
      </c>
      <c r="F58" s="34" t="s">
        <v>1</v>
      </c>
      <c r="G58" s="55">
        <v>3.98</v>
      </c>
      <c r="H58" s="32">
        <v>0.1</v>
      </c>
      <c r="I58" s="31">
        <f t="shared" si="4"/>
        <v>4.3780000000000001</v>
      </c>
      <c r="J58" s="30">
        <f t="shared" si="5"/>
        <v>238.8</v>
      </c>
      <c r="K58" s="30">
        <f t="shared" si="6"/>
        <v>23.880000000000003</v>
      </c>
      <c r="L58" s="30">
        <f t="shared" si="7"/>
        <v>262.68</v>
      </c>
      <c r="M58" s="155"/>
      <c r="N58" s="11"/>
      <c r="O58" s="11"/>
      <c r="P58" s="11"/>
      <c r="Q58" s="11"/>
      <c r="R58" s="11"/>
      <c r="S58" s="11"/>
    </row>
    <row r="59" spans="1:19" s="10" customFormat="1" ht="17.25" customHeight="1" thickBot="1" x14ac:dyDescent="0.3">
      <c r="A59" s="125"/>
      <c r="B59" s="125"/>
      <c r="C59" s="54">
        <v>2004781</v>
      </c>
      <c r="D59" s="75" t="s">
        <v>56</v>
      </c>
      <c r="E59" s="27">
        <v>130</v>
      </c>
      <c r="F59" s="26" t="s">
        <v>1</v>
      </c>
      <c r="G59" s="50">
        <v>4.3</v>
      </c>
      <c r="H59" s="24">
        <v>0.1</v>
      </c>
      <c r="I59" s="23">
        <f t="shared" si="4"/>
        <v>4.7300000000000004</v>
      </c>
      <c r="J59" s="22">
        <f t="shared" si="5"/>
        <v>559</v>
      </c>
      <c r="K59" s="22">
        <f t="shared" si="6"/>
        <v>55.900000000000006</v>
      </c>
      <c r="L59" s="22">
        <f t="shared" si="7"/>
        <v>614.9</v>
      </c>
      <c r="M59" s="156"/>
      <c r="N59" s="11"/>
      <c r="O59" s="11"/>
      <c r="P59" s="11"/>
      <c r="Q59" s="11"/>
      <c r="R59" s="11"/>
      <c r="S59" s="11"/>
    </row>
    <row r="60" spans="1:19" s="10" customFormat="1" ht="20.25" customHeight="1" x14ac:dyDescent="0.25">
      <c r="A60" s="124">
        <v>13</v>
      </c>
      <c r="B60" s="124" t="s">
        <v>55</v>
      </c>
      <c r="C60" s="74">
        <v>2004765</v>
      </c>
      <c r="D60" s="46" t="s">
        <v>54</v>
      </c>
      <c r="E60" s="45">
        <v>540</v>
      </c>
      <c r="F60" s="44" t="s">
        <v>1</v>
      </c>
      <c r="G60" s="52">
        <v>1.48</v>
      </c>
      <c r="H60" s="42">
        <v>0.1</v>
      </c>
      <c r="I60" s="41">
        <f t="shared" si="4"/>
        <v>1.6280000000000001</v>
      </c>
      <c r="J60" s="40">
        <f t="shared" si="5"/>
        <v>799.2</v>
      </c>
      <c r="K60" s="40">
        <f t="shared" si="6"/>
        <v>79.920000000000016</v>
      </c>
      <c r="L60" s="40">
        <f t="shared" si="7"/>
        <v>879.12000000000012</v>
      </c>
      <c r="M60" s="154">
        <f>SUM(J60:J65)</f>
        <v>6514.34</v>
      </c>
      <c r="N60" s="11"/>
      <c r="O60" s="11"/>
      <c r="P60" s="11"/>
      <c r="Q60" s="11"/>
      <c r="R60" s="11"/>
      <c r="S60" s="11"/>
    </row>
    <row r="61" spans="1:19" s="10" customFormat="1" ht="21" customHeight="1" x14ac:dyDescent="0.25">
      <c r="A61" s="126"/>
      <c r="B61" s="126"/>
      <c r="C61" s="73">
        <v>2004766</v>
      </c>
      <c r="D61" s="38" t="s">
        <v>53</v>
      </c>
      <c r="E61" s="35">
        <v>570</v>
      </c>
      <c r="F61" s="34" t="s">
        <v>1</v>
      </c>
      <c r="G61" s="55">
        <v>1.716</v>
      </c>
      <c r="H61" s="32">
        <v>0.1</v>
      </c>
      <c r="I61" s="31">
        <f t="shared" si="4"/>
        <v>1.8876000000000002</v>
      </c>
      <c r="J61" s="30">
        <f t="shared" si="5"/>
        <v>978.12</v>
      </c>
      <c r="K61" s="30">
        <f t="shared" si="6"/>
        <v>97.812000000000012</v>
      </c>
      <c r="L61" s="30">
        <f t="shared" si="7"/>
        <v>1075.932</v>
      </c>
      <c r="M61" s="155"/>
      <c r="N61" s="11"/>
      <c r="O61" s="11"/>
      <c r="P61" s="11"/>
      <c r="Q61" s="11"/>
      <c r="R61" s="11"/>
      <c r="S61" s="11"/>
    </row>
    <row r="62" spans="1:19" s="10" customFormat="1" ht="21.75" customHeight="1" x14ac:dyDescent="0.25">
      <c r="A62" s="126"/>
      <c r="B62" s="126"/>
      <c r="C62" s="73">
        <v>2004767</v>
      </c>
      <c r="D62" s="38" t="s">
        <v>52</v>
      </c>
      <c r="E62" s="35">
        <v>1560</v>
      </c>
      <c r="F62" s="34" t="s">
        <v>1</v>
      </c>
      <c r="G62" s="55">
        <v>2.1669999999999998</v>
      </c>
      <c r="H62" s="32">
        <v>0.1</v>
      </c>
      <c r="I62" s="31">
        <f t="shared" si="4"/>
        <v>2.3837000000000002</v>
      </c>
      <c r="J62" s="30">
        <f t="shared" si="5"/>
        <v>3380.5199999999995</v>
      </c>
      <c r="K62" s="30">
        <f t="shared" si="6"/>
        <v>338.05199999999996</v>
      </c>
      <c r="L62" s="30">
        <f t="shared" si="7"/>
        <v>3718.5719999999997</v>
      </c>
      <c r="M62" s="155"/>
      <c r="N62" s="11"/>
      <c r="O62" s="11"/>
      <c r="P62" s="11"/>
      <c r="Q62" s="11"/>
      <c r="R62" s="11"/>
      <c r="S62" s="11"/>
    </row>
    <row r="63" spans="1:19" s="10" customFormat="1" ht="21.75" customHeight="1" x14ac:dyDescent="0.25">
      <c r="A63" s="126"/>
      <c r="B63" s="126"/>
      <c r="C63" s="73">
        <v>2011717</v>
      </c>
      <c r="D63" s="38" t="s">
        <v>51</v>
      </c>
      <c r="E63" s="35">
        <v>150</v>
      </c>
      <c r="F63" s="34" t="s">
        <v>1</v>
      </c>
      <c r="G63" s="33">
        <v>2.2000000000000002</v>
      </c>
      <c r="H63" s="32">
        <v>0.1</v>
      </c>
      <c r="I63" s="31">
        <f t="shared" si="4"/>
        <v>2.4200000000000004</v>
      </c>
      <c r="J63" s="30">
        <f t="shared" si="5"/>
        <v>330</v>
      </c>
      <c r="K63" s="30">
        <f t="shared" si="6"/>
        <v>33</v>
      </c>
      <c r="L63" s="30">
        <f t="shared" si="7"/>
        <v>363</v>
      </c>
      <c r="M63" s="155"/>
      <c r="N63" s="11"/>
      <c r="O63" s="11"/>
      <c r="P63" s="11"/>
      <c r="Q63" s="11"/>
      <c r="R63" s="11"/>
      <c r="S63" s="11"/>
    </row>
    <row r="64" spans="1:19" s="10" customFormat="1" ht="20.25" customHeight="1" x14ac:dyDescent="0.25">
      <c r="A64" s="126"/>
      <c r="B64" s="126"/>
      <c r="C64" s="73">
        <v>2011718</v>
      </c>
      <c r="D64" s="38" t="s">
        <v>50</v>
      </c>
      <c r="E64" s="35">
        <v>175</v>
      </c>
      <c r="F64" s="34" t="s">
        <v>1</v>
      </c>
      <c r="G64" s="33">
        <v>2.8</v>
      </c>
      <c r="H64" s="32">
        <v>0.1</v>
      </c>
      <c r="I64" s="31">
        <f t="shared" si="4"/>
        <v>3.08</v>
      </c>
      <c r="J64" s="30">
        <f t="shared" si="5"/>
        <v>489.99999999999994</v>
      </c>
      <c r="K64" s="30">
        <f t="shared" si="6"/>
        <v>49</v>
      </c>
      <c r="L64" s="30">
        <f t="shared" si="7"/>
        <v>539</v>
      </c>
      <c r="M64" s="155"/>
      <c r="N64" s="11"/>
      <c r="O64" s="11"/>
      <c r="P64" s="11"/>
      <c r="Q64" s="11"/>
      <c r="R64" s="11"/>
      <c r="S64" s="11"/>
    </row>
    <row r="65" spans="1:19" s="10" customFormat="1" ht="22.5" customHeight="1" thickBot="1" x14ac:dyDescent="0.3">
      <c r="A65" s="125"/>
      <c r="B65" s="125"/>
      <c r="C65" s="54">
        <v>2011719</v>
      </c>
      <c r="D65" s="28" t="s">
        <v>49</v>
      </c>
      <c r="E65" s="27">
        <v>145</v>
      </c>
      <c r="F65" s="26" t="s">
        <v>1</v>
      </c>
      <c r="G65" s="25">
        <v>3.7</v>
      </c>
      <c r="H65" s="24">
        <v>0.1</v>
      </c>
      <c r="I65" s="23">
        <f t="shared" si="4"/>
        <v>4.07</v>
      </c>
      <c r="J65" s="22">
        <f t="shared" si="5"/>
        <v>536.5</v>
      </c>
      <c r="K65" s="22">
        <f t="shared" si="6"/>
        <v>53.650000000000006</v>
      </c>
      <c r="L65" s="22">
        <f t="shared" si="7"/>
        <v>590.15</v>
      </c>
      <c r="M65" s="156"/>
      <c r="N65" s="11"/>
      <c r="O65" s="11"/>
      <c r="P65" s="11"/>
      <c r="Q65" s="11"/>
      <c r="R65" s="11"/>
      <c r="S65" s="11"/>
    </row>
    <row r="66" spans="1:19" s="10" customFormat="1" ht="18.75" customHeight="1" x14ac:dyDescent="0.25">
      <c r="A66" s="135">
        <v>14</v>
      </c>
      <c r="B66" s="137" t="s">
        <v>48</v>
      </c>
      <c r="C66" s="72">
        <v>2004817</v>
      </c>
      <c r="D66" s="71" t="s">
        <v>47</v>
      </c>
      <c r="E66" s="45">
        <v>144</v>
      </c>
      <c r="F66" s="44" t="s">
        <v>1</v>
      </c>
      <c r="G66" s="52">
        <v>3.54</v>
      </c>
      <c r="H66" s="42">
        <v>0.1</v>
      </c>
      <c r="I66" s="41">
        <f t="shared" si="4"/>
        <v>3.8940000000000006</v>
      </c>
      <c r="J66" s="40">
        <f t="shared" si="5"/>
        <v>509.76</v>
      </c>
      <c r="K66" s="40">
        <f t="shared" si="6"/>
        <v>50.975999999999999</v>
      </c>
      <c r="L66" s="40">
        <f t="shared" si="7"/>
        <v>560.73599999999999</v>
      </c>
      <c r="M66" s="154">
        <f>SUM(J66:J67)</f>
        <v>543.36</v>
      </c>
      <c r="N66" s="11"/>
      <c r="O66" s="11"/>
      <c r="P66" s="11"/>
      <c r="Q66" s="11"/>
      <c r="R66" s="11"/>
      <c r="S66" s="11"/>
    </row>
    <row r="67" spans="1:19" s="10" customFormat="1" ht="23.25" customHeight="1" thickBot="1" x14ac:dyDescent="0.3">
      <c r="A67" s="136"/>
      <c r="B67" s="138"/>
      <c r="C67" s="70">
        <v>2004818</v>
      </c>
      <c r="D67" s="69" t="s">
        <v>46</v>
      </c>
      <c r="E67" s="27">
        <v>12</v>
      </c>
      <c r="F67" s="26" t="s">
        <v>1</v>
      </c>
      <c r="G67" s="25">
        <v>2.8</v>
      </c>
      <c r="H67" s="24">
        <v>0.1</v>
      </c>
      <c r="I67" s="23">
        <f t="shared" si="4"/>
        <v>3.08</v>
      </c>
      <c r="J67" s="22">
        <f t="shared" si="5"/>
        <v>33.599999999999994</v>
      </c>
      <c r="K67" s="22">
        <f t="shared" si="6"/>
        <v>3.3599999999999994</v>
      </c>
      <c r="L67" s="22">
        <f t="shared" si="7"/>
        <v>36.959999999999994</v>
      </c>
      <c r="M67" s="156"/>
      <c r="N67" s="11"/>
      <c r="O67" s="11"/>
      <c r="P67" s="11"/>
      <c r="Q67" s="11"/>
      <c r="R67" s="11"/>
      <c r="S67" s="11"/>
    </row>
    <row r="68" spans="1:19" s="10" customFormat="1" ht="15.75" thickBot="1" x14ac:dyDescent="0.3">
      <c r="A68" s="68">
        <v>15</v>
      </c>
      <c r="B68" s="67" t="s">
        <v>45</v>
      </c>
      <c r="C68" s="66">
        <v>2004762</v>
      </c>
      <c r="D68" s="18" t="s">
        <v>44</v>
      </c>
      <c r="E68" s="17">
        <v>33552</v>
      </c>
      <c r="F68" s="16" t="s">
        <v>1</v>
      </c>
      <c r="G68" s="60">
        <v>0.25</v>
      </c>
      <c r="H68" s="14">
        <v>0.1</v>
      </c>
      <c r="I68" s="13">
        <f t="shared" si="4"/>
        <v>0.27500000000000002</v>
      </c>
      <c r="J68" s="12">
        <f t="shared" si="5"/>
        <v>8388</v>
      </c>
      <c r="K68" s="12">
        <f t="shared" si="6"/>
        <v>838.80000000000007</v>
      </c>
      <c r="L68" s="12">
        <f t="shared" si="7"/>
        <v>9226.7999999999993</v>
      </c>
      <c r="M68" s="113">
        <f>J68</f>
        <v>8388</v>
      </c>
      <c r="N68" s="11"/>
      <c r="O68" s="11"/>
      <c r="P68" s="11"/>
      <c r="Q68" s="11"/>
      <c r="R68" s="11"/>
      <c r="S68" s="11"/>
    </row>
    <row r="69" spans="1:19" s="10" customFormat="1" x14ac:dyDescent="0.25">
      <c r="A69" s="127">
        <v>16</v>
      </c>
      <c r="B69" s="129" t="s">
        <v>43</v>
      </c>
      <c r="C69" s="47">
        <v>2004763</v>
      </c>
      <c r="D69" s="59" t="s">
        <v>42</v>
      </c>
      <c r="E69" s="45">
        <v>32105</v>
      </c>
      <c r="F69" s="44" t="s">
        <v>1</v>
      </c>
      <c r="G69" s="52">
        <v>0.49</v>
      </c>
      <c r="H69" s="42">
        <v>0.1</v>
      </c>
      <c r="I69" s="41">
        <f t="shared" si="4"/>
        <v>0.53900000000000003</v>
      </c>
      <c r="J69" s="40">
        <f t="shared" si="5"/>
        <v>15731.449999999999</v>
      </c>
      <c r="K69" s="40">
        <f t="shared" si="6"/>
        <v>1573.145</v>
      </c>
      <c r="L69" s="40">
        <f t="shared" si="7"/>
        <v>17304.594999999998</v>
      </c>
      <c r="M69" s="154">
        <f>SUM(J69:J70)</f>
        <v>15772.588</v>
      </c>
      <c r="N69" s="11"/>
      <c r="O69" s="11"/>
      <c r="P69" s="11"/>
      <c r="Q69" s="11"/>
      <c r="R69" s="11"/>
      <c r="S69" s="11"/>
    </row>
    <row r="70" spans="1:19" s="10" customFormat="1" ht="15.75" thickBot="1" x14ac:dyDescent="0.3">
      <c r="A70" s="128"/>
      <c r="B70" s="130"/>
      <c r="C70" s="54">
        <v>2020643</v>
      </c>
      <c r="D70" s="65" t="s">
        <v>41</v>
      </c>
      <c r="E70" s="27">
        <v>335</v>
      </c>
      <c r="F70" s="26" t="s">
        <v>1</v>
      </c>
      <c r="G70" s="50">
        <v>0.12280000000000001</v>
      </c>
      <c r="H70" s="24">
        <v>0.1</v>
      </c>
      <c r="I70" s="23">
        <f t="shared" si="4"/>
        <v>0.13508000000000001</v>
      </c>
      <c r="J70" s="22">
        <f t="shared" si="5"/>
        <v>41.138000000000005</v>
      </c>
      <c r="K70" s="22">
        <f t="shared" si="6"/>
        <v>4.1138000000000003</v>
      </c>
      <c r="L70" s="22">
        <f t="shared" si="7"/>
        <v>45.251800000000003</v>
      </c>
      <c r="M70" s="156"/>
      <c r="N70" s="11"/>
      <c r="O70" s="11"/>
      <c r="P70" s="11"/>
      <c r="Q70" s="11"/>
      <c r="R70" s="11"/>
      <c r="S70" s="11"/>
    </row>
    <row r="71" spans="1:19" s="10" customFormat="1" ht="15.75" thickBot="1" x14ac:dyDescent="0.3">
      <c r="A71" s="64">
        <v>17</v>
      </c>
      <c r="B71" s="63" t="s">
        <v>40</v>
      </c>
      <c r="C71" s="62">
        <v>2004764</v>
      </c>
      <c r="D71" s="61" t="s">
        <v>39</v>
      </c>
      <c r="E71" s="17">
        <v>900</v>
      </c>
      <c r="F71" s="16" t="s">
        <v>1</v>
      </c>
      <c r="G71" s="60">
        <v>5.6</v>
      </c>
      <c r="H71" s="14">
        <v>0.1</v>
      </c>
      <c r="I71" s="13">
        <f t="shared" si="4"/>
        <v>6.16</v>
      </c>
      <c r="J71" s="12">
        <f t="shared" si="5"/>
        <v>5040</v>
      </c>
      <c r="K71" s="12">
        <f t="shared" si="6"/>
        <v>504</v>
      </c>
      <c r="L71" s="12">
        <f t="shared" si="7"/>
        <v>5544</v>
      </c>
      <c r="M71" s="113">
        <f>J71</f>
        <v>5040</v>
      </c>
      <c r="N71" s="11"/>
      <c r="O71" s="11"/>
      <c r="P71" s="11"/>
      <c r="Q71" s="11"/>
      <c r="R71" s="11"/>
      <c r="S71" s="11"/>
    </row>
    <row r="72" spans="1:19" s="10" customFormat="1" x14ac:dyDescent="0.25">
      <c r="A72" s="131">
        <v>18</v>
      </c>
      <c r="B72" s="133" t="s">
        <v>38</v>
      </c>
      <c r="C72" s="49">
        <v>2004790</v>
      </c>
      <c r="D72" s="46" t="s">
        <v>37</v>
      </c>
      <c r="E72" s="45">
        <v>1600</v>
      </c>
      <c r="F72" s="44" t="s">
        <v>1</v>
      </c>
      <c r="G72" s="52">
        <v>0.09</v>
      </c>
      <c r="H72" s="42">
        <v>0.1</v>
      </c>
      <c r="I72" s="41">
        <f t="shared" si="4"/>
        <v>9.9000000000000005E-2</v>
      </c>
      <c r="J72" s="40">
        <f t="shared" si="5"/>
        <v>144</v>
      </c>
      <c r="K72" s="40">
        <f t="shared" si="6"/>
        <v>14.4</v>
      </c>
      <c r="L72" s="40">
        <f t="shared" si="7"/>
        <v>158.4</v>
      </c>
      <c r="M72" s="160">
        <f>SUM(J72:J73)</f>
        <v>3340.0000000000005</v>
      </c>
      <c r="N72" s="11"/>
      <c r="O72" s="11"/>
      <c r="P72" s="11"/>
      <c r="Q72" s="11"/>
      <c r="R72" s="11"/>
      <c r="S72" s="11"/>
    </row>
    <row r="73" spans="1:19" s="10" customFormat="1" ht="15.75" thickBot="1" x14ac:dyDescent="0.3">
      <c r="A73" s="132"/>
      <c r="B73" s="134"/>
      <c r="C73" s="48">
        <v>2004792</v>
      </c>
      <c r="D73" s="28" t="s">
        <v>36</v>
      </c>
      <c r="E73" s="27">
        <v>4700</v>
      </c>
      <c r="F73" s="26" t="s">
        <v>1</v>
      </c>
      <c r="G73" s="25">
        <v>0.68</v>
      </c>
      <c r="H73" s="24">
        <v>0.1</v>
      </c>
      <c r="I73" s="23">
        <f t="shared" si="4"/>
        <v>0.74800000000000011</v>
      </c>
      <c r="J73" s="22">
        <f t="shared" si="5"/>
        <v>3196.0000000000005</v>
      </c>
      <c r="K73" s="22">
        <f t="shared" si="6"/>
        <v>319.60000000000008</v>
      </c>
      <c r="L73" s="22">
        <f t="shared" si="7"/>
        <v>3515.6000000000004</v>
      </c>
      <c r="M73" s="161"/>
      <c r="N73" s="11"/>
      <c r="O73" s="11"/>
      <c r="P73" s="11"/>
      <c r="Q73" s="11"/>
      <c r="R73" s="11"/>
      <c r="S73" s="11"/>
    </row>
    <row r="74" spans="1:19" s="10" customFormat="1" x14ac:dyDescent="0.25">
      <c r="A74" s="139">
        <v>19</v>
      </c>
      <c r="B74" s="133" t="s">
        <v>35</v>
      </c>
      <c r="C74" s="49">
        <v>2004793</v>
      </c>
      <c r="D74" s="46" t="s">
        <v>34</v>
      </c>
      <c r="E74" s="45">
        <v>71900</v>
      </c>
      <c r="F74" s="44" t="s">
        <v>1</v>
      </c>
      <c r="G74" s="52">
        <v>0.03</v>
      </c>
      <c r="H74" s="42">
        <v>0.1</v>
      </c>
      <c r="I74" s="41">
        <f t="shared" si="4"/>
        <v>3.3000000000000002E-2</v>
      </c>
      <c r="J74" s="40">
        <f t="shared" si="5"/>
        <v>2157</v>
      </c>
      <c r="K74" s="40">
        <f t="shared" si="6"/>
        <v>215.70000000000002</v>
      </c>
      <c r="L74" s="40">
        <f t="shared" si="7"/>
        <v>2372.6999999999998</v>
      </c>
      <c r="M74" s="154">
        <f>SUM(J74:J77)</f>
        <v>12083.05</v>
      </c>
      <c r="N74" s="11"/>
      <c r="O74" s="11"/>
      <c r="P74" s="11"/>
      <c r="Q74" s="11"/>
      <c r="R74" s="11"/>
      <c r="S74" s="11"/>
    </row>
    <row r="75" spans="1:19" s="10" customFormat="1" x14ac:dyDescent="0.25">
      <c r="A75" s="140"/>
      <c r="B75" s="142"/>
      <c r="C75" s="56">
        <v>2004794</v>
      </c>
      <c r="D75" s="38" t="s">
        <v>33</v>
      </c>
      <c r="E75" s="35">
        <v>71750</v>
      </c>
      <c r="F75" s="34" t="s">
        <v>1</v>
      </c>
      <c r="G75" s="55">
        <v>4.7E-2</v>
      </c>
      <c r="H75" s="32">
        <v>0.1</v>
      </c>
      <c r="I75" s="31">
        <f t="shared" si="4"/>
        <v>5.1700000000000003E-2</v>
      </c>
      <c r="J75" s="30">
        <f t="shared" si="5"/>
        <v>3372.25</v>
      </c>
      <c r="K75" s="30">
        <f t="shared" si="6"/>
        <v>337.22500000000002</v>
      </c>
      <c r="L75" s="30">
        <f t="shared" si="7"/>
        <v>3709.4749999999999</v>
      </c>
      <c r="M75" s="155"/>
      <c r="N75" s="11"/>
      <c r="O75" s="11"/>
      <c r="P75" s="11"/>
      <c r="Q75" s="11"/>
      <c r="R75" s="11"/>
      <c r="S75" s="11"/>
    </row>
    <row r="76" spans="1:19" s="10" customFormat="1" x14ac:dyDescent="0.25">
      <c r="A76" s="140"/>
      <c r="B76" s="142"/>
      <c r="C76" s="56">
        <v>2004795</v>
      </c>
      <c r="D76" s="38" t="s">
        <v>32</v>
      </c>
      <c r="E76" s="35">
        <v>30500</v>
      </c>
      <c r="F76" s="34" t="s">
        <v>1</v>
      </c>
      <c r="G76" s="55">
        <v>0.14899999999999999</v>
      </c>
      <c r="H76" s="32">
        <v>0.1</v>
      </c>
      <c r="I76" s="31">
        <f t="shared" ref="I76:I97" si="8">G76*(1+H76)</f>
        <v>0.16390000000000002</v>
      </c>
      <c r="J76" s="30">
        <f t="shared" ref="J76:J97" si="9">(E76*G76)</f>
        <v>4544.5</v>
      </c>
      <c r="K76" s="30">
        <f t="shared" ref="K76:K97" si="10">(J76*H76)</f>
        <v>454.45000000000005</v>
      </c>
      <c r="L76" s="30">
        <f t="shared" ref="L76:L97" si="11">(J76+K76)</f>
        <v>4998.95</v>
      </c>
      <c r="M76" s="155"/>
      <c r="N76" s="11"/>
      <c r="O76" s="11"/>
      <c r="P76" s="11"/>
      <c r="Q76" s="11"/>
      <c r="R76" s="11"/>
      <c r="S76" s="11"/>
    </row>
    <row r="77" spans="1:19" s="10" customFormat="1" ht="15.75" thickBot="1" x14ac:dyDescent="0.3">
      <c r="A77" s="141"/>
      <c r="B77" s="134"/>
      <c r="C77" s="48">
        <v>2004799</v>
      </c>
      <c r="D77" s="28" t="s">
        <v>31</v>
      </c>
      <c r="E77" s="27">
        <v>28300</v>
      </c>
      <c r="F77" s="26" t="s">
        <v>1</v>
      </c>
      <c r="G77" s="50">
        <v>7.0999999999999994E-2</v>
      </c>
      <c r="H77" s="24">
        <v>0.1</v>
      </c>
      <c r="I77" s="23">
        <f t="shared" si="8"/>
        <v>7.8100000000000003E-2</v>
      </c>
      <c r="J77" s="22">
        <f t="shared" si="9"/>
        <v>2009.2999999999997</v>
      </c>
      <c r="K77" s="22">
        <f t="shared" si="10"/>
        <v>200.92999999999998</v>
      </c>
      <c r="L77" s="22">
        <f t="shared" si="11"/>
        <v>2210.2299999999996</v>
      </c>
      <c r="M77" s="156"/>
      <c r="N77" s="11"/>
      <c r="O77" s="11"/>
      <c r="P77" s="11"/>
      <c r="Q77" s="11"/>
      <c r="R77" s="11"/>
      <c r="S77" s="11"/>
    </row>
    <row r="78" spans="1:19" s="10" customFormat="1" x14ac:dyDescent="0.25">
      <c r="A78" s="139">
        <v>20</v>
      </c>
      <c r="B78" s="133" t="s">
        <v>30</v>
      </c>
      <c r="C78" s="47">
        <v>2004801</v>
      </c>
      <c r="D78" s="59" t="s">
        <v>29</v>
      </c>
      <c r="E78" s="45">
        <v>44400</v>
      </c>
      <c r="F78" s="44" t="s">
        <v>1</v>
      </c>
      <c r="G78" s="43">
        <v>0.15</v>
      </c>
      <c r="H78" s="42">
        <v>0.1</v>
      </c>
      <c r="I78" s="41">
        <f t="shared" si="8"/>
        <v>0.16500000000000001</v>
      </c>
      <c r="J78" s="40">
        <f t="shared" si="9"/>
        <v>6660</v>
      </c>
      <c r="K78" s="40">
        <f t="shared" si="10"/>
        <v>666</v>
      </c>
      <c r="L78" s="40">
        <f t="shared" si="11"/>
        <v>7326</v>
      </c>
      <c r="M78" s="154">
        <f>SUM(J78:J83)</f>
        <v>72281</v>
      </c>
      <c r="N78" s="11"/>
      <c r="O78" s="11"/>
      <c r="P78" s="11"/>
      <c r="Q78" s="11"/>
      <c r="R78" s="11"/>
      <c r="S78" s="11"/>
    </row>
    <row r="79" spans="1:19" s="10" customFormat="1" ht="30" customHeight="1" x14ac:dyDescent="0.25">
      <c r="A79" s="140"/>
      <c r="B79" s="142"/>
      <c r="C79" s="37">
        <v>2004802</v>
      </c>
      <c r="D79" s="38" t="s">
        <v>28</v>
      </c>
      <c r="E79" s="35">
        <v>43600</v>
      </c>
      <c r="F79" s="34" t="s">
        <v>1</v>
      </c>
      <c r="G79" s="33">
        <v>0.25</v>
      </c>
      <c r="H79" s="32">
        <v>0.1</v>
      </c>
      <c r="I79" s="31">
        <f t="shared" si="8"/>
        <v>0.27500000000000002</v>
      </c>
      <c r="J79" s="30">
        <f t="shared" si="9"/>
        <v>10900</v>
      </c>
      <c r="K79" s="30">
        <f t="shared" si="10"/>
        <v>1090</v>
      </c>
      <c r="L79" s="30">
        <f t="shared" si="11"/>
        <v>11990</v>
      </c>
      <c r="M79" s="155"/>
      <c r="N79" s="11"/>
      <c r="O79" s="11"/>
      <c r="P79" s="11"/>
      <c r="Q79" s="11"/>
      <c r="R79" s="11"/>
      <c r="S79" s="11"/>
    </row>
    <row r="80" spans="1:19" s="10" customFormat="1" ht="25.5" customHeight="1" x14ac:dyDescent="0.25">
      <c r="A80" s="140"/>
      <c r="B80" s="142"/>
      <c r="C80" s="37">
        <v>2004804</v>
      </c>
      <c r="D80" s="38" t="s">
        <v>27</v>
      </c>
      <c r="E80" s="35">
        <v>149200</v>
      </c>
      <c r="F80" s="34" t="s">
        <v>1</v>
      </c>
      <c r="G80" s="33">
        <v>0.3</v>
      </c>
      <c r="H80" s="32">
        <v>0.1</v>
      </c>
      <c r="I80" s="31">
        <f t="shared" si="8"/>
        <v>0.33</v>
      </c>
      <c r="J80" s="30">
        <f t="shared" si="9"/>
        <v>44760</v>
      </c>
      <c r="K80" s="30">
        <f t="shared" si="10"/>
        <v>4476</v>
      </c>
      <c r="L80" s="30">
        <f t="shared" si="11"/>
        <v>49236</v>
      </c>
      <c r="M80" s="155"/>
      <c r="N80" s="11"/>
      <c r="O80" s="11"/>
      <c r="P80" s="11"/>
      <c r="Q80" s="11"/>
      <c r="R80" s="11"/>
      <c r="S80" s="11"/>
    </row>
    <row r="81" spans="1:19" s="10" customFormat="1" ht="27" customHeight="1" x14ac:dyDescent="0.25">
      <c r="A81" s="140"/>
      <c r="B81" s="142"/>
      <c r="C81" s="58">
        <v>2013556</v>
      </c>
      <c r="D81" s="36" t="s">
        <v>26</v>
      </c>
      <c r="E81" s="35">
        <v>3200</v>
      </c>
      <c r="F81" s="34" t="s">
        <v>1</v>
      </c>
      <c r="G81" s="33">
        <v>0.4</v>
      </c>
      <c r="H81" s="32">
        <v>0.1</v>
      </c>
      <c r="I81" s="31">
        <f t="shared" si="8"/>
        <v>0.44000000000000006</v>
      </c>
      <c r="J81" s="30">
        <f t="shared" si="9"/>
        <v>1280</v>
      </c>
      <c r="K81" s="30">
        <f t="shared" si="10"/>
        <v>128</v>
      </c>
      <c r="L81" s="30">
        <f t="shared" si="11"/>
        <v>1408</v>
      </c>
      <c r="M81" s="155"/>
      <c r="N81" s="11"/>
      <c r="O81" s="11"/>
      <c r="P81" s="11"/>
      <c r="Q81" s="11"/>
      <c r="R81" s="11"/>
      <c r="S81" s="11"/>
    </row>
    <row r="82" spans="1:19" s="10" customFormat="1" ht="24" customHeight="1" x14ac:dyDescent="0.25">
      <c r="A82" s="140"/>
      <c r="B82" s="142"/>
      <c r="C82" s="57">
        <v>2019685</v>
      </c>
      <c r="D82" s="38" t="s">
        <v>25</v>
      </c>
      <c r="E82" s="35">
        <v>4500</v>
      </c>
      <c r="F82" s="34" t="s">
        <v>1</v>
      </c>
      <c r="G82" s="33">
        <v>0.45</v>
      </c>
      <c r="H82" s="32">
        <v>0.1</v>
      </c>
      <c r="I82" s="31">
        <f t="shared" si="8"/>
        <v>0.49500000000000005</v>
      </c>
      <c r="J82" s="30">
        <f t="shared" si="9"/>
        <v>2025</v>
      </c>
      <c r="K82" s="30">
        <f t="shared" si="10"/>
        <v>202.5</v>
      </c>
      <c r="L82" s="30">
        <f t="shared" si="11"/>
        <v>2227.5</v>
      </c>
      <c r="M82" s="155"/>
      <c r="N82" s="11"/>
      <c r="O82" s="11"/>
      <c r="P82" s="11"/>
      <c r="Q82" s="11"/>
      <c r="R82" s="11"/>
      <c r="S82" s="11"/>
    </row>
    <row r="83" spans="1:19" s="10" customFormat="1" ht="15.75" thickBot="1" x14ac:dyDescent="0.3">
      <c r="A83" s="141"/>
      <c r="B83" s="134"/>
      <c r="C83" s="53">
        <v>2019354</v>
      </c>
      <c r="D83" s="28" t="s">
        <v>24</v>
      </c>
      <c r="E83" s="27">
        <v>640</v>
      </c>
      <c r="F83" s="26" t="s">
        <v>1</v>
      </c>
      <c r="G83" s="25">
        <v>10.4</v>
      </c>
      <c r="H83" s="24">
        <v>0.1</v>
      </c>
      <c r="I83" s="23">
        <f t="shared" si="8"/>
        <v>11.440000000000001</v>
      </c>
      <c r="J83" s="22">
        <f t="shared" si="9"/>
        <v>6656</v>
      </c>
      <c r="K83" s="22">
        <f t="shared" si="10"/>
        <v>665.6</v>
      </c>
      <c r="L83" s="22">
        <f t="shared" si="11"/>
        <v>7321.6</v>
      </c>
      <c r="M83" s="156"/>
      <c r="N83" s="11"/>
      <c r="O83" s="11"/>
      <c r="P83" s="11"/>
      <c r="Q83" s="11"/>
      <c r="R83" s="11"/>
      <c r="S83" s="11"/>
    </row>
    <row r="84" spans="1:19" s="10" customFormat="1" x14ac:dyDescent="0.25">
      <c r="A84" s="131">
        <v>21</v>
      </c>
      <c r="B84" s="144" t="s">
        <v>23</v>
      </c>
      <c r="C84" s="49">
        <v>2004851</v>
      </c>
      <c r="D84" s="46" t="s">
        <v>22</v>
      </c>
      <c r="E84" s="45">
        <v>69000</v>
      </c>
      <c r="F84" s="44" t="s">
        <v>1</v>
      </c>
      <c r="G84" s="52">
        <v>0.09</v>
      </c>
      <c r="H84" s="42">
        <v>0.1</v>
      </c>
      <c r="I84" s="41">
        <f t="shared" si="8"/>
        <v>9.9000000000000005E-2</v>
      </c>
      <c r="J84" s="40">
        <f t="shared" si="9"/>
        <v>6210</v>
      </c>
      <c r="K84" s="40">
        <f t="shared" si="10"/>
        <v>621</v>
      </c>
      <c r="L84" s="40">
        <f t="shared" si="11"/>
        <v>6831</v>
      </c>
      <c r="M84" s="154">
        <f>SUM(J84:J86)</f>
        <v>8918</v>
      </c>
      <c r="N84" s="11"/>
      <c r="O84" s="11"/>
      <c r="P84" s="11"/>
      <c r="Q84" s="11"/>
      <c r="R84" s="11"/>
      <c r="S84" s="11"/>
    </row>
    <row r="85" spans="1:19" s="10" customFormat="1" x14ac:dyDescent="0.25">
      <c r="A85" s="143"/>
      <c r="B85" s="145"/>
      <c r="C85" s="56">
        <v>2004852</v>
      </c>
      <c r="D85" s="38" t="s">
        <v>21</v>
      </c>
      <c r="E85" s="35">
        <v>68000</v>
      </c>
      <c r="F85" s="34" t="s">
        <v>1</v>
      </c>
      <c r="G85" s="55">
        <v>3.3000000000000002E-2</v>
      </c>
      <c r="H85" s="32">
        <v>0.1</v>
      </c>
      <c r="I85" s="31">
        <f t="shared" si="8"/>
        <v>3.6300000000000006E-2</v>
      </c>
      <c r="J85" s="30">
        <f t="shared" si="9"/>
        <v>2244</v>
      </c>
      <c r="K85" s="30">
        <f t="shared" si="10"/>
        <v>224.4</v>
      </c>
      <c r="L85" s="30">
        <f t="shared" si="11"/>
        <v>2468.4</v>
      </c>
      <c r="M85" s="155"/>
      <c r="N85" s="11"/>
      <c r="O85" s="11"/>
      <c r="P85" s="11"/>
      <c r="Q85" s="11"/>
      <c r="R85" s="11"/>
      <c r="S85" s="11"/>
    </row>
    <row r="86" spans="1:19" s="10" customFormat="1" ht="15.75" thickBot="1" x14ac:dyDescent="0.3">
      <c r="A86" s="132"/>
      <c r="B86" s="146"/>
      <c r="C86" s="54">
        <v>2021772</v>
      </c>
      <c r="D86" s="28" t="s">
        <v>20</v>
      </c>
      <c r="E86" s="27">
        <v>1600</v>
      </c>
      <c r="F86" s="26" t="s">
        <v>1</v>
      </c>
      <c r="G86" s="50">
        <v>0.28999999999999998</v>
      </c>
      <c r="H86" s="24">
        <v>0.1</v>
      </c>
      <c r="I86" s="23">
        <f t="shared" si="8"/>
        <v>0.31900000000000001</v>
      </c>
      <c r="J86" s="22">
        <f t="shared" si="9"/>
        <v>463.99999999999994</v>
      </c>
      <c r="K86" s="22">
        <f t="shared" si="10"/>
        <v>46.4</v>
      </c>
      <c r="L86" s="22">
        <f t="shared" si="11"/>
        <v>510.39999999999992</v>
      </c>
      <c r="M86" s="156"/>
      <c r="N86" s="11"/>
      <c r="O86" s="11"/>
      <c r="P86" s="11"/>
      <c r="Q86" s="11"/>
      <c r="R86" s="11"/>
      <c r="S86" s="11"/>
    </row>
    <row r="87" spans="1:19" s="10" customFormat="1" x14ac:dyDescent="0.25">
      <c r="A87" s="139">
        <v>22</v>
      </c>
      <c r="B87" s="133" t="s">
        <v>19</v>
      </c>
      <c r="C87" s="49">
        <v>2004864</v>
      </c>
      <c r="D87" s="46" t="s">
        <v>18</v>
      </c>
      <c r="E87" s="45">
        <v>1080</v>
      </c>
      <c r="F87" s="44" t="s">
        <v>1</v>
      </c>
      <c r="G87" s="52">
        <v>1.72</v>
      </c>
      <c r="H87" s="42">
        <v>0.1</v>
      </c>
      <c r="I87" s="41">
        <f t="shared" si="8"/>
        <v>1.8920000000000001</v>
      </c>
      <c r="J87" s="40">
        <f t="shared" si="9"/>
        <v>1857.6</v>
      </c>
      <c r="K87" s="40">
        <f t="shared" si="10"/>
        <v>185.76</v>
      </c>
      <c r="L87" s="40">
        <f t="shared" si="11"/>
        <v>2043.36</v>
      </c>
      <c r="M87" s="154">
        <f>SUM(J87:J88)</f>
        <v>2266.56</v>
      </c>
      <c r="N87" s="11"/>
      <c r="O87" s="11"/>
      <c r="P87" s="11"/>
      <c r="Q87" s="11"/>
      <c r="R87" s="11"/>
      <c r="S87" s="11"/>
    </row>
    <row r="88" spans="1:19" s="10" customFormat="1" ht="15.75" thickBot="1" x14ac:dyDescent="0.3">
      <c r="A88" s="141"/>
      <c r="B88" s="134"/>
      <c r="C88" s="53">
        <v>2004865</v>
      </c>
      <c r="D88" s="51" t="s">
        <v>17</v>
      </c>
      <c r="E88" s="27">
        <v>144</v>
      </c>
      <c r="F88" s="26" t="s">
        <v>1</v>
      </c>
      <c r="G88" s="50">
        <v>2.84</v>
      </c>
      <c r="H88" s="24">
        <v>0.1</v>
      </c>
      <c r="I88" s="23">
        <f t="shared" si="8"/>
        <v>3.1240000000000001</v>
      </c>
      <c r="J88" s="22">
        <f t="shared" si="9"/>
        <v>408.96</v>
      </c>
      <c r="K88" s="22">
        <f t="shared" si="10"/>
        <v>40.896000000000001</v>
      </c>
      <c r="L88" s="22">
        <f t="shared" si="11"/>
        <v>449.85599999999999</v>
      </c>
      <c r="M88" s="156"/>
      <c r="N88" s="11"/>
      <c r="O88" s="11"/>
      <c r="P88" s="11"/>
      <c r="Q88" s="11"/>
      <c r="R88" s="11"/>
      <c r="S88" s="11"/>
    </row>
    <row r="89" spans="1:19" s="10" customFormat="1" x14ac:dyDescent="0.25">
      <c r="A89" s="131">
        <v>23</v>
      </c>
      <c r="B89" s="144" t="s">
        <v>16</v>
      </c>
      <c r="C89" s="47">
        <v>2010140</v>
      </c>
      <c r="D89" s="46" t="s">
        <v>15</v>
      </c>
      <c r="E89" s="45">
        <v>108000</v>
      </c>
      <c r="F89" s="44" t="s">
        <v>1</v>
      </c>
      <c r="G89" s="52">
        <v>1.12E-2</v>
      </c>
      <c r="H89" s="42">
        <v>0.1</v>
      </c>
      <c r="I89" s="41">
        <f t="shared" si="8"/>
        <v>1.2320000000000001E-2</v>
      </c>
      <c r="J89" s="40">
        <f t="shared" si="9"/>
        <v>1209.5999999999999</v>
      </c>
      <c r="K89" s="40">
        <f t="shared" si="10"/>
        <v>120.96</v>
      </c>
      <c r="L89" s="40">
        <f t="shared" si="11"/>
        <v>1330.56</v>
      </c>
      <c r="M89" s="154">
        <f>SUM(J89:J90)</f>
        <v>1255.0999999999999</v>
      </c>
      <c r="N89" s="11"/>
      <c r="O89" s="11"/>
      <c r="P89" s="11"/>
      <c r="Q89" s="11"/>
      <c r="R89" s="11"/>
      <c r="S89" s="11"/>
    </row>
    <row r="90" spans="1:19" s="10" customFormat="1" ht="15.75" thickBot="1" x14ac:dyDescent="0.3">
      <c r="A90" s="132"/>
      <c r="B90" s="146"/>
      <c r="C90" s="29">
        <v>2004245</v>
      </c>
      <c r="D90" s="51" t="s">
        <v>14</v>
      </c>
      <c r="E90" s="27">
        <v>3500</v>
      </c>
      <c r="F90" s="26" t="s">
        <v>1</v>
      </c>
      <c r="G90" s="50">
        <v>1.2999999999999999E-2</v>
      </c>
      <c r="H90" s="24">
        <v>0.1</v>
      </c>
      <c r="I90" s="23">
        <f t="shared" si="8"/>
        <v>1.43E-2</v>
      </c>
      <c r="J90" s="22">
        <f t="shared" si="9"/>
        <v>45.5</v>
      </c>
      <c r="K90" s="22">
        <f t="shared" si="10"/>
        <v>4.55</v>
      </c>
      <c r="L90" s="22">
        <f t="shared" si="11"/>
        <v>50.05</v>
      </c>
      <c r="M90" s="156"/>
      <c r="N90" s="11"/>
      <c r="O90" s="11"/>
      <c r="P90" s="11"/>
      <c r="Q90" s="11"/>
      <c r="R90" s="11"/>
      <c r="S90" s="11"/>
    </row>
    <row r="91" spans="1:19" s="10" customFormat="1" x14ac:dyDescent="0.25">
      <c r="A91" s="148">
        <v>24</v>
      </c>
      <c r="B91" s="151" t="s">
        <v>13</v>
      </c>
      <c r="C91" s="49">
        <v>2004246</v>
      </c>
      <c r="D91" s="46" t="s">
        <v>12</v>
      </c>
      <c r="E91" s="45">
        <v>11280</v>
      </c>
      <c r="F91" s="44" t="s">
        <v>1</v>
      </c>
      <c r="G91" s="43">
        <v>1.01</v>
      </c>
      <c r="H91" s="42">
        <v>0.1</v>
      </c>
      <c r="I91" s="41">
        <f t="shared" si="8"/>
        <v>1.1110000000000002</v>
      </c>
      <c r="J91" s="40">
        <f t="shared" si="9"/>
        <v>11392.8</v>
      </c>
      <c r="K91" s="40">
        <f t="shared" si="10"/>
        <v>1139.28</v>
      </c>
      <c r="L91" s="40">
        <f t="shared" si="11"/>
        <v>12532.08</v>
      </c>
      <c r="M91" s="160">
        <f>SUM(J91:J92)</f>
        <v>16411.199999999997</v>
      </c>
      <c r="N91" s="11"/>
      <c r="O91" s="11"/>
      <c r="P91" s="11"/>
      <c r="Q91" s="11"/>
      <c r="R91" s="11"/>
      <c r="S91" s="11"/>
    </row>
    <row r="92" spans="1:19" s="10" customFormat="1" ht="15.75" thickBot="1" x14ac:dyDescent="0.3">
      <c r="A92" s="150"/>
      <c r="B92" s="153"/>
      <c r="C92" s="48">
        <v>2004257</v>
      </c>
      <c r="D92" s="28" t="s">
        <v>11</v>
      </c>
      <c r="E92" s="27">
        <v>9840</v>
      </c>
      <c r="F92" s="26" t="s">
        <v>1</v>
      </c>
      <c r="G92" s="25">
        <v>0.51</v>
      </c>
      <c r="H92" s="24">
        <v>0.1</v>
      </c>
      <c r="I92" s="23">
        <f t="shared" si="8"/>
        <v>0.56100000000000005</v>
      </c>
      <c r="J92" s="22">
        <f t="shared" si="9"/>
        <v>5018.3999999999996</v>
      </c>
      <c r="K92" s="22">
        <f t="shared" si="10"/>
        <v>501.84</v>
      </c>
      <c r="L92" s="22">
        <f t="shared" si="11"/>
        <v>5520.24</v>
      </c>
      <c r="M92" s="161"/>
      <c r="N92" s="11"/>
      <c r="O92" s="11"/>
      <c r="P92" s="11"/>
      <c r="Q92" s="11"/>
      <c r="R92" s="11"/>
      <c r="S92" s="11"/>
    </row>
    <row r="93" spans="1:19" s="10" customFormat="1" x14ac:dyDescent="0.25">
      <c r="A93" s="148">
        <v>25</v>
      </c>
      <c r="B93" s="151" t="s">
        <v>10</v>
      </c>
      <c r="C93" s="47">
        <v>2004240</v>
      </c>
      <c r="D93" s="46" t="s">
        <v>9</v>
      </c>
      <c r="E93" s="45">
        <v>24000</v>
      </c>
      <c r="F93" s="44" t="s">
        <v>1</v>
      </c>
      <c r="G93" s="43">
        <v>0.54</v>
      </c>
      <c r="H93" s="42">
        <v>0.1</v>
      </c>
      <c r="I93" s="41">
        <f t="shared" si="8"/>
        <v>0.59400000000000008</v>
      </c>
      <c r="J93" s="40">
        <f t="shared" si="9"/>
        <v>12960</v>
      </c>
      <c r="K93" s="40">
        <f t="shared" si="10"/>
        <v>1296</v>
      </c>
      <c r="L93" s="40">
        <f t="shared" si="11"/>
        <v>14256</v>
      </c>
      <c r="M93" s="154">
        <f>SUM(J93:J96)</f>
        <v>13668.2</v>
      </c>
      <c r="N93" s="11"/>
      <c r="O93" s="11"/>
      <c r="P93" s="11"/>
      <c r="Q93" s="11"/>
      <c r="R93" s="11"/>
      <c r="S93" s="11"/>
    </row>
    <row r="94" spans="1:19" s="10" customFormat="1" x14ac:dyDescent="0.25">
      <c r="A94" s="149"/>
      <c r="B94" s="152"/>
      <c r="C94" s="39">
        <v>2004239</v>
      </c>
      <c r="D94" s="38" t="s">
        <v>8</v>
      </c>
      <c r="E94" s="35">
        <v>960</v>
      </c>
      <c r="F94" s="34" t="s">
        <v>1</v>
      </c>
      <c r="G94" s="33">
        <v>0.27</v>
      </c>
      <c r="H94" s="32">
        <v>0.1</v>
      </c>
      <c r="I94" s="31">
        <f t="shared" si="8"/>
        <v>0.29700000000000004</v>
      </c>
      <c r="J94" s="30">
        <f t="shared" si="9"/>
        <v>259.20000000000005</v>
      </c>
      <c r="K94" s="30">
        <f t="shared" si="10"/>
        <v>25.920000000000005</v>
      </c>
      <c r="L94" s="30">
        <f t="shared" si="11"/>
        <v>285.12000000000006</v>
      </c>
      <c r="M94" s="155"/>
      <c r="N94" s="11"/>
      <c r="O94" s="11"/>
      <c r="P94" s="11"/>
      <c r="Q94" s="11"/>
      <c r="R94" s="11"/>
      <c r="S94" s="11"/>
    </row>
    <row r="95" spans="1:19" s="10" customFormat="1" x14ac:dyDescent="0.25">
      <c r="A95" s="149"/>
      <c r="B95" s="152"/>
      <c r="C95" s="37" t="s">
        <v>7</v>
      </c>
      <c r="D95" s="36" t="s">
        <v>6</v>
      </c>
      <c r="E95" s="35">
        <v>90</v>
      </c>
      <c r="F95" s="34" t="s">
        <v>1</v>
      </c>
      <c r="G95" s="33">
        <v>1.1000000000000001</v>
      </c>
      <c r="H95" s="32">
        <v>0.1</v>
      </c>
      <c r="I95" s="31">
        <f t="shared" si="8"/>
        <v>1.2100000000000002</v>
      </c>
      <c r="J95" s="30">
        <f t="shared" si="9"/>
        <v>99.000000000000014</v>
      </c>
      <c r="K95" s="30">
        <f t="shared" si="10"/>
        <v>9.9000000000000021</v>
      </c>
      <c r="L95" s="30">
        <f t="shared" si="11"/>
        <v>108.90000000000002</v>
      </c>
      <c r="M95" s="155"/>
      <c r="N95" s="11"/>
      <c r="O95" s="11"/>
      <c r="P95" s="11"/>
      <c r="Q95" s="11"/>
      <c r="R95" s="11"/>
      <c r="S95" s="11"/>
    </row>
    <row r="96" spans="1:19" s="10" customFormat="1" ht="15.75" thickBot="1" x14ac:dyDescent="0.3">
      <c r="A96" s="150"/>
      <c r="B96" s="153"/>
      <c r="C96" s="29" t="s">
        <v>5</v>
      </c>
      <c r="D96" s="28" t="s">
        <v>4</v>
      </c>
      <c r="E96" s="27">
        <v>140</v>
      </c>
      <c r="F96" s="26" t="s">
        <v>1</v>
      </c>
      <c r="G96" s="25">
        <v>2.5</v>
      </c>
      <c r="H96" s="24">
        <v>0.1</v>
      </c>
      <c r="I96" s="23">
        <f t="shared" si="8"/>
        <v>2.75</v>
      </c>
      <c r="J96" s="22">
        <f t="shared" si="9"/>
        <v>350</v>
      </c>
      <c r="K96" s="22">
        <f t="shared" si="10"/>
        <v>35</v>
      </c>
      <c r="L96" s="22">
        <f t="shared" si="11"/>
        <v>385</v>
      </c>
      <c r="M96" s="156"/>
      <c r="N96" s="11"/>
      <c r="O96" s="11"/>
      <c r="P96" s="11"/>
      <c r="Q96" s="11"/>
      <c r="R96" s="11"/>
      <c r="S96" s="11"/>
    </row>
    <row r="97" spans="1:19" s="10" customFormat="1" ht="15.75" thickBot="1" x14ac:dyDescent="0.3">
      <c r="A97" s="21">
        <v>26</v>
      </c>
      <c r="B97" s="20" t="s">
        <v>3</v>
      </c>
      <c r="C97" s="19">
        <v>2004771</v>
      </c>
      <c r="D97" s="18" t="s">
        <v>2</v>
      </c>
      <c r="E97" s="17">
        <v>2036</v>
      </c>
      <c r="F97" s="16" t="s">
        <v>1</v>
      </c>
      <c r="G97" s="15">
        <v>5.3</v>
      </c>
      <c r="H97" s="14">
        <v>0.1</v>
      </c>
      <c r="I97" s="13">
        <f t="shared" si="8"/>
        <v>5.83</v>
      </c>
      <c r="J97" s="12">
        <f t="shared" si="9"/>
        <v>10790.8</v>
      </c>
      <c r="K97" s="12">
        <f t="shared" si="10"/>
        <v>1079.08</v>
      </c>
      <c r="L97" s="12">
        <f t="shared" si="11"/>
        <v>11869.88</v>
      </c>
      <c r="M97" s="113">
        <f>J97</f>
        <v>10790.8</v>
      </c>
      <c r="N97" s="11"/>
      <c r="O97" s="11"/>
      <c r="P97" s="11"/>
      <c r="Q97" s="11"/>
      <c r="R97" s="11"/>
      <c r="S97" s="11"/>
    </row>
    <row r="98" spans="1:19" ht="15.75" x14ac:dyDescent="0.25">
      <c r="A98" s="9"/>
      <c r="B98" s="9"/>
      <c r="C98" s="9"/>
      <c r="D98" s="8"/>
      <c r="E98" s="7"/>
      <c r="F98" s="6"/>
      <c r="G98" s="1"/>
      <c r="H98" s="5"/>
      <c r="I98" s="4"/>
      <c r="J98" s="3"/>
      <c r="K98" s="3"/>
      <c r="L98" s="3"/>
      <c r="M98" s="110"/>
      <c r="N98" s="1"/>
      <c r="O98" s="1"/>
      <c r="P98" s="1"/>
      <c r="Q98" s="1"/>
      <c r="R98" s="1"/>
      <c r="S98" s="1"/>
    </row>
    <row r="99" spans="1:19" ht="15.75" x14ac:dyDescent="0.25">
      <c r="A99" s="1"/>
      <c r="B99" s="1"/>
      <c r="C99" s="1"/>
      <c r="D99" s="1"/>
      <c r="E99" s="1"/>
      <c r="F99" s="1"/>
      <c r="G99" s="1"/>
      <c r="H99" s="1"/>
      <c r="I99" s="2" t="s">
        <v>132</v>
      </c>
      <c r="J99" s="108">
        <f>SUM(J12:J97)</f>
        <v>263850.23800000001</v>
      </c>
      <c r="K99" s="108">
        <f>SUM(K12:K97)</f>
        <v>27500.093800000002</v>
      </c>
      <c r="L99" s="108">
        <f>SUM(L12:L97)</f>
        <v>291350.33180000004</v>
      </c>
      <c r="M99" s="115"/>
      <c r="N99" s="1"/>
      <c r="O99" s="1"/>
      <c r="P99" s="1"/>
      <c r="Q99" s="1"/>
      <c r="R99" s="1"/>
      <c r="S99" s="1"/>
    </row>
    <row r="100" spans="1:19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09"/>
      <c r="K100" s="109"/>
      <c r="L100" s="109"/>
      <c r="M100" s="110"/>
      <c r="N100" s="1"/>
      <c r="O100" s="1"/>
      <c r="P100" s="1"/>
      <c r="Q100" s="1"/>
      <c r="R100" s="1"/>
      <c r="S100" s="1"/>
    </row>
    <row r="101" spans="1:19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09"/>
      <c r="K101" s="109"/>
      <c r="L101" s="109"/>
      <c r="M101" s="110"/>
      <c r="N101" s="1"/>
      <c r="O101" s="1"/>
      <c r="P101" s="1"/>
      <c r="Q101" s="1"/>
      <c r="R101" s="1"/>
      <c r="S101" s="1"/>
    </row>
    <row r="102" spans="1:19" ht="15.75" x14ac:dyDescent="0.25">
      <c r="A102" s="1"/>
      <c r="B102" s="1"/>
      <c r="C102" s="1"/>
      <c r="D102" s="1"/>
      <c r="E102" s="1"/>
      <c r="F102" s="1"/>
      <c r="G102" s="147" t="s">
        <v>0</v>
      </c>
      <c r="H102" s="147"/>
      <c r="I102" s="147"/>
      <c r="J102" s="108">
        <f>J99*4</f>
        <v>1055400.952</v>
      </c>
      <c r="K102" s="108">
        <f>K99*4</f>
        <v>110000.37520000001</v>
      </c>
      <c r="L102" s="108">
        <f>L99*4</f>
        <v>1165401.3272000002</v>
      </c>
      <c r="M102" s="110"/>
      <c r="N102" s="1"/>
      <c r="O102" s="1"/>
      <c r="P102" s="1"/>
      <c r="Q102" s="1"/>
      <c r="R102" s="1"/>
      <c r="S102" s="1"/>
    </row>
  </sheetData>
  <mergeCells count="70">
    <mergeCell ref="M93:M96"/>
    <mergeCell ref="M78:M83"/>
    <mergeCell ref="M84:M86"/>
    <mergeCell ref="M87:M88"/>
    <mergeCell ref="M89:M90"/>
    <mergeCell ref="M91:M92"/>
    <mergeCell ref="M60:M65"/>
    <mergeCell ref="M66:M67"/>
    <mergeCell ref="M69:M70"/>
    <mergeCell ref="M72:M73"/>
    <mergeCell ref="M74:M77"/>
    <mergeCell ref="M45:M48"/>
    <mergeCell ref="M49:M50"/>
    <mergeCell ref="M51:M53"/>
    <mergeCell ref="M54:M56"/>
    <mergeCell ref="M57:M59"/>
    <mergeCell ref="M13:M19"/>
    <mergeCell ref="M21:M23"/>
    <mergeCell ref="M24:M26"/>
    <mergeCell ref="M27:M42"/>
    <mergeCell ref="M43:M44"/>
    <mergeCell ref="G102:I102"/>
    <mergeCell ref="A93:A96"/>
    <mergeCell ref="B93:B96"/>
    <mergeCell ref="A87:A88"/>
    <mergeCell ref="B87:B88"/>
    <mergeCell ref="A89:A90"/>
    <mergeCell ref="B89:B90"/>
    <mergeCell ref="A91:A92"/>
    <mergeCell ref="B91:B92"/>
    <mergeCell ref="A74:A77"/>
    <mergeCell ref="B74:B77"/>
    <mergeCell ref="A78:A83"/>
    <mergeCell ref="B78:B83"/>
    <mergeCell ref="A84:A86"/>
    <mergeCell ref="B84:B86"/>
    <mergeCell ref="A54:A56"/>
    <mergeCell ref="B54:B56"/>
    <mergeCell ref="A69:A70"/>
    <mergeCell ref="B69:B70"/>
    <mergeCell ref="A72:A73"/>
    <mergeCell ref="B72:B73"/>
    <mergeCell ref="A57:A59"/>
    <mergeCell ref="B57:B59"/>
    <mergeCell ref="A60:A65"/>
    <mergeCell ref="B60:B65"/>
    <mergeCell ref="A66:A67"/>
    <mergeCell ref="B66:B67"/>
    <mergeCell ref="A45:A48"/>
    <mergeCell ref="B45:B48"/>
    <mergeCell ref="A49:A50"/>
    <mergeCell ref="B49:B50"/>
    <mergeCell ref="A51:A53"/>
    <mergeCell ref="B51:B53"/>
    <mergeCell ref="A24:A26"/>
    <mergeCell ref="B24:B26"/>
    <mergeCell ref="A27:A42"/>
    <mergeCell ref="B27:B42"/>
    <mergeCell ref="A43:A44"/>
    <mergeCell ref="B43:B44"/>
    <mergeCell ref="A11:B11"/>
    <mergeCell ref="A13:A19"/>
    <mergeCell ref="B13:B19"/>
    <mergeCell ref="A21:A23"/>
    <mergeCell ref="B21:B23"/>
    <mergeCell ref="A7:L7"/>
    <mergeCell ref="A8:C8"/>
    <mergeCell ref="D8:L8"/>
    <mergeCell ref="A9:C9"/>
    <mergeCell ref="D9:L9"/>
  </mergeCells>
  <pageMargins left="0.70866141732283472" right="0.70866141732283472" top="0.74803149606299213" bottom="0.74803149606299213" header="0.31496062992125984" footer="0.31496062992125984"/>
  <pageSetup paperSize="9" scale="5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Immobilitzadors, benes, aposits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Arribas Diez</dc:creator>
  <cp:lastModifiedBy>Eva Bedmar Marques</cp:lastModifiedBy>
  <cp:lastPrinted>2021-09-07T15:18:11Z</cp:lastPrinted>
  <dcterms:created xsi:type="dcterms:W3CDTF">2021-09-03T07:29:34Z</dcterms:created>
  <dcterms:modified xsi:type="dcterms:W3CDTF">2021-10-20T06:04:42Z</dcterms:modified>
</cp:coreProperties>
</file>