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https://fgccat.sharepoint.com/sites/XF-Licitacions/Aprovat tcnic/03_INFR/PI2021/_CONTR_21_419_OBRA_paviment Cellers LL-LPS/01_Doc_previa/"/>
    </mc:Choice>
  </mc:AlternateContent>
  <xr:revisionPtr revIDLastSave="21" documentId="11_51C52D7727C6230D3B4ECAA255375EED8430554B" xr6:coauthVersionLast="47" xr6:coauthVersionMax="47" xr10:uidLastSave="{F5512D9C-F2C9-4591-9272-974698BC5D9A}"/>
  <bookViews>
    <workbookView minimized="1" xWindow="49770" yWindow="2700" windowWidth="15390" windowHeight="9540" xr2:uid="{00000000-000D-0000-FFFF-FFFF00000000}"/>
  </bookViews>
  <sheets>
    <sheet name="Pressupos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3" i="1" l="1"/>
  <c r="C6" i="1"/>
  <c r="C7" i="1" l="1"/>
  <c r="C9" i="1" l="1"/>
  <c r="E18" i="1" l="1"/>
  <c r="E19" i="1"/>
  <c r="E3" i="1"/>
  <c r="E4" i="1"/>
  <c r="E16" i="1"/>
  <c r="E12" i="1" l="1"/>
  <c r="E11" i="1"/>
  <c r="E14" i="1"/>
  <c r="E15" i="1"/>
  <c r="E17" i="1"/>
  <c r="C10" i="1"/>
  <c r="E20" i="1"/>
  <c r="E8" i="1" l="1"/>
  <c r="E5" i="1"/>
  <c r="E6" i="1"/>
  <c r="E7" i="1"/>
  <c r="E9" i="1"/>
  <c r="E21" i="1"/>
  <c r="E10" i="1" l="1"/>
  <c r="E22" i="1" s="1"/>
  <c r="E23" i="1" l="1"/>
  <c r="E24" i="1"/>
  <c r="E25" i="1" l="1"/>
  <c r="E26" i="1" l="1"/>
  <c r="E27" i="1" s="1"/>
</calcChain>
</file>

<file path=xl/sharedStrings.xml><?xml version="1.0" encoding="utf-8"?>
<sst xmlns="http://schemas.openxmlformats.org/spreadsheetml/2006/main" count="48" uniqueCount="35">
  <si>
    <t>UNITAT</t>
  </si>
  <si>
    <t>DESCRIPCIÓ</t>
  </si>
  <si>
    <t>AMIDAMENT</t>
  </si>
  <si>
    <t xml:space="preserve">PREU </t>
  </si>
  <si>
    <t>IMPORT</t>
  </si>
  <si>
    <t>ML</t>
  </si>
  <si>
    <t>M2</t>
  </si>
  <si>
    <t>M3</t>
  </si>
  <si>
    <t>Reg emprimació amb emulsió catiònica, tipus C50BF5 IMP</t>
  </si>
  <si>
    <t>T</t>
  </si>
  <si>
    <t>PA</t>
  </si>
  <si>
    <t>Partida alçada a justificar per la Seguretat i Salut a l'obra</t>
  </si>
  <si>
    <t>TOTAL PEM</t>
  </si>
  <si>
    <t>13% DESPESES GENERALS</t>
  </si>
  <si>
    <t>6% BENEFICI INDUSTRIAL</t>
  </si>
  <si>
    <t>TOTAL PEC</t>
  </si>
  <si>
    <t>PRESSUPOST</t>
  </si>
  <si>
    <t>Partida alçada a justificar per imprevistos</t>
  </si>
  <si>
    <t>Mescla bituminosa en calent AC16 surf B 50/70 D, inclòs filler,estesa i compactada, sense incloure betum</t>
  </si>
  <si>
    <t>Betum asfàltic tipus B 50/70, per a mescles bituminoses</t>
  </si>
  <si>
    <t>Preparació de fons d'explanada, compactació i regularització.</t>
  </si>
  <si>
    <t>Arqueta de formigó prefabricat de 60x60cm interior, inclosa tapa de fundició.</t>
  </si>
  <si>
    <t>Vorada 8x20 tipus P2, inclosa excavació, base de formigó i rejuntat.</t>
  </si>
  <si>
    <t>Embrocament prefabricat per a tub de diàmetre 50 cm, inclòs excavació, i reblert amb formigó, totalment col·locat i acabat</t>
  </si>
  <si>
    <t>UT</t>
  </si>
  <si>
    <t>Retirada de cartell a abocador</t>
  </si>
  <si>
    <t>Desmuntatge, desplaçament i muntatge a nova ubicació de senyal d'indicació de ruta d'excursionistes</t>
  </si>
  <si>
    <t>Claveguera amb tub de paret estructurada, amb paret interna llisa i externa corrugada, de polietilè HDPE, tipus B, àrea aplicació U, de diàmetre nominal exterior 500 mm, de rididesa anular SN 8 kN/m2, segons la norma UNE-EN 13476-3, excavació i col·locació al fons de la rasa.</t>
  </si>
  <si>
    <t>Excavació de terreny no classificat en zones de desmunt, inclòs desbrossada i parts proporcionals de roca, amb mitjans mecànics, amb càrrega i transport a l'abocador o lloc d'ús, inclòs cànon d'abocament i manteniment de l'abocador. Amidament aprox. 75% superfície.</t>
  </si>
  <si>
    <t>Base de tot-u artificial, estesa, humectació i compactació, mesurat sobre perfil teòric. Amidament aprox. 75% de superfície.</t>
  </si>
  <si>
    <t>Subministre i estesa de formigó HM-20 per entroncaments en recollida d'aigües i reblert de tub de drenatge, rastrellat. Totalment acabat.</t>
  </si>
  <si>
    <t>Prisma de formigó format per 3 passatubs corrugats de PE D125mm i 1 passatub corrugat de PE D200cm. Inclou excavació de rasa, transport a abocador i posterior reblert amb material de la pròpia obra.</t>
  </si>
  <si>
    <t>Formació de cuneta triangular de 1m d'amplada revestida amb 10cm de formigó HM20, inclosa excavació, càrrega i transport de terres a abocador.</t>
  </si>
  <si>
    <t>Subministrament i muntatge de senyal formada per 2 senyals circulars de 60cm, una senyal rectangular de 80x40cm i poste galvanitzat de 100x50x3x4000mm, inclosa fonamentació de formigó, segons detall al plec tècnic.</t>
  </si>
  <si>
    <t>Cadenat per una amplada de pas de 5m, inclòs postes laterals i fonamentació, segons detall al plec tècnic.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</si>
</sst>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24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4" fontId="0" fillId="3" borderId="0" xfId="0" applyNumberFormat="1" applyFill="1" applyAlignment="1">
      <alignment wrapText="1"/>
    </xf>
    <xf numFmtId="4" fontId="0" fillId="0" borderId="0" xfId="0" applyNumberFormat="1" applyAlignment="1">
      <alignment wrapText="1"/>
    </xf>
    <xf numFmtId="0" fontId="1" fillId="3" borderId="0" xfId="0" applyFont="1" applyFill="1" applyAlignment="1"/>
    <xf numFmtId="0" fontId="2" fillId="2" borderId="1" xfId="0" applyFont="1" applyFill="1" applyBorder="1" applyAlignment="1">
      <alignment wrapText="1"/>
    </xf>
    <xf numFmtId="4" fontId="2" fillId="2" borderId="1" xfId="0" applyNumberFormat="1" applyFont="1" applyFill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wrapText="1"/>
    </xf>
    <xf numFmtId="4" fontId="2" fillId="0" borderId="1" xfId="0" applyNumberFormat="1" applyFont="1" applyBorder="1" applyAlignment="1">
      <alignment horizontal="right" vertical="center" wrapText="1"/>
    </xf>
    <xf numFmtId="0" fontId="2" fillId="3" borderId="0" xfId="0" applyFont="1" applyFill="1" applyAlignment="1">
      <alignment wrapText="1"/>
    </xf>
    <xf numFmtId="4" fontId="2" fillId="3" borderId="0" xfId="0" applyNumberFormat="1" applyFont="1" applyFill="1" applyAlignment="1">
      <alignment wrapText="1"/>
    </xf>
    <xf numFmtId="4" fontId="2" fillId="3" borderId="0" xfId="0" applyNumberFormat="1" applyFont="1" applyFill="1" applyAlignment="1">
      <alignment horizontal="right"/>
    </xf>
    <xf numFmtId="4" fontId="3" fillId="3" borderId="2" xfId="0" applyNumberFormat="1" applyFont="1" applyFill="1" applyBorder="1" applyAlignment="1">
      <alignment horizontal="right" wrapText="1"/>
    </xf>
    <xf numFmtId="4" fontId="3" fillId="3" borderId="3" xfId="0" applyNumberFormat="1" applyFont="1" applyFill="1" applyBorder="1" applyAlignment="1">
      <alignment wrapText="1"/>
    </xf>
    <xf numFmtId="0" fontId="2" fillId="0" borderId="0" xfId="0" applyFont="1" applyAlignment="1">
      <alignment wrapText="1"/>
    </xf>
    <xf numFmtId="4" fontId="2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tabSelected="1" topLeftCell="A10" workbookViewId="0">
      <selection activeCell="B12" sqref="B12"/>
    </sheetView>
  </sheetViews>
  <sheetFormatPr baseColWidth="10" defaultColWidth="11.3984375" defaultRowHeight="14.25" x14ac:dyDescent="0.45"/>
  <cols>
    <col min="1" max="1" width="7.59765625" style="1" bestFit="1" customWidth="1"/>
    <col min="2" max="2" width="50.265625" style="1" customWidth="1"/>
    <col min="3" max="3" width="12.265625" style="4" bestFit="1" customWidth="1"/>
    <col min="4" max="5" width="11.3984375" style="4"/>
    <col min="6" max="16384" width="11.3984375" style="1"/>
  </cols>
  <sheetData>
    <row r="1" spans="1:5" ht="30.75" x14ac:dyDescent="0.9">
      <c r="A1" s="5" t="s">
        <v>16</v>
      </c>
      <c r="B1" s="2"/>
      <c r="C1" s="3"/>
      <c r="D1" s="3"/>
      <c r="E1" s="3"/>
    </row>
    <row r="2" spans="1:5" x14ac:dyDescent="0.45">
      <c r="A2" s="6" t="s">
        <v>0</v>
      </c>
      <c r="B2" s="6" t="s">
        <v>1</v>
      </c>
      <c r="C2" s="7" t="s">
        <v>2</v>
      </c>
      <c r="D2" s="7" t="s">
        <v>3</v>
      </c>
      <c r="E2" s="7" t="s">
        <v>4</v>
      </c>
    </row>
    <row r="3" spans="1:5" x14ac:dyDescent="0.45">
      <c r="A3" s="8" t="s">
        <v>24</v>
      </c>
      <c r="B3" s="9" t="s">
        <v>25</v>
      </c>
      <c r="C3" s="10">
        <v>1</v>
      </c>
      <c r="D3" s="10">
        <v>56.35</v>
      </c>
      <c r="E3" s="10">
        <f t="shared" ref="E3" si="0">+C3*D3</f>
        <v>56.35</v>
      </c>
    </row>
    <row r="4" spans="1:5" ht="26.25" x14ac:dyDescent="0.45">
      <c r="A4" s="8" t="s">
        <v>24</v>
      </c>
      <c r="B4" s="9" t="s">
        <v>26</v>
      </c>
      <c r="C4" s="10">
        <v>2</v>
      </c>
      <c r="D4" s="10">
        <v>36.25</v>
      </c>
      <c r="E4" s="10">
        <f t="shared" ref="E4" si="1">+C4*D4</f>
        <v>72.5</v>
      </c>
    </row>
    <row r="5" spans="1:5" ht="26.25" x14ac:dyDescent="0.45">
      <c r="A5" s="8" t="s">
        <v>6</v>
      </c>
      <c r="B5" s="9" t="s">
        <v>20</v>
      </c>
      <c r="C5" s="10">
        <v>1603</v>
      </c>
      <c r="D5" s="10">
        <v>0.45</v>
      </c>
      <c r="E5" s="10">
        <f t="shared" ref="E5:E21" si="2">+C5*D5</f>
        <v>721.35</v>
      </c>
    </row>
    <row r="6" spans="1:5" ht="64.5" x14ac:dyDescent="0.45">
      <c r="A6" s="8" t="s">
        <v>7</v>
      </c>
      <c r="B6" s="9" t="s">
        <v>28</v>
      </c>
      <c r="C6" s="10">
        <f>1603*0.25*0.75</f>
        <v>300.5625</v>
      </c>
      <c r="D6" s="10">
        <v>5.49</v>
      </c>
      <c r="E6" s="10">
        <f t="shared" si="2"/>
        <v>1650.088125</v>
      </c>
    </row>
    <row r="7" spans="1:5" ht="39" x14ac:dyDescent="0.45">
      <c r="A7" s="8" t="s">
        <v>7</v>
      </c>
      <c r="B7" s="9" t="s">
        <v>29</v>
      </c>
      <c r="C7" s="10">
        <f>1603*0.25*0.75</f>
        <v>300.5625</v>
      </c>
      <c r="D7" s="10">
        <v>28.54</v>
      </c>
      <c r="E7" s="10">
        <f t="shared" si="2"/>
        <v>8578.0537499999991</v>
      </c>
    </row>
    <row r="8" spans="1:5" x14ac:dyDescent="0.45">
      <c r="A8" s="8" t="s">
        <v>6</v>
      </c>
      <c r="B8" s="9" t="s">
        <v>8</v>
      </c>
      <c r="C8" s="10">
        <v>1603</v>
      </c>
      <c r="D8" s="10">
        <v>0.44</v>
      </c>
      <c r="E8" s="10">
        <f t="shared" si="2"/>
        <v>705.32</v>
      </c>
    </row>
    <row r="9" spans="1:5" ht="26.25" x14ac:dyDescent="0.45">
      <c r="A9" s="8" t="s">
        <v>9</v>
      </c>
      <c r="B9" s="9" t="s">
        <v>18</v>
      </c>
      <c r="C9" s="10">
        <f>1603*0.06*2.5</f>
        <v>240.45</v>
      </c>
      <c r="D9" s="10">
        <v>58.05</v>
      </c>
      <c r="E9" s="10">
        <f t="shared" si="2"/>
        <v>13958.122499999999</v>
      </c>
    </row>
    <row r="10" spans="1:5" x14ac:dyDescent="0.45">
      <c r="A10" s="8" t="s">
        <v>9</v>
      </c>
      <c r="B10" s="9" t="s">
        <v>19</v>
      </c>
      <c r="C10" s="10">
        <f>C9*0.048</f>
        <v>11.541599999999999</v>
      </c>
      <c r="D10" s="10">
        <v>366.79</v>
      </c>
      <c r="E10" s="10">
        <f t="shared" si="2"/>
        <v>4233.3434639999996</v>
      </c>
    </row>
    <row r="11" spans="1:5" ht="26.25" x14ac:dyDescent="0.45">
      <c r="A11" s="8" t="s">
        <v>24</v>
      </c>
      <c r="B11" s="9" t="s">
        <v>21</v>
      </c>
      <c r="C11" s="10">
        <v>4</v>
      </c>
      <c r="D11" s="10">
        <v>102.23</v>
      </c>
      <c r="E11" s="10">
        <f t="shared" si="2"/>
        <v>408.92</v>
      </c>
    </row>
    <row r="12" spans="1:5" ht="51.75" x14ac:dyDescent="0.45">
      <c r="A12" s="8" t="s">
        <v>5</v>
      </c>
      <c r="B12" s="9" t="s">
        <v>31</v>
      </c>
      <c r="C12" s="10">
        <v>30</v>
      </c>
      <c r="D12" s="10">
        <v>30.01</v>
      </c>
      <c r="E12" s="10">
        <f t="shared" ref="E12" si="3">+C12*D12</f>
        <v>900.30000000000007</v>
      </c>
    </row>
    <row r="13" spans="1:5" ht="39" x14ac:dyDescent="0.45">
      <c r="A13" s="8" t="s">
        <v>5</v>
      </c>
      <c r="B13" s="9" t="s">
        <v>32</v>
      </c>
      <c r="C13" s="10">
        <v>150</v>
      </c>
      <c r="D13" s="10">
        <v>22.97</v>
      </c>
      <c r="E13" s="10">
        <f t="shared" ref="E13" si="4">+C13*D13</f>
        <v>3445.5</v>
      </c>
    </row>
    <row r="14" spans="1:5" ht="26.25" x14ac:dyDescent="0.45">
      <c r="A14" s="8" t="s">
        <v>5</v>
      </c>
      <c r="B14" s="9" t="s">
        <v>22</v>
      </c>
      <c r="C14" s="10">
        <v>65</v>
      </c>
      <c r="D14" s="10">
        <v>21.25</v>
      </c>
      <c r="E14" s="10">
        <f t="shared" ref="E14" si="5">+C14*D14</f>
        <v>1381.25</v>
      </c>
    </row>
    <row r="15" spans="1:5" ht="64.5" x14ac:dyDescent="0.45">
      <c r="A15" s="8" t="s">
        <v>5</v>
      </c>
      <c r="B15" s="9" t="s">
        <v>27</v>
      </c>
      <c r="C15" s="10">
        <v>18</v>
      </c>
      <c r="D15" s="10">
        <v>40.58</v>
      </c>
      <c r="E15" s="10">
        <f t="shared" si="2"/>
        <v>730.43999999999994</v>
      </c>
    </row>
    <row r="16" spans="1:5" ht="39" x14ac:dyDescent="0.45">
      <c r="A16" s="8" t="s">
        <v>24</v>
      </c>
      <c r="B16" s="9" t="s">
        <v>23</v>
      </c>
      <c r="C16" s="10">
        <v>2</v>
      </c>
      <c r="D16" s="10">
        <v>168</v>
      </c>
      <c r="E16" s="10">
        <f t="shared" ref="E16" si="6">+C16*D16</f>
        <v>336</v>
      </c>
    </row>
    <row r="17" spans="1:5" ht="39" x14ac:dyDescent="0.45">
      <c r="A17" s="8" t="s">
        <v>7</v>
      </c>
      <c r="B17" s="9" t="s">
        <v>30</v>
      </c>
      <c r="C17" s="10">
        <v>10</v>
      </c>
      <c r="D17" s="10">
        <v>73.56</v>
      </c>
      <c r="E17" s="10">
        <f t="shared" ref="E17:E19" si="7">+C17*D17</f>
        <v>735.6</v>
      </c>
    </row>
    <row r="18" spans="1:5" ht="51.75" x14ac:dyDescent="0.45">
      <c r="A18" s="8" t="s">
        <v>24</v>
      </c>
      <c r="B18" s="9" t="s">
        <v>33</v>
      </c>
      <c r="C18" s="10">
        <v>1</v>
      </c>
      <c r="D18" s="10">
        <v>250</v>
      </c>
      <c r="E18" s="10">
        <f t="shared" ref="E18" si="8">+C18*D18</f>
        <v>250</v>
      </c>
    </row>
    <row r="19" spans="1:5" ht="26.25" x14ac:dyDescent="0.45">
      <c r="A19" s="8" t="s">
        <v>24</v>
      </c>
      <c r="B19" s="9" t="s">
        <v>34</v>
      </c>
      <c r="C19" s="10">
        <v>1</v>
      </c>
      <c r="D19" s="10">
        <v>110</v>
      </c>
      <c r="E19" s="10">
        <f t="shared" si="7"/>
        <v>110</v>
      </c>
    </row>
    <row r="20" spans="1:5" x14ac:dyDescent="0.45">
      <c r="A20" s="8" t="s">
        <v>10</v>
      </c>
      <c r="B20" s="9" t="s">
        <v>17</v>
      </c>
      <c r="C20" s="10">
        <v>1</v>
      </c>
      <c r="D20" s="10">
        <v>2000</v>
      </c>
      <c r="E20" s="10">
        <f t="shared" ref="E20" si="9">+C20*D20</f>
        <v>2000</v>
      </c>
    </row>
    <row r="21" spans="1:5" x14ac:dyDescent="0.45">
      <c r="A21" s="8" t="s">
        <v>10</v>
      </c>
      <c r="B21" s="9" t="s">
        <v>11</v>
      </c>
      <c r="C21" s="10">
        <v>1</v>
      </c>
      <c r="D21" s="10">
        <v>625</v>
      </c>
      <c r="E21" s="10">
        <f t="shared" si="2"/>
        <v>625</v>
      </c>
    </row>
    <row r="22" spans="1:5" x14ac:dyDescent="0.45">
      <c r="A22" s="11"/>
      <c r="B22" s="11"/>
      <c r="C22" s="12"/>
      <c r="D22" s="13" t="s">
        <v>12</v>
      </c>
      <c r="E22" s="12">
        <f>SUM(E3:E21)</f>
        <v>40898.137838999995</v>
      </c>
    </row>
    <row r="23" spans="1:5" x14ac:dyDescent="0.45">
      <c r="A23" s="11"/>
      <c r="B23" s="11"/>
      <c r="C23" s="12"/>
      <c r="D23" s="13" t="s">
        <v>13</v>
      </c>
      <c r="E23" s="12">
        <f>+E22*0.13</f>
        <v>5316.7579190699998</v>
      </c>
    </row>
    <row r="24" spans="1:5" x14ac:dyDescent="0.45">
      <c r="A24" s="11"/>
      <c r="B24" s="11"/>
      <c r="C24" s="12"/>
      <c r="D24" s="13" t="s">
        <v>14</v>
      </c>
      <c r="E24" s="12">
        <f>+E22*0.06</f>
        <v>2453.8882703399995</v>
      </c>
    </row>
    <row r="25" spans="1:5" x14ac:dyDescent="0.45">
      <c r="A25" s="11"/>
      <c r="B25" s="11"/>
      <c r="C25" s="12"/>
      <c r="D25" s="14" t="s">
        <v>15</v>
      </c>
      <c r="E25" s="15">
        <f>+E22+E23+E24</f>
        <v>48668.784028409995</v>
      </c>
    </row>
    <row r="26" spans="1:5" x14ac:dyDescent="0.45">
      <c r="A26" s="16"/>
      <c r="B26" s="16"/>
      <c r="C26" s="17"/>
      <c r="D26" s="17"/>
      <c r="E26" s="17">
        <f>+E25*0.21</f>
        <v>10220.444645966099</v>
      </c>
    </row>
    <row r="27" spans="1:5" x14ac:dyDescent="0.45">
      <c r="A27" s="16"/>
      <c r="B27" s="16"/>
      <c r="C27" s="17"/>
      <c r="D27" s="17"/>
      <c r="E27" s="17">
        <f>+E25+E26</f>
        <v>58889.228674376092</v>
      </c>
    </row>
  </sheetData>
  <pageMargins left="0.7" right="0.7" top="0.75" bottom="0.75" header="0.3" footer="0.3"/>
  <pageSetup paperSize="9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98D22E1A8DB884B9F71396C24A1E966" ma:contentTypeVersion="12" ma:contentTypeDescription="Crea un document nou" ma:contentTypeScope="" ma:versionID="340b6c460490d29ccaaeb691411437c3">
  <xsd:schema xmlns:xsd="http://www.w3.org/2001/XMLSchema" xmlns:xs="http://www.w3.org/2001/XMLSchema" xmlns:p="http://schemas.microsoft.com/office/2006/metadata/properties" xmlns:ns2="4384db69-9e27-4d27-b111-794c7bb883df" xmlns:ns3="c658dc46-cc7b-4873-8b48-53cf7f761384" targetNamespace="http://schemas.microsoft.com/office/2006/metadata/properties" ma:root="true" ma:fieldsID="24c30b81f539c32b00a117193e3c1293" ns2:_="" ns3:_="">
    <xsd:import namespace="4384db69-9e27-4d27-b111-794c7bb883df"/>
    <xsd:import namespace="c658dc46-cc7b-4873-8b48-53cf7f761384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84db69-9e27-4d27-b111-794c7bb883d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t amb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'ha compartit amb detalls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658dc46-cc7b-4873-8b48-53cf7f761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us de contingut"/>
        <xsd:element ref="dc:title" minOccurs="0" maxOccurs="1" ma:index="4" ma:displayName="Títo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8CAA8C7-1E4D-4EC3-ABEE-29B64E71BDB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EC76059-184C-453C-AE45-3F8F0212CC9D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6C8BC48D-07E6-458C-8697-97ECEE0AAEE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Pressupost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MASTER</dc:creator>
  <cp:lastModifiedBy>del Moral Bernaus, Berta</cp:lastModifiedBy>
  <cp:lastPrinted>2020-04-23T14:18:38Z</cp:lastPrinted>
  <dcterms:created xsi:type="dcterms:W3CDTF">2019-04-24T17:03:06Z</dcterms:created>
  <dcterms:modified xsi:type="dcterms:W3CDTF">2021-08-04T12:14:20Z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0x010100E98D22E1A8DB884B9F71396C24A1E966</vt:lpwstr>
  </property>
</Properties>
</file>