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C.HABITATGES\PLURIFAMILIARS\18039-BOT\S. SORTIDES\21.04.27 Enviament Client\"/>
    </mc:Choice>
  </mc:AlternateContent>
  <xr:revisionPtr revIDLastSave="0" documentId="8_{EF76C2BA-A035-4315-999B-F2182C682EBB}" xr6:coauthVersionLast="46" xr6:coauthVersionMax="46" xr10:uidLastSave="{00000000-0000-0000-0000-000000000000}"/>
  <bookViews>
    <workbookView xWindow="19080" yWindow="-930" windowWidth="29040" windowHeight="15840" xr2:uid="{377E52A4-8939-4AF2-881F-18B1CD8C6C0D}"/>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76" i="1" l="1"/>
  <c r="G1691" i="1"/>
  <c r="G1689" i="1"/>
  <c r="G1687" i="1"/>
  <c r="G1685" i="1"/>
  <c r="G1683" i="1"/>
  <c r="G1681" i="1"/>
  <c r="G1679" i="1"/>
  <c r="G1677" i="1"/>
  <c r="F1693" i="1" s="1"/>
  <c r="E1671" i="1"/>
  <c r="G1672" i="1"/>
  <c r="F1674" i="1" s="1"/>
  <c r="E1658" i="1"/>
  <c r="G1667" i="1"/>
  <c r="G1665" i="1"/>
  <c r="G1663" i="1"/>
  <c r="G1661" i="1"/>
  <c r="G1659" i="1"/>
  <c r="F1669" i="1" s="1"/>
  <c r="E1599" i="1"/>
  <c r="E1651" i="1"/>
  <c r="G1652" i="1"/>
  <c r="F1654" i="1" s="1"/>
  <c r="E1646" i="1"/>
  <c r="G1647" i="1"/>
  <c r="F1649" i="1" s="1"/>
  <c r="E1641" i="1"/>
  <c r="G1642" i="1"/>
  <c r="F1644" i="1" s="1"/>
  <c r="E1626" i="1"/>
  <c r="G1637" i="1"/>
  <c r="G1635" i="1"/>
  <c r="G1633" i="1"/>
  <c r="G1631" i="1"/>
  <c r="G1629" i="1"/>
  <c r="G1627" i="1"/>
  <c r="F1639" i="1" s="1"/>
  <c r="E1609" i="1"/>
  <c r="G1622" i="1"/>
  <c r="G1620" i="1"/>
  <c r="G1618" i="1"/>
  <c r="G1616" i="1"/>
  <c r="G1614" i="1"/>
  <c r="G1612" i="1"/>
  <c r="G1610" i="1"/>
  <c r="F1624" i="1" s="1"/>
  <c r="E1600" i="1"/>
  <c r="G1605" i="1"/>
  <c r="G1603" i="1"/>
  <c r="G1601" i="1"/>
  <c r="F1607" i="1" s="1"/>
  <c r="E1592" i="1"/>
  <c r="G1595" i="1"/>
  <c r="F1597" i="1" s="1"/>
  <c r="G1593" i="1"/>
  <c r="E1560" i="1"/>
  <c r="E1573" i="1"/>
  <c r="G1586" i="1"/>
  <c r="F1588" i="1" s="1"/>
  <c r="G1584" i="1"/>
  <c r="G1582" i="1"/>
  <c r="G1580" i="1"/>
  <c r="G1578" i="1"/>
  <c r="G1576" i="1"/>
  <c r="G1574" i="1"/>
  <c r="E1568" i="1"/>
  <c r="G1569" i="1"/>
  <c r="F1571" i="1" s="1"/>
  <c r="E1561" i="1"/>
  <c r="G1564" i="1"/>
  <c r="G1562" i="1"/>
  <c r="F1566" i="1" s="1"/>
  <c r="E1398" i="1"/>
  <c r="E1507" i="1"/>
  <c r="G1554" i="1"/>
  <c r="G1552" i="1"/>
  <c r="G1550" i="1"/>
  <c r="G1548" i="1"/>
  <c r="G1546" i="1"/>
  <c r="G1544" i="1"/>
  <c r="G1542" i="1"/>
  <c r="G1540" i="1"/>
  <c r="G1538" i="1"/>
  <c r="G1536" i="1"/>
  <c r="G1534" i="1"/>
  <c r="G1532" i="1"/>
  <c r="G1530" i="1"/>
  <c r="G1528" i="1"/>
  <c r="G1526" i="1"/>
  <c r="G1524" i="1"/>
  <c r="G1522" i="1"/>
  <c r="G1520" i="1"/>
  <c r="G1518" i="1"/>
  <c r="G1516" i="1"/>
  <c r="G1514" i="1"/>
  <c r="G1512" i="1"/>
  <c r="G1510" i="1"/>
  <c r="G1508" i="1"/>
  <c r="F1556" i="1" s="1"/>
  <c r="E1474" i="1"/>
  <c r="G1503" i="1"/>
  <c r="G1501" i="1"/>
  <c r="G1499" i="1"/>
  <c r="G1497" i="1"/>
  <c r="G1495" i="1"/>
  <c r="G1493" i="1"/>
  <c r="G1491" i="1"/>
  <c r="G1489" i="1"/>
  <c r="G1487" i="1"/>
  <c r="G1485" i="1"/>
  <c r="G1483" i="1"/>
  <c r="G1481" i="1"/>
  <c r="G1479" i="1"/>
  <c r="G1477" i="1"/>
  <c r="F1505" i="1" s="1"/>
  <c r="G1475" i="1"/>
  <c r="E1461" i="1"/>
  <c r="G1470" i="1"/>
  <c r="G1468" i="1"/>
  <c r="G1466" i="1"/>
  <c r="G1464" i="1"/>
  <c r="G1462" i="1"/>
  <c r="F1472" i="1" s="1"/>
  <c r="E1408" i="1"/>
  <c r="G1457" i="1"/>
  <c r="G1455" i="1"/>
  <c r="G1453" i="1"/>
  <c r="G1451" i="1"/>
  <c r="G1449" i="1"/>
  <c r="G1447" i="1"/>
  <c r="G1445" i="1"/>
  <c r="G1443" i="1"/>
  <c r="G1441" i="1"/>
  <c r="G1439" i="1"/>
  <c r="G1437" i="1"/>
  <c r="G1435" i="1"/>
  <c r="G1433" i="1"/>
  <c r="G1431" i="1"/>
  <c r="G1429" i="1"/>
  <c r="G1427" i="1"/>
  <c r="G1425" i="1"/>
  <c r="G1423" i="1"/>
  <c r="G1421" i="1"/>
  <c r="G1419" i="1"/>
  <c r="G1417" i="1"/>
  <c r="G1415" i="1"/>
  <c r="G1413" i="1"/>
  <c r="G1411" i="1"/>
  <c r="G1409" i="1"/>
  <c r="F1459" i="1" s="1"/>
  <c r="E1399" i="1"/>
  <c r="G1404" i="1"/>
  <c r="G1402" i="1"/>
  <c r="F1406" i="1" s="1"/>
  <c r="G1400" i="1"/>
  <c r="E1373" i="1"/>
  <c r="E1381" i="1"/>
  <c r="G1392" i="1"/>
  <c r="F1394" i="1" s="1"/>
  <c r="G1390" i="1"/>
  <c r="G1388" i="1"/>
  <c r="G1386" i="1"/>
  <c r="G1384" i="1"/>
  <c r="G1382" i="1"/>
  <c r="E1374" i="1"/>
  <c r="G1377" i="1"/>
  <c r="G1375" i="1"/>
  <c r="F1379" i="1" s="1"/>
  <c r="E1318" i="1"/>
  <c r="E1364" i="1"/>
  <c r="G1367" i="1"/>
  <c r="G1365" i="1"/>
  <c r="F1369" i="1" s="1"/>
  <c r="E1355" i="1"/>
  <c r="G1360" i="1"/>
  <c r="G1358" i="1"/>
  <c r="G1356" i="1"/>
  <c r="F1362" i="1" s="1"/>
  <c r="E1326" i="1"/>
  <c r="G1351" i="1"/>
  <c r="G1349" i="1"/>
  <c r="G1347" i="1"/>
  <c r="G1345" i="1"/>
  <c r="G1343" i="1"/>
  <c r="G1341" i="1"/>
  <c r="G1339" i="1"/>
  <c r="G1337" i="1"/>
  <c r="G1335" i="1"/>
  <c r="G1333" i="1"/>
  <c r="G1331" i="1"/>
  <c r="G1329" i="1"/>
  <c r="G1327" i="1"/>
  <c r="F1353" i="1" s="1"/>
  <c r="E1319" i="1"/>
  <c r="G1322" i="1"/>
  <c r="F1324" i="1" s="1"/>
  <c r="G1320" i="1"/>
  <c r="E1147" i="1"/>
  <c r="E1309" i="1"/>
  <c r="G1312" i="1"/>
  <c r="F1314" i="1" s="1"/>
  <c r="G1310" i="1"/>
  <c r="E1296" i="1"/>
  <c r="G1305" i="1"/>
  <c r="G1303" i="1"/>
  <c r="G1301" i="1"/>
  <c r="G1299" i="1"/>
  <c r="G1297" i="1"/>
  <c r="F1307" i="1" s="1"/>
  <c r="E1285" i="1"/>
  <c r="F1294" i="1"/>
  <c r="F1285" i="1" s="1"/>
  <c r="G1292" i="1"/>
  <c r="G1290" i="1"/>
  <c r="G1288" i="1"/>
  <c r="G1286" i="1"/>
  <c r="E1270" i="1"/>
  <c r="G1281" i="1"/>
  <c r="G1279" i="1"/>
  <c r="G1277" i="1"/>
  <c r="G1275" i="1"/>
  <c r="G1273" i="1"/>
  <c r="G1271" i="1"/>
  <c r="F1283" i="1" s="1"/>
  <c r="E1255" i="1"/>
  <c r="G1266" i="1"/>
  <c r="G1264" i="1"/>
  <c r="G1262" i="1"/>
  <c r="G1260" i="1"/>
  <c r="F1268" i="1" s="1"/>
  <c r="G1258" i="1"/>
  <c r="G1256" i="1"/>
  <c r="E1240" i="1"/>
  <c r="G1251" i="1"/>
  <c r="G1249" i="1"/>
  <c r="G1247" i="1"/>
  <c r="G1245" i="1"/>
  <c r="G1243" i="1"/>
  <c r="F1253" i="1" s="1"/>
  <c r="G1241" i="1"/>
  <c r="E1225" i="1"/>
  <c r="G1236" i="1"/>
  <c r="G1234" i="1"/>
  <c r="G1232" i="1"/>
  <c r="G1230" i="1"/>
  <c r="G1228" i="1"/>
  <c r="G1226" i="1"/>
  <c r="F1238" i="1" s="1"/>
  <c r="E1194" i="1"/>
  <c r="G1221" i="1"/>
  <c r="G1219" i="1"/>
  <c r="G1217" i="1"/>
  <c r="G1215" i="1"/>
  <c r="G1213" i="1"/>
  <c r="G1211" i="1"/>
  <c r="G1209" i="1"/>
  <c r="G1207" i="1"/>
  <c r="G1205" i="1"/>
  <c r="G1203" i="1"/>
  <c r="G1201" i="1"/>
  <c r="G1199" i="1"/>
  <c r="G1197" i="1"/>
  <c r="G1195" i="1"/>
  <c r="F1223" i="1" s="1"/>
  <c r="E1175" i="1"/>
  <c r="G1190" i="1"/>
  <c r="G1188" i="1"/>
  <c r="G1186" i="1"/>
  <c r="G1184" i="1"/>
  <c r="G1182" i="1"/>
  <c r="G1180" i="1"/>
  <c r="G1178" i="1"/>
  <c r="G1176" i="1"/>
  <c r="F1192" i="1" s="1"/>
  <c r="E1168" i="1"/>
  <c r="G1171" i="1"/>
  <c r="F1173" i="1" s="1"/>
  <c r="G1169" i="1"/>
  <c r="E1157" i="1"/>
  <c r="G1164" i="1"/>
  <c r="G1162" i="1"/>
  <c r="G1160" i="1"/>
  <c r="G1158" i="1"/>
  <c r="F1166" i="1" s="1"/>
  <c r="E1148" i="1"/>
  <c r="G1153" i="1"/>
  <c r="G1151" i="1"/>
  <c r="G1149" i="1"/>
  <c r="F1155" i="1" s="1"/>
  <c r="E1061" i="1"/>
  <c r="E1136" i="1"/>
  <c r="G1141" i="1"/>
  <c r="G1139" i="1"/>
  <c r="F1143" i="1" s="1"/>
  <c r="G1137" i="1"/>
  <c r="E1113" i="1"/>
  <c r="G1132" i="1"/>
  <c r="G1130" i="1"/>
  <c r="G1128" i="1"/>
  <c r="G1126" i="1"/>
  <c r="G1124" i="1"/>
  <c r="G1122" i="1"/>
  <c r="G1120" i="1"/>
  <c r="G1118" i="1"/>
  <c r="G1116" i="1"/>
  <c r="G1114" i="1"/>
  <c r="F1134" i="1" s="1"/>
  <c r="E1094" i="1"/>
  <c r="G1109" i="1"/>
  <c r="G1107" i="1"/>
  <c r="G1105" i="1"/>
  <c r="G1103" i="1"/>
  <c r="G1101" i="1"/>
  <c r="G1099" i="1"/>
  <c r="G1097" i="1"/>
  <c r="G1095" i="1"/>
  <c r="F1111" i="1" s="1"/>
  <c r="E1071" i="1"/>
  <c r="G1090" i="1"/>
  <c r="G1088" i="1"/>
  <c r="G1086" i="1"/>
  <c r="G1084" i="1"/>
  <c r="G1082" i="1"/>
  <c r="G1080" i="1"/>
  <c r="G1078" i="1"/>
  <c r="G1076" i="1"/>
  <c r="G1074" i="1"/>
  <c r="F1092" i="1" s="1"/>
  <c r="G1072" i="1"/>
  <c r="E1062" i="1"/>
  <c r="G1067" i="1"/>
  <c r="G1065" i="1"/>
  <c r="G1063" i="1"/>
  <c r="F1069" i="1" s="1"/>
  <c r="E974" i="1"/>
  <c r="E1022" i="1"/>
  <c r="G1055" i="1"/>
  <c r="G1053" i="1"/>
  <c r="G1051" i="1"/>
  <c r="G1049" i="1"/>
  <c r="G1047" i="1"/>
  <c r="G1045" i="1"/>
  <c r="G1043" i="1"/>
  <c r="G1041" i="1"/>
  <c r="G1039" i="1"/>
  <c r="G1037" i="1"/>
  <c r="G1035" i="1"/>
  <c r="G1033" i="1"/>
  <c r="G1031" i="1"/>
  <c r="G1029" i="1"/>
  <c r="G1027" i="1"/>
  <c r="G1025" i="1"/>
  <c r="G1023" i="1"/>
  <c r="F1057" i="1" s="1"/>
  <c r="E997" i="1"/>
  <c r="G1018" i="1"/>
  <c r="G1016" i="1"/>
  <c r="G1014" i="1"/>
  <c r="G1012" i="1"/>
  <c r="F1020" i="1" s="1"/>
  <c r="G1010" i="1"/>
  <c r="G1008" i="1"/>
  <c r="G1006" i="1"/>
  <c r="G1004" i="1"/>
  <c r="G1002" i="1"/>
  <c r="G1000" i="1"/>
  <c r="G998" i="1"/>
  <c r="E984" i="1"/>
  <c r="F995" i="1"/>
  <c r="F984" i="1" s="1"/>
  <c r="G993" i="1"/>
  <c r="G991" i="1"/>
  <c r="G989" i="1"/>
  <c r="G987" i="1"/>
  <c r="G985" i="1"/>
  <c r="E975" i="1"/>
  <c r="G980" i="1"/>
  <c r="G978" i="1"/>
  <c r="F982" i="1" s="1"/>
  <c r="G976" i="1"/>
  <c r="E950" i="1"/>
  <c r="E965" i="1"/>
  <c r="G968" i="1"/>
  <c r="F970" i="1" s="1"/>
  <c r="G966" i="1"/>
  <c r="E958" i="1"/>
  <c r="G961" i="1"/>
  <c r="G959" i="1"/>
  <c r="F963" i="1" s="1"/>
  <c r="E951" i="1"/>
  <c r="G954" i="1"/>
  <c r="G952" i="1"/>
  <c r="F956" i="1" s="1"/>
  <c r="E872" i="1"/>
  <c r="E929" i="1"/>
  <c r="G944" i="1"/>
  <c r="G942" i="1"/>
  <c r="G940" i="1"/>
  <c r="G938" i="1"/>
  <c r="G936" i="1"/>
  <c r="G934" i="1"/>
  <c r="G932" i="1"/>
  <c r="F946" i="1" s="1"/>
  <c r="G930" i="1"/>
  <c r="E910" i="1"/>
  <c r="G925" i="1"/>
  <c r="G923" i="1"/>
  <c r="G921" i="1"/>
  <c r="G919" i="1"/>
  <c r="G917" i="1"/>
  <c r="G915" i="1"/>
  <c r="F927" i="1" s="1"/>
  <c r="G913" i="1"/>
  <c r="G911" i="1"/>
  <c r="E893" i="1"/>
  <c r="G906" i="1"/>
  <c r="G904" i="1"/>
  <c r="G902" i="1"/>
  <c r="G900" i="1"/>
  <c r="G898" i="1"/>
  <c r="G896" i="1"/>
  <c r="G894" i="1"/>
  <c r="F908" i="1" s="1"/>
  <c r="E880" i="1"/>
  <c r="G889" i="1"/>
  <c r="G887" i="1"/>
  <c r="G885" i="1"/>
  <c r="G883" i="1"/>
  <c r="G881" i="1"/>
  <c r="F891" i="1" s="1"/>
  <c r="E873" i="1"/>
  <c r="G876" i="1"/>
  <c r="G874" i="1"/>
  <c r="F878" i="1" s="1"/>
  <c r="E803" i="1"/>
  <c r="E831" i="1"/>
  <c r="G866" i="1"/>
  <c r="G864" i="1"/>
  <c r="G862" i="1"/>
  <c r="G860" i="1"/>
  <c r="G858" i="1"/>
  <c r="G856" i="1"/>
  <c r="G854" i="1"/>
  <c r="G852" i="1"/>
  <c r="G850" i="1"/>
  <c r="G848" i="1"/>
  <c r="G846" i="1"/>
  <c r="G844" i="1"/>
  <c r="G842" i="1"/>
  <c r="G840" i="1"/>
  <c r="G838" i="1"/>
  <c r="G836" i="1"/>
  <c r="G834" i="1"/>
  <c r="G832" i="1"/>
  <c r="F868" i="1" s="1"/>
  <c r="E804" i="1"/>
  <c r="G827" i="1"/>
  <c r="G825" i="1"/>
  <c r="G823" i="1"/>
  <c r="G821" i="1"/>
  <c r="G819" i="1"/>
  <c r="G817" i="1"/>
  <c r="G815" i="1"/>
  <c r="G813" i="1"/>
  <c r="G811" i="1"/>
  <c r="G809" i="1"/>
  <c r="G807" i="1"/>
  <c r="G805" i="1"/>
  <c r="F829" i="1" s="1"/>
  <c r="E798" i="1"/>
  <c r="G799" i="1"/>
  <c r="F801" i="1" s="1"/>
  <c r="E749" i="1"/>
  <c r="G794" i="1"/>
  <c r="G792" i="1"/>
  <c r="G790" i="1"/>
  <c r="G788" i="1"/>
  <c r="G786" i="1"/>
  <c r="G784" i="1"/>
  <c r="G782" i="1"/>
  <c r="G780" i="1"/>
  <c r="G778" i="1"/>
  <c r="G776" i="1"/>
  <c r="G774" i="1"/>
  <c r="G772" i="1"/>
  <c r="G770" i="1"/>
  <c r="G768" i="1"/>
  <c r="G766" i="1"/>
  <c r="G764" i="1"/>
  <c r="G762" i="1"/>
  <c r="G760" i="1"/>
  <c r="G758" i="1"/>
  <c r="G756" i="1"/>
  <c r="G754" i="1"/>
  <c r="F796" i="1" s="1"/>
  <c r="G752" i="1"/>
  <c r="G750" i="1"/>
  <c r="E710" i="1"/>
  <c r="G745" i="1"/>
  <c r="G743" i="1"/>
  <c r="G741" i="1"/>
  <c r="G739" i="1"/>
  <c r="G737" i="1"/>
  <c r="G735" i="1"/>
  <c r="G733" i="1"/>
  <c r="G731" i="1"/>
  <c r="G729" i="1"/>
  <c r="G727" i="1"/>
  <c r="G725" i="1"/>
  <c r="G723" i="1"/>
  <c r="G721" i="1"/>
  <c r="G719" i="1"/>
  <c r="G717" i="1"/>
  <c r="G715" i="1"/>
  <c r="G713" i="1"/>
  <c r="F747" i="1" s="1"/>
  <c r="G711" i="1"/>
  <c r="E663" i="1"/>
  <c r="G706" i="1"/>
  <c r="G704" i="1"/>
  <c r="G702" i="1"/>
  <c r="G700" i="1"/>
  <c r="G698" i="1"/>
  <c r="G696" i="1"/>
  <c r="G694" i="1"/>
  <c r="G692" i="1"/>
  <c r="G690" i="1"/>
  <c r="G688" i="1"/>
  <c r="G686" i="1"/>
  <c r="G684" i="1"/>
  <c r="G682" i="1"/>
  <c r="G680" i="1"/>
  <c r="G678" i="1"/>
  <c r="G676" i="1"/>
  <c r="G674" i="1"/>
  <c r="G672" i="1"/>
  <c r="G670" i="1"/>
  <c r="G668" i="1"/>
  <c r="G666" i="1"/>
  <c r="G664" i="1"/>
  <c r="F708" i="1" s="1"/>
  <c r="E600" i="1"/>
  <c r="E640" i="1"/>
  <c r="G657" i="1"/>
  <c r="G655" i="1"/>
  <c r="G653" i="1"/>
  <c r="G651" i="1"/>
  <c r="G649" i="1"/>
  <c r="G647" i="1"/>
  <c r="G645" i="1"/>
  <c r="G643" i="1"/>
  <c r="G641" i="1"/>
  <c r="F659" i="1" s="1"/>
  <c r="E601" i="1"/>
  <c r="G636" i="1"/>
  <c r="G634" i="1"/>
  <c r="G632" i="1"/>
  <c r="G630" i="1"/>
  <c r="G628" i="1"/>
  <c r="G626" i="1"/>
  <c r="G624" i="1"/>
  <c r="G622" i="1"/>
  <c r="G620" i="1"/>
  <c r="G618" i="1"/>
  <c r="G616" i="1"/>
  <c r="G614" i="1"/>
  <c r="F638" i="1" s="1"/>
  <c r="G612" i="1"/>
  <c r="G610" i="1"/>
  <c r="G608" i="1"/>
  <c r="G606" i="1"/>
  <c r="G604" i="1"/>
  <c r="G602" i="1"/>
  <c r="E595" i="1"/>
  <c r="G596" i="1"/>
  <c r="F598" i="1" s="1"/>
  <c r="E576" i="1"/>
  <c r="G591" i="1"/>
  <c r="G589" i="1"/>
  <c r="G587" i="1"/>
  <c r="G585" i="1"/>
  <c r="G583" i="1"/>
  <c r="G581" i="1"/>
  <c r="G579" i="1"/>
  <c r="F593" i="1" s="1"/>
  <c r="G577" i="1"/>
  <c r="E533" i="1"/>
  <c r="G572" i="1"/>
  <c r="G570" i="1"/>
  <c r="G568" i="1"/>
  <c r="G566" i="1"/>
  <c r="G564" i="1"/>
  <c r="G562" i="1"/>
  <c r="G560" i="1"/>
  <c r="G558" i="1"/>
  <c r="G556" i="1"/>
  <c r="G554" i="1"/>
  <c r="G552" i="1"/>
  <c r="G550" i="1"/>
  <c r="G548" i="1"/>
  <c r="G546" i="1"/>
  <c r="G544" i="1"/>
  <c r="G542" i="1"/>
  <c r="G540" i="1"/>
  <c r="G538" i="1"/>
  <c r="G536" i="1"/>
  <c r="G534" i="1"/>
  <c r="F574" i="1" s="1"/>
  <c r="E480"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F531" i="1" s="1"/>
  <c r="E443" i="1"/>
  <c r="G476" i="1"/>
  <c r="G474" i="1"/>
  <c r="G472" i="1"/>
  <c r="G470" i="1"/>
  <c r="G468" i="1"/>
  <c r="G466" i="1"/>
  <c r="G464" i="1"/>
  <c r="G462" i="1"/>
  <c r="G460" i="1"/>
  <c r="G458" i="1"/>
  <c r="G456" i="1"/>
  <c r="G454" i="1"/>
  <c r="G452" i="1"/>
  <c r="G450" i="1"/>
  <c r="G448" i="1"/>
  <c r="G446" i="1"/>
  <c r="G444" i="1"/>
  <c r="F478" i="1" s="1"/>
  <c r="E424" i="1"/>
  <c r="G439" i="1"/>
  <c r="F441" i="1" s="1"/>
  <c r="G437" i="1"/>
  <c r="G435" i="1"/>
  <c r="G433" i="1"/>
  <c r="G431" i="1"/>
  <c r="G429" i="1"/>
  <c r="G427" i="1"/>
  <c r="G425" i="1"/>
  <c r="E401" i="1"/>
  <c r="F422" i="1"/>
  <c r="F401" i="1" s="1"/>
  <c r="G420" i="1"/>
  <c r="G418" i="1"/>
  <c r="G416" i="1"/>
  <c r="G414" i="1"/>
  <c r="G412" i="1"/>
  <c r="G410" i="1"/>
  <c r="G408" i="1"/>
  <c r="G406" i="1"/>
  <c r="G404" i="1"/>
  <c r="G402" i="1"/>
  <c r="E266" i="1"/>
  <c r="E392" i="1"/>
  <c r="F397" i="1"/>
  <c r="G397" i="1" s="1"/>
  <c r="G392" i="1" s="1"/>
  <c r="G395" i="1"/>
  <c r="G393" i="1"/>
  <c r="E296" i="1"/>
  <c r="E373" i="1"/>
  <c r="G386" i="1"/>
  <c r="G384" i="1"/>
  <c r="G382" i="1"/>
  <c r="G380" i="1"/>
  <c r="F388" i="1" s="1"/>
  <c r="G378" i="1"/>
  <c r="G376" i="1"/>
  <c r="G374" i="1"/>
  <c r="E340" i="1"/>
  <c r="G369" i="1"/>
  <c r="G367" i="1"/>
  <c r="G365" i="1"/>
  <c r="G363" i="1"/>
  <c r="G361" i="1"/>
  <c r="G359" i="1"/>
  <c r="G357" i="1"/>
  <c r="G355" i="1"/>
  <c r="G353" i="1"/>
  <c r="G351" i="1"/>
  <c r="G349" i="1"/>
  <c r="G347" i="1"/>
  <c r="F371" i="1" s="1"/>
  <c r="G345" i="1"/>
  <c r="G343" i="1"/>
  <c r="G341" i="1"/>
  <c r="E297" i="1"/>
  <c r="G336" i="1"/>
  <c r="G334" i="1"/>
  <c r="G332" i="1"/>
  <c r="G330" i="1"/>
  <c r="G328" i="1"/>
  <c r="G326" i="1"/>
  <c r="G324" i="1"/>
  <c r="G322" i="1"/>
  <c r="G320" i="1"/>
  <c r="G318" i="1"/>
  <c r="G316" i="1"/>
  <c r="G314" i="1"/>
  <c r="G312" i="1"/>
  <c r="G310" i="1"/>
  <c r="G308" i="1"/>
  <c r="G306" i="1"/>
  <c r="G304" i="1"/>
  <c r="G302" i="1"/>
  <c r="G300" i="1"/>
  <c r="G298" i="1"/>
  <c r="F338" i="1" s="1"/>
  <c r="E267" i="1"/>
  <c r="E283" i="1"/>
  <c r="G290" i="1"/>
  <c r="G288" i="1"/>
  <c r="G286" i="1"/>
  <c r="G284" i="1"/>
  <c r="F292" i="1" s="1"/>
  <c r="E268" i="1"/>
  <c r="G279" i="1"/>
  <c r="G277" i="1"/>
  <c r="G275" i="1"/>
  <c r="G273" i="1"/>
  <c r="G271" i="1"/>
  <c r="F281" i="1" s="1"/>
  <c r="G269" i="1"/>
  <c r="E237" i="1"/>
  <c r="E257" i="1"/>
  <c r="G260" i="1"/>
  <c r="F262" i="1" s="1"/>
  <c r="G258" i="1"/>
  <c r="E238" i="1"/>
  <c r="G253" i="1"/>
  <c r="G251" i="1"/>
  <c r="G249" i="1"/>
  <c r="G247" i="1"/>
  <c r="G245" i="1"/>
  <c r="G243" i="1"/>
  <c r="G241" i="1"/>
  <c r="G239" i="1"/>
  <c r="F255" i="1" s="1"/>
  <c r="E193" i="1"/>
  <c r="E222" i="1"/>
  <c r="F233" i="1"/>
  <c r="F222" i="1" s="1"/>
  <c r="G231" i="1"/>
  <c r="G229" i="1"/>
  <c r="G227" i="1"/>
  <c r="G225" i="1"/>
  <c r="G223" i="1"/>
  <c r="E215" i="1"/>
  <c r="G218" i="1"/>
  <c r="G216" i="1"/>
  <c r="F220" i="1" s="1"/>
  <c r="E208" i="1"/>
  <c r="G211" i="1"/>
  <c r="G209" i="1"/>
  <c r="F213" i="1" s="1"/>
  <c r="E203" i="1"/>
  <c r="F206" i="1"/>
  <c r="F203" i="1" s="1"/>
  <c r="G204" i="1"/>
  <c r="E194" i="1"/>
  <c r="G199" i="1"/>
  <c r="G197" i="1"/>
  <c r="F201" i="1" s="1"/>
  <c r="G195" i="1"/>
  <c r="E80" i="1"/>
  <c r="E168" i="1"/>
  <c r="G187" i="1"/>
  <c r="G185" i="1"/>
  <c r="G183" i="1"/>
  <c r="G181" i="1"/>
  <c r="G179" i="1"/>
  <c r="F189" i="1" s="1"/>
  <c r="G177" i="1"/>
  <c r="G175" i="1"/>
  <c r="G173" i="1"/>
  <c r="G171" i="1"/>
  <c r="G169" i="1"/>
  <c r="E81" i="1"/>
  <c r="G164" i="1"/>
  <c r="G162" i="1"/>
  <c r="G160" i="1"/>
  <c r="G158" i="1"/>
  <c r="G156" i="1"/>
  <c r="G154" i="1"/>
  <c r="G152" i="1"/>
  <c r="G150" i="1"/>
  <c r="G148" i="1"/>
  <c r="G146" i="1"/>
  <c r="G144" i="1"/>
  <c r="G142" i="1"/>
  <c r="G140" i="1"/>
  <c r="G138" i="1"/>
  <c r="G136" i="1"/>
  <c r="G134" i="1"/>
  <c r="G132" i="1"/>
  <c r="G130" i="1"/>
  <c r="G128" i="1"/>
  <c r="G126" i="1"/>
  <c r="G124" i="1"/>
  <c r="G122" i="1"/>
  <c r="G120" i="1"/>
  <c r="G118" i="1"/>
  <c r="G116" i="1"/>
  <c r="G114" i="1"/>
  <c r="G112" i="1"/>
  <c r="G110" i="1"/>
  <c r="G108" i="1"/>
  <c r="G106" i="1"/>
  <c r="G104" i="1"/>
  <c r="G102" i="1"/>
  <c r="G100" i="1"/>
  <c r="G98" i="1"/>
  <c r="G96" i="1"/>
  <c r="G94" i="1"/>
  <c r="G92" i="1"/>
  <c r="G90" i="1"/>
  <c r="G88" i="1"/>
  <c r="G86" i="1"/>
  <c r="G84" i="1"/>
  <c r="G82" i="1"/>
  <c r="F166" i="1" s="1"/>
  <c r="E43" i="1"/>
  <c r="G76" i="1"/>
  <c r="G74" i="1"/>
  <c r="G72" i="1"/>
  <c r="G70" i="1"/>
  <c r="G68" i="1"/>
  <c r="G66" i="1"/>
  <c r="G64" i="1"/>
  <c r="G62" i="1"/>
  <c r="G60" i="1"/>
  <c r="G58" i="1"/>
  <c r="G56" i="1"/>
  <c r="G54" i="1"/>
  <c r="G52" i="1"/>
  <c r="G50" i="1"/>
  <c r="G48" i="1"/>
  <c r="G46" i="1"/>
  <c r="G44" i="1"/>
  <c r="F78" i="1" s="1"/>
  <c r="E4" i="1"/>
  <c r="G39" i="1"/>
  <c r="G37" i="1"/>
  <c r="G35" i="1"/>
  <c r="G33" i="1"/>
  <c r="G31" i="1"/>
  <c r="G29" i="1"/>
  <c r="G27" i="1"/>
  <c r="G25" i="1"/>
  <c r="G23" i="1"/>
  <c r="G21" i="1"/>
  <c r="G19" i="1"/>
  <c r="G17" i="1"/>
  <c r="G15" i="1"/>
  <c r="G13" i="1"/>
  <c r="G11" i="1"/>
  <c r="G9" i="1"/>
  <c r="G7" i="1"/>
  <c r="G5" i="1"/>
  <c r="F41" i="1" s="1"/>
  <c r="F910" i="1" l="1"/>
  <c r="G927" i="1"/>
  <c r="G910" i="1" s="1"/>
  <c r="F640" i="1"/>
  <c r="G659" i="1"/>
  <c r="G640" i="1" s="1"/>
  <c r="F1148" i="1"/>
  <c r="G1155" i="1"/>
  <c r="G1148" i="1" s="1"/>
  <c r="F1225" i="1"/>
  <c r="G1238" i="1"/>
  <c r="G1225" i="1" s="1"/>
  <c r="F1408" i="1"/>
  <c r="G1459" i="1"/>
  <c r="G1408" i="1" s="1"/>
  <c r="F1507" i="1"/>
  <c r="G1556" i="1"/>
  <c r="G1507" i="1" s="1"/>
  <c r="F43" i="1"/>
  <c r="G78" i="1"/>
  <c r="G43" i="1" s="1"/>
  <c r="G281" i="1"/>
  <c r="G268" i="1" s="1"/>
  <c r="F268" i="1"/>
  <c r="F297" i="1"/>
  <c r="G338" i="1"/>
  <c r="G297" i="1" s="1"/>
  <c r="G371" i="1"/>
  <c r="G340" i="1" s="1"/>
  <c r="F340" i="1"/>
  <c r="F443" i="1"/>
  <c r="G478" i="1"/>
  <c r="G443" i="1" s="1"/>
  <c r="F893" i="1"/>
  <c r="G908" i="1"/>
  <c r="G893" i="1" s="1"/>
  <c r="F1022" i="1"/>
  <c r="G1057" i="1"/>
  <c r="G1022" i="1" s="1"/>
  <c r="F1071" i="1"/>
  <c r="G1092" i="1"/>
  <c r="G1071" i="1" s="1"/>
  <c r="F1355" i="1"/>
  <c r="G1362" i="1"/>
  <c r="G1355" i="1" s="1"/>
  <c r="F1573" i="1"/>
  <c r="G1588" i="1"/>
  <c r="G1573" i="1" s="1"/>
  <c r="F1461" i="1"/>
  <c r="G1472" i="1"/>
  <c r="G1461" i="1" s="1"/>
  <c r="F1561" i="1"/>
  <c r="G1566" i="1"/>
  <c r="G1561" i="1" s="1"/>
  <c r="F1641" i="1"/>
  <c r="G1644" i="1"/>
  <c r="G1641" i="1" s="1"/>
  <c r="G598" i="1"/>
  <c r="G595" i="1" s="1"/>
  <c r="F595" i="1"/>
  <c r="F975" i="1"/>
  <c r="G982" i="1"/>
  <c r="G975" i="1" s="1"/>
  <c r="F1671" i="1"/>
  <c r="G1674" i="1"/>
  <c r="G1671" i="1" s="1"/>
  <c r="F873" i="1"/>
  <c r="G878" i="1"/>
  <c r="G873" i="1" s="1"/>
  <c r="F951" i="1"/>
  <c r="G956" i="1"/>
  <c r="G951" i="1" s="1"/>
  <c r="G1166" i="1"/>
  <c r="G1157" i="1" s="1"/>
  <c r="F1157" i="1"/>
  <c r="G1268" i="1"/>
  <c r="G1255" i="1" s="1"/>
  <c r="F1255" i="1"/>
  <c r="F1646" i="1"/>
  <c r="G1649" i="1"/>
  <c r="G1646" i="1" s="1"/>
  <c r="F424" i="1"/>
  <c r="G441" i="1"/>
  <c r="G424" i="1" s="1"/>
  <c r="F798" i="1"/>
  <c r="G801" i="1"/>
  <c r="G798" i="1" s="1"/>
  <c r="F194" i="1"/>
  <c r="G201" i="1"/>
  <c r="G194" i="1" s="1"/>
  <c r="F1381" i="1"/>
  <c r="G1394" i="1"/>
  <c r="G1381" i="1" s="1"/>
  <c r="F1592" i="1"/>
  <c r="G1597" i="1"/>
  <c r="G1592" i="1" s="1"/>
  <c r="F1676" i="1"/>
  <c r="G1693" i="1"/>
  <c r="G1676" i="1" s="1"/>
  <c r="F1651" i="1"/>
  <c r="G1654" i="1"/>
  <c r="G1651" i="1" s="1"/>
  <c r="F238" i="1"/>
  <c r="G255" i="1"/>
  <c r="G238" i="1" s="1"/>
  <c r="G388" i="1"/>
  <c r="G373" i="1" s="1"/>
  <c r="F373" i="1"/>
  <c r="G1314" i="1"/>
  <c r="G1309" i="1" s="1"/>
  <c r="F1309" i="1"/>
  <c r="F1364" i="1"/>
  <c r="G1369" i="1"/>
  <c r="G1364" i="1" s="1"/>
  <c r="F1568" i="1"/>
  <c r="G1571" i="1"/>
  <c r="G1568" i="1" s="1"/>
  <c r="G41" i="1"/>
  <c r="G4" i="1" s="1"/>
  <c r="F4" i="1"/>
  <c r="G166" i="1"/>
  <c r="G81" i="1" s="1"/>
  <c r="F81" i="1"/>
  <c r="G189" i="1"/>
  <c r="G168" i="1" s="1"/>
  <c r="F168" i="1"/>
  <c r="F283" i="1"/>
  <c r="G292" i="1"/>
  <c r="G283" i="1" s="1"/>
  <c r="G531" i="1"/>
  <c r="G480" i="1" s="1"/>
  <c r="F480" i="1"/>
  <c r="F576" i="1"/>
  <c r="G593" i="1"/>
  <c r="G576" i="1" s="1"/>
  <c r="F749" i="1"/>
  <c r="G796" i="1"/>
  <c r="G749" i="1" s="1"/>
  <c r="F804" i="1"/>
  <c r="G829" i="1"/>
  <c r="G804" i="1" s="1"/>
  <c r="F880" i="1"/>
  <c r="G891" i="1"/>
  <c r="G880" i="1" s="1"/>
  <c r="F929" i="1"/>
  <c r="G946" i="1"/>
  <c r="G929" i="1" s="1"/>
  <c r="F958" i="1"/>
  <c r="G963" i="1"/>
  <c r="G958" i="1" s="1"/>
  <c r="F1600" i="1"/>
  <c r="G1607" i="1"/>
  <c r="G1600" i="1" s="1"/>
  <c r="F1626" i="1"/>
  <c r="G1639" i="1"/>
  <c r="G1626" i="1" s="1"/>
  <c r="F831" i="1"/>
  <c r="G868" i="1"/>
  <c r="G831" i="1" s="1"/>
  <c r="G1020" i="1"/>
  <c r="G997" i="1" s="1"/>
  <c r="F997" i="1"/>
  <c r="F1062" i="1"/>
  <c r="G1069" i="1"/>
  <c r="G1062" i="1" s="1"/>
  <c r="F1113" i="1"/>
  <c r="G1134" i="1"/>
  <c r="G1113" i="1" s="1"/>
  <c r="F1136" i="1"/>
  <c r="G1143" i="1"/>
  <c r="G1136" i="1" s="1"/>
  <c r="G1253" i="1"/>
  <c r="G1240" i="1" s="1"/>
  <c r="F1240" i="1"/>
  <c r="G262" i="1"/>
  <c r="G257" i="1" s="1"/>
  <c r="F257" i="1"/>
  <c r="F533" i="1"/>
  <c r="G574" i="1"/>
  <c r="G533" i="1" s="1"/>
  <c r="F1194" i="1"/>
  <c r="G1223" i="1"/>
  <c r="G1194" i="1" s="1"/>
  <c r="F1270" i="1"/>
  <c r="G1283" i="1"/>
  <c r="G1270" i="1" s="1"/>
  <c r="G1324" i="1"/>
  <c r="G1319" i="1" s="1"/>
  <c r="F1319" i="1"/>
  <c r="F1374" i="1"/>
  <c r="G1379" i="1"/>
  <c r="G1374" i="1" s="1"/>
  <c r="F1396" i="1" s="1"/>
  <c r="F1399" i="1"/>
  <c r="G1406" i="1"/>
  <c r="G1399" i="1" s="1"/>
  <c r="F1558" i="1" s="1"/>
  <c r="F1474" i="1"/>
  <c r="G1505" i="1"/>
  <c r="G1474" i="1" s="1"/>
  <c r="G1669" i="1"/>
  <c r="G1658" i="1" s="1"/>
  <c r="F1658" i="1"/>
  <c r="F208" i="1"/>
  <c r="G213" i="1"/>
  <c r="G208" i="1" s="1"/>
  <c r="F1168" i="1"/>
  <c r="G1173" i="1"/>
  <c r="G1168" i="1" s="1"/>
  <c r="F1296" i="1"/>
  <c r="G1307" i="1"/>
  <c r="G1296" i="1" s="1"/>
  <c r="F710" i="1"/>
  <c r="G747" i="1"/>
  <c r="G710" i="1" s="1"/>
  <c r="F1326" i="1"/>
  <c r="G1353" i="1"/>
  <c r="G1326" i="1" s="1"/>
  <c r="F1609" i="1"/>
  <c r="G1624" i="1"/>
  <c r="G1609" i="1" s="1"/>
  <c r="F601" i="1"/>
  <c r="G638" i="1"/>
  <c r="G601" i="1" s="1"/>
  <c r="F661" i="1" s="1"/>
  <c r="F965" i="1"/>
  <c r="G970" i="1"/>
  <c r="G965" i="1" s="1"/>
  <c r="F663" i="1"/>
  <c r="G708" i="1"/>
  <c r="G663" i="1" s="1"/>
  <c r="F1094" i="1"/>
  <c r="G1111" i="1"/>
  <c r="G1094" i="1" s="1"/>
  <c r="F215" i="1"/>
  <c r="G220" i="1"/>
  <c r="G215" i="1" s="1"/>
  <c r="F1175" i="1"/>
  <c r="G1192" i="1"/>
  <c r="G1175" i="1" s="1"/>
  <c r="F392" i="1"/>
  <c r="G233" i="1"/>
  <c r="G222" i="1" s="1"/>
  <c r="G422" i="1"/>
  <c r="G401" i="1" s="1"/>
  <c r="G995" i="1"/>
  <c r="G984" i="1" s="1"/>
  <c r="G1294" i="1"/>
  <c r="G1285" i="1" s="1"/>
  <c r="G206" i="1"/>
  <c r="G203" i="1" s="1"/>
  <c r="F1145" i="1" l="1"/>
  <c r="F235" i="1"/>
  <c r="F972" i="1"/>
  <c r="F1590" i="1"/>
  <c r="F1398" i="1"/>
  <c r="G1558" i="1"/>
  <c r="G1398" i="1" s="1"/>
  <c r="F870" i="1"/>
  <c r="F264" i="1"/>
  <c r="F948" i="1"/>
  <c r="F191" i="1"/>
  <c r="F1373" i="1"/>
  <c r="G1396" i="1"/>
  <c r="G1373" i="1" s="1"/>
  <c r="F1656" i="1"/>
  <c r="F1059" i="1"/>
  <c r="F390" i="1"/>
  <c r="F1316" i="1"/>
  <c r="F1371" i="1"/>
  <c r="F294" i="1"/>
  <c r="F600" i="1"/>
  <c r="G661" i="1"/>
  <c r="G600" i="1" s="1"/>
  <c r="F974" i="1" l="1"/>
  <c r="G1059" i="1"/>
  <c r="G974" i="1" s="1"/>
  <c r="G235" i="1"/>
  <c r="G193" i="1" s="1"/>
  <c r="F193" i="1"/>
  <c r="F950" i="1"/>
  <c r="G972" i="1"/>
  <c r="G950" i="1" s="1"/>
  <c r="F1599" i="1"/>
  <c r="G1656" i="1"/>
  <c r="G1599" i="1" s="1"/>
  <c r="F1061" i="1"/>
  <c r="G1145" i="1"/>
  <c r="G1061" i="1" s="1"/>
  <c r="F80" i="1"/>
  <c r="G191" i="1"/>
  <c r="G80" i="1" s="1"/>
  <c r="G948" i="1"/>
  <c r="G872" i="1" s="1"/>
  <c r="F872" i="1"/>
  <c r="F237" i="1"/>
  <c r="G264" i="1"/>
  <c r="G237" i="1" s="1"/>
  <c r="F267" i="1"/>
  <c r="G294" i="1"/>
  <c r="G267" i="1" s="1"/>
  <c r="G870" i="1"/>
  <c r="G803" i="1" s="1"/>
  <c r="F803" i="1"/>
  <c r="F1318" i="1"/>
  <c r="G1371" i="1"/>
  <c r="G1318" i="1" s="1"/>
  <c r="F1147" i="1"/>
  <c r="G1316" i="1"/>
  <c r="G1147" i="1" s="1"/>
  <c r="F296" i="1"/>
  <c r="G390" i="1"/>
  <c r="G296" i="1" s="1"/>
  <c r="F1560" i="1"/>
  <c r="G1590" i="1"/>
  <c r="G1560" i="1" s="1"/>
  <c r="F399" i="1" l="1"/>
  <c r="F266" i="1" l="1"/>
  <c r="G399" i="1"/>
  <c r="G266" i="1" s="1"/>
  <c r="F1695" i="1" s="1"/>
  <c r="G16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author>
  </authors>
  <commentList>
    <comment ref="A3" authorId="0" shapeId="0" xr:uid="{DBF79693-3CFB-405D-9249-D71FFF0CC12F}">
      <text>
        <r>
          <rPr>
            <b/>
            <sz val="9"/>
            <color indexed="81"/>
            <rFont val="Tahoma"/>
            <family val="2"/>
          </rPr>
          <t>Código del concepto. Ver colores en "Entorno de trabajo: Apariencia"</t>
        </r>
      </text>
    </comment>
    <comment ref="B3" authorId="0" shapeId="0" xr:uid="{F24DBE8E-DFF5-4A38-992C-5433BE757056}">
      <text>
        <r>
          <rPr>
            <b/>
            <sz val="9"/>
            <color indexed="81"/>
            <rFont val="Tahoma"/>
            <family val="2"/>
          </rPr>
          <t>Naturaleza o tipo de concepto, ver valores de cada naturaleza en la ayuda del menú contextual</t>
        </r>
      </text>
    </comment>
    <comment ref="C3" authorId="0" shapeId="0" xr:uid="{3123F969-653D-4BB3-A9DD-80562AEE3BD9}">
      <text>
        <r>
          <rPr>
            <b/>
            <sz val="9"/>
            <color indexed="81"/>
            <rFont val="Tahoma"/>
            <family val="2"/>
          </rPr>
          <t>Unidad principal de medida del concepto</t>
        </r>
      </text>
    </comment>
    <comment ref="D3" authorId="0" shapeId="0" xr:uid="{64FA6267-82E3-4581-B4E5-8E4609445492}">
      <text>
        <r>
          <rPr>
            <b/>
            <sz val="9"/>
            <color indexed="81"/>
            <rFont val="Tahoma"/>
            <family val="2"/>
          </rPr>
          <t>Descripción corta</t>
        </r>
      </text>
    </comment>
    <comment ref="E3" authorId="0" shapeId="0" xr:uid="{92629EAE-59DA-4E46-B6FF-53ED09880F2C}">
      <text>
        <r>
          <rPr>
            <b/>
            <sz val="9"/>
            <color indexed="81"/>
            <rFont val="Tahoma"/>
            <family val="2"/>
          </rPr>
          <t>Rendimiento o cantidad presupuestada</t>
        </r>
      </text>
    </comment>
    <comment ref="F3" authorId="0" shapeId="0" xr:uid="{0634C91A-A6F5-48B6-B3AA-C7EF54337CAD}">
      <text>
        <r>
          <rPr>
            <b/>
            <sz val="9"/>
            <color indexed="81"/>
            <rFont val="Tahoma"/>
            <family val="2"/>
          </rPr>
          <t>Precio unitario en el presupuesto</t>
        </r>
      </text>
    </comment>
    <comment ref="G3" authorId="0" shapeId="0" xr:uid="{7963DF77-A0C4-49C3-83DE-0A87A96EEC56}">
      <text>
        <r>
          <rPr>
            <b/>
            <sz val="9"/>
            <color indexed="81"/>
            <rFont val="Tahoma"/>
            <family val="2"/>
          </rPr>
          <t>Importe del presupuesto</t>
        </r>
      </text>
    </comment>
  </commentList>
</comments>
</file>

<file path=xl/sharedStrings.xml><?xml version="1.0" encoding="utf-8"?>
<sst xmlns="http://schemas.openxmlformats.org/spreadsheetml/2006/main" count="3980" uniqueCount="2245">
  <si>
    <t>BOTELLA</t>
  </si>
  <si>
    <t>Presupuesto</t>
  </si>
  <si>
    <t>Código</t>
  </si>
  <si>
    <t>Nat</t>
  </si>
  <si>
    <t>Ud</t>
  </si>
  <si>
    <t>Resumen</t>
  </si>
  <si>
    <t>CanPres</t>
  </si>
  <si>
    <t>Pres</t>
  </si>
  <si>
    <t>ImpPres</t>
  </si>
  <si>
    <t>01</t>
  </si>
  <si>
    <t>Capítulo</t>
  </si>
  <si>
    <t/>
  </si>
  <si>
    <t>TRABAJOS PREVIOS</t>
  </si>
  <si>
    <t>01.01</t>
  </si>
  <si>
    <t>Partida</t>
  </si>
  <si>
    <t>Nota 001 - derribos</t>
  </si>
  <si>
    <t>Todas las partidas y trabajos a realizar en el edificio (trabajos previos, escombros, movimientos de tierras, actuaciones estructurales, etc), se deberán realizar con la máxima precaución y seguridad, deben incluir repercutido en el precio, la realización de los trabajos sin quitar los puntales existentes, incluyendo suministro y colocación de nuevos puntales de refuerzo en caso necesario.
también deberá tener repercutido en el precio ;
.- desapulamiento posterior una vez estabilizado estructuralmente el edificio.
Montaje, uso y desmontaje de andamio homologado para trabajos en altura, durante el tiempo necesario para la ejecución de los trabajos.
Incluye p.P. De proyecto de andamios, asumes de dirección técnica, tasas de ocupación de vía pública, corte de vía pública, etc.
Maquinaria auxiliar, mano de obra y medios auxiliares necesarios para la completa ejecución de los trabajos.
El acopio, transporte interno, carga sobre contenedor o camión, transporte a vertedero y pago de las tasas y cánones de éste, de los diferentes elementos existentes, realizado con medios manuales o mecánicos.
Todos los elementos y tasas necesarios para su correcta ejecución (conductos verticales de desescombro, ayudas de elevación, contenedores, reservas de estacionamiento y/o corte de vial público, etc).
Incluido posterior retacado o restauración de superficie con morteros de reparación de todos los elementos estructurales, muros de carga o cualquier otro elemento estructural afectado.
Medidas preventivas de seguridad, reparación/sustitución de elementos de urbanización, mobiliario urbano, etc, que puedan dañarse durante la ejecución de los trabajos.
Todos los medios y trabajos necesarios para dejar la finca en óptimas condiciones para la rehabilitación de la edificación.
P.P. De gestión de residuos de la construcción según normativa vigente, rd 105/2008 y 89/2010, incluyendo tasas y certificados de gestión de residuos así como los gastos y trámites necesarios para el correcto cumplimiento.
Incluye la anulación completa, desplazamiento provisional o anulación provisional de cualquier paso de instalaciones que afecte la ejecución de los trabajos. Incluyendo tramites con compañías.
Incluye p.P. De ayudas de albañilería.
Incluido trabajos de limpieza diaria de toda la obra.</t>
  </si>
  <si>
    <t>01.02</t>
  </si>
  <si>
    <t>UD</t>
  </si>
  <si>
    <t>EXTRACCIÓN DE MOBILIARIO Y ESCOMBROS</t>
  </si>
  <si>
    <t>Extracción de la totalidad de elementos muebles y escombros de cualquier tipologia existentes en la totalidad de la finca, dejando ésta en condiciones óptimas para el inicio de los trabajos de rehabilitación.
Incluye buzones, colchones, mobiliario, sanitarios, electrodomésticos, escombros de derribos anteriores, etc.
Incluye el acopio, transporte interno, carga sobre contenedor o camión, transporte a vertedero y tasas de éste, de los diferentes elementos existentes.
Incluye p.p. de desratización y desinfección de la totalidad de la finca.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NOTA: Esta partida incluye todos los medios y trabajos necesarios para dejar la finca en óptimas condiciones para la rehabilitación de la edificación.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</si>
  <si>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01.03</t>
  </si>
  <si>
    <t>EXTRACCIÓN DE INSTALACIONES</t>
  </si>
  <si>
    <t>Extracción de todas las instalaciones existentes en la totalidad de la finca, dejando ésta en condiciones óptimas para la ejecución de los trabajos de rehabilitación.
Incluye la retirada de la totalidad de antenas, tuberías, conducciones, cableado, cajas de registro, cajas de derivación, armarios de contadores, mecanismos, tomas de antena, puntos de luz, tomas de corriente, tomas de agua, puntos de desagüe, así como sus desconexiones de las redes de suministro, etc. procurando respetar al máximo el paramento sobre el que se encuentran anclados o fijado.
Incluye el repicado, por medios manuales y/o mecánicos, de la zonas de empotramiento de todos aquellos elementos empotrados como, tornillería, clavos, tacos, perfiles, soportes, etc de los elementos previamente retirados, no aceptándose el simple corte del elemento visto.
Incluyendo posterior retacado en caso necesario para asegurar la estabilidad del edificio
Incluye el acopio, transporte interno, carga sobre contenedor o camión, transporte a vertedero y tasas de éste, de los diferentes elementos existentes.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NOTA: Esta partida incluye todos los medios y trabajos necesarios para dejar la finca en óptimas condiciones para la rehabilitación de la edificación.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</si>
  <si>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01.04</t>
  </si>
  <si>
    <t>EXTRACCIÓN PUERTA METÁLICA VESTÍBULO</t>
  </si>
  <si>
    <t>Extracción de puerta batiente metálica de acceso a vestíbulo, por medios manuales y mecánicos.
Incluye p.p. de retirada de marco, premarco y batientes existentes.
Incluye p.p. de retirada de tarja / reja superior.
Incluye p.p. de aristado de paramento vertical, acabado perfectamente aristado para recibir el nuevo revestimiento.
Incluye el acopio, transporte interno, carga sobre camión o contenedor, transporte a vertedero y tasas de éste.
Incluye todos los elementos y tasas necesarios para su correcta ejecución (cortes en piezas manejables,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</si>
  <si>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01.05</t>
  </si>
  <si>
    <t>EXTRACCIÓN DE PERSIANA METÁLICA ENROLLABLE</t>
  </si>
  <si>
    <t>Extracción de persiana metálica enrollable, por medios manuales y mecánicos.
Incluye p.p. de retirada de guías, tarjas superiores y laterales, contrapesos, tambor, etc.
Incluye p.p. de aristado de paramento vertical, acabado perfectamente aristado para recibir el nuevo revestimiento.
Incluye el acopio, transporte interno, carga sobre camión o contenedor, transporte a vertedero y tasas de éste.
Incluye todos los elementos y tasas necesarios para su correcta ejecución (cortes en piezas manejables,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</si>
  <si>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01.06</t>
  </si>
  <si>
    <t>EXTRACCIÓN PILAR FUNDICIÓN</t>
  </si>
  <si>
    <t>Extracción por medios majnuales y mecánicso de pilar de fundición de planta baja, de altura aproximada 335cm y diámetro 125mm.
Incluye p.p. de apuntalamiento previo del perímetro y cortes mediante oxicorte.
Incluye el acopio, transporte interno, carga sobre contenedor o camión, transporte a vertedero y tasas de éste.
Incluye p.p. de montaje, uso y desmontaje de andamio homologado para trabajos en altura.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</si>
  <si>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01.07</t>
  </si>
  <si>
    <t>M2</t>
  </si>
  <si>
    <t>DERRIBO DE TABIQUE INTERIOR</t>
  </si>
  <si>
    <t>Derribo de tabique vertical interior de espesor variable. Incluye p.p. de derribo de carpintería, zócalo y revestimiento (yeso, papel, alicatado, etc).
Incluye el acopio, transporte interno, carga sobre contenedor o camión, transporte a vertedero y tasas de éste.
Incluye p.p. de montaje, uso y desmontaje de andamio homologado para trabajos en altura.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</si>
  <si>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01.08</t>
  </si>
  <si>
    <t>EXTRACCIÓN DE PAVIMENTO Y SOLERA</t>
  </si>
  <si>
    <t>Repicado y extracció de pavimento y solera de hormigón armado existente de cualquier espesor por medios mecánicos y manuales con martillo neumático, compresor y equipos de corte.
Incluye p.p. de extracción, carga sobre camión, transporte a vertedero y las tasas.
La totalidad de la superficie se dejará preparada para recibir los nuevos espesores (9cm pavimento + 6cm de aislamiento + 15cm de grava + 15cm de solera armada).
Incluye carga manual de escombros sobre camión o contenedor.
Incluye transporte de residuos a vertedero autorizado y tasas.
Incluye p.p. de gestión de residuos de la construcción según normativa vigente, RD 105/2008 y 89/2010, incluyendo tasas y certificados de gestión de residuos así como los gastos y trámites necesarios para el correcto cumplimiento.</t>
  </si>
  <si>
    <t>01.09</t>
  </si>
  <si>
    <t>EXTRACCIÓN DE PAVIMENTO</t>
  </si>
  <si>
    <t>Repicado y extracción de pavimento, por medios mecánicos y manuales. 
Incluye carga manual de escombros sobre camión o contenedor.
Incluye transporte de residuos a vertedero autorizado y tasas.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</si>
  <si>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01.10</t>
  </si>
  <si>
    <t>DERRIBO DE CUBIERTA PLANA</t>
  </si>
  <si>
    <t>Derribo de cubierta plana por medios manuales y/o mecánicos.
Incluye el acopio, transporte interno, carga sobre contenedor o camión, transporte a vertedero y tasas de éste, de los diferentes elementos existentes.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NOTA: Esta partida incluye todos los medios y trabajos necesarios para dejar la finca en óptimas condiciones para la rehabilitación de la edificación.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</si>
  <si>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01.11</t>
  </si>
  <si>
    <t>EXTRACCIÓN DE CUBIERTA DE TEJA ÁRABE</t>
  </si>
  <si>
    <t>Desmontaje y extracción de cubierta inclinada de teja árabe, por medios manuales y/o mecánicos.
Incluye p.p. de recuperación, limpieza, acopio en la propia obra o almacén, para la posterior colocación de las tejas que sean recuperables.
Incluye el acopio, transporte interno, carga sobre contenedor o camión, transporte a vertedero y tasas de éste, de los diferentes elementos no objeto de recuperación.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NOTA: Esta partida incluye todos los medios y trabajos necesarios para dejar la finca en óptimas condiciones para la rehabilitación de la edificación.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Ud de obra acabada.</t>
  </si>
  <si>
    <t>01.12</t>
  </si>
  <si>
    <t>ML</t>
  </si>
  <si>
    <t>EXTRACCIÓN DE BAJANTES DE FIBROCEMENTO</t>
  </si>
  <si>
    <t>Desmontaje y extracción de bajantes verticales de fibrocemento, por medios manuales y realizado por empresa especializada adscrita al RERA (Registro de Empresas con Riesgos Amianto).
Incluye el acopio, transporte interno, carga sobre contenedor o camión, transporte a vertedero y tasas de éste, de los diferentes elementos existentes.
Incluye todos los elementos y tasas necesarios para su correcta ejecución (conductos verticales de desescombro, ayudas de elevación, contenedores, encapsulamiento, reservas de estacionamiento y/o corte de vial público, etc).
Incluye las medidas preventivas de seguridad, reparación/sustitución de elementos de urbanización, mobiliario urbano, etc, que puedan dañarse durante la ejecución de los trabajos.
Incluye todos los protocolos de seguridad y salud relativos al cumplimiento de la normativa actual sobre el amianto, según RD 396/2006, de 31 de marzo, y sus correspondientes actualizaciones, por lo que se establecen las disposiciones mínimas de seguridad y salud aplicables a los trabajos con riesgo de exposición al amianto.
Incluye la redacción del plan de trabajo específico para la solicitud de retirada de fibrocemento y las gestiones y comunicaciones oportunas con el Departamento de Trabajo y de Generalidad de Cataluña para la resolución favorable de las actuaciones de retirada de fibrocemento.
NOTA: Esta partida incluye todos los medios y trabajos necesarios para dejar la finca en óptimas condiciones para la rehabilitación de la edificación.
Incluye p.p. de gestión de residuos de la construcción según normativa vigente, RD 105/2008 y 89/2010, el rd 396/2006, rd 833/88 y une 88411.  
se seguirán los pasos marcados por la Orden MAM/304/2002, de 8 de febrero, por la que se publican las operaciones de valorización y eliminación de residuos y la lista europea de residuos. Anexo II. Lista de Residuos. Punto17 06 05* (6), para considerar dichos residuos como peligrosos o como no peligrosos.
En cualquier caso, siempre se cumplirán los preceptos dictados por el Real Decreto 108/1991, de 1 de febrero, sobre la prevención y reducción de la contaminación del medio ambiente producida por el amianto. Art. 7., así como la legislación laboral de aplicación
incluyendo tasas y certificados de gestión y deposicion de residuos de fibrocemento, así como los gastos y trámites necesarios para el correcto cumplimiento.
Completar la información de esta partida consultando planos y memoria.
Ud de obra acabada.</t>
  </si>
  <si>
    <t>01.13</t>
  </si>
  <si>
    <t>DESRATIZACION y DESINFECCION</t>
  </si>
  <si>
    <t>Realizacion de ;
Desratización mediante la aplicación de productos raticidas en el interior del edificio. Incluso limpieza, recogida y retirada de restos de obra.
Desinsectación mediante la aplicación de productos insecticidas en el interior del edificio. Incluso limpieza, recogida y retirada de restos de obra.
incluyendo medios auxiliares y necesarios para la completa ejecucion de la unidad.
Incluye las medidas preventivas de seguridad, reparación/sustitución de elementos de urbanización, mobiliario urbano, etc, que puedan dañarse durante la ejecución de los trabajos.
la finca en óptimas condiciones para la rehabilitación de la edificación.
Incluye p.p. de gestión de residuos de la construcción según normativa vigente, RD 105/2008 y 89/2010, 
Completar la información de esta partida consultando planos y memoria.
Ud de obra acabada.</t>
  </si>
  <si>
    <t>01.14</t>
  </si>
  <si>
    <t>LEVATAMIENTO ACTAS NOTARIALES</t>
  </si>
  <si>
    <t>Realizacion de Levantamiento del acta notarial, incluyendo informe técnico del estado actual de las edificaciones colindantes.
INCLUYE Desplazamiento a obra. Levantamiento del acta. Redaccion de informe tecnico.
incluyendo ayudas y medios auxiliares necesarios.
Se considera repercutido en el previo tantas actas notariales como posibles viviendas esten afectadas por los trabajos previstos en proyecto.</t>
  </si>
  <si>
    <t>01.15</t>
  </si>
  <si>
    <t>DESMONTAJE DE MEDIDAS CAUTELARES</t>
  </si>
  <si>
    <t>Desmontaje de todas la medidas cautelares existentes en el edicio, oberturas de huecos tapiados, extraccion de cerramientos de seguridad, incluyendo cualquier trabajo, mano de obra y material necesario inciar los trabajos.
incluyendo medios auxiliares y necesarios para la completa ejecucion de la unidad.
Incluye las medidas preventivas de seguridad, reparación/sustitución de elementos de urbanización, mobiliario urbano, etc, que puedan dañarse durante la ejecución de los trabajos.
la finca en óptimas condiciones para la rehabilitación de la edificación.
Incluye p.p. de gestión de residuos de la construcción según normativa vigente, RD 105/2008 y 89/2010,</t>
  </si>
  <si>
    <t>01.16</t>
  </si>
  <si>
    <t>ANULACION ACOMETIDAS</t>
  </si>
  <si>
    <t>Anualcion de acometidas existentes. Incluyendo repicado de todos el conjunto, extraccion de canalizaciones de cualquier tipologia (incluido conductos de fibrocemento).
Incluyendo sellados
Realizado con medios mecánicos y manuales con martillo neumático, compresor y equipos de corte.
Incluye p.p. de extracción, carga sobre camión, transporte a vertedero y las tasas.
Incluye carga manual de escombros sobre camión o contenedor.
Incluye transporte de residuos a vertedero autorizado y tasas.
Incluye p.p. de gestión de residuos de la construcción según normativa vigente, RD 105/2008 y 89/2010, incluyendo tasas y certificados de gestión de residuos así como los gastos y trámites necesarios para el correcto cumplimiento.</t>
  </si>
  <si>
    <t>01.17</t>
  </si>
  <si>
    <t>M3</t>
  </si>
  <si>
    <t>REPICADO CIMENTACIONES EXISTENTES</t>
  </si>
  <si>
    <t>Derribo de volumen aparente de posibles cimentaciones ocultas de hormigón armado o mampostería, realizado con medios mecánicos necesarios, con carga manual y mecánica de escombros sobre camión. incluye cualquier procedimiento necesario para dejar la superficie resultante apta para la ejecución de este proyecto, a la cota marcada. incluye Trabajos y demoliciones con martillo hidráulico en caso necesario.</t>
  </si>
  <si>
    <t>01.18</t>
  </si>
  <si>
    <t>REPICADO Y SANEADO DE REVESTIMIENTO VERTICAL DE MORTERO</t>
  </si>
  <si>
    <t>Repicado y saneado, por medios manuales y/o mecánicos,  de revestimiento de paramento vertical exterior de mortero existente.
Incluye la extracción y transporte a vertedero de todos los elementos, dejando el paramento preparado para la ejecución del elemento posterior y/o actuaciones de recuperación del revestimiento.
Incluye p.p. de extracción de elementos existente empotrados o fijados al paramento vertical que no sean objeto de aprovechamiento (instalaciones,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p.p. de cosido de fisuras mediante grapas de acero inoxidable.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</si>
  <si>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Total 01</t>
  </si>
  <si>
    <t>02</t>
  </si>
  <si>
    <t>RESTAURACIÓN ESCALERA</t>
  </si>
  <si>
    <t>02.01</t>
  </si>
  <si>
    <t>UT</t>
  </si>
  <si>
    <t>DOCUMENTACIÓN Y GRAFIADO DE VESTIGIOS</t>
  </si>
  <si>
    <t>Realización de los trabajos necesarios para la determinación de los acabados originales de la escalera y de sus elementos decorativos. Líneas, restos de policromía, despieces, perfil de las cornisas, tipología del árido de los estucos, etc:
- Barrido fotográfico con las técnicas necesarias, macro, luz rasante, ultravioleta, etc.
- Barrido de catas y limpiezas.
- Realización de calcos, plantillas, etc.
- Documentación de cerámica de los balcones: tipología, disposición, medidas, cocidas, etc.
- Toma de muestras y analíticas de pigmentos y aglutinados.
- Toma de muestras de morteros y determinación de los áridos utilizados.
- Muestras de morteros con los diferentes áridos y pigmentos propuestos.
- Mapping de patologías.
Levantamientos de planos, de los vestigios de los acabados originales de la escalera.
Incluye p.p. de extracción de elementos existente empotrados o fijados al paramento vertical que sea necesario para el correcto documentado.
Incluye p.p. de montaje, uso y desmontaje de andamio homologado para trabajos en altura.
Incluye todos los elementos para su correcta ejecución.
Incluye las medidas preventivas de seguridad.
Incluye p.p. de gestión de residuos de la construcción según normativa vigente, RD 105/2008 y 89/2010, incluyendo tasas y certificados de gestión de residuos así como los gastos y trámites necesarios para el correcto cumplimiento.
Completar la información de esta partida consultando planos y memoria. 
Ut. de obra acabada.</t>
  </si>
  <si>
    <t>02.02</t>
  </si>
  <si>
    <t>PROPUESTA DE RESTAURACIÓN</t>
  </si>
  <si>
    <t>Realización de la propuesta de restauración y / o reproducción de los esgrafiados según la documentación recopilada en la obra, en el estudio de color, de las cerámicas y los estudios previos.
Completar la información de esta partida consultando planos y memoria. 
Ut. de obra acabada.</t>
  </si>
  <si>
    <t>02.03</t>
  </si>
  <si>
    <t>REDIBUJADO DE LOS MOTIVOS DECORATIVOS EN EL PARAMENTO</t>
  </si>
  <si>
    <t>Redibujado sobre el paramento de la totalidad de la decoración, con lápiz. Esta operación se realizará antes de cualquier otro trabajo sobre el paramento.
Incluye p.p. de extracción de elementos existente empotrados o fijados al paramento vertical que sea necesario para el correcto redibujado.
Incluye p.p. de montaje, uso y desmontaje de andamio homologado para trabajos en altura.
Incluye las medidas preventivas de seguridad.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</si>
  <si>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02.04</t>
  </si>
  <si>
    <t>REPICADO Y SANEADO DE REVESTIMIENTO VERTICAL DE ESTUCO DE CAL</t>
  </si>
  <si>
    <t>Repicado y saneado de revestimiento de paramento vertical interior existente, que no sea el elemento original de revestimiento (a determinar por la DF) y/o que presente lesiones causadas por la humedad que no sean reparables.
Incluye p.p. de repicado, por medios manuales y/o mecánicos, de todas aquellas zonas de obra cerámica del soporte interno que presenten fisuras, grietas, desadherencias y/o soplas hasta alcanzar la base sólida. Cepillado, mediante cepillo de puas de acero y/o máquina de chorreo de arena, hasta la eliminación de los restos de óxido de todos aquellos elementos metálicos que hayan aparecido después de la operación previa de repicado. Pasivado de las zonas cepilladas mediante la aplicación de inhibidores de corrosión de resinas epoxídicas.
Incluye la extracción y transporte a vertedero de todos los elementos, dejando el paramento preparado para la ejecución del elemento posterior y/o actuaciones de recuperación del estuco original.
Incluye p.p. de extracción de elementos existente empotrados o fijados al paramento vertical (instalaciones, soportes, elementos muebles, etc).
Incluye p.p. de montaje, uso y desmontaje de andamio homologado para trabajos en altura.
Incluye el acopio, transporte interno, transporte a vertedero y tasas de éste.
Incluye p.p. de cosido de fisuras mediante grapas de acero inoxidable.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</si>
  <si>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02.05</t>
  </si>
  <si>
    <t>REPICADO Y SANEADO DE REVESTIMIENTO INCLINADO DE ESTUCO DE CAL</t>
  </si>
  <si>
    <t>Repicado y saneado de revestimiento de paramento inclinado interior existente, que no sea el elemento original de revestimiento (a determinar por la DF) y/o que presente lesiones causadas por la humedad que no sean reparables.
Incluye p.p. de repicado, por medios manuales y/o mecánicos, de todas aquellas zonas de obra cerámica del soporte interno que presenten fisuras, grietas, desadherencias y/o soplas hasta alcanzar la base sólida. Cepillado, mediante cepillo de puas de acero y/o máquina de chorreo de arena, hasta la eliminación de los restos de óxido de todos aquellos elementos metálicos que hayan aparecido después de la operación previa de repicado. Pasivado de las zonas cepilladas mediante la aplicación de inhibidores de corrosión de resinas epoxídicas.
Incluye la extracción y transporte a vertedero de todos los elementos, dejando el paramento preparado para la ejecución del elemento posterior y/o actuaciones de recuperación del estuco original.
Incluye p.p. de trabajos en tabica lateral.
Incluye p.p. de extracción de elementos existente empotrados o fijados al paramento vertical (instalaciones, soportes, elementos muebles, etc).
Incluye p.p. de montaje, uso y desmontaje de andamio homologado para trabajos en altura.
Incluye el acopio, transporte interno, transporte a vertedero y tasas de éste.
Incluye p.p. de cosido de fisuras mediante grapas de acero inoxidable.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</si>
  <si>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02.06</t>
  </si>
  <si>
    <t>COSIDO DE GRIETAS GRAPAS ACERO INOX D12 L56CM en paramentos de obra</t>
  </si>
  <si>
    <t>Reparación de grietas en paramento vertical mediante formación de regata y perforaciones laterales, posterior colocación de grapa de acero inoxidable de diámetro 12mm y longitud 8+40+8cm, posterior consolidación de la grieta mediante la aplicación resinas epoxídicas, posterior colocación de malla de refuerzo tipo Mallatex o equivalente y posterior recrecido del soporte mediante mortero reperfilado de reparación tipo BMB 6012 de Beissier o equivalente.
Incluye p.p. de formación de regatas y perforaciones.
Incluye p.p. de montaje, uso y desmontaje de andamio homologado para trabajos en altura.
Incluye el acopio, transporte interno, transporte a vertedero y tasas de éste.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</si>
  <si>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02.07</t>
  </si>
  <si>
    <t>DECAPADO DE PINTURA SOBRE PAREDES Y VUELTAS CON MEDIOS MECÁNICOS</t>
  </si>
  <si>
    <t>Limpieza manual de paramento vertical e inclinado por medios mecánicos (bisturí, espátulas, papel de lija, aspirador eléctrico, etc), hasta alcanzar los paramentos y elementos de piedra o mortero de cal originales.
Incluye la extracción y transporte a vertedero de todos los elementos, dejando el paramento preparado para la ejecución del elemento posterior y/o actuaciones de recuperación del estuco original.
Incluye p.p. de trabajos en tabica lateral.
Incluye p.p. de montaje, uso y desmontaje de andamio homologado para trabajos en altura.
Incluye el acopio, transporte interno, transporte a vertedero y tasas de éste.
Incluye p.p. de cosido de fisuras mediante grapas de acero inoxidable.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</si>
  <si>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02.08</t>
  </si>
  <si>
    <t>DECAPADO DE PINTURA SOBRE PAREDES Y VUELTAS CON MEDIOS QUÍMICOS</t>
  </si>
  <si>
    <t>Decapado de la(s) capa(s) de pintura añadidas mediante aplicación de productos químicos específicos en gel, tipo cloruro de metileno u otros y retirada manual con espátula y/o cepillo suave.
Incluye retirada de pequeños restos difíciles de eliminar mediante aplicación de alcohol y/o white-spirit, hasta conseguir el mortero original de los paramentos.
Incluye p.p. de limpieza y neutralización posterior con agua a presión controlada para no erosionar el mortero.
Incluye p.p. de trabajos en tabica lateral.
Incluye p.p. de montaje, uso y desmontaje de andamio homologado para trabajos en altura.
Incluye el acopio, transporte interno, transporte a vertedero y tasas de éste.
Incluye p.p. de cosido de fisuras mediante grapas de acero inoxidable.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</si>
  <si>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02.09</t>
  </si>
  <si>
    <t>ELIMINACIÓN DE SALES SOLUBLES EN AGUA APLICADA CON APÓSITOS</t>
  </si>
  <si>
    <t>Aplicación, sobre la superfície de los paramentos, de material absorvente de pasta de celulosa, embebida en agua destilada, durante el tiempo que sea necesario hasta la total absorción / retirada de las sales.
Posterior retirada de los apósitos aplicados, dilución de la pasta en agua destilada y determinación de la concentración de sales presentes mediante un conductímetro (incluído), añadiendo gotas de nitrato de plata hasta la comprobación que la solución no reacciona.
Esta operación de absorción se deberá repetir las veces que sean necesarias hasta comprobar que no quedan restos de sales solubles en los paramentos, es decir, hasta la que la solución deje de ser conductora.
Incluye p.p. de trabajos en tabica lateral.
Incluye p.p. de montaje, uso y desmontaje de andamio homologado para trabajos en altura.
Incluye el acopio, transporte interno, transporte a vertedero y tasas de éste.
Incluye p.p. de cosido de fisuras mediante grapas de acero inoxidable.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</si>
  <si>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02.10</t>
  </si>
  <si>
    <t>CONSOLIDACIÓN DE MORTEROS DISGREGADOS Y/O ARENIZADOS</t>
  </si>
  <si>
    <t>Aplicación en capas sucesivas, mediante brocha o polvorizador, de consolidante a base de silicato potásico sin cargas orgánicas, sobre todas las zonas que se encuentren disgregadas, meteorizadas y/o arenizadas.
Incluye p.p. de trabajos en tabica lateral.
Incluye p/p de  Formación del número necesario de perforaciones alrededor de las microfisuras e inyección, mediante jeringuillas, tanto en las propias perforaciones como dentro de los labios de la microfisura, de cal hidráulica líquida de bajo peso molecular, aditivada con resinas acrílicas en dispersión acuosa tipo Primal o copolímeros acrilicos con disolventes ajenos al agua tipo Paraloid en las zonas no susceptibles a retener humedad. En ambos casos, si es necesario, ejecucion de presión, mediante apuntalamiento con los medios adecuados para garantizar la adherencia en base interna.
Incluye p.p. de montaje, uso y desmontaje de andamio homologado para trabajos en altura.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</si>
  <si>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02.11</t>
  </si>
  <si>
    <t>RECUPERACIÓN DE BOLSAS DE MORTER DESADHERIDAS</t>
  </si>
  <si>
    <t>Confinamiento del área (bolsa) de mortero a recuperar mediante el sellado con plastilina, escayola, etcétera, de todo su perímetro.
Incluye p.p. de engasado, éste se realizará mediante gasa de algodón, de trama grande y adhesivo nitrocelulósico disuelto en acetona.
Incluye p.p. de formación del número necesario de perforaciones e inyecciones, con jeringuillas, de cal hidráulica de bajo peso molecular, aditivada con resinas acrílicas en dispersión acuosa tipo Primal o copolímeros acrílicos con disolventes ajenos al agua tipo Paraloid en las zonas no susceptibles de retener agua. En ambos casos, si es necesario, ejecución de presión, mediante apuntalamiento con los medios adecuados para garantizar la adherencia en base interna.
Incluye p/p de  Formación del número necesario de perforaciones alrededor de las microfisuras e inyección, mediante jeringuillas, tanto en las propias perforaciones como dentro de los labios de la microfisura, de cal hidráulica líquida de bajo peso molecular, aditivada con resinas acrílicas en dispersión acuosa tipo Primal o copolímeros acrilicos con disolventes ajenos al agua tipo Paraloid en las zonas no susceptibles a retener humedad. En ambos casos, si es necesario, ejecucion de presión, mediante apuntalamiento con los medios adecuados para garantizar la adherencia en base interna.
Incluye p.p. de trabajos en tabica lateral.
Incluye p.p. de trabajos en tabica lateral.
Incluye p.p. de montaje, uso y desmontaje de andamio homologado para trabajos en altura.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</si>
  <si>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02.12</t>
  </si>
  <si>
    <t>REINTEGRACIÓN DEL ESTUCO DE CAL</t>
  </si>
  <si>
    <t>Limpieza exhaustiva del apoyo y reintegración de las áreas de estuco retiradas y / o desaparecidas mediante la aplicación de estuco de cal apagada y arenas de diferentes granulometrías y formas, con dosificaciones varias hacia más grasas, con adición de diferentes pigmentos naturales y minerales según el cromatismo actual de cada zona a recuperar y formación de juntas de sillares y / o despieces idénticos a los del acabado original.
Se deberán realizar, previamente, las pruebas de color y granulometría necesarias para poder confeccionar las paletas de color y arenas adecuadas al revestimiento a reintegrar. Necesariamente, se tratará de un estuco exclusivo por el paramento concreto a reintegrar.
El nuevo estuco deberá prepararse en la obra. No se admitirán estucos envasados-predosificados (aditivados).
Incluye p/p de  Formación del número necesario de perforaciones alrededor de las microfisuras e inyección, mediante jeringuillas, tanto en las propias perforaciones como dentro de los labios de la microfisura, de cal hidráulica líquida de bajo peso molecular, aditivada con resinas acrílicas en dispersión acuosa tipo Primal o copolímeros acrilicos con disolventes ajenos al agua tipo Paraloid en las zonas no susceptibles a retener humedad. En ambos casos, si es necesario, ejecucion de presión, mediante apuntalamiento con los medios adecuados para garantizar la adherencia en base interna.
Incluye p.p. de trabajos en tabica lateral.
Incluye p.p. de montaje, uso y desmontaje de andamio homologado para trabajos en altura.
Incluye el acopio, transporte interno, transporte a vertedero y tasas de éste.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</si>
  <si>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02.13</t>
  </si>
  <si>
    <t>PINTURA AL SILICATO APLICACIÓN DE COLOR SOBRE ESTUCO DE CAL</t>
  </si>
  <si>
    <t>Aplicación con paletina, con la técnica de veladura -varias capas sucesivas muy transparentes, en proporción del 2 al 5% como máximo-, de pintura de origen mineral, al silicato potásico en emulsión tipo lasur, sin modificar, de Keim o equivalente en color (s) a determinar.
Se deberá prever la aplicación de diversas tonalidades según se trate de una zona u otra del revestimiento que se mantiene o si se trata o no de zonas de estuco reintegradas para poder alcanzar un conjunto de todo homogéneo.
Incluye p.p. de trabajos en tabica lateral.
Incluye p.p. de montaje, uso y desmontaje de andamio homologado para trabajos en altura.
Incluye el acopio, transporte interno, transporte a vertedero y tasas de éste.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</si>
  <si>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02.14</t>
  </si>
  <si>
    <t>REINTEGRACIÓN CROMATISMO ESTUCO AL FUEGO CON SOLSILICATOS Y CERA</t>
  </si>
  <si>
    <t>Limpieza previa y, al mismo tiempo, final, por medios mecánicos (bisturís) -después de la aplicación de los diversos métodos de limpieza especificados en partidas anteriores para la completa eliminación de pequeños restos de pintura.
Consolidación y policromía con pintura mineral.
Aplicación de una capa final de resina acrílica de baja concentración para facilitar una buena absorción y un acabado de apariencia satinada, similar al brillo inicial del estuco. Acabado final con cera de abeja.
Incluye p.p. de trabajos en tabica lateral.
Incluye p.p. de montaje, uso y desmontaje de andamio homologado para trabajos en altura.
Incluye el acopio, transporte interno, transporte a vertedero y tasas de éste.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</si>
  <si>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02.15</t>
  </si>
  <si>
    <t>DESMONTAJE, RETIRADA Y ACOPIO DE BARANDILLA METÁLICA ESCALERA</t>
  </si>
  <si>
    <t>Retirada, por medios manuales y/o mecánicos, de barandilla de escalera de tres alturas con tramos inclinados y horizontales, con reserva en la obra o almacén hasta su restauración (restauración y colocación medido en partida a parte).
Incluye p.p. de catalogación, situando y referenciando a su posición original.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</si>
  <si>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02.16</t>
  </si>
  <si>
    <t>CERRAJERÍA EN BARANDILLA</t>
  </si>
  <si>
    <t>Trabajos de cerrajero para la sustitución de todos aquellos tramos de barandilla y de sus elementos de anclaje que, a juicio de la Dirección Facultativa, así lo precisen.
Los nuevos elementos deberán coincidir en tamaño, calibre y formado con los elementos que sustituyen.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</si>
  <si>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02.17</t>
  </si>
  <si>
    <t>TRATAMIENTO PROTECTOR BARANDILLA</t>
  </si>
  <si>
    <t>Cepillado, con cepillo de púas de acero y / o papel de lija, hasta la eliminación total de la yema y de las diversas capas de esmalte sobrepuestas - estén desadherides o no - que esconden la verdadera forma del elemento.
Cabe decir que no pretendemos una intervención de decapado exhaustivo pero sí la actuación necesaria que garantice la recuperación de los volúmenes fundamentales definitorios formales del elemento. Dicho de otro modo, pretendemos re-alcanzar ese grado de lectura formal inicial que tuvo el elemento y que ha ido perdiendo con el tiempo, a medida que se le han ido añadiendo capas y más capas de pintura.
Limpieza del polvo y la grasa y aplicación de una capa de ácido tánico diluido en alcohol al 10% y dos capas más de Paraloid B-44 diluido en acetona al 10% y teñido con pigmentos naturales en color a determinar por la Dirección facultativa.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</si>
  <si>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Total 02</t>
  </si>
  <si>
    <t>03</t>
  </si>
  <si>
    <t>REHABILITACION FACHADAS</t>
  </si>
  <si>
    <t>03.01</t>
  </si>
  <si>
    <t>RESTAURACIÓN FACHADA ESGRAFIADA</t>
  </si>
  <si>
    <t>03.01.01</t>
  </si>
  <si>
    <t>NOTA GENERAL</t>
  </si>
  <si>
    <t>Nota para todas las partidas del capítulo:
- cRITERIO DE MEDICION, contado lleno por hueco, no se restaran huecos inferiores de hasta 4 m2; 
se restara el 50% Entre 4 y 8 m2; 
Se descontarán huecos superiores a 8 m2.
- Los morteros serán de la resistencia adecuada a la de los materiales a unir, con la adherencia suficiente, e impermeables e inalterables a los agentes atmosféricos.
- Los ladrillos a emplear, indiferentemente de su naturaleza, cumplirán todo lo establecido en las disposiciones vigentes, en cuanto a dimensiones, forma, calidad....
- Los paramentos se formarán con el aparejo que la dirección facultativa marque en la obra.
- La junta entre los mahonés estará totalmente llena, pero en la obra vista tendrá una degolladura (tanto en las juntas verticales como horizontales), con el grueso y forma que la dirección facultativa marque en la obra.
- Los muros y paredes que se enlacen en esquinas, cruces, o encuentros, se ejecutarán enlazándolos simultáneamente entre ellos.
- Todas las paredes se ejecutarán perfectamente aplomadas, siendo objeto de rechazo las que no cumplan.
- Quedan incluidos los anclajes a estructura mediante varillas, en cantidad necesaria según criterio de la d.F. Y se deben considerar en el precio unitario la parte proporcional de machones de esquina y huecos.
- En todas las entregas de un mismo material de acabado (revocos, monocapas, yesos,...) Sobre diferentes tipologías de soporte (paredes cerámicos, elementos de hormigón,...), Se utilizará mallatex para evitar fisuras posteriores.
- Se incluye la limpieza de la obra, gestion de resiudos.
- Se incluirá todos los medios auxiliares (andamios, etc...) Necesarios para la realización de los trabajos.</t>
  </si>
  <si>
    <t>03.01.02</t>
  </si>
  <si>
    <t>PRECONSOLIDACIÓN DE ESGRAFIADOS</t>
  </si>
  <si>
    <t>Preconsolidación de esgrafiados mediante aplicación de capas sucesivas, a brocha o pulverizador, de consolidando a base de silicato potásico sin cargas orgánicas y / o agua de cal (según clima) sobre todas las zonas de esgrafiado de que se encuentren disgregadas, meteorizadas y / o arenitzades.
Si es necesario el engassat, éste se hará con gasa de algodón, de trama grande y adhesivo nitrocelulósica disuelto en acetona.
Incluye p.p. de extracción de elementos existente empotrados o fijados al paramento vertical que sea necesario para la correcta aplicación.
Incluye p.p. de montaje, uso y desmontaje de andamio homologado para trabajos en altura.
Incluye p.p. de proyecto de andamio, asumes de dirección técnica, tasas de ocupación de vía pública, corte de vía pública, etc.
Incluye todos los elementos necesarios para su correcta ejecución.
Incluye las medidas preventivas de seguridad, reparación/sustitución de elementos de urbanización, mobiliario urbano, etc, que puedan dañarse durante la ejecución de los trabajos.
Completar la información de esta partida consultando planos y memoria. 
Ut. de obra acabada.</t>
  </si>
  <si>
    <t>03.01.03</t>
  </si>
  <si>
    <t>Realización de los trabajos necesarios para la determinación de los acabados originales de la fachada y de sus elementos decorativos. Líneas, restos de policromía, despieces, perfil de las cornisas, tipología del árido de los estucos, etc:
- Barrido fotográfico con las técnicas necesarias, macro, luz rasante, ultravioleta, etc.
- Barrido de catas y limpiezas.
- Realización de calcos, plantillas, etc.
- Documentación de cerámica de los balcones: tipología, disposición, medidas, cocidas, etc.
- Toma de muestras y analíticas de pigmentos y aglutinados.
- Toma de muestras de morteros y determinación de los áridos utilizados.
- Muestras de morteros con los diferentes áridos y pigmentos propuestos.
- Mapping de patologías.
Levantamientos de planos, de los vestigios de los acabados originales de la fachada
Incluye p.p. de extracción de elementos existente empotrados o fijados al paramento vertical que sea necesario para el correcto documentado.
Incluye p.p. de montaje, uso y desmontaje de andamio homologado para trabajos en altura.
Incluye p.p. de proyecto de andamio, asumes de dirección técnica, tasas de ocupación de vía pública, corte de vía pública, etc.
Incluye todos los elementos necesarios para su correcta ejecución.
Incluye las medidas preventivas de seguridad.
Completar la información de esta partida consultando planos y memoria. 
Ut. de obra acabada.</t>
  </si>
  <si>
    <t>03.01.04</t>
  </si>
  <si>
    <t>03.01.05</t>
  </si>
  <si>
    <t>REDIBUJADO DE LOS ESGRAFIADOS EN EL PARAMENTO</t>
  </si>
  <si>
    <t>Redibujado sobre el paramento de la totalidad de los esgrafiados, con lápiz y / o silicato potásico. Esta operación se realizará antes de cualquier otro trabajo sobre el paramento.
Incluye p.p. de extracción de elementos existente empotrados o fijados al paramento vertical que sea necesario para el correcto redibujado.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p.p. de cosido de fisuras mediante grapas de acero inoxidable.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Completar la información de esta partida consultando planos y memoria. 
Ut. de obra acabada.</t>
  </si>
  <si>
    <t>03.01.06</t>
  </si>
  <si>
    <t>Repicado y saneado de revestimiento de paramento vertical exterior existente, que no sea el elemento original de revestimiento (a determinar por la DF) y/o que presente lesiones.
Incluye p.p. de repicado, por medios manuales y/o mecánicos, de todas aquellas zonas de obra cerámica del soporte interno que presenten fisuras, grietas, desadherencias y/o soplas hasta alcanzar la base sólida. 
Incluye p.p. de repicado, por medios manuales y/o mecánicos, de todas aquellas zonas de elementos de piedra que no respecten el volumen, forma y/o textura original, hasta alcanzar la base sólida.
Cepillado, mediante cepillo de puas de acero y/o máquina de chorreo de arena, hasta la eliminación de los restos de óxido de todos aquellos elementos metálicos que hayan aparecido después de la operación previa de repicado. Pasivado de las zonas cepilladas mediante la aplicación de inhibidores de corrosión de resinas epoxídicas.
Incluye la extracción y transporte a vertedero de todos los elementos, dejando el paramento preparado para la ejecución del elemento posterior y/o actuaciones de recuperación del revestimiento original.
Incluye p.p. de extracción de elementos existente empotrados o fijados al paramento vertical que no sean objeto de aprovechamiento (instalaciones,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p.p. de cosido de fisuras mediante grapas de acero inoxidable.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</si>
  <si>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03.01.07</t>
  </si>
  <si>
    <t>RETIRADA DE PIEZAS CERÁMICAS LOSAS BALCÓN Y CUBIERTA</t>
  </si>
  <si>
    <t>Retirada, por medios manuales y/o mecánicos, de todas las piezas cerámicas que componen las losas de balcón y el remate de cubierta, con reserva en la obra o almacén las que sean susceptibles de recuperación (recuperación y colocación medido en partida a parte) y, las no recuperables serán transportadas a vertedero y/o container.
Incluye p.p. de catalogación, situando y referenciando a su posición original.
Incluye la extracción y transporte a vertedero de todos los elementos, dejando el paramento preparado para la ejecución del elemento posterior y/o actuaciones de recuperación del revestimiento original.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</si>
  <si>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03.01.08</t>
  </si>
  <si>
    <t>SANEADO EMPOTRAMIENTOS METÁLICOS</t>
  </si>
  <si>
    <t>Repicado, por medios manuales y/o mecánicos, de las zonas de empotramiento que presenten fisuras, grietas, desadherencias y/o bolsas hasta llegar a la base sólida.
Incluye p.p. de repicado, por medios manuales y/o mecánicos, de todas aquellas zonas de obra cerámica del soporte interno que presenten fisuras, grietas, desadherencias y/o soplas hasta alcanzar la base sólida. Cepillado, mediante cepillo de puas de acero y/o máquina de chorreo de arena, hasta la eliminación de los restos de óxido de todos aquellos elementos metálicos que hayan aparecido después de la operación previa de repicado. Tratamiento protector contra la oxidación a base de ácido tánico diluido al 10% en alcohol en todo el elemento metálico.
Incluye p.p. de relleno de las perforaciones de empotramiento con morteros formulados con resinas epoxídicas, dejándo éste medio centímetro refundido respecto al plano de acabado.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</si>
  <si>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03.01.09</t>
  </si>
  <si>
    <t>DESMONTAJE, RETIRADA Y ACOPIO DE BARANDILLA METÁLICA BALCONES</t>
  </si>
  <si>
    <t>Retirada, por medios manuales y/o mecánicos, de barandillas de balcón de desarrollo máximo 420 cm, con reserva en la obra o almacén hasta su restauración (restauración y colocación medido en partida a parte).
Incluye p.p. de catalogación, situando y referenciando a su posición original.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</si>
  <si>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03.01.10</t>
  </si>
  <si>
    <t>SANEADO DE PARRILLA METÁLICA LOSA BALCÓN</t>
  </si>
  <si>
    <t>Saneado de parrilla metálica de losa de balcón de dimensiones máximas 270x70cm mediante abertura - liberación, por medios manuales y/o mecánicos, de todas aquellas zonas de empotramiento de las gafas de anclaje. Cepillado, mediante cepillo de puas de acero y/o máquina de chorreo de arena, hasta la eliminación de los restos de óxido de todos aquellos elementos metálicos que forman la parrilla.
Incluye p.p. de pasivado de las zonas cepilladas mediante aplicación de ácido tánico disuelto en alcohol al 10% y consolidación final con polímero acrílico Paraloid B-44 disuelto en acetona del 5% al 10%.
Incluye p.p. de relleno de las perforaciones de empotramiento con morteros formulados con resinas epoxídicas, dejándo éste medio centímetro refundido respecto al plano de acabado.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</si>
  <si>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03.01.11</t>
  </si>
  <si>
    <t>PA</t>
  </si>
  <si>
    <t>REPICADO, RETIRADA Y ACOPIO DE ELEMENTOS PÉTREOS</t>
  </si>
  <si>
    <t>Repicado y retirada, por medios manuales y/o mecánicos, de todos aquellos elementos de piedra natural que presenten un estado de deterioración (fisuras, grietas, roturas, desadherencias, desplazamientos, etc) hasta alcanzar la base sólida del soporte, con reserva en la obra o almacén hasta su restauración (restauración y colocación medido en partida a parte).
Incluye p.p. de catalogación, situando y referenciando a su posición original.
Incluye p.p. de relleno de las perforaciones de empotramiento con morteros formulados con resinas epoxídicas, dejándo éste medio centímetro refundido respecto al plano de acabado.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</si>
  <si>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03.01.12</t>
  </si>
  <si>
    <t>RELLENO DE HUECOS EN PARAMENTOS</t>
  </si>
  <si>
    <t>Relleno de huecos existentes en paramento vertical mediante la colocación de ladrillo cerámico macizo adaptado al hueco a rellenar, cogido con de mortero de cal hidráulica y arena elaborado en obra con hormigonera de 165L.
Incluye p.p. de relleno de las perforaciones de empotramiento con morteros formulados con resinas epoxídicas, dejándo éste medio centímetro refundido respecto al plano de acabado.
Incluye p.p. de montaje, uso y desmontaje de andamio homologado para trabajos en altura.
Incluye p.p. de proyecto de andamio, asumes de dirección técnica, tasas de ocupación de vía pública, corte de vía pública, etc.
Incluye p.p. de limpieza.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</si>
  <si>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03.01.13</t>
  </si>
  <si>
    <t>COSIDO DE GRIETAS GRAPAS ACERO INOX D12 L56CM en DINTELES DE PIEDRA</t>
  </si>
  <si>
    <t>Reparación de grietas en recercados de oberturas de fachada (jambas, dinteles, antepechos) y cargaderos de piedra mediante saneado de la grieta, limpieza y relleno con mortero de cal elaborado en obra con hormigonera de 165L, posterior formación de perforaciones perpendiculares a la linea de fisuración y pasantes a ambas caras del elemento agrietado.
Suministro y colocación, en toda la longitud de la perforación, de barras de acero inoxidable corrugado de diámetro 12mm, fijadas con morteros de resinas epoxídicas, dejando las cabezas de las barras con un refundido de 5mm respecto a la superfície de acabado.
Incluye p.p. de formación de regatas y perforaciones.
Incluye p.p. de montaje, uso y desmontaje de andamio homologado para trabajos en altura.
Incluye el acopio, transporte interno, transporte a vertedero y tasas de éste.
Incluye todos los elementos y tasas necesarios para su correcta ejecución (conductos verticales de desescombro, ayudas de elevación, contenedores, reservas de estacionamiento y/o corte de vial público, etc).
Incluye las medidas preventivas de seguridad, reparación/sustitución de elementos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</si>
  <si>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03.01.14</t>
  </si>
  <si>
    <t>RECONSTRUCCIÓN LOSAS DE BALCÓN</t>
  </si>
  <si>
    <t>Reconstrucción y/o sustitución de las zonas de la parrilla metálica que, a juicio de la Dirección Facultativa, sean necesarias, mediante elementos de hierro forjado de las mismas dimensiones, calibre y formato con los elementos que se sustituyen, reproduciendo las decoraciones incisas originales.
Posterior formación de losa cerámica, de características idénticas a la original, con suministro y colocación de las piezas cerámicas recuperadas, restauradas y/o reproducidas (medido en partida a parte), con todos los elementos necesarios para dejar el conjunto acabado: rejuntados, remates, etc, cerámica de cartabón en la parte inferior de la losa y azulejo borda com pavimento colocado en espiga y emmarcado.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suministro de material de acopio para la posible sustitución de piezas futuras.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NOTA:
- Este tipo de material deberá tener la clasificación correspondiente en función de su uso en lo referente a los índices de resbalicidad, según se estipula en el DB-SUA.
Completar la información de esta partida consultando planos y memoria.
Ud de obra acabada.</t>
  </si>
  <si>
    <t>03.01.15</t>
  </si>
  <si>
    <t>DECAPADO DE PINTURA SOBRE MORTERO Y PIEDRA CON MEDIOS MECÁNICOS</t>
  </si>
  <si>
    <t>Limpieza manual de paramento vertical por medios mecánicos (bisturí, espátulas, papel de lija, aspirador eléctrico, etc), hasta alcanzar los paramentos y elementos de piedra o mortero de cal originales.
Incluye la extracción y transporte a vertedero de todos los elementos, dejando el paramento preparado para la ejecución del elemento posterior y/o actuaciones de recuperación del estuco original.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</si>
  <si>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03.01.16</t>
  </si>
  <si>
    <t>DECAPADO DE PINTURA SOBRE MORTERO Y PIEDRA CON MEDIOS QUÍMICOS</t>
  </si>
  <si>
    <t>Decapado de la(s) capa(s) de pintura añadidas mediante aplicación de productos químicos específicos en gel, tipo cloruro de metileno u otros y retirada manual con espátula y/o cepillo suave.
Incluye retirada de pequeños restos difíciles de eliminar mediante aplicación de alcohol y/o white-spirit, hasta conseguir el mortero original de los paramentos.
Incluye p.p. de limpieza y neutralización posterior con agua a presión controlada para no erosionar el mortero.
Incluye la extracción y transporte a vertedero de todos los elementos, dejando el paramento preparado para la ejecución del elemento posterior y/o actuaciones de recuperación del estuco original.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</si>
  <si>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03.01.17</t>
  </si>
  <si>
    <t>LIMPIEZA DE PARAM. VERTICAL DE MORTERO CON AGUA A BAJA PRESIÓN</t>
  </si>
  <si>
    <t>Limpieza de paramento vertical de mortero mediante la aplicación de agua corriente, destilada o desmineralizada, a baja presión, durante el tiempo suficiente, hasta conseguir el reblandecimiento de la capa de suciedad depositada. Según el nivel de suciedad, la consistencia de ésta y la tipología de paramento de sporte, se deberá aplicar agua polvorizada, nubelizada o vapor de agua.
Incluye la aplicación sucesiva hasta obtener una disolución de la materia soluble, para el posterior cepillado suave (no metálico) y aclarado con agua hasta la total eliminación del material disuelto.
Incluye p.p. de montaje y mantenimiento de sistema de recogida y canalización del agua aplicada, conduciendola hasta red general de alcantarillado o depósito al uso en el interior de la obra, incluso depósito y tasas de vertedero en el caso que fuese necesario.
Incluye la extracción y transporte a vertedero de todos los elementos, dejando el paramento preparado para la ejecución del elemento posterior y/o actuaciones de recuperación del estuco original.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</si>
  <si>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03.01.18</t>
  </si>
  <si>
    <t>LIMP. DE EL. DE PIEDRA NAT. Y TIERRA COCIDA CON AGUA A BAJA PRES</t>
  </si>
  <si>
    <t>Limpieza de elementos de piedra natural y tierra cocida mediante la aplicación de agua corriente, destilada o desmineralizada, a baja presión, durante el tiempo suficiente, hasta conseguir el reblandecimiento de la capa de suciedad depositada. Según el nivel de suciedad, la consistencia de ésta y la tipología de paramento de sporte, se deberá aplicar agua polvorizada, nubelizada o vapor de agua.
Incluye la aplicación sucesiva hasta obtener una disolución de la materia soluble, para el posterior cepillado suave (no metálico) y aclarado con agua hasta la total eliminación del material disuelto.
Incluye p.p. de montaje y mantenimiento de sistema de recogida y canalización del agua aplicada, conduciendola hasta red general de alcantarillado o depósito al uso en el interior de la obra, incluso depósito y tasas de vertedero en el caso que fuese necesario.
Incluye la extracción y transporte a vertedero de todos los elementos, dejando el paramento preparado para la ejecución del elemento posterior y/o actuaciones de recuperación del estuco original.
Incluye p.p. de extracción de elementos existente empotrados o fijados al paramento que no sean objeto de aprovechamiento (restos de fijaciones, soportes, elementos muebles, etc).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</si>
  <si>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03.01.19</t>
  </si>
  <si>
    <t>SOLUBILIZACIÓN CONCRECIÓN CALCÁREA CON APÓSITOS GEL AB-57</t>
  </si>
  <si>
    <t>Solubilización de la concreción calcárea sobre la piedra (crosta negra) mediante la aplicación sucesiva de apósitos de gel AB-57 compuesto, básicamente, de agua destilada (1000cc), bicarbonato de amonio (30g), bicarbonato de sodio (50g) EDTA-sal bisódica (25g), desogeno (10cc) y cabroximetil celulosa (60g). Se deberá controlar que el pH no sea superior a 8 para evitar la corrosión de la piedra y la formación de subproductos perjudiciales.
Una vez aplicado el apósito, cubierto con una capa de polietileno para evitar la evaporación del agua del compuesto y dejado el tiempo necesario para que actue, retirado de la pasta y limpieza exhaustiva con agua y cepillos suaves (no metálicos) hasta la eliminación de las sales nocivas.
Incluye p.p. de montaje y mantenimiento de sistema de recogida y canalización del agua aplicada, conduciendola hasta red general de alcantarillado o depósito al uso en el interior de la obra, incluso depósito y tasas de vertedero en el caso que fuese necesario.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</si>
  <si>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03.01.20</t>
  </si>
  <si>
    <t>ELIMINACIÓN DE SALES SOLUBLES CON AGUA APLICADA CON APÓSITOS</t>
  </si>
  <si>
    <t>Eliminación de sales solubles mediante la aplicación, sobre la superfície de los paramentos, de material absorvente de pasta de celulosa, embebida en agua destilada, durante el tiempo que sea necesario hasta la total absorción / retirada de las sales. Retirado de los apósitos aplicados, dilución de la pasta en agua destilada y determinación de la concentración de las sales presentes mediante conductímetro (incluído), añadiendo unas gotas de nitrato de plata dentro de un tubo de ensayo hasta comprovar que la solución no emblanquece.
Incluye p.p. de repeticiones sucesivas de absorción hasta la total eliminación de las sales solubles, hasta que ésta deje de ser conductora.
Incluye p.p. de montaje, uso y desmontaje de andamio homologado para trabajos en altura.
Incluye p.p. de proyecto de andamio, asumes de dirección técnica, tasas de ocupación de vía pública, corte de vía pública, etc.
Incluye el tratamiento de los residuos, transporte interno, transporte a vertedero y tasas de éste.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</si>
  <si>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03.01.21</t>
  </si>
  <si>
    <t>ELIMINACIÓN DE LÍQUENES Y MUSGO</t>
  </si>
  <si>
    <t>Eliminación de líquenes y musgo mediante la limpieza con agua y jabón neutro y aplicación, con brocha y/o paletina, de tratamiento limpiador biocida, no tóxico, de acción bactericida, algicida y fungicida, de amplio espectro activo, tipo BIOTIN-T (CTS productos de restauración), ALGICID-PLUS (Kleim) u otro de características equivalentes siempre que éste sea neutro, estable e incoloro.
Incluye p.p. de montaje, uso y desmontaje de andamio homologado para trabajos en altura.
Incluye p.p. de proyecto de andamio, asumes de dirección técnica, tasas de ocupación de vía pública, corte de vía pública, etc.
Incluye el tratamiento de los residuos, transporte interno, transporte a vertedero y tasas de éste.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</si>
  <si>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03.01.22</t>
  </si>
  <si>
    <t>Aplicación en capas sucesivas, mediante brocha o polvorizador, de consolidante a base de silicato potásico sin cargas orgánicas, sobre todas las zonas que se encuentren disgregadas, meteorizadas y/o arenizadas.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</si>
  <si>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03.01.23</t>
  </si>
  <si>
    <t>CONSOLIDACIÓN DE ZONAS DE PIEDRA EXFOLIADA Y/O DESADHERIDA</t>
  </si>
  <si>
    <t>Aplicación en capas sucesivas, mediante brocha o polvorizador, de consolidante a base de silicato de etilo puro sin cargas orgánicas, sobre todas las zonas de piedra que se encuentren exfoliadas y/o desadheridas. Con la finalidad de evitar la formación de costras superficiales de dichas capas sucesivas se deberá aplicar siempre en "mojado sobre mojado" hasta llegar a la saturación, debiendo eliminarse el consolidante sobrante para evitar la formación de costras o manchas.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</si>
  <si>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03.01.24</t>
  </si>
  <si>
    <t>SELLADO DE LAGUNAS EN PARAMENTO ESTUCADO</t>
  </si>
  <si>
    <t>Limpieza exhaustiva del soporte y aplicación de mortero de cal aérea (1:2) con resina acrílica tipo Primal (si es necesario), en la totalidad del perímetro de las lagunas existentes en el paramento, con forma de bisel, para el refuerzo del estuco conservado.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</si>
  <si>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03.01.25</t>
  </si>
  <si>
    <t>REINTEGRACIÓN ESTUCO CAL TRADICIONAL: ENFOSCADO Y TREPA</t>
  </si>
  <si>
    <t>Limpieza exhaustiva del soporte y realización de capa de enfoscado con mortero de cal apagada en pasta y árido "ull de perdiu" elaborado en obra, con una dosificación 1:4. Extendido de capa de trepa con mortero de cal apagada en pasta y los áridos seleccionados, elaborado en obra, con una dosificación 1:3, con adicción de pigmentos naturales minerales según el cromatismo de la fachada. Para la formación de la base del revestimiento esgrafiado.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</si>
  <si>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03.01.26</t>
  </si>
  <si>
    <t>REINTEGRACIÓN ESTUCO CAL ESGRAFIADO</t>
  </si>
  <si>
    <t>Extendido de segunda capa de trepa con mortero de cal apagada en pasta y los áridos seleccionados, elaborado en obra, con una dosificación 1:2, con la adicción de pigmentos naturales minerales según el cromatismo de la fachada. Relización de la capa de lliscado con mortero de cal apagada en pasta y los áridos seleccionado, elaborado en obra, con una dosificación 1:1, con adicción de pigmentos naturales minerales según el cromatismo de la fachada.
Estarcido de los motivos decorativos sobre la capa de lliscado, con las plantillas prepradas previamente (incluídas), corte y cepillado del lliscado.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</si>
  <si>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03.01.27</t>
  </si>
  <si>
    <t>REINTEGRACIÓN ESTUCO CAL TRADICIONAL: SILLERÍA PLANTA BAJA</t>
  </si>
  <si>
    <t>Limpieza exhaustiva del soporte y realización de capa de enfoscado con mortero de cal apagada en pasta y árido de "ull de perdiu" elaborado en obra, con una dosificación 1:4. Extendido de capa de trepa con mortero de cal apagada en pasta y los áridos seleccionados, elaborado en obra, con una dosificaicón 1:3, con adicción de los pigmentos naturales minerales según cromatismo de fachada.
Realización de capa de enfoscado con mortero de cal apagada en pasta y los áridos seleccionados, elaborado en obra, con una dosificaicón 1:2, con adicción de pigmentos naturales minerales seleccionados según el cromatismo de fachada.
Con reproducción de los despieces y marcaje de juntas, y con acabado con diferentes grados de cepillado y lavado con agua según requerimientos.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</si>
  <si>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03.01.28</t>
  </si>
  <si>
    <t>REINTEGRACIÓN CORNISA CON PLANTILLA DE ACERO A MEDIDA</t>
  </si>
  <si>
    <t>Fabricación de plantilla (costilla) en chapa de acero en sección idéntica a la del canto o moldura a reproducir.
Adecuación de la base de la moldura con enfoscado de mortero de cal y piezas cerámicas, y extendido de capa de trepa, con ayuda de plantilla, con mortero de cal con adicción de pigmentos naturales minerales seleccionados según el cromatismo de fachada.
Extendido de capa de lliscado, con la plantilla, con mortero de cal apagada en pasta y los áridos selccionados, elaborado en obra, con dosificación 1:2, con adicción de pigmentos naturales minerales seleccionados según el cromatismo de fachada. Con reproducción de los despieces y marcado de juntas.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</si>
  <si>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03.01.29</t>
  </si>
  <si>
    <t>REPOSICIÓN DE ELEMENTOS DE PIEDRA NATURAL CON ADHESIVO</t>
  </si>
  <si>
    <t>Reposición, con adhesivo nitrocelulósico de secado lento, de todos aquellos elementos de piedra natural que habían sido retidados en partida a parte.
Restitución de sus líneas de sutura mediante la aplicación de mortero mineral con ligantes hidráulicos, con mínima retracción de fraguado, tipo Keim Restauro-Top de Keim o equivalente, teñido con pigmentos en color idéntico al de la superfície del elemento a restituir.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</si>
  <si>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03.01.30</t>
  </si>
  <si>
    <t>Confinamiento del área (bolsa) de mortero a recuperar mediante el sellado con plastilina, escayola, etcétera, de todo su perímetro.
Incluye p.p. de engasado, éste se realizará mediante gasa de algodón, de trama grande y adhesivo nitrocelulósico disuelto en acetona.
Incluye p.p. de formación del número necesario de perforaciones e inyecciones, con jeringuillas, de cal hidráulica de bajo peso molecular, aditivada con resinas acrílicas en dispersión acuosa tipo Primal o copolímeros acrílicos con disolventes ajenos al agua tipo Paraloid en las zonas no susceptibles de retener agua. En ambos casos, si es necesario, ejecución de presión, mediante apuntalamiento con los medios adecuados para garantizar la adherencia en base interna.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</si>
  <si>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03.01.31</t>
  </si>
  <si>
    <t>REINTEGRACIÓN PAVIMENTO CERÁMICO MANUAL ESMALTADO (BALCONES)</t>
  </si>
  <si>
    <t>Reintegración de piezas cerámicas esmaltadas recuperables, mediante la retirada por medios manuales y/o mecánicos, con la ayuda de herramientas específicas y de reducidas dimensiones de los restos de mortero que puedan quedar adheridos en el reverso de la pieza.
Posterior aplicación de baños de agua y jabón. Lavado del vidriado con baños de agua y solución jabonoso con la ayuda de amoníaco para la total eliminación de las grasas y restos adheridos.
Retirada, por medions mecánicos y disolventes orgánicos, de los restos de pinturas o elementos adheridos.
Fijación de los elementos con adhesivo de base epoxídica, tipo Araldit, de secado lento. o equivalente
Reintegración de las muescas y/o partes perdidas con masillas epoxídicas tipo Easy-Max de Axon con árido de polvo de mármol. o equivalente
Retoque de las perdidas de vidriado con barniz nitrocelulósico (laca nitrocelulósica) como aglutinante disuelto en un disolvente, también, nitrocelulósico, con adición de pigmentos machacados en polvo.
La aplicación de la reintegración cromática se realizará con un aerosol (aerógrafo). El esmalte original se protegerá con látex amónico para evitar el manchado de la pieza.
Aplicación, con pincel, de protección final de resinas acrílicas con la finalidad de la igulación de los brillos.
Colocación de piezas de pavimento exterior recuperadas según procedimiento anterior, mediante mortero adhesivo tipo FERMALANIC o equivalente, y posterior aplicación de lechada para rejuntado de piezas de pavimento en color a determinar por la DF.
Incluye p.p. de mimbel perimetral en terrazas y cubiertas de 15x30cm, colocadas enrasadas con revestimiento vertical.
Incluye p.p. de piezas especiales con goterón.
Incluye elementos necesarios para su correcta ejecución.
Incluye p.p. de juntas de transición y juntas de dilatación de la casa Schülter o equivalente, modelo y acabado a determinar por la DF.
Incluye p.p. de gestión de residuos de la construcción según normativa vigente, RD 105/2008 y 89/2010, incluyendo tasas y certificados de gestión de residuos así como los gastos y trámites necesarios para el correcto cumplimiento.
Incluye p.p. de ayudas de albañilería.
Incluye limpieza.
NOTA:
- Este tipo de material deberá tener la clasificación correspondiente en función de su uso en lo referente a los índices de resbalicidad, según se estipula en el DB-SUA.
Completar la información de esta partida consultando planos y memoria.
Ud de obra acabada.</t>
  </si>
  <si>
    <t>03.01.32</t>
  </si>
  <si>
    <t>FABRICACIÓN PIEZAS CERÁMICAS MANUALES ESMALTADAS (BALCONES)</t>
  </si>
  <si>
    <t>Reproducción de piezas cerámicas de balcones a base de placas de barro rojo troqueladas manualmente según las dimensiones originales.
Una vez seco, posterior cocción en horno de cerámica industrial, a una temperatura de 950ºC y esmaltado con engobes, en color idéntico al de la pieza a reproducir.
Incluye p.p. de toma de muestras y medidas de las piezas a reproducir.
Incluye formación de piezas especiales con goterón.
Incluye todos los elementos necesarios para su correcta ejecución.
Incluye limpieza, embalaje y acopio de las piezas fabricadas para su posterior transporte a obra.
Incluye p.p. de fabricación de demasía de piezas para mermas y acopio de piezas de reserva.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</si>
  <si>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03.01.33</t>
  </si>
  <si>
    <t>PAVIMENTO CERÁMICO MANUAL ESMALTADO (BALCONES)</t>
  </si>
  <si>
    <t>Suministro y colocación de pavimento exterior, a base de piezas cerámicas esmaltadas (fabricación medida en partida a parte), de dimensiones varibles, colocadas con mortero adhesivo tipo FERMALANIC o equivalente, y posterior aplicación de lechada para rejuntado de piezas de pavimento en color a determinar por la DF.
Incluye p.p. de mimbel perimetral en terrazas y cubiertas de 15x30cm, colocadas enrasadas con revestimiento vertical.
Incluye p.p. de piezas especiales con goterón.
Incluye elementos necesarios para su correcta ejecución.
Incluye p.p. de juntas de transición y juntas de dilatación de la casa Schülter o equivalente, modelo y acabado a determinar por la DF.
Incluye p.p. de suministro de material de acopio para la posible sustitución de piezas futuras.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NOTA:
- Este tipo de material deberá tener la clasificación correspondiente en función de su uso en lo referente a los índices de resbalicidad, según se estipula en el DB-SUA.
Completar la información de esta partida consultando planos y memoria.
Ud de obra acabada.</t>
  </si>
  <si>
    <t>03.01.34</t>
  </si>
  <si>
    <t>SANEADO Y REINTEGRACIÓN DE JUNTAS ENTRE PIEDRAS</t>
  </si>
  <si>
    <t>Retirada, por medios manuales, no mecánicos, del material de juntas entre piedras que se encuentre desadherit y / o que, a pesar de que esté firme, esté confeccionado con algún compuesto "moderno" ajeno a la piedra original y / o el mortero de cal y / o que no respete el grosor, el volumen y / o la textura de las juntas originales.
Encintado, con cinta adhesiva de papel ("cinta de pintor") de las dos bandas de cada junta para evitar que el nuevo material de junta invada y / o ensucie la piedra.
Lavado y mojado exhaustivo de la base y aplicación de mortero de cal apagada y arenas de diferentes granulometrías y formas, con dosificación 1: 2, con adición de diferentes pigmentos naturales según el cromatismo de la piedra a rejuntar. Necesariamente, se tratará de un mortero exclusivo preparado a la obra para las juntas a reintegrar.
El conjunto quedará refundido respecto del nivel de la piedra.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</si>
  <si>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03.01.35</t>
  </si>
  <si>
    <t>RESTAURACIÓN BARANDILLAS Y OTROS ELEMENTOS DE FORJA</t>
  </si>
  <si>
    <t>Corte con sierra (radial) de todas aquellas "patas" de anclaje de barandillas su pérdida por exfoliación provocada por yema así lo aconseje - siempre a criterio de la Dirección Facultativa. Suministro, corte y soldadura de nuevos tramos de tubo y / o pletina de acero, de tamaño, calibre y formato idénticos a los preexistentes.
Trabajos de cerrajero para la sustitución / reparación de todos aquellos tramos de pasamanos, montantes, barrotes, etcétera que, a juicio de la Dirección Facultativa, así lo precisen. con
Tratamiento protector contra la oxidación a base de resinas sintéticas epoxídicas de las nuevas "patas" de anclaje.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</si>
  <si>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03.01.36</t>
  </si>
  <si>
    <t>MONTAJE DE BARANDILLAS</t>
  </si>
  <si>
    <t>Transporte de taller hasta obra y elevación de los elementos hasta su lugar original. Colocación de barandillas empotradas con morteros con resinas epoxídicas, dejados un centímetro bajo el nivel final de acabado.
Incluye p.p. de montaje, uso y desmontaje de andamio homologado para trabajos en altura.
Incluye p.p. de proyecto de andamio, asumes de dirección técnica, tasas de ocupación de vía pública, corte de vía pública, etc.
Incluye el acopio, transporte interno, transporte a vertedero y tasas de éste.
Incluye todos los elementos y tasas necesarios para su correcta ejecución (conductos verticales de desescombro,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</si>
  <si>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03.01.37</t>
  </si>
  <si>
    <t>VELADURA DE PINT. SILICATO APLIC. COLOR SOBRE MORTERO ESGRAFIADO</t>
  </si>
  <si>
    <t>Aplicación con paletina, con la técnica de veladura -varias capas sucesivas muy transparentes, en proporción del 2 al 5% como máximo-, de pintura de origen mineral, al silicato potásico en emulsión tipo lasur, sin modificar, de Keim o equivalente en color (s) a determinar .
Se deberá prever la aplicación de diversas tonalidades según se trate de una zona u otra del revestimiento que se mantiene o si se trata o no de zonas de mortero reintegradas para poder alcanzar un conjunto de todo homogéneo.
Asimismo, será importante conseguir un muy suave efecto de degradación entre las diversas plantas de la fachada - la planta superior deberá ser un poco más clarita que su inmediata inferior y sucesivamente, de modo que dé la sensación de que las plantas altas ha estado más "lavadas" por el agua de lluvia que las inferiores.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</si>
  <si>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03.01.38</t>
  </si>
  <si>
    <t>SALPICADOS DE PINTURA AL SILICATO SOBRE MORTERO</t>
  </si>
  <si>
    <t>Aplicación, con la ayuda de pinceles y cepillos, de salpicaduras de pintura de origen mineral al silicato potásico en emulsión, tipo lasur, sin modificar, de Keim o equivalente, en proporción del 5 al 10% como máximo y de diferentes tonalidades, para simular la homogeneización de las texturas sobre todas aquellas zonas en que el gramaje del árido utilizado en la confección de los nuevos morteros no sea idéntico al del morteros preexistentes en color (s) determinar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</si>
  <si>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03.01.39</t>
  </si>
  <si>
    <t>SOMBRAS VELADURAS ILUSIONISTAS PINT. SILIC. SOBRE ESGRAFIADOS</t>
  </si>
  <si>
    <t>Aplicación con pinceles de pintura de origen mineral, al silicato potásico en emulsión tipo lasur sin modificar, de Keim o equivalente, sobre la totalidad del esgrafiado para el resalte de la volumetría perdida con líneas de sombra. Color (es) a determinar.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</si>
  <si>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03.01.40</t>
  </si>
  <si>
    <t>VELADURAS DE PINTURA AL SILICATO SOBRE ELEMENTOS DE PIEDRA NATUR</t>
  </si>
  <si>
    <t>Aplicación con paletina, con la técnica de veladura -varias capas sucesivas muy transparentes, en proporción del 2 al 5% como máximo-, de pintura de origen mineral, al silicato potásico en emulsión tipo lasur, sin modificar, de la casa Keim o equivalente,  sobre todas aquellas zonas de piedra natural que, después de las operaciones de limpieza previa, no hayan alcanzado una homogeneidad que pueda considerarse óptima.
Se deberá prever la aplicación de diversas tonalidades según se trate de una zona reintegrada o no. Color (es) a determinar.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</si>
  <si>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03.01.41</t>
  </si>
  <si>
    <t>TRATAMIENTO PROTECTOR DE ELEMENTOS DE FORJA O FUNDIDO</t>
  </si>
  <si>
    <t>Cepillado, con cepillo de púas de acero, papel de lija y / o máquina de arenar, hasta la eliminación total de la yema y de las diversas capas de esmalte sobrepuestas - estén desadherides o no - que esconden la verdadera forma de la elemento. Hasta la recuperación de los volumenes originales los elementos.
Limpieza del polvo y la grasa y aplicación de una capa de ácido tánico diluido en alcohol al 10% y dos capas de esmalte "forja" con micropartícul·les férricas, en color a determinar por la Dirección Facultativa.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reparación/sustitución de elementos de urbanización, mobiliario urbano, etc, que puedan dañarse durante la ejecución de los trabajos.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</si>
  <si>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Total 03.01</t>
  </si>
  <si>
    <t>03.02</t>
  </si>
  <si>
    <t>RESTAURACIÓN FACHADAS INTERIORES</t>
  </si>
  <si>
    <t>03.02.01</t>
  </si>
  <si>
    <t>03.02.02</t>
  </si>
  <si>
    <t>Realización de los trabajos necesarios para la determinación de los acabados originales de la fachada y de sus elementos decorativos. Líneas, restos de policromía, despieces, perfil de las cornisas, tipología del árido de los estucos, etc:
- Barrido fotográfico con las técnicas necesarias, macro, luz rasante, ultravioleta, etc.
- Barrido de catas y limpiezas.
- Toma de muestras de morteros y determinación de los áridos utilizados.
- Muestras de morteros con los diferentes áridos y pigmentos propuestos.
Incluye p.p. de extracción de elementos existente empotrados o fijados al paramento vertical que sea necesario para el correcto documentado.
Incluye p.p. de montaje, uso y desmontaje de andamio homologado para trabajos en altura.
Incluye p.p. de proyecto de andamio, asumes de dirección técnica, tasas de ocupación de vía pública, corte de vía pública, etc.
Incluye todos los elementos necesarios para su correcta ejecución.
Incluye las medidas preventivas de seguridad.
Completar la información de esta partida consultando planos y memoria. 
Ut. de obra acabada.</t>
  </si>
  <si>
    <t>03.02.03</t>
  </si>
  <si>
    <t>03.02.04</t>
  </si>
  <si>
    <t>03.02.05</t>
  </si>
  <si>
    <t>03.02.06</t>
  </si>
  <si>
    <t>03.02.07</t>
  </si>
  <si>
    <t>03.02.08</t>
  </si>
  <si>
    <t>REINTEGRACIÓN ESTUCO CAL TRADICIONAL: ENFOSCADO, TREPA Y LLISCAT</t>
  </si>
  <si>
    <t>Limpieza exhaustiva del soporte y realización de capa de enfoscado con mortero de cal apagada en pasta y árido "ojo de perdiz" elaborado en obra, con dosificación 1: 4. Extendido de capa de trepa con mortero de cal apagada en pasta y los áridos seleccionados, elaborado en obra, con dosificación 1: 3. Realización de capa de enlucido con mortero de cal apagada en pasta y los áridos seleccionados, elaborado en obra, con dosificación 1: 2. Con adición de pigmentos naturales minerales según el cromatismo de la fachada.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</si>
  <si>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03.02.09</t>
  </si>
  <si>
    <t>VELADURA DE PINTURA AL SILICATO APLIC. DE COLOR SOBRE MORTERO</t>
  </si>
  <si>
    <t>Aplicación con paletina, con la técnica de veladura -varias capas sucesivas muy transparentes, en proporción del 2 al 5% como máximo-, de pintura de origen mineral, al silicato potásico en emulsión tipo lasur, sin modificar, de Keim o equivalente en color (s) a determinar. Se deberá prever la aplicación de diversas tonalidades según se trate de una zona u otra del revestimiento que se mantiene o si se trata o no de zonas de mortero reintegradas para poder alcanzar un conjunto de todo homogéneo. Asimismo, será importante conseguir un muy suave efecto de degradación entre las diversas plantas de la fachada - la planta superior deberá ser un poco más clarita que su inmediata inferior y sucesivamente, de modo que dé la sensación de que las plantas altas ha estado más "lavadas" por el agua de lluvia que las inferiores.
Incluye p.p. de montaje, uso y desmontaje de andamio homologado para trabajos en altura.
Incluye p.p. de proyecto de andamio, asumes de dirección técnica, tasas de ocupación de vía pública, corte de vía pública, etc.
Incluye todos los elementos y tasas necesarios para su correcta ejecución (sistema de recogida de aguas, ayudas de elevación, andamios, contenedores, reservas de estacionamiento y/o corte de vial público, etc).
Incluye las medidas preventivas de seguridad.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</si>
  <si>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Total 03.02</t>
  </si>
  <si>
    <t>Total 03</t>
  </si>
  <si>
    <t>04</t>
  </si>
  <si>
    <t>DERRIBOS ESTRUCTURALES</t>
  </si>
  <si>
    <t>04.01</t>
  </si>
  <si>
    <t xml:space="preserve"> Derribo de muros</t>
  </si>
  <si>
    <t>04.01.01</t>
  </si>
  <si>
    <t>m3</t>
  </si>
  <si>
    <t>Repicado de cimiento corrido de mampostería,</t>
  </si>
  <si>
    <t>Repicado de cimiento corrido de mampostería, con compresor y carga manual de escombros sobre camión o contenedor.
Criterio de medición: m3 de volumen realmente derribado.</t>
  </si>
  <si>
    <t>04.01.02</t>
  </si>
  <si>
    <t>Derribo de muro de mampostería</t>
  </si>
  <si>
    <t>Derribo de muro de mampostería, con medios manuales y carga manual de escombros sobre camión o contenedor.
Criterio de medición: m3 de volumen realmente ejecutado medido según las indicaciones de la DT.</t>
  </si>
  <si>
    <t>04.01.03</t>
  </si>
  <si>
    <t>Derribo de muro de obra cerámica</t>
  </si>
  <si>
    <t>Derribo de muro de obra cerámica, con medios manuales y carga manual de escombros sobre camión o contenedor.
Criterio de medición: m3 de volumen realmente ejecutado medido según las indicaciones de la DT.</t>
  </si>
  <si>
    <t>Total 04.01</t>
  </si>
  <si>
    <t>04.02</t>
  </si>
  <si>
    <t xml:space="preserve"> Derribo de vigas de madera</t>
  </si>
  <si>
    <t>04.02.01</t>
  </si>
  <si>
    <t>m</t>
  </si>
  <si>
    <t>Derribo de viga o vigueta de madera</t>
  </si>
  <si>
    <t>Derribo de viga o vigueta de madera, con medios manuales y carga manual de escombros sobre camión o contenedor.
Criterio de medición: m de longitud realmente ejecutado medido según las indicaciones de la DT.</t>
  </si>
  <si>
    <t>Total 04.02</t>
  </si>
  <si>
    <t>04.03</t>
  </si>
  <si>
    <t xml:space="preserve"> Derribo de bovedillas y relleno en forjados</t>
  </si>
  <si>
    <t>04.03.01</t>
  </si>
  <si>
    <t>Derribo de relleno de bovedilla</t>
  </si>
  <si>
    <t>Derribo de relleno de bovedilla con medios manuales y carga manual de escombros sobre camión o contenedor. Incluye la limpieza de la cara superior de la bovedilla hasta dejarla lista para recibir la capa de compresión.
Criterio de medición: m3 de volumen realmente derribado.</t>
  </si>
  <si>
    <t>04.03.02</t>
  </si>
  <si>
    <t>m2</t>
  </si>
  <si>
    <t>Derribo de bovedilla de cerámica</t>
  </si>
  <si>
    <t>Derribo de bovedilla de cerámica, de tres gruesos, a mano y con compresor y carga manual de escombros sobre camión o contenedor.
Criterio de medición: m2 de superficie realmente ejecutada, medida según las especificaciones de la DT.</t>
  </si>
  <si>
    <t>Total 04.03</t>
  </si>
  <si>
    <t>04.04</t>
  </si>
  <si>
    <t xml:space="preserve"> Derribo de escaleras</t>
  </si>
  <si>
    <t>04.04.01</t>
  </si>
  <si>
    <t>Derribo de losa de escalera y peldaños</t>
  </si>
  <si>
    <t>Derribo de losa de escalera y peldaños, de fábrica de ladrillo, a mano y con compresor y carga manual de escombros sobre camión o contenedor.
Criterio de medición: m2 de superficie realmente ejecutada, medida según las especificaciones de la DT.</t>
  </si>
  <si>
    <t>04.04.02</t>
  </si>
  <si>
    <t>Derribo de relleno de bóveda en escalera</t>
  </si>
  <si>
    <t>Derribo de relleno de bóveda en escalera con medios manuales y carga manual de escombros sobre camión o contenedor. Incluye la limpieza de la cara superior de la bóveda hasta dejarla lista para recibir la capa de compresión.
Criterio de medición: m3 de volumen realmente derribado.</t>
  </si>
  <si>
    <t>Total 04.04</t>
  </si>
  <si>
    <t>04.05</t>
  </si>
  <si>
    <t xml:space="preserve"> Transporte y gestión de escombros</t>
  </si>
  <si>
    <t>04.05.01</t>
  </si>
  <si>
    <t>Carga con medios manuales y transporte de residuos inertes de obra cerámica</t>
  </si>
  <si>
    <t>Carga con medios manuales y transporte de residuos inertes de obra cerámica a instalación autorizada de gestión de residuos, con sacas de 1 m3 de capacidad.
Criterio de medición: m3 de volumen medido con el criterio de la partida de obra de derribo que le corresponda, incrementado con el coeficiente de esponjamiento indicado en el pliego de condiciones técnicas, o cualquier otro aceptado previamente y expresamente por la DF.Se considera un incremento por esponjamiento de un 35%.</t>
  </si>
  <si>
    <t>04.05.02</t>
  </si>
  <si>
    <t>Carga con medios manuales y transporte de residuos inertes de madera</t>
  </si>
  <si>
    <t>Carga con medios manuales y transporte de residuos inertes de madera a instalación autorizada de gestión de residuos, con sacas de 1 m3 de capacidad.
Criterio de medición: m3 de volumen medido con el criterio de la partida de obra de derribo que le corresponda, incrementado con el coeficiente de esponjamiento indicado en el pliego de condiciones técnicas, o cualquier otro aceptado previamente y expresamente por la DF.Se considera un incremento por esponjamiento de un 35%.</t>
  </si>
  <si>
    <t>04.05.03</t>
  </si>
  <si>
    <t>Carga con medios manuales y transporte de residuos inertes de mampostería</t>
  </si>
  <si>
    <t>Carga con medios manuales y transporte de residuos inertes de mampostería a instalación autorizada de gestión de residuos, con sacas de 1 m3 de capacidad.
Criterio de medición: m3 de volumen medido con el criterio de la partida de obra de derribo que le corresponda, incrementado con el coeficiente de esponjamiento indicado en el pliego de condiciones técnicas, o cualquier otro aceptado previamente y expresamente por la DF.Se considera un incremento por esponjamiento de un 35%.</t>
  </si>
  <si>
    <t>04.05.04</t>
  </si>
  <si>
    <t>Carga con medios manuales y transporte de residuos inertes mezclados</t>
  </si>
  <si>
    <t>Carga con medios manuales y transporte de residuos inertes mezclados a instalación autorizada de gestión de residuos, con sacas de 1 m3 de capacidad.
Criterio de medición: m3 de volumen medido con el criterio de la partida de obra de derribo que le corresponda, incrementado con el coeficiente de esponjamiento indicado en el pliego de condiciones técnicas, o cualquier otro aceptado previamente y expresamente por la DF.Se considera un incremento por esponjamiento de un 35%.</t>
  </si>
  <si>
    <t>04.05.05</t>
  </si>
  <si>
    <t>Deposición controlada centro reciclaje,residuos mezclad. inertes,1,0t/m3,LER 170107</t>
  </si>
  <si>
    <t>Deposición controlada en centro de reciclaje de residuos mezclados inertes con una densidad 1,0 t/m3, procedentes de construcción o demolición, con código 170107 según la Lista Europea de Residuos (ORDEN MAM/304/2002).
Criterio de medición: m3 de volumen de cada tipo de residuo depositado en el vertedero o centro de recogida correspondiente.La unidad de obra incluye todos los gastos por la disposición de cada tipo de residuo en el centro correspondiente.Incluye el canon de vertido del residuo a depósito controlado, según lo que determina la Ley 8/2008, el pago del cual queda suspendido según la Ley 7/2011.La empresa receptora del residuo facilitará al constructor la información necesaria para cumplimentar el certificado de disposición de residuos, de acuerdo con el articulo 5.3 del REAL DECRETO 105/2008.</t>
  </si>
  <si>
    <t>Total 04.05</t>
  </si>
  <si>
    <t>Total 04</t>
  </si>
  <si>
    <t>05</t>
  </si>
  <si>
    <t>MOVIMIENTO de TIERRAS y GESTIÓN DE RESIDUOS</t>
  </si>
  <si>
    <t>05.01</t>
  </si>
  <si>
    <t xml:space="preserve"> Movimiento de tierras</t>
  </si>
  <si>
    <t>05.01.01</t>
  </si>
  <si>
    <t>EXCAVACIÓN DE ZANJAS Y POZOS</t>
  </si>
  <si>
    <t>Excavación de zanjas y pozos en terreno compacto de 2'00m de profundidad, como máximo, atendiendo a las especificaciones de estudio geotécnico, con medios mecánicos y manuales, incluye carga sobre contenedor o camión.
Incluye p.p. de extracción de soleras de hormigón y cimentación superficial. 
Ejecución por medios mecánicos y manuales, maquinaria pequeña, incluido p/p trabajos necesarios atendiendo a la obra con presencia de puntales  y la tipología del terreno definida en el geotécnico del proyecto.
incluye realizacion de excavacion por bataches o damas en caso necesario.
Incluye realización y mantenimiento de plataformas de trabajos y movimiento interno de tierras necesario para operativa de trabajo, así como selección de tierras y acopio para posterior relleno de tierras o arena (medido en partida a aparte). 
Incluye repaso por medios manuales de bases y paredes. 
INCLUYE P/P DE Refino de suelos y paredes de zanjas, pozos y recalces hasta 2,5 m de profundidad.
Medición teórico, incluye p.p. de desvíos. 
Incluye p.p. de ayudas de albañilería.
Completar la información de esta partida consultando planos y memoria. 
Ud de obra acabada.</t>
  </si>
  <si>
    <t>05.01.02</t>
  </si>
  <si>
    <t>TRANSPORTE DE TIERRAS</t>
  </si>
  <si>
    <t>Transporte de tierras procedentes de excavación, a vertedero autorizado, con camión de 7 Tn, con un recorrido de más de 10km y hasta 15km. 
Considerando un esponjamiento del 30%.
Incluye p.p. de carga sobre camión, tasas y reposiciones necesarias.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</si>
  <si>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05.01.03</t>
  </si>
  <si>
    <t>RELLENO DE ARENA</t>
  </si>
  <si>
    <t>Aportación e incorporación de relleno de arena, suministrado a granel y extendido manual.
Incluye transporte, extendida y movimiento interior de la finca hasta la ubicación necesaria.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</si>
  <si>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05.01.04</t>
  </si>
  <si>
    <t>EXCAVACION PARA EXPLANACION y rebaje del terreno</t>
  </si>
  <si>
    <t>Excavación para explanación y rebaje del terreno.
Ejecución por medios mecánicos y manuales necesarios, atendiendo a la tipología del terreno definida en el geotécnico del proyecto.
Incluye realización y mantenimiento de plataformas de trabajos y movimiento interno de tierras necesario para operativa de trabajo, así como selección de tierras y acopio para posterior relleno de tierras o arena (medido en partida a aparte). 
Incluye repaso por medios manuales de bases y paredes. 
Incluye p.p. de gestión de residuos de la construcción según normativa vigente, RD 105/2008 y 89/2010, incluyendo tasas y certificados de gestión de residuos así como los gastos y trámites necesarios para el correcto cumplimiento.
Incluye p.p. de ayudas de albañilería.</t>
  </si>
  <si>
    <t>05.01.05</t>
  </si>
  <si>
    <t>TRABAJOS SEGUIMIENTO ARQUEOLOGO</t>
  </si>
  <si>
    <t>Partida de control y seguimiento arqueologico de todos los movimientos de tierras y rebajos incluidos dentro los proyecto. criterio de medición por hora de tecnico arqueologo.
Con toma de datos para la memoria final de los trabajos. Incluso apoyo para la distinción de las distintas unidades estratigráficas durante el proceso de excavación, para el etiquetado de los materiales arqueológicos, así como su correcto apilamiento y almacenaje, y para satisfacer las necesidades materiales y de infraestructura que precisen los trabajos de excavación.</t>
  </si>
  <si>
    <t>05.01.06</t>
  </si>
  <si>
    <t>REDACCION DE INFORME ARQUEOLOGO</t>
  </si>
  <si>
    <t>Realizacion de Informe básico de prospección arqueológica superficial del terreno, de carácter intensivo y sistemático. Incluso memoria descriptiva de los trabajos realizados (4 copias), inventario de los materiales recuperados, documentación fotográfica y planimétrica, y peritación, según las normas del organismo correspondiente, promotor de la actuación.</t>
  </si>
  <si>
    <t>05.01.07</t>
  </si>
  <si>
    <t>EXCAVACION ARQUEOLOGIA</t>
  </si>
  <si>
    <t>Partida de excavacion y documentacion arqueología de los posibles restos localizados durante los trabajos de control arqueologico, incluye 3 jornadas de 2 auxiliares, 1 jornada de dibujante. dos jornadas de oficial de arqueología.</t>
  </si>
  <si>
    <t>05.01.08</t>
  </si>
  <si>
    <t>DIGITALIZACION PLANIMETRICA</t>
  </si>
  <si>
    <t>Partida de DIGITALIZACION PLANIMETRICA de los posibles restos localizados durante los trabajos de control arqueologico, criterio de medicion por jornada.</t>
  </si>
  <si>
    <t>Total 05.01</t>
  </si>
  <si>
    <t>05.02</t>
  </si>
  <si>
    <t xml:space="preserve"> Transporte y gestión de tierras</t>
  </si>
  <si>
    <t>05.02.01</t>
  </si>
  <si>
    <t>Carga con medios manuales y transporte de tierras procedentes de la excavación</t>
  </si>
  <si>
    <t>Carga con medios manuales y transporte de tierras procedentes de la excavación a instalación autorizada de gestión de residuos, con sacas de 1 m3 de capacidad.
Criterio de medición: m3 de volumen medido con el criterio de la partida de obra de excavación que le corresponda, incrementado con el coeficiente de esponjamiento indicado en el pliego de condiciones técnicas, o cualquier otro aceptado previamente y expresamente por la DF.Se considera un incremento por esponjamiento de un 20%.</t>
  </si>
  <si>
    <t>05.02.02</t>
  </si>
  <si>
    <t>Deposición controlada vertedero autorizado,residuos tierra inertes,1,6t/m3,LER 170504</t>
  </si>
  <si>
    <t>Deposición controlada en vertedero autorizado de residuos de tierra inertes con una densidad 1,6 t/m3, procedentes de excavación, con códig 170504 según la Lista Europea de Residuos (ORDEN MAM/304/2002).
Criterio de medición: m3 de volumen de cada tipo de residuo depositado en el vertedero o centro de recogida correspondiente.La unidad de obra incluye todos los gastos por la disposición de cada tipo de residuo en el centro correspondiente.La empresa receptora del residuo facilitará al constructor la información necesaria para cumplimentar el certificado de disposición de residuos, de acuerdo con el articulo 5.3 del REAL DECRETO 105/2008.</t>
  </si>
  <si>
    <t>Total 05.02</t>
  </si>
  <si>
    <t>Total 05</t>
  </si>
  <si>
    <t>06</t>
  </si>
  <si>
    <t>ACTUACIONES ESTRUCTURALES</t>
  </si>
  <si>
    <t>06.01</t>
  </si>
  <si>
    <t>ACTUACIONES en CIMIENTOS</t>
  </si>
  <si>
    <t>06.01.01</t>
  </si>
  <si>
    <t xml:space="preserve"> Foso ascensor y riostra</t>
  </si>
  <si>
    <t>06.01.01.01</t>
  </si>
  <si>
    <t>Capa de limpieza y nivelación de 10 cm de espesor</t>
  </si>
  <si>
    <t>Capa de limpieza y nivelación de 10 cm de espesor de hormigón HL-150/B/20 de consistencia blanda y tamaño máximo del árido 20 mm, vertido desde camión.
Criterio de medición: m2 de superficie medida de acuerdo a las especificaciones de la DT.</t>
  </si>
  <si>
    <t>06.01.01.02</t>
  </si>
  <si>
    <t>Hormigón para riostras y foso de ascensor</t>
  </si>
  <si>
    <t>Hormigón para riostras y foso de ascensor, HA-25/B/20/IIa, de consistencia blanda y tamaño máximo del árido 20 mm, vertido desde camión (cubilote o bomba).
Criterio de medición: m3 de volumen medido según las especificaciones de la DT, con aquellas modificaciones y singularidades aceptadas previa y expresamente por la DF.</t>
  </si>
  <si>
    <t>06.01.01.03</t>
  </si>
  <si>
    <t>kg</t>
  </si>
  <si>
    <t>Armadura de riostras y foso de ascensor AP500 S</t>
  </si>
  <si>
    <t>Armadura de riostras y foso de ascensor AP500 S de acero en barras corrugadas B500S de límite elástico &gt;= 500 N/mm2.
Criterio de medición: kg de peso calculado según las especificaciones de la DT, de acuerdo con los criterios siguientes:
- El peso unitario para su cálculo será el teórico
- Para poder utilizar otro valor diferente del teórico, es necesaria la aceptación expresa de la DF.- El peso se obtendrá midiendo la longitud total de las barras (barra+empalmes)
El incremento de medición correspondiente a los recortes está incorporado al precio de la unidad de obra como incremento en el rendimiento (1,05 kg de barra de acero por kg de barra ferrallada, dentro del elemento auxiliar)</t>
  </si>
  <si>
    <t>06.01.01.04</t>
  </si>
  <si>
    <t>Encofrado con tablero de madera para riostra y foso de ascensor</t>
  </si>
  <si>
    <t>Encofrado con tablero de madera para riostra y foso de ascensor.
Criterio de medición: m2 de superficie medida según las especificaciones de la DT y que se encuentre en contacto con el hormigón.Este criterio incluye los apuntalamientos previos, los elementos auxiliares para el montaje de los encofrados, así como la recogida, limpieza y acondicionamiento de los elementos utilizados.</t>
  </si>
  <si>
    <t>06.01.01.05</t>
  </si>
  <si>
    <t>u</t>
  </si>
  <si>
    <t>Anclaje para conexión de cimientos nuevos a cimientos existentes</t>
  </si>
  <si>
    <t>Anclaje para conexión de cimientos nuevos a cimientos existentes con acero inoxidable en barras corrugadas de 12 mm de diametro, con perforación e inyectado continuo de adhesivo de resinas epoxi Hilti HIT-RE 500 sin disolventes, de dos componentes y baja viscosidad.
Criterio de medición: Unidad de barra anclada, ejecutada de acuerdo con las especificaciones de la DT.</t>
  </si>
  <si>
    <t>06.01.01.06</t>
  </si>
  <si>
    <t>Hormigón, p/recal,&lt;=3m,HA-25/B/20/IIa,bomba</t>
  </si>
  <si>
    <t>Hormigón para recalzados a una profundidad &lt;= 3 m, HA-25/B/20 IIa, de consistencia blanda y tamaño máximo del árido 20 mm, vertido con bomba. 
Esta partida incluye:
- P.P. de armadura para recalzados AP500 S de acero en barras corrugadas B500S de límite elástico&gt; = 500 N / mm2, con una cuantía de 65 kg / m3. 
- P.P. de anclaje con acero en barras corrugadas de 20 mm de diámetro, con perforación e inyectado continuo de adhesivo de aplicación unilateral de resinas epoxi sin disolventes, de dos componentes y baja viscosidad.
- P.P. de encofrado con paneles metálicos para recalce de cimientos, de profundidad &lt;= 3 m.
- P.P. de medios auxiliares y cualquier otro elemento para dar la partida por terminada. 
En el hormigón se incluyen los aditivos necesarios para obtener un hormigón sin fisuración, riego del soporte, vigilancia del encofrado, vibrado y vigilancia del hormigón, formación de juntas y nivelado del acabado, curado, protección del hormigón, riegos intermitentes después del hormigonado, remate de coronación según indicaciones de proyecto, tratamiento de las juntas de trabajo y mermas.
La cuantía de acero incluye el acero propio de las zanjas y pozos de cimentación, con la parte proporcional de recortes, armaduras de montaje y elementos separadores, solapes y soldadura de las armaduras. Para el acero se incluyen las ayudas para descarga, limpieza de solapes y armaduras a colocar, montaje y atado de las armaduras.
En el encofrado se incluye la limpieza de los tableros antes de colocarlos, el apuntalamiento y la traba necesarios, colocación de tablones de reparto bajo el apuntalamiento, aplicación de desencofrante, replanteo del límite del hormigonado y realización de juntas de construcción. 
Criterio de medición: m3 de volumen medido según las especificaciones de la DT, con aquellas modificaciones y singularidades aceptadas previa y expresamente por la DF.</t>
  </si>
  <si>
    <t>Total 06.01.01</t>
  </si>
  <si>
    <t>06.01.02</t>
  </si>
  <si>
    <t xml:space="preserve"> Refuerzo de cimentación existente</t>
  </si>
  <si>
    <t>06.01.02.01</t>
  </si>
  <si>
    <t>Hormigón para riostras de refuerzo de cimentación.</t>
  </si>
  <si>
    <t>Hormigón para riostras de refuerzo de cimentación, HA-25/B/20/IIa, de consistencia blanda y tamaño máximo del árido 20 mm, vertido desde camión (cubilote o bomba).
Criterio de medición: m3 de volumen medido según las especificaciones de la DT, con aquellas modificaciones y singularidades aceptadas previa y expresamente por la DF.</t>
  </si>
  <si>
    <t>06.01.02.02</t>
  </si>
  <si>
    <t>Anclaje acero b/corrugada,D=16mm,perf.+inyect.cont. adh.apl.unilat. res.epoxi s/disolv.baj.viscos.</t>
  </si>
  <si>
    <t>Anclaje con acero en barras corrugadas de 16 mm de diametro, con perforación e inyectado continuo de adhesivo de aplicación unilateral de resinas epoxi sin disolventes, de dos componentes y baja viscosidad.
Criterio de medición: Unidad de barra anclada, ejecutada de acuerdo con las especificaciones de la DT.</t>
  </si>
  <si>
    <t>Total 06.01.02</t>
  </si>
  <si>
    <t>Total 06.01</t>
  </si>
  <si>
    <t>06.02</t>
  </si>
  <si>
    <t>ACTUACIONES en ESTRUCTURA</t>
  </si>
  <si>
    <t>06.02.01</t>
  </si>
  <si>
    <t xml:space="preserve"> Muros y paredes</t>
  </si>
  <si>
    <t>06.02.01.01</t>
  </si>
  <si>
    <t>Reparación de grieta en esquina</t>
  </si>
  <si>
    <t>Reparación de grieta en esquina con conector soldado y conectado a pared de obra cerámica o mampostería con L de refuerzo en acero S275JR según UNE-EN 10025-2, para elementos de anclaje. Incluye la colocación de dos anclajes de acero inoxidable en barras corrugadas de 12 mm de diametro para conexión entre muros de nueva construcción y/o muros existentes, sellado de grieta con lechada de mortero de cal.
Criterio de medición: Unidad de cantidad realmente ejecutada de acuerdo con la DT.</t>
  </si>
  <si>
    <t>06.02.01.02</t>
  </si>
  <si>
    <t>Rejuntado de muros de fábrica</t>
  </si>
  <si>
    <t>Rejuntado de muros de fábrica, previo repicado y saneamiento de elementos sueltos, sellado con mortero mixto 1:2:10, carga manual de escombros sobre contenedor.
Criterio de medición: m2 de superficie realmente reparada, ejecutada de acuerdo con la DT.</t>
  </si>
  <si>
    <t>06.02.01.03</t>
  </si>
  <si>
    <t>Reparación de grieta en pared de obra de cerámica o mampostería</t>
  </si>
  <si>
    <t>Reparación de grieta en pared de obra de cerámica o mampostería con repicado y saneamiento previo de la zona afectada, colocación de grapas con acero inoxidable en barras corrugadas AISI 316 de diámetro 12 mm, separadas cada 30 cm, relleno de grieta con resina MASTERINJECT 1360 de BASF y reparación de abertura con MASTEREMACO S488 de BASF, carga manual de escombros sobre contenedor.
Criterio de medición: m de longitud, medido por la cara exterior de la pared, reparada de acuerdo con la DT.</t>
  </si>
  <si>
    <t>06.02.01.04</t>
  </si>
  <si>
    <t>Reparación de fisuras de obra cerámica o mamposteria</t>
  </si>
  <si>
    <t>Reparación de fisuras de obra cerámica o mamposteria de anchura aproximada de 1 a 2 cm y 30 cm de profundidad aparente , con inyección de lechada de mortero de cal, colocación de malla de fibra y posterior revocado de zona afectada.
Criterio de medición: m de longitud, medido por la cara exterior de la pared, reparada de acuerdo con la DT.</t>
  </si>
  <si>
    <t>06.02.01.05</t>
  </si>
  <si>
    <t>Formación de dinteles con perfil HEB 140 en paredes de obra cerámica de 15 a 30 cm de espesor.</t>
  </si>
  <si>
    <t>Formación de dinteles en paredes de obra cerámica de 15 a 30 cm de espesor, con perfiles de acero para  estructures S275JR laminadas en caliente. Formado por 1 unidad de perfil  HEB 140, con una cuantía de 33,7 kg/m para paso de 0,90 m a 1,35 m de anchura, colocado sobre dados de hormigón.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</si>
  <si>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06.02.01.06</t>
  </si>
  <si>
    <t>Formación de dinteles con perfil HEB 160 en paredes de obra cerámica de 15 a 30 cm de espesor.</t>
  </si>
  <si>
    <t>Formación de dinteles en paredes de obra cerámica de 15 a 30 cm de espesor, con perfiles de acero para  estructures S275JR laminadas en caliente. Formado por 1 unidad de perfil  HEB 160, con una cuantía de 42,6 kg/m para paso de 0,90 m a 1,35 m de anchura, colocado sobre dados de hormigón.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</si>
  <si>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06.02.01.07</t>
  </si>
  <si>
    <t>Formación de dinteles con perfil HEB 240 en paredes de obra cerámica de 15 a 30 cm de espesor.</t>
  </si>
  <si>
    <t>Formación de dinteles en paredes de obra cerámica de 15 a 30 cm de espesor, con perfiles de acero para  estructures S275JR laminadas en caliente. Formado por 1 unidad de perfil  HEB 240, con una cuantía de 83,2 kg/m para paso de 0,90 m a 1,35 m de anchura, colocado sobre dados de hormigón.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</si>
  <si>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06.02.01.08</t>
  </si>
  <si>
    <t>Formación de dinteles con perfil IPE 300 en paredes de obra cerámica de 15 a 30 cm de espesor.</t>
  </si>
  <si>
    <t>Formación de dinteles en paredes de obra cerámica de 15 a 30 cm de espesor, con perfiles de acero para  estructures S275JR laminadas en caliente. Formado por 1 unidad de perfil  IPE 300, con una cuantía de 42,2 kg/m y por 1 unidad de soporte en pared de perfil UPN 160, con una cuantía de 18,8 kg/ml anclado con tacos quimicos de acero inoxidable a muro de mamposteria existente colocados cada 20 cm a tresbolillo, para paso de 4 m de anchura, colocado sobre dado de hormigón.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</si>
  <si>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06.02.01.09</t>
  </si>
  <si>
    <t>Formación de dinteles con 2 perfiles UPN 200  en paredes de obra cerámica de 15 a 30 cm de espesor.</t>
  </si>
  <si>
    <t>Formación de dinteles en paredes de obra cerámica de 15 a 30 cm de espesor, con perfiles de acero para  estructures S275JR laminadas en caliente. Formado por 2 unidades de perfil  UPN 200, con una cuantía de 50,60 kg/m y por 1 unidad de soporte en pared de perfil UPN 160, con una cuantía de 18,8 kg/ml anclado con tacos quimicos de acero inoxidable colocados cada 20 cm a tresbolillo a muro de mamposteria existente, para paso de 5,5 m de anchura, colocado sobre dado de hormigón.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</si>
  <si>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06.02.01.10</t>
  </si>
  <si>
    <t>Formación de dinteles con 2 perfiles HEB 140 en muros de mompostería de 30 a 50 cm de espesor.</t>
  </si>
  <si>
    <t>Formación de dinteles en muros de mampostería de 30 a 50 cm de espesor, con perfiles de acero para  estructures S275JR laminadas en caliente. Formado por 2 unidades de perfil  HEB 140, con una cuantía de 67,4 kg/m para paso de 0,90 m a 1,35 m de anchura, colocado sobre base de mortero de cal. Incluye pletina inferior soldada a perfiles de 10mm de espesor.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</si>
  <si>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06.02.01.11</t>
  </si>
  <si>
    <t>Formación de dinteles con 2 perfiles HEB 180 en muros de mompostería de 30 a 50 cm de espesor.</t>
  </si>
  <si>
    <t>Formación de dinteles en muros de mampostería de 30 a 50 cm de espesor, con perfiles de acero para  estructures S275JR laminadas en caliente. Formado por 2 unidades de perfil  HEB 180, con una cuantía de 102.4 kg/m para paso de 0,90 m a 1,35 m de anchura, colocado sobre base de mortero de cal. Incluye pletina inferior soldada a perfiles de 10mm de espesor.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</si>
  <si>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06.02.01.12</t>
  </si>
  <si>
    <t>Formación de dinteles con 2 perfiles HEB 200 en muros de mompostería de 30 a 50 cm de espesor.</t>
  </si>
  <si>
    <t>Formación de dinteles en muros de mampostería de 30 a 50 cm de espesor, con perfiles de acero para  estructures S275JR laminadas en caliente. Formado por 2 unidades de perfil  HEB 200, con una cuantía de 122.6 kg/m para paso de 0,90 m a 1,35 m de anchura, colocado sobre base de mortero de cal. Incluye pletina inferior soldada a perfiles de 10mm de espesor.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</si>
  <si>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06.02.01.13</t>
  </si>
  <si>
    <t>Formación de dinteles con 2 perfiles HEB 220 en muros de mompostería de 30 a 50 cm de espesor.</t>
  </si>
  <si>
    <t>Formación de dinteles en muros de mampostería de 30 a 50 cm de espesor, con perfiles de acero para  estructures S275JR laminadas en caliente. Formado por 2 unidades de perfil  HEB 220, con una cuantía de 143 kg/m para paso de 0,90 m a 1,35 m de anchura, colocado sobre base de mortero de cal. Incluye pletina inferior soldada a perfiles de 10mm de espesor.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</si>
  <si>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06.02.01.14</t>
  </si>
  <si>
    <t>Formación de dinteles con 2xHEB 200 + 2xUPN-200 en muros de mampostería de 30 a 50 cm de espesor.</t>
  </si>
  <si>
    <t>Formación de dinteles en muros de mampostería de 30 a 50 cm de espesor, con perfiles de acero para estructures S275JR laminadas en caliente. Formado por 2 unidad de perfil  HEB 200, con una cuantía de 122,6 kg/m y por 2 unidades de soporte en pared de perfil UPN 200, con una cuantía de 50,6 kg/ml anclado con tacos quimicos de acero inoxidable colocados cada 20 cm a tresbolillo a muro de mamposteria existente, para paso de 4,5 m de anchura, colocado sobre dado de hormigón. Incluye pletina inferior soldada a perfiles de 10mm de espesor. Relleno de franquicia entre nuevo perfil y fabrica existente con mortero sin retracción MASTEREMACO S488 de BASF.
Esta partida incluye:
- P.P. de escombros de muros de obra de fábrica para realizar el apeo.
- P.P. de retirada, transporte y deposición de escombros generados.
- P.P. de reposición de muros y machones afectados por la intervención.
- P.P. de retacado con mortero sin retracción.
- P.P. de medios auxiliares y cualquier otro elemento para dar la partida por terminada.
Criterio de medición: U realmente ejecutada según las especificaciones de la DT.</t>
  </si>
  <si>
    <t>06.02.01.15</t>
  </si>
  <si>
    <t>Acero S275JR,p/ancla.,pieza simp. perf.lam.L,LD,T,red.,cuad.,rectang.,trab.taller+antiox.,col.obra s</t>
  </si>
  <si>
    <t>Acero S275JR según UNE-EN 10025-2, para placa de anclaje de soporte formado por 2 unidades de UPN 200, laminados en caliente serie plancha, trabajado en taller y con una capa de imprimación antioxidante, colocado en obra con soldadura.
Criterio de medición: kg de peso calculado según las especificaciones de la DT, de acuerdo con los criterios siguientes:
- El peso unitario para su cálculo será el teórico
- Para poder utilizar otro valor diferente del teórico, es necesaria la aceptación expresa de la DF.Este criterio incluye las pérdidas de material correspondientes a recortes.</t>
  </si>
  <si>
    <t>06.02.01.16</t>
  </si>
  <si>
    <t>Anclaje+ taco químico,D=12mm,torn./arand./tuerca,col.s/soporte fáb.ladrillo macizo</t>
  </si>
  <si>
    <t>Anclaje con taco químico de 12 mm de diámetro con tornillo, arandela y tuerca, sobre soporte de fábrica de ladrillo macizo, mampostería o hormigón colocado con perforación e inyectado continuo de adhesivo de resinas epoxi Hilti HIT-RE 500 sin disolventes, de dos componentes y baja viscosidad.
Criterio de medición: Unidad de cantidad realmente ejecutada según las especificaciones de la DT.</t>
  </si>
  <si>
    <t>06.02.01.17</t>
  </si>
  <si>
    <t>dm3</t>
  </si>
  <si>
    <t>Relleno de apoyo en soporte</t>
  </si>
  <si>
    <t>Relleno de apoyo en soporte formado por 2 UPN 200 con mortero sin retracción SIKAGROUT-213</t>
  </si>
  <si>
    <t>06.02.01.18</t>
  </si>
  <si>
    <t>Muro de mampostería de espesor variable</t>
  </si>
  <si>
    <t>Muro de mampostería de espesor variable de piedra calcárea concertada, de dos caras vistas, tomada con mortero mixto 1:1:7.
Criterio de medición: m3 de volumen medido según las especificaciones de la DT</t>
  </si>
  <si>
    <t>06.02.01.19</t>
  </si>
  <si>
    <t>Pared estructural para revestir de 14 cm de espesor</t>
  </si>
  <si>
    <t>Pared estructural para revestir de 14 cm de espesor, de ladrillo perforado, HD, R-15, de 290x140x100 mm, para revestir, categoría I, según norma UNE-EN 771-1, colocado con mortero de cemento CEM II, de dosificación 1:0,5:4 (10 N/mm2) y con una resistencia a compresión de la pared de 6 N/mm2.
Criterio de medición: m3 de volumen medido según las especificaciones de la DT
Con deducción del volumen correspondiente a huecos, de acuerdo con los criterios siguientes:- Huecos &lt;= 1 m2:  No se deducirán
- Huecos &gt; 1 m2:  Se deduce el 100%Los huecos que no se deduzcan, o que se deduzcan parcialmente, la medición incluye los trabajos de hacer los retornos, como las jambas.</t>
  </si>
  <si>
    <t>06.02.01.20</t>
  </si>
  <si>
    <t>Anclaje con acero inoxidable en barras corrugadas de 12 mm de diametro</t>
  </si>
  <si>
    <t>Anclaje con acero inoxidable en barras corrugadas de 12 mm de diametro para conexión entre muros de nueva construcción y muros existentes, con perforación e inyectado continuo de adhesivo de resinas epoxi Hilti HIT-RE 500 sin disolventes, de dos componentes y baja viscosidad.
Criterio de medición: Unidad de barra anclada, ejecutada de acuerdo con las especificaciones de la DT.</t>
  </si>
  <si>
    <t>Total 06.02.01</t>
  </si>
  <si>
    <t>06.02.02</t>
  </si>
  <si>
    <t xml:space="preserve"> Forjados y cubierta</t>
  </si>
  <si>
    <t>06.02.02.01</t>
  </si>
  <si>
    <t>Reparación de forjado con capa de compresión de 11 cm de espesor y ejecución de nervios de remate</t>
  </si>
  <si>
    <t>Reparación de forjado con capa de compresión de 11 cm de espesor y ejecución de nervios de remate con hormigón ligero HLE-25/B/10/IIa, de densidad 1800 kg/m3, de consistencia blanda y tamaño máximo del árido 10 mm, vertido con bomba o cubilote. Incluye el relleno de senos de bovedilla.
Criterio de medición: m3 de volumen medido según las especificaciones de la DT, con aquellas modificaciones y singularidades aceptadas previa y expresamente por la DF.</t>
  </si>
  <si>
    <t>06.02.02.02</t>
  </si>
  <si>
    <t>Fratasado de capa de compresión</t>
  </si>
  <si>
    <t>Fratasado de capa de compresión con reglón vibratorio y fratás mecánico, mediante polvo de cuarzo.
Criterio de medición: m2 de superficie medido según las especificaciones de la DT.</t>
  </si>
  <si>
    <t>06.02.02.03</t>
  </si>
  <si>
    <t>Bovedilla cerámica a la catalana</t>
  </si>
  <si>
    <t>Bovedilla cerámica a la catalana, dos grosores de ladrillo grosor de ladrillo macizo de elaboración manual, a una cara vista, colocado con mortero cemento 1:4</t>
  </si>
  <si>
    <t>06.02.02.04</t>
  </si>
  <si>
    <t>Armadura p/losa estruc.AP500S barras corrug.</t>
  </si>
  <si>
    <t>Armadura para losas de estructura AP500 S de acero en barras corrugadas B500S de límite elástico &gt;= 500 N/mm2.
Criterio de medición: kg de peso calculado según las especificaciones de la DT, de acuerdo con los criterios siguientes:
- El peso unitario para su cálculo será el teórico
- Para poder utilizar otro valor diferente del teórico, es necesaria la aceptación expresa de la DF.- El peso se obtendrá midiendo la longitud total de las barras (barra+empalmes)
El incremento de medición correspondiente a los recortes está incorporado al precio de la unidad de obra como incremento en el rendimiento (1,05 kg de barra de acero por kg de barra ferrallada, dentro del elemento auxiliar)</t>
  </si>
  <si>
    <t>06.02.02.05</t>
  </si>
  <si>
    <t>Conector TECNARIA CTL BASE 12/70 o equivalente,</t>
  </si>
  <si>
    <t>Conector TECNARIA CTL BASE 12/70 o equivalente sobre viga de madera.
Criterio de medición: Unidad de cantidad realmente colocada segun las especificaciones de la DF.</t>
  </si>
  <si>
    <t>06.02.02.06</t>
  </si>
  <si>
    <t>Anclaje con acero inoxidable en barras corrugadas de 10 mm</t>
  </si>
  <si>
    <t>Anclaje con acero inoxidable en barras corrugadas de 10 mm de diametro para conexión entre nueva capa de compresión en forjados y muros existentes, con perforación e inyectado continuo de adhesivo de resinas epoxi Hilti HIT-RE 500 sin disolventes, de dos componentes y baja viscosidad.
Criterio de medición: Unidad de barra anclada, ejecutada de acuerdo con las especificaciones de la DT.</t>
  </si>
  <si>
    <t>06.02.02.07</t>
  </si>
  <si>
    <t>Vigas de madera de pino C18 acabado aserrada, de 20x20 a 24x24 cm</t>
  </si>
  <si>
    <t>Vigas de madera de pino C18 acabado aserrada, de 20x20 a 24x24 cm de sección y longitud hasta 5,5 m, trabajada en el taller y con tratamiento insecticida-fungicida con un nivel de penetración NP2 (UNE-EN 351-1), colocada en obra apoyada. Incluye realización de apoyos con mortero sin retracción y trabajos de rejuntado para dejar la viga colocada.
Criterio de medición: m3 de volumen medido según las especificaciones de la DT, con aquellas modificaciones y singularidades aceptadas previa y expresamente por la DF.El volumen de las piezas compuestas es la suma de los volúmenes de cada uno de sus perfiles, longitud x sección teórica, incluyendo la longitud de las ensambladuras y solapes.</t>
  </si>
  <si>
    <t>06.02.02.08</t>
  </si>
  <si>
    <t>Reparación extremo vigueta sist.beta,saneam.madera,perf.taladro 28mm,60°+redondo, encofrado+rellen</t>
  </si>
  <si>
    <t>Reparación de extremo de vigueta con sistema beta, saneamiento de la madera, de 0,5 a 1,5 m en secciones de escuadría de 20x20 a 24x24 cm, perforaciones con taladro mecánico de 28 mm y 60° de inclinación, armaduras de redondo de fibra de vidrio MAPEROD C de la casa MAPEI adheridas con imprimación MAPEWRAP PRIMER 1 y resina MAPEFIX EP de la casa MAPEI, encofrado de la zona a intervenir y relleno con mortero epoxídico KIMITECH EP-IN + KIMIFILL de la casa KIMIA. Incluye colocación de puntales.
Criterio de medición: Unidad de reparación de cada tipo realizada según las especificaciones de la DT.</t>
  </si>
  <si>
    <t>06.02.02.09</t>
  </si>
  <si>
    <t>Reparación de apoyo en extremo de biga con herraje industrializado</t>
  </si>
  <si>
    <t>Reparación de apoyo en extremo de biga con herraje industrializado formado por placa a soporte y U de chapa plegada para albergar extremo de biga. Incluye anclaje de elemento a soporte con tacos de acero inoxidable M12 colocados con resinas epoxi y con tirafondos a biga de madera. Incluye colocación de puntales.
Criterio de medición: Unidad de reparación de cada tipo realizada según las especificaciones de la DT.</t>
  </si>
  <si>
    <t>06.02.02.10</t>
  </si>
  <si>
    <t>Reparación de fendas de vigueta</t>
  </si>
  <si>
    <t>Reparación de fendas de vigueta con MAPEWOOD PASTE 140, saneamiento de la madera, de 0,5 a 3 m en secciones de escuadría de 20x20 a 24x24 cm, con relleno de mortero sintético epoxi de resinas epoxi.
Criterio de medición: Unidad de reparación de cada tipo realizada según las especificaciones de la DT.</t>
  </si>
  <si>
    <t>06.02.02.11</t>
  </si>
  <si>
    <t>Estructuras metálicas en acero S275JR</t>
  </si>
  <si>
    <t>Estructuras metálicas en acero S275JR según UNE-EN 10025-2, para vigas formadas por pieza simple, en perfiles laminados en caliente serie IPN, IPE, HEB, HEA, HEM y UPN, con una capa de imprimación antioxidante, colocado en obra. Incluye realización de apoyos con mortero sin retracción y trabajos de rejuntado para dejar la viga colocada.
Criterio de medición: kg de peso calculado según las especificaciones de la DT, de acuerdo con los criterios siguientes:
- El peso unitario para su cálculo será el teórico
- Para poder utilizar otro valor diferente del teórico, es necesaria la aceptación expresa de la DF.Este criterio incluye las pérdidas de material correspondientes a recortes.</t>
  </si>
  <si>
    <t>06.02.02.12</t>
  </si>
  <si>
    <t>Anclaje con taco químico de 12 mm de diámetro</t>
  </si>
  <si>
    <t>06.02.02.13</t>
  </si>
  <si>
    <t>Hormigón p/losa, HA-25/B/20/IIa,vertido bomba/cubilote</t>
  </si>
  <si>
    <t>Hormigón para losas, HA-25/B/20/IIa, de consistencia blanda y tamaño máximo del árido 20 mm, vertido con bomba o cubilote.
Criterio de medición: m3 de volumen medido según las especificaciones de la DT, con aquellas modificaciones y singularidades aceptadas previa y expresamente por la DF.</t>
  </si>
  <si>
    <t>06.02.02.14</t>
  </si>
  <si>
    <t>Montaje+desmont.encofrado p/losa,h&lt;=5m,tablero</t>
  </si>
  <si>
    <t>Montaje y desmontaje de encofrado para losas, a una altura &lt;= 5 m, con tablero de madera de pino.
Criterio de medición: m2 de superficie medida según las especificaciones de la DT y que se encuentre en contacto con el hormigón.Este criterio incluye los apuntalamientos previos, los elementos auxiliares para el montaje de los encofrados, así como la recogida, limpieza y acondicionamiento de los elementos utilizados.</t>
  </si>
  <si>
    <t>06.02.02.15</t>
  </si>
  <si>
    <t>Montaje+desm.apunt. forjado,h&lt;=5m,puntal metálico+tablón</t>
  </si>
  <si>
    <t>Montaje y desmontaje de apuntalado de forjado a una altura &lt;= 5 m, con puntal metálico y tablón.
Criterio de medición: m2 de superficie realmente apuntalada según las especificaciones de la DT
La superficie del apuntalamiento de las bóvedas nervadas se mide teniendo en cuenta el desarrollo del perfil necesario para salvar los nervios y elementos sobresalidos del plano de la bóveda.
Este criterio incluye los apuntalamientos previo, así como la recogida, limpieza y acondicionamiento de los elementos utilizados.</t>
  </si>
  <si>
    <t>Total 06.02.02</t>
  </si>
  <si>
    <t>06.02.03</t>
  </si>
  <si>
    <t xml:space="preserve"> Escaleras</t>
  </si>
  <si>
    <t>06.02.03.01</t>
  </si>
  <si>
    <t>Reparación de escalera con capa de compresión de 8 cm de espesor</t>
  </si>
  <si>
    <t>Reparación de escalera con capa de compresión de 8 cm de espesor con hormigón ligero HLE-25/B/10/IIa, de densidad 1800 kg/m3, de consistencia blanda y tamaño máximo del árido 10 mm, vertido con bomba o cubilote. Incluye el relleno de senos de bovedilla y formación de peldaños.
Criterio de medición: m3 de volumen medido según las especificaciones de la DT, con aquellas modificaciones y singularidades aceptadas previa y expresamente por la DF.</t>
  </si>
  <si>
    <t>06.02.03.02</t>
  </si>
  <si>
    <t>Montaje+desmont.encofrado p/losa inclin.,h&lt;=5m,tablero</t>
  </si>
  <si>
    <t>Montaje y desmontaje de encofrado para losas inclinadas, a una altura &lt;= 5 m, con tablero de madera de pino.
Criterio de medición: m2 de superficie medida según las especificaciones de la DT y que se encuentre en contacto con el hormigón.Este criterio incluye los apuntalamientos previos, los elementos auxiliares para el montaje de los encofrados, así como la recogida, limpieza y acondicionamiento de los elementos utilizados.</t>
  </si>
  <si>
    <t>06.02.03.03</t>
  </si>
  <si>
    <t>Anclaje con acero inoxidable en barras corrugadas de 10 mm de diametro</t>
  </si>
  <si>
    <t>Anclaje con acero inoxidable en barras corrugadas de 10 mm de diametro para conexió de capa de compresión en escalera a muros existentes, con perforación e inyectado continuo de adhesivo de resinas epoxi Hilti HIT-RE 500 sin disolventes, de dos componentes y baja viscosidad.
Criterio de medición: Unidad de barra anclada, ejecutada de acuerdo con las especificaciones de la DT.</t>
  </si>
  <si>
    <t>06.02.03.04</t>
  </si>
  <si>
    <t>Acero  S275JR según UNE-EN 10025-2, para fabricación de escalera metálica</t>
  </si>
  <si>
    <t>Acero  S275JR según UNE-EN 10025-2, para fabricación de escalera metálica formados por perfiles laminados en caliente serie plancha, trabajado en taller y con una capa de imprimación antioxidante, colocado en obra.
Criterio de medición: kg de peso calculado según las especificaciones de la DT, de acuerdo con los criterios siguientes:
- El peso unitario para su cálculo será el teórico
- Para poder utilizar otro valor diferente del teórico, es necesaria la aceptación expresa de la DF.Este criterio incluye las pérdidas de material correspondientes a recortes.</t>
  </si>
  <si>
    <t>06.02.03.05</t>
  </si>
  <si>
    <t>Acero S275JR según UNE-EN 10025-2, para elementos de placa de anclaje</t>
  </si>
  <si>
    <t>Acero S275JR según UNE-EN 10025-2, para elementos de placa de anclaje, en perfiles laminados en caliente serie plancha, trabajado en taller y con una capa de imprimación antioxidante, colocado en obra con tornillos.
Criterio de medición: kg de peso calculado según las especificaciones de la DT, de acuerdo con los criterios siguientes:
- El peso unitario para su cálculo será el teórico
- Para poder utilizar otro valor diferente del teórico, es necesaria la aceptación expresa de la DF.Este criterio incluye las pérdidas de material correspondientes a recortes.</t>
  </si>
  <si>
    <t>06.02.03.06</t>
  </si>
  <si>
    <t>Anclaje con acero en barras corrugadas de 12 mm de diametro</t>
  </si>
  <si>
    <t>Anclaje con acero en barras corrugadas de 12 mm de diametro, con perforación e inyectado continuo de adhesivo de resinas epoxi Hilti HIT-RE 500 sin disolventes, de dos componentes y baja viscosidad.
Criterio de medición: Unidad de barra anclada, ejecutada de acuerdo con las especificaciones de la DT.</t>
  </si>
  <si>
    <t>Total 06.02.03</t>
  </si>
  <si>
    <t>Total 06.02</t>
  </si>
  <si>
    <t>06.03</t>
  </si>
  <si>
    <t>TRATAMIENTOS y PROTECCIONES MADERA</t>
  </si>
  <si>
    <t>06.03.01</t>
  </si>
  <si>
    <t>Trat.curativo p/vigas madera,inyecc.+pulveriz.todo elemento</t>
  </si>
  <si>
    <t>Tratamiento curativo para vigas de madera, con protector químico insecticida-fungicida para madera, aplicado mediante inyección y pulverización en extremos y toda la longitud del elemento.
Se ha ampliado la actuación con una previsión de incremento del 20%.
Criterio de medición: m de longitud en elementos lineales medidos según las especificaciones de la DT i con aquellas modificaciones y singularidades aceptadas previamente y expresamente por la DF.</t>
  </si>
  <si>
    <t>06.03.02</t>
  </si>
  <si>
    <t>Trat.preventivo p/vigas madera,inyecc.extremos+pulveriz.elem.</t>
  </si>
  <si>
    <t>Tratamiento preventivo para vigas de madera, con protector químico insecticida-fungicida para madera, aplicado mediante inyección en extremos y pulverización en toda la longitud del elemento.
Se ha ampliado la actuación con una previsión de incremento del 20%.
Criterio de medición: m de longitud en elementos lineales medidos según las especificaciones de la DT i con aquellas modificaciones y singularidades aceptadas previamente y expresamente por la DF.</t>
  </si>
  <si>
    <t>Total 06.03</t>
  </si>
  <si>
    <t>Total 06</t>
  </si>
  <si>
    <t>07</t>
  </si>
  <si>
    <t>AISLAMIENTOS e IMPERMEABILIZACIONES</t>
  </si>
  <si>
    <t>07.01</t>
  </si>
  <si>
    <t>N</t>
  </si>
  <si>
    <t>NOTA DEDUCCIÓN HUECOS:</t>
  </si>
  <si>
    <t>Criterio de deducción de huecos:
Huecos &lt; 4m2: no se descuentan
Huecos &gt; 4m2 &lt; 8m2: se descuenta el 50%
Huecos &gt; 8m2: se descuenta  el 100%</t>
  </si>
  <si>
    <t>07.02</t>
  </si>
  <si>
    <t>IMPERMEABILIZACIÓN FOSO ASCENSOR</t>
  </si>
  <si>
    <t>Formación de impermeabilización de foso de ascensor a base de mortero de cristalizaicón VANDEX SUPER o equivalente, extendido en seco sobre fondo y perímetro vertical de foso de ascensor de dimensiones 150x160x130cm.
Incluye p.p. de mortero de cristalización VANDEX SUPER UNI MORTER 1, sellado de juntas de foso de ascensor.
Incluye p.p. de formación de medias cañas en perímetro de foso y aristas verticales.
Incluye p.p. de canto de forjado/solera.
Completar la información de esta partida consultando planos y memoria.
Ud de obra acabada.</t>
  </si>
  <si>
    <t>07.03</t>
  </si>
  <si>
    <t>LÁMINA IMPERMEABILIZANTE SUPER MORTERPLAS 4.8KG - SOLERA</t>
  </si>
  <si>
    <t>Formación de impermeabilización de pavimento, colocado bajo solera de hormigón armado (medida en partida a parte), a base de lámina impermeabilizante de betún plastomérico (APP) tipo Super Morterplas de 4.8kg, remontando 30cm sobre el paramento vertical.
Incluye p/p de Rejilla metálica antigravas de acero galvanizado.
incluye p/p de sumidero de salida horizontal, de caucho epdm, de 90x90x375 mm, con curva para bajante de 80 mm de diámetro.
Incluye p.p. de recortes y limpiezas en general.
Incluye certificados de garantía y ejecución
Completar la información de esta partida consultando planos y memoria.
Ud de obra acabada.</t>
  </si>
  <si>
    <t>07.04</t>
  </si>
  <si>
    <t>LÁMINA SEPARADORA GEOTEXTIL 300-500GR/M2</t>
  </si>
  <si>
    <t>Suministro y colocación de lámina separadora a base de geotextil formada por lámina de poliester no tejido ligado mecánicamente y con una densidad de 300 - 500gr/m2, colocado sin adherir sobre lámina impermeabilizante.
Incluye p.p. de recortes y limpiezas en general.
Incluye certificados de garantía y ejecución
Completar la información de esta partida consultando planos y memoria.
Ud de obra acabada.</t>
  </si>
  <si>
    <t>07.05</t>
  </si>
  <si>
    <t>POLIESTIRENO EXTRUÍDO DE 80 MM. - SOLERA</t>
  </si>
  <si>
    <t>Formación de aislamiento de pavimento, colocado bajo solera de hormigón armado (medida en partida aparte), a base de panel rígido de poliestireno extruído tipo URSA XPS NIII L, o equivalente, según UNE-EN 13164, de superfície lisa y mecanizado lateral a medida madera, de 80 mm de espesor, resistencia a compresión de 300kPa, resistencia térmica de 1,80m2K/W, conductividad térmica de 0,034W/(mK), Euroclase E de reacción al fuego.
Incluye p.p. de recortes y limpiezas en general.
Resistencia a compresión: &gt;300kPa
Resisténcia térmica: &gt;1,80m2K/W
Espesor: 60mm
Incluye certificados de garantía y ejecución
Completar la información de esta partida consultando planos y memoria.
Ud de obra acabada.</t>
  </si>
  <si>
    <t>07.06</t>
  </si>
  <si>
    <t>POLIESTIRENO EXTRUÍDO DE 80 MM.- CUBIERTA</t>
  </si>
  <si>
    <t>Formación de aislamiento de cubierta plana o inclinada, a base de panel rígido de poliestireno extruído tipo URSA XPS NIII L, o equivalente, según UNE-EN 13164, de superfície lisa y mecanizado lateral a medida madera, de 80 mm de espesor, resistencia a compresión de 300kPa, transmitancia térmica 0.50W/m2K, conductividad térmica de 0,034W/(mK), Euroclase E de reacción al fuego.
Incluye p.p. de recortes y limpiezas en general.
Resistencia a compresión: &gt;300kPa
Transmitancia térmica: 0.50W/m2K
Espesor: 60mm
Incluye certificados de garantía y ejecución
Completar la información de esta partida consultando planos y memoria.
Ud de obra acabada.</t>
  </si>
  <si>
    <t>07.07</t>
  </si>
  <si>
    <t>POLIETILENO NO RETICULADO DE 9MM</t>
  </si>
  <si>
    <t>Formación de aislamiento acústico a ruído de impacte ÄLw=30dB (250Hz), a base de lámina contínua bituminosa elastomérica de 7mm de espesor, tipo Corchex de Asfaltex o equivalente, fijada mediante toques adhesivos al soporte, con solapes mínimos de 15cm entre rollos, colocado baja capa de recrecido de pavimento (medida en partida aparte). Se colocará la lámina con material anti adherente en la cara superior y la capa granulada de caucho en contacto con la capa de compresión del forjado.
Incluye p.p. de retorno mínimo de 15cm contra paramentos verticales.
Completar la información de ésta partida consultando planos y memoria.
Ud de obra acabada.</t>
  </si>
  <si>
    <t>07.08</t>
  </si>
  <si>
    <t>AISLAMIENTO ACÚSTICO FALSO TECHO 60MM</t>
  </si>
  <si>
    <t>Formación de aislamiento acústico a ruído aéreo colocado en falsos techos, a base de paneles de 60mm de espesor, tipo Alfharock E 225 de Rockwool , o equivalente, colocados sobre falso techo, con solapes mínimos de 15cm entre rollos.
Incluye p.p. de retorno mínimo de 15cm contra paramentos verticales.
Completar la información de ésta partida consultando planos y memoria.
Ud de obra acabada.</t>
  </si>
  <si>
    <t>07.09</t>
  </si>
  <si>
    <t>TRATAMIENTO ANTICAPILARIDAD</t>
  </si>
  <si>
    <t>Tratamiento de humedades por capilaridad en muros existentes de mamposteria de 40-50 cm de espesor medio, mediante inyección saturante de lechada hidrófuga, a base de silicato potásico y siliconato metílico de potasio a través e boquillas de inyección a alta presión introducidas en perforaciones de 20 mm de diámetro, realizadas previamente en el muro cada 10 cm, al tresbolillo e inclinadas hacia el suelo de 10° a 30°. Incluso p/p de replanteo, limpieza de las perforaciones, colocación de las boquillas de inyección, sellado superficial de las perforaciones con mortero de cemento y cal M-2,5, retirada de las boquillas y del sellado de las perforaciones, relleno de la perforación con mortero cementoso fluido, impermeabilización de los paramentos del muro con un revestimiento de mortero cementoso impermeabilizante, con resinas y áridos seleccionados, aplicado hasta 30 cm por encima de los taladros, limpieza del exceso de lechada inyectada y de los restos generados.</t>
  </si>
  <si>
    <t>07.10</t>
  </si>
  <si>
    <t>MORTERO MICROPOROSO DRAINING ESCARDEJAT</t>
  </si>
  <si>
    <t>Formación de revestimiento poroso, para la protección frente a la humedad por capilaridad en muros, mediante la aplicacion de mortero tipo draining sobre un paramento vertical interior, espesor minimo de 2 cM, hasta 3 m de altura, acabado superficial escardejat  .  
Incluso p/p de preparación y limpieza de la superficie soporte, formación de juntas, rincones, maestras con separación entre ellas no superior a tres metros, remates en los encuentros con paramentos, revestimientos u otros elementos recibidos en su superficie. Incluido p/p de malla de agarre. Con medios auxiliares necesarios para la completa ejecucion de la unidad.</t>
  </si>
  <si>
    <t>Total 07</t>
  </si>
  <si>
    <t>08</t>
  </si>
  <si>
    <t>CUBIERTAS</t>
  </si>
  <si>
    <t>08.01</t>
  </si>
  <si>
    <t>CUBIERTA TERMOCHIP TYH 12-100-19</t>
  </si>
  <si>
    <t>Suministro y colocación de paneles de cubierta ligera Termochip TYH 12-100-19 o quivalente, a base de paneles de 2440x600mm formados por 12mm de fibro-yeso + 100mm de poliestireno extruido + 19mm de aglomerado hidrófugo, con una transmitancia térmica de 0.491W/m2K y clasificación al fuego Bs1d0, colocado sobre vigas de madera (existentes). Posterior colocación de lámina butílica tipo Tyvek o equivalente fijada mediante adhesivos y clavado puntual sobre paneles. Completamente preparado para posterior colocación de teja árabe.
Incluye p.p. de encintado y empastado de la cara inferior para el cierre de las juntas de panel de fibro yeso, preparado para pintar.
Incluye remates en las entregas con las chimeneas.
Incluye refuerzo con lámina impermeables de caucho sintético EPDM de 1mm de espesor en los trovaments con las chimeneas. Solapamientos con el paramento vertical de&gt; 25cm.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terminada.</t>
  </si>
  <si>
    <t>08.02</t>
  </si>
  <si>
    <t>CUBIERTA DE TEJA ÁRABE ENVEJECIDA</t>
  </si>
  <si>
    <t>Suministro y colocación de teja árabe, acabado envejecido, fijada con espuma y masilla de poliuretano sobre cubierta ligera tipo Termochip o equivalente (medido en partida a parte).
incluye p.p. de piezas especiales en tejado, cumbrera tesa y lima-hoya y rellenos frente liso.
Incluye p.p. de formación de relleno de extremo con hormigón ligero y aviones de apoyo Ø6.
Incluye remates en las entregas con las chimeneas.
Incluye refuerzo con lámina impermeables de caucho sintético EPDM de 1mm de espesor en los trovaments con las chimeneas. Solapamientos con el paramento vertical de&gt; 25cm.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terminada.</t>
  </si>
  <si>
    <t>08.03</t>
  </si>
  <si>
    <t>FORMACIÓN DE PENDIENTES</t>
  </si>
  <si>
    <t>Formación de pendientes del 2%, a través de mortero de cemento portland, previa colocación de lámina geotextil de 150gr/m2, colocación de lámina impermeable de caucho sintético EPDM de 1mm de espesor en toda la superfície, incluyendo en entregas con paramentos verticales, remonte de 35cm. El mortero, entregará contra paramento vertical, mediante junta de 2cm de poliestireno expandio en toda la verticalidad de la entrega.
Incluye p.p. de formación de rozas perimetrales y medias cañas amorteradas en rincones para retorno de telas, juntas de dilatación, etc.
Incluye p.p. de piezas especiales, limas, entregas contra paramentos verticales, sumideros con cazoleta de recogida de aguas.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</si>
  <si>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08.04</t>
  </si>
  <si>
    <t>CUBIERTA PLANA TRANSITABLE</t>
  </si>
  <si>
    <t>Formación de cubierta plana invertida transitable, de lámina protectora de barrera de vapor, lámina protectora tipo ROOFTEX AZUL N (geotextil) de la casa Texsa, o equivalente, aplicación de emulsión bituminosa con una dotación mínima de 2kg/m2, aplicada en dos capas, posterior coloación de doble lámina impermeabilizante, de betún plastomérico (APP) tipo Super Morter Plas de 4'8kg/m2 y 3.4mm de espesor, solape de 35cm aprox, de Texsa, posterior capa de aislamiento (medido en partida a parte), lámina protectora tipo ROOFTEX AZUL N (geotextil) de la casa Texsa, o equivalente, chapa de mortero de 5cm y posterior colocación pavimento (medido en partida aparte).
Incluye p.p. de piezas especiales, limas, entregas contra paramentos verticales, sumideros con cazoleta de recogida de aguas.
Incluye p.p. de remontes mínimos de 30cm contra paramentos verticales.
El hormigón aligerado, entregará contra paramentos vertical, mediante junta de 2cm de poliestireno expandido en toda la verticalidad de la entrega.
Incluye p.p. de formación de regatas perimetrales y curvas amorterada en rincones por retorno de telas, juntas de dilatación, etc .
Incluye realización de prueba de estanqueidad de 48h.
INCLUYE CERTIFICADOS DE GARANTÍA Y EJECUCIÓN Y CERTIFICADO DE ESTANQUEIDAD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</si>
  <si>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08.05</t>
  </si>
  <si>
    <t>CUBIERTA PLANA ZINC JUNTA ALZADA</t>
  </si>
  <si>
    <t>Formación de cubierta plana de zinc, con junta alzada, rastrelado de madera de madera cuperizada de 30x50x5m, apoyados en su cara menor y separados 48-50cm, con junta transversal, realizado mediante engatillado simple, acabado con bandejas de Zinc de 0.66mm de espesor total, ejecutado por el sistema de cubre juntas longitudinales, según planos de detalle y despiece a confirmar por la DF.
Incluye replanteo, preparación de los bordes de las chapas, extendido de las mismas alineadas sobre lámina de cartón bituminoso no arenado, o, imprimación de base asfáltica, cortes y mermas, plegados, montaje de cubre juntas y engaltado, fijación de las patillas sobre el soporte con clavos de cobre de cabeza ancha.
Incluye p.p. de piezas especiales en tejado, entregas contra paramento vertical, minveles, babero, goterón a base de chapa de zinc plegada.
Incluye p.p. de refuerzo con lámina impermeable de caucho sintético EPDM de 1mm de espesor en entregas contra paramentos verticales &gt;35cm, piezas especiales, chimeneas, minveles, y chapa de zinc perimetral plegada con formación de goterón.
Incluye p.p. de elementos de fijación de canalón de recogida de aguas pluviales (medido en partida a parte).
Incluye limpieza final.
Ver planos de detalle y comprobación de medidas en obra.
Incluye realización de prueba de estanqueidad de 48h mediante aspersión.
INCLUYE CERTIFICADOS DE GARANTÍA Y EJECUCIÓN Y CERTIFICADO DE ESTANQUEIDAD
NOTA:
- No se aceptarán los elementos que presenten desplomes respecto a la planeidad del paramento, elementos rayados o con defectos de lacado, sellados de silicona de cordón excesivo o poco uniforme,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</si>
  <si>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08.06</t>
  </si>
  <si>
    <t>CANALÓN VISTO DE ZINC DE RECOGIDA DE AGUAS PLUVIALES</t>
  </si>
  <si>
    <t>Suministro y colocación de canal semicircular de recogida de aguas pluviales realizado en zinc plegado de diámetro 125mm.
Incluye todos los elementos necesarios para su correcta ejecución.
Incluye formación de pendientes en canalón.
Incluye bajantes del mismo material que la canalización.
Incluye p.p. de conexión a bajantes de recogida de aguas pluviales.
Incluye limpieza final.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</si>
  <si>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08.07</t>
  </si>
  <si>
    <t>BAJANTE VISTO DE ZINC AGUAS PLUVIALES CUBIERTA</t>
  </si>
  <si>
    <t>Suministro y colocación de bajante circular de 125mm de diámetro de recogida de aguas pluviales, realizado en zinc de 2mm de espesor, para pintar.
Incluye p.p. de codos, injertos y morriones.
Incluye todos los elementos necesarios para su correcta ejecución y fijación a paramento vertical, también en zinc.
Incluye p.p. de conexión a red general de pluviales/fecales.
Incluye limpieza final.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</si>
  <si>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Total 08</t>
  </si>
  <si>
    <t>09</t>
  </si>
  <si>
    <t>ALBAÑILERÍA</t>
  </si>
  <si>
    <t>09.01</t>
  </si>
  <si>
    <t>PARED DE 13,5 CM PARA REVESTIR</t>
  </si>
  <si>
    <t>Formación de pared de 13,5cm de espesor con ladrillo perforado tipo gero para revestir colocado con mortero de cemento 1:4, elaborado en obra con hormigonera de 165L. Incluye armadura de acero galvanizado tipo Murfor  o equivalente según especificaciones técnicas de proyecto y suministro y colocación de flejes / conectores entre obra nueva y obra existente.
Incluye p.p. de formación de junta de estanqueidad / retacado a base de poliluretano monocomponente, aplicado con pistola y canula.
Incluye p.p. de colocación de andamio, anclajes y piezas especiales al paso de pilares y cabezas de forjados, incluye formación de aislamiento de puentes térmicos mediante lámina tricapa tipo Tecnotermic de Technol o equivalente, fijada mecánicamente sobre el soporte (donde sea necesario).
Incluye p.p. de formación de dinteles, colocación de marcos y/o premarcos de puertas, ventanas, balconeras y registros, hilada de mortero de nivelación sobre soporte, entrega a forjado y anclajes laterales mediante resortes galvanizados.
Incluye p.p. de piezas especiales y p/p de piezas necesarias para encuentros superiores con vigas, adaptandose a la geometria existente.
Se tendrá en cuenta todas las tolerancias de planeidad, desplome en altura parcial y total, espesores, distancias según las especificaciones técnicas de proyecto o en su defecto en lo establecido en la normativa vigente CTE- DB -HS -1 y DB SE- 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formación de esta partida consultando planos y memoria .
Ud de obra acabada.</t>
  </si>
  <si>
    <t>09.02</t>
  </si>
  <si>
    <t>PARED DE 9 CM PARA REVESTIR</t>
  </si>
  <si>
    <t>Formación de pared de 9cm de espesor con ladrillo perforado tipo gero para revestir colocado con mortero de cemento 1:4, elaborado en obra con hormigonera de 165L. Incluye armadura de acero galvanizado tipo Murfor  o equivalente según especificaciones técnicas de proyecto y suministro y colocación de flejes / conectores entre obra nueva y obra existente.
Incluye p.p. de formación de junta de estanqueidad / retacado a base de poliluretano monocomponente, aplicado con pistola y canula.
Incluye p.p. de colocación de andamio, anclajes y piezas especiales al paso de pilares y cabezas de forjados, incluye formación de aislamiento de puentes térmicos mediante lámina tricapa tipo Tecnotermic de Technol o equivalente, fijada mecánicamente sobre el soporte (donde sea necesario).
Incluye p.p. de formación de dinteles, colocación de marcos y/o premarcos de puertas, ventanas, balconeras y registros, hilada de mortero de nivelación sobre soporte, entrega a forjado y anclajes laterales mediante resortes galvanizados.
Incluye p.p. de piezas especiales y p/p de piezas necesarias para encuentros superiores con vigas, adaptandose a la geometria existente.
Se tendrá en cuenta todas las tolerancias de planeidad, desplome en altura parcial y total, espesores, distancias según las especificaciones técnicas de proyecto o en su defecto en lo establecido en la normativa vigente CTE- DB -HS -1 y DB SE- 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formación de esta partida consultando planos y memoria .
Ud de obra acabada.</t>
  </si>
  <si>
    <t>09.03</t>
  </si>
  <si>
    <t>PARED DE 14 CM PARA CHIMENEAS</t>
  </si>
  <si>
    <t>Formación de pared de chimenea de 14cm de espesor con ladrillo perforado tipo gero para revestir colocado con mortero de cemento 1:4, elaborado en obra con hormigonera de 165L. Incluye armadura de acero galvanizado tipo Murfor  o equivalente según especificaciones técnicas de proyecto.
Incluye p.p. de formación de junta de estanqueidad a base de poliluretano monocomponente, aplicado con pistola.
Incluye p.p. de colocación de andamio, anclajes.
Incluye p.p. de hilada de mortero de nivelación sobre soporte y anclajes laterales mediante resortes galvanizados.
Incluye p.p. de piezas especiales y p/p de piezas necesarias para encuentros superiores con vigas, adaptandose a la geometria existente.
Se tendrá en cuenta todas las tolerancias de planeidad, desplome en altura parcial y total, espesores, distancias según las especificaciones técnicas de proyecto o en su defecto en lo establecido en la normativa vigente CTE- DB -HS -1 y DB SE- 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formación de esta partida consultando planos y memoria .
Ud de obra acabada.</t>
  </si>
  <si>
    <t>09.04</t>
  </si>
  <si>
    <t>ADAPTACIÓN OBERTURAS FACHADA</t>
  </si>
  <si>
    <t>Adaptación y aristado de oberturas de fachada para recibir el revestimiento de acabado mediante el suministro, adaptación y colocación de ladrillo macizo cerámico, ladrillo hueco y/o rasilla cerámica, tomado con mortero o cemento cola.
Incluye p.p. de colocación de Mallatex en aristas y cambios de soporte parcheado con cemento cola, aristando el perímetro.
Incluye p.p. de repicado del perímetro para la adaptación del hueco a las dimensiones proyectadas, así como el transporte interno, acopio y transporte a vertedero de los escombros generados.
Incluye p.p. de andamio.
Incluye p.p. de formación de dinteles, colocación de marcos y/o premarcos de puertas, ventanas, balconeras y registros, entrega a forjado y anclajes laterales mediante resortes galvanizados.
Incluye p.p. de piezas especiales.
Se tendrá en cuenta todas las tolerancias de planeidad, desplome en altura parcial y total, espesores, distancias según las especificaciones técnicas de proyecto o en su defecto en lo establecido en la normativa vigente CTE- DB -HS -1 y DB SE- F.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formación de esta partida consultando planos y memoria .
Ud de obra acabada.</t>
  </si>
  <si>
    <t>09.05</t>
  </si>
  <si>
    <t>IMPERMEABILIZACIÓN VIERTEAGUAS</t>
  </si>
  <si>
    <t>Impermeabilización de base de vierteaguas mediante la formación de base de tablero cerámico de 4cm de espesor, colocado con una pendiente mínima del 3%, con mortero M7,5 ocupando la totalidad del espesor del cerramiento de fachada (hasta el premarco de aluminio), revocado con mortero de cemento 1:4, acabado lliscado. Posterior aplicación de pintura bituminosa con una dotación mínima de 2kg/m2, con aplicación de dos manos y remonte mínimo de 30cm contra paramentos verticales. Completamente acabado para recibir vierteaguas, según especificaciones técnicas de proyecto.
Incluye p.p. de colocación de andamio, anclajes y piezas especiales.
Incluye p.p. de piezas especiales.
Se tendrá en cuenta todas las tolerancias de planeidad, desplome en altura parcial y total, espesores, distancias según las especificaciones técnicas de proyecto o en su defecto en lo establecido en la normativa vigente CTE- DB -HS -1 y DB SE- 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formación de esta partida consultando planos y memoria .
Ud de obra acabada.</t>
  </si>
  <si>
    <t>09.06</t>
  </si>
  <si>
    <t>FORMACIÓN RECRECIDO ESCALERA TIPO DÚPLEX</t>
  </si>
  <si>
    <t>Formación de recrecido de pavimento y peldañeado de escalera tipo dúplex desde cota de pavimento hasta la cota de primer escalón metálico, mediante el tabicado perimetral con ladrillo perforado tipo gero, posterior relleno de arena para alcanzar la cota pevia de acabado y posterior formación de chapa de mortero sobre machiembrado.
Incluye p.p. de formación de escalonado y aristado dejándolo preparado para recibir huella y contrahuella de madera (medido en partida a parte).
Incluye p.p. de flejes y conectores entre obra nueva y existente, así como con solera y paramento vertical.
Incluye p.p. de anclajes y piezas especiales.
Incluye p.p. de formación de hilada de mortero de nivelación sobre soporte, entrega a paramento y anclajes laterales mediante resortes galvanizados.
Se tendrá en cuenta todas las tolerancias de planeidad, desplome en altura parcial y total, espesores, distancias según las especificaciones técnicas de proyecto o en su defecto en lo establecido en la normativa vigente CTE- DB -HS -1 y DB SE- 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formación de esta partida consultando planos y memoria .
Ud de obra acabada.</t>
  </si>
  <si>
    <t>09.07</t>
  </si>
  <si>
    <t>TABIQUE PLACAS CARTÓN YESO DIVISIONES 76MM H&lt;355CM (15+46+LR+15)</t>
  </si>
  <si>
    <t>Formación de tabique de placas de cartón -yeso, tipo Placo, Pladur o Knauf  o equivalentes, de 76mm de espesor total, realizado con placas de 15mm (una placa en cada cara) colocadas sobre perfilería de acero galvanizado de 46mm cada 40cm, con fijaciones mecánicas autoperforantes cada 25cm como máximo y en el interior con aislamiento a base de lana mineral de 40mm de espesor; realizado según especificaciones técnicas de proyecto.
Las placas de aislamiento irán adheridas directamente con cola de impacto (sin disolventes, especial para poliuretanos y poliestireno) , excepto los laterales de las planchas .
Se tendrá en cuenta que las juntas del aislamiento no coincidan con las juntas de las placas de cartón yeso .
Consiguiendo una resistencia al fuego de 60 minutos y un aislamiento acústico &gt; o igual a 45dB .
Incluye formación y refuerzo de huecos en aberturas y pasos, así como tapeteado lateral .
Incluye fijación al suelo y a la placa de hormigón de techo, incluyendo pp de anclajes, encintados, pastas, juntas tanto estancas como de fieltro en la parte superior e inferior del tabique.
Incluye p.p. de perforación de placa, colocación de cajetines y fijación de corrugados y/o tuberías mediante pasta de agarre específica.
Incluye p.p. de trasdosado con perfilería Omega de 15mm en las zonas en las que sea necesario.
Incluye p.p. de piezas especiales y p/p de piezas necesarias para encuentros superiores con vigas, adaptandose a la geometria existente.
Incluye limpieza de escombros.
Totalmente preparado para recibir imprimación y pintar.
Ver plano de detalle.
NOTA : Este tipo de material deberá tener la correspondiente clasificación en función de sus propiedades de reacción y resistencia frente al fuego , según se estipula en el CTE DB -SI.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</si>
  <si>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09.08</t>
  </si>
  <si>
    <t>TAB. PLAC. CARTÓN YESO CERRAM. 106MM H&lt;355CM (15+15+46+LR+15+15)</t>
  </si>
  <si>
    <t>Formación de tabique de cerramiento a base de placas de cartón -yeso, tipo Placo, Pladur o Knauf  o equivalentes, de 106mm de espesor total, realizado con placas de 15mm (doble placa en cada cara) colocadas sobre perfilería de acero galvanizado de 46mm cada 40cm, con fijaciones mecánicas autoperforantes cada 25cm como máximo y en el interior con aislamiento a base de lana mineral de 40mm de espesor; realizado según especificaciones técnicas de proyecto.
Las placas de aislamiento irán adheridas directamente con cola de impacto (sin disolventes, especial para poliuretanos y poliestireno) , excepto los laterales de las planchas .
Se tendrá en cuenta que las juntas del aislamiento no coincidan con las juntas de las placas de cartón yeso .
Consiguiendo una resistencia al fuego de 60 minutos y un aislamiento acústico &gt; o igual a 45dB .
Incluye formación y refuerzo de huecos en aberturas y pasos, así como tapeteado lateral .
Incluye fijación al suelo y a la placa de hormigón de techo, incluyendo pp de anclajes, encintados, pastas, juntas tanto estancas como de fieltro en la parte superior e inferior del tabique.
Incluye p.p. de perforación de placa, colocación de cajetines y fijación de corrugados y/o tuberías mediante pasta de agarre específica.
Incluye p.p. de piezas especiales y p/p de piezas necesarias para encuentros superiores con vigas, adaptandose a la geometria existente.
Incluye p.p. de trasdosado con perfilería Omega de 15mm en las zonas en las que sea necesario.
Incluye limpieza de escombros.
Totalmente preparado para recibir imprimación y pintar.
Ver plano de detalle.
NOTA : Este tipo de material deberá tener la correspondiente clasificación en función de sus propiedades de reacción y resistencia frente al fuego , según se estipula en el CTE DB -SI.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</si>
  <si>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09.09</t>
  </si>
  <si>
    <t>TRASDOSADO (SEMI TABIQUE) PLACA CARTÓN YESO DE 75MM (15+60+LR)</t>
  </si>
  <si>
    <t>Formación de trasdosado (semi tabique) de placas de cartón-yeso, tipo Placo, Pladur o Knauf  o equivalentes, de 75mm de espesor total, realizado con placa de 15mm, colocadas sobre perfilería de acero galvanizado, de 60mm de espesor, cada 40cm, con fijaciones mecánicas autoperforantes cada 25cm como máximo y en el interior con aislamiento a base de lana de roca de 60mm de espesor, tipo Rockcalm-E211 de 60mm; realizado según especificaciones técnicas de proyecto.
Consiguiendo un aislamiento acústico total &gt; o igual a 45dB
Con una transmitacia térmica máxima de 0.25W/m2K
Las placas de aislamiento irán adheridas directamente con cola de impacto (sin disolventes, especial para poliuretanos y poliestireno) , excepto los laterales de las planchas .
Se tendrá en cuenta que las juntas del aislamiento no coincidan con las juntas de las placas de cartón yeso .
Incluye formación y refuerzo de huecos en aberturas y pasos, así como tapeteado lateral.
Incluye p.p. de perforación de placa, colocación de cajetines y fijación de corrugados y/o tuberías mediante pasta de agarre específica.
Incluye p.p. de trasdosado con perfilería Omega de 15mm en las zonas en las que sea necesario.
Incluye p.p. de piezas especiales y p/p de piezas necesarias para encuentros superiores con vigas, adaptandose a la geometria existente.
Incluye fijación al suelo y a la placa de hormigón de techo, incluyendo p.p. de anclajes, encintados, pastas, juntas tanto estancas como de fieltro en la parte superior e inferior del trasdosado.
Incluye limpieza de escombros.
Totalmente preparado para recibir imprimación y pintar.
Ver plano de detalle.
NOTA : Este tipo de material deberá tener la correspondiente clasificación en función de sus propiedades de reacción y resistencia frente al fuego, según se estipula en el CTE DB -SI.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</si>
  <si>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09.10</t>
  </si>
  <si>
    <t>TRASDOSADO (SEMI TABIQUE) PLACA CARTÓN YESO DE 61MM (15+46)</t>
  </si>
  <si>
    <t>Formación de trasdosado autoportante (semi tabique) de placas de cartón-yeso, tipo Placo, Pladur o Knauf  o equivalentes, de 61mm de espesor total, realizado con placa de 15mm, colocadas sobre perfilería de acero galvanizado, de 46mm de espesor, cada 40cm, con fijaciones mecánicas autoperforantes cada 25cm como máximo; realizado según especificaciones técnicas de proyecto.
Consiguiendo un aislamiento acústico total &gt; o igual a 45dB
Incluye formación y refuerzo de huecos en aberturas y pasos, así como tapeteado lateral.
Incluye fijación al suelo y a la placa de hormigón de techo, incluyendo p.p. de anclajes, encintados, pastas, juntas tanto estancas como de fieltro en la parte superior e inferior del trasdosado.
Incluye p.p. de perforación de placa, colocación de cajetines y fijación de corrugados y/o tuberías mediante pasta de agarre específica.
Incluye p.p. de piezas especiales y p/p de piezas necesarias para encuentros superiores con vigas, adaptandose a la geometria existente.
Incluye limpieza de escombros.
Totalmente preparado para recibir imprimación y pintar.
Ver plano de detalle.
NOTA : Este tipo de material deberá tener la correspondiente clasificación en función de sus propiedades de reacción y resistencia frente al fuego, según se estipula en el CTE DB -SI.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</si>
  <si>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09.11</t>
  </si>
  <si>
    <t>INCREMENTO PARA TRATAMIENTO HIDRÓFUGO PLACAS CARTÓN YESO</t>
  </si>
  <si>
    <t>Incremento por suministro y colocación de placas hidrófugas de cartón yeso, en sustitución de placas de cartón yeso. 
Ver plano de detalle. 
NOTA: Este tipo de material deberá tener la correspondiente clasificación en función de sus propiedades de reacción y resistencia frente al fuego, según se estipula en el CTE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</si>
  <si>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09.12</t>
  </si>
  <si>
    <t>INCREMENTO PARA REFUERZO DE PARAMENTO DE CARTÓN YESO</t>
  </si>
  <si>
    <t>Incremento por suministro y colocación de chapa de acero galvanizado de 0,6mm colocada fijada mecánicamente a perfilería de tabiquería.
Ver plano de detalle. 
NOTA: Este tipo de material deberá tener la correspondiente clasificación en función de sus propiedades de reacción y resistencia frente al fuego, según se estipula en el CTE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</si>
  <si>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09.13</t>
  </si>
  <si>
    <t>REJAS VENTILACIÓN ASCENSOR</t>
  </si>
  <si>
    <t>Suministro y colocación de rejas de ventilación por ascensor, tipo SAS de hormigón prefabricado, de dimensiones 60x40cm, prisas con mortero de cp
Incluye todos los elementos necesarios para su correcta ejecución y colocación. 
Incluye p.p. de imperrmeabilització perimetral.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</si>
  <si>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09.14</t>
  </si>
  <si>
    <t>GÀRGOLAS</t>
  </si>
  <si>
    <t>Suministro y colocación de gárgolas de pieza de zinc, de 30cm de longitud. 
Incluye p.p. de conexionado de gárgola a bajante vertical de zinc.
Incluye p.p. de morrión.
Incluye todos los elementos necesarios para su correcto funcionamiento. 
Incluye limpieza final.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</si>
  <si>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09.15</t>
  </si>
  <si>
    <t>SUMIDERO</t>
  </si>
  <si>
    <t>Suministro y colocación de sumidero metálica extraíble y pisable, de gran capacidad, reja ø200mm, con salida vertical u horizontal según instalación de saneamiento. 
Incluye conexión a red general / pluviales.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</si>
  <si>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09.16</t>
  </si>
  <si>
    <t>FORMACIÓN DE ARQUETA</t>
  </si>
  <si>
    <t>Formación de arqueta registrable de 100x100x100cm, a través de paredes de gero, rebozadas interiormente. Marco, cierre y tapa de estanqueidad de fundición. En el interior los registros de servicios. 
Incluye solera inferior. 
Incluye p.p. de perforaciones y estructuras auxiliares necesarias a losa de hormigón existente, en su caso.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</si>
  <si>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Total 09</t>
  </si>
  <si>
    <t>10</t>
  </si>
  <si>
    <t>REVESTIMIENTOS</t>
  </si>
  <si>
    <t>10.01</t>
  </si>
  <si>
    <t>TABIQUE PLUVIAL sistema SATE 80 MM</t>
  </si>
  <si>
    <t>Sistema de Aislamiento Térmico por el Exterior “COTETERM” con ETE 06/0089 y clasificación reacción a fuego EN:13501 B-S1-d0, compuesto por COTETERM Perfil Arranque de 80 mm de ancho formado por aluminio con un espesor de 0,7 mm cumpliendo la EN-485-2 y 485-4. Pegado de paneles tipo COTETERM Panel MW DD Plus de un espesor de 80 mm, con Landa de 0,036 W/m2 K y un Código de Descripción (MW - UNE EN 13162 :T5- DS(TH)- CS (10)20- TR 7,5 - WS-WL (P) - MU1. Las placas serán adheridas con mortero COTETERM M, con una densidad en polvo de 1,35 gr/cc, densidad en pasta 1,45 gr/cc, adherencia sobre hormigón &gt; 0,8 N/mm2, conductividad térmica de 0,47 W/mK, coeficiente de difusión 5/20, resistencia a compresión 10,5 N/mm2, resistencia a flexotracción &gt; 0,6 N/mm2, garantizando en todo momento un contacto mínimo del 60 % de la superficie de la placa.
Las placas serán ancladas mecánicamente con fijaciones de percusión de máxima calidad tipo COTETERM Anclaje H3, diámetro 8 mm de taco, diámetro 60 mm de plato, debiendo de realizar una profundidad de taladro sobre soporte resistente de unos 35 mm y garantizar un empotramiento de unos 25 mm, disponiendo de homologación europea ETA 14/0130. La disposición y la cantidad de fijaciones dependerá de la exposición del edificio y de su altura, disponiendo como mínimo de 6 ud/m2. 
Colocación de COTETERM Perfil Esquina en aristas como refuerzo, así como en huecos, tomado con mortero tipo COTETERM M. Colocación de COTETERM Perfil Goterón en zonas de huecos de ventanas. Colocación de COTETERM Perfil Marco en encuentro del Sistema de Aislamiento con la carpintería metálica. Colocación parte proporcional de COTETERM Malla STD 167 de refuerzo en el ángulo de esquinas de ventanas y puertas. 
La superficie de placas se revestirá mediante mortero COTETERM M, armado con COTETERM Malla STD 167 de 5x4 mm de luz, en fibra de vidrio con tratamiento antiálcalis y peso de 160 gr/m2, resistencia a tracción de 36,6 N/mm2 y espesor de 0,6 mm y revestida con COTETERM M en un espesor medio de 4 a 5 mm.
Aplicación de capa de acabado en cualquier color decorativo mediante capa de preparación de COTETERM Fondo Marcado CE según EN 15824 y ETE 06/0089 y segunda capa de acabado COTETERM AQUASOL SAND FINE, revestimiento decorativo descontaminante, efecto autolavado, con alta reflexión solar, y con aditivos fotocatalíticos. Con una densidad de 1,75 g/cm3, Adherencia: ≥ 1 MPa (EN 1542:1999), Permeabilidad al vapor de agua: ≥ 102,7 g/m2*d (EN ISO 7783:2012) y Permeabilidad al agua líquida: ≤ 0,1 kg/m2 h-05 (EN 1662:3:2008), muy buena resistencia al envejecimiento acelerado ASTM G153, Resistencia a la niebla salina ASTM B117, Reflectancia solar ASTM C1549.
incluye PARTE PROPORCIONAL DE FORMACIÓN DE RINCONERAS Y DE ARISTA CON CANTONERA DE ALUMINIO DE 5 MM DE ESPESOR Y 25 MM DE DESARROLLO. INCLUSO P.P. DE PLACAS DE MONTAJE UNIVERSAL WEBERTHERM ANCLAJE UMP®-ALU-Q PARA ANCLAJE DE DIFERENTES ELEMENTOS A FACHADA (TOLDO), PREPARACIÓN DEL SOPORTE, FIJACIONES MECÁNICAS, TRATAMIENTO DE JUNTAS DE DILATACIÓN Y DE RETRACCIÓN, INCLUIDO P/P DE REVESTIMIENTO DE JAMBAS Y DINTELES, REFUERZOS DE MALLA EN PUNTOS SINGULARES, ESQUINAS, HUECOS DE VENTANA Y ZONAS GEOMÉTRICAS QUE PROVOQUEN UN CAMBIO DE RIGIDEZ EN EL SISTEMA, INCLUIDO P/P DE PERFILES DE ARRANQUE, PERFILES EN ESQUINAS, PERFILES EN CAMBIOS DE MATERIAL O CAMBIO DE ESPESOR Y PERFILES AUXILIARES NECESARIOS.
INCLUYE EL TRANSPORTE Y MOVIMIENTO VERTICAL Y HORIZONTAL DE LOS MATERIALES EN OBRA, INCLUSO CARGA Y DESCARGA DE LOS CAMIONES. PREPARACIÓN DEL APOYO A REVESTIR. REGULARIZACIÓN DEL REVESTIMIENTO, ELIMINACIÓN DE RESTOS, LIMPIEZA FINAL Y RETIRADA DE ESCOMBROS A VERTEDERO, ANDAMIOS Y MEDIOS AUXILIARES NECESARIOS.
cRITERIO DE MEDICION;
Si los huecos no alcanzan a 4 m2, no se efectúa descuento.
Se Descontara el 50% de huecos para una superficie entre 4 y 8 m2.
Huecos superiores a8 m2, se descontara el 100%.
Incluye saneado de fachada, con p/p de decapdo de pinturas existentes, repicado de morteros deteriorados y su posterior restitucion con morteros de reparacion.</t>
  </si>
  <si>
    <t>10.02</t>
  </si>
  <si>
    <t>ENFOSCADO</t>
  </si>
  <si>
    <t>Formación de revestimiento continuo de mortero de cemento m-5, maestreado, de 15 mm de espesor, aplicado sobre paramento vertical exterior acabado superficial remolinado. Incluso p/p de colocación de malla de fibra de vidrio antiálcalis para refuerzo de encuentros entre materiales diferentes y en los frentes de forjado, con solape mínimo de 20cm, formación de juntas, rincones, maestras con separación entre ellas no superior a un metro, aristas, mochetas, jambas, dinteles, remates en los encuentros con paramentos,  revestimientos u otros elementos existentes en su superficie. Incluye puente de unión sika top50 o similar donde sea necesario, humedecido, limpieza del paramento previa al revoco, cualquier otro material o procedimiento necesario y limpieza final. Ejecutado según normativa vigente. Medido deduciendo huecos.</t>
  </si>
  <si>
    <t>10.03</t>
  </si>
  <si>
    <t>VIERTEAGUAS CERÁMICO Y PIEZAS EN "L" (GOTERÓN)</t>
  </si>
  <si>
    <t>Suministro y colocación de piezas cerámicas manuales sin goterón, de las mismas características que las existentes a confirmar por la DF, colocadas con mortero mixto 1:2:10, elaborado en la obra con hormigonera de 165L, sobre perfil de aluminio en "L" de dimensiones 8+3cm colocado en toda la longitud de la obertura haciendo la función de goterón. Colocado con una pendiente mínima del 3%.
Incluye p.p. de regularización previa de la base de soporte e impermeabilización mediante aplicación de doble capa de pintura bituminosa.
Incluye p.p. de esmaltado de perfil "L" mediante la aplicación con paletina de una capa de imprimación selladora y dos capas de esmalte sintético sobre perfil de aluminio en color idéntico al del paramento en el que se ubica.
Incluye p.p. de sellado entre juntas y remates con silicona neutra del mismo color que el vierteaguas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</si>
  <si>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10.04</t>
  </si>
  <si>
    <t>VIERTEAGUAS CERÁMICO Y DOBLE PIEZA EN "L" (DOBLE GOTERÓN)</t>
  </si>
  <si>
    <t>Suministro y colocación de doblado de piezas cerámicas manuales sin goterón, de las mismas características que las existentes a confirmar por la DF, colocadas con mortero mixto 1:2:10, elaborado en la obra con hormigonera de 165L, sobre dolbe perfil de aluminio en "L" de dimensiones 8+3cm colocado en toda la longitud del antepecho o coronación de cubierta la función de doble goterón. Colocado con una pendiente mínima del 3%.
Incluye p.p. de regularización previa de la base de soporte e impermeabilización mediante aplicación de doble capa de pintura bituminosa.
Incluye p.p. de sellado entre juntas y remates con silicona neutra del mismo color que el vierteaguas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</si>
  <si>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10.05</t>
  </si>
  <si>
    <t>VIERTEAGUAS SAN VICENTE ABUJARDADO 25CM</t>
  </si>
  <si>
    <t>Suministro y colocación de vierteaguas en balconeras y entradas a recinto, de 25cm de ancho y 30mm de espesor en piedra de San Vicente abujardada, colocado con mortero mixto 1:2:10, elaborado en la obra con hormigonera de 165L, y sellado entre juntas y remates con silicona neutra del mismo color que el vierteaguas.
Colocado con una pendiente mínima del 3%.
Completar la información de esta partida consultando planos y memoria. 
Incluye p.p. de gestión de residuos de la construcción según normativa vigente, RD 105/2008 y 89/2010, incluyendo tasas y certificados de gestión de residuos así como los gastos y trámites necesarios para el correcto cumplimiento.
Incluye p.p. de ayudas de albañilería.
Ud de obra acabada.</t>
  </si>
  <si>
    <t>10.06</t>
  </si>
  <si>
    <t>ZÓCALO SAN VICENTE ABUJARDADO 30CM</t>
  </si>
  <si>
    <t>Suministro y colocación de zócalo de 30cm de altura y 30mm de espesor en piedra de San Vicente abujardada, colocado con mortero mixto 1:2:10, elaborado en la obra con hormigonera de 165L, y colocado enrasado con paramento vertical.
Incluye p.p. de rejuntado en juntas verticales.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</si>
  <si>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10.07</t>
  </si>
  <si>
    <t>TRATAMIENTO MUROS MAMPOSTERIA</t>
  </si>
  <si>
    <t>Tratamiento de muros de obra de fábrica de mamposteria y/o ladrillo, para quedar vistos, mediante repicado del revestimiento actual con retirada de escombros, saneado del paramento con agua a presión media, posterior rejuntado con reposición de material con mortero tipo Basf Albaria Alletamento tintado o equivalente, y posterior acabado con Keim Lotexan-N o equivalente.
Elaborado en la obra con hormigonera de 165L. 
Incluye p.p. de medios auxiliares, protecciones y limpieza final. 
Incluye p.p. de montaje y desmontaje de andamio homologado para trabajos en altura.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</si>
  <si>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10.08</t>
  </si>
  <si>
    <t>REBOZADO ENLUCIDO INTERIOR</t>
  </si>
  <si>
    <t>Formación de revoque enlucido sobre paramentos verticales, con mortero mixto 1:4, interior de armarios de instalaciones. 
Elaborado en la obra con hormigonera de 165L. 
Incluye p.p. de limpieza del soporte con p.p. de maestreada por aristas, ángulos y rincones. 
Incluye limpieza del soporte y p.p. de regladas por aristas y ángulos y MECAFINO. 
Incluye p.p. de tejido mallatex de resistencia a tracción 170 Kgf / daN, especialmente en cambios de tipo de soporte. 
Incluye p.p. de medios auxiliares, protecciones y limpieza final. 
Preparado para posterior pintado.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</si>
  <si>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10.09</t>
  </si>
  <si>
    <t>ENFOSCADO MASTREADO EXTERIOR PARA PINTAR</t>
  </si>
  <si>
    <t>Formación de revoco maestreado sobre paramentos verticales exteriores, hasta 300cm, con mortero mixto 1:4, para posterior pintado. 
Elaborado en la obra con hormigonera de 165L. 
Incluye p.p. de limpieza del soporte con p.p. de maestreada por aristas, ángulos y rincones. 
Incluye limpieza del soporte y p.p. de regladas por aristas y ángulos y MECAFINO. 
Incluye p.p. de tejido mallatex de resistencia a tracción 170 Kgf / daN, especialmente en cambios de tipo de soporte. 
Incluye p.p. de medios auxiliares, protecciones y limpieza final. 
Incluye p.p. de montaje y desmontaje de andamio homologado para trabajos en altura.
Preparado para posterior pintado.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</si>
  <si>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10.10</t>
  </si>
  <si>
    <t>ENYESADO BUENA VISTA VERTICAL</t>
  </si>
  <si>
    <t>Enyesado a buena vista sobre paramento vertical,con yeso YG, acabado liso con yeso YF, mediante máquina de proyectado.
Incluye limpieza del soporte y p.p. de regladas por aristas, rincones y zócalos.
Incluye p.p. cajones de instalaciones.
Incluye p.p. de protección de aristas con cantoneras de acero galvanizado.
Incluye formación de regladas para recibir el zócalo.
Incluye p.p. de tejido mallatex de resistencia a tracción 170KgF/daN, especialmente en cambios de tipo de soporte y uniones con pilares.
Incluye protección de arista con cantonera de acero galvanizado con canto romo de 3mm, para un yeso de revestimiento de 8mm.
Limpieza de residuos.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</si>
  <si>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10.11</t>
  </si>
  <si>
    <t>ENYESADO BUENA VISTA HORIZONTAL ABOVEDADO</t>
  </si>
  <si>
    <t>Enyesado a buena vista sobre paramento horizontal abovedado interior, con yeso YG, acabado liso con yeso YF, mediante máquina de proyectado. 
Incluye formación de aristas, rincones y MECAFINO. 
Incluye limpieza del soporte y p.p. de regladas por aristas y ángulos. 
Incluye p.p. de aplicación de líquido de imprimación sobre paramentos de hormigón. 
Incluye p.p. de tejido mallatex de resistencia a tracción 170 Kgf / daN, especialmente en cambios de tipo de soporte.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 la información de esta partida consultando planos y memoria. 
Ud de obra acabada.</t>
  </si>
  <si>
    <t>10.12</t>
  </si>
  <si>
    <t>ALICATADO GRES VERTICAL COCINA 20X20CM MOD. BLANCO MATE</t>
  </si>
  <si>
    <t>Suminstro y colocación de alicatado de paramento vertical interior en cocinas, a 3,00 m de altura como máximo, modelo Blanco Mate, de dimensiones 20x20cm, colocadas con mortero adhesivo tipo FERMALANIC  o equivalente, sobre placas de cartón yeso. 
Manteniendo el paramento su plomada y planimetría. Posterior rejuntado con lechada de cemento blanco, con colorante a determinar por la DF, para rellenar juntas.
Incluye p.p. de piezas especiales, con junquillo de acero inoxidable, modelo Promate 3 de Butech o equivalente, en aristas, finales de alicatado, cambios de plano, etc. 
Incluye p.p. de caja de material de reposición de piezas de gres para cada entidad.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</si>
  <si>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10.13</t>
  </si>
  <si>
    <t>ALICATADO GRES VERTICAL BAÑOS 61X31CM TIPO 1</t>
  </si>
  <si>
    <t>Suminstro y colocación de alicatado de paramento vertical interior en baños, a 3,00 m de altura como máximo, modelo Fusion Natura de Roca o equivalente (color a determinar por la DF), de dimensiones 61x31cm, colocadas con mortero adhesivo tipo FERMALANIC  o equivalente, sobre placas de cartón yeso. 
Manteniendo el paramento su plomada y planimetría. Posterior rejuntado con lechada de cemento blanco, con colorante a determinar por la DF, para rellenar juntas.
Incluye p.p. de piezas especiales, con junquillo de acero inoxidable, modelo Promate 3 de Butech o equivalente, en aristas, finales de alicatado, cambios de plano, etc. 
Incluye p.p. de caja de material de reposición de piezas de gres para cada entidad.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</si>
  <si>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10.14</t>
  </si>
  <si>
    <t>ALICATADO GRES VERTICAL BAÑOS 31X31CM TIPO 2</t>
  </si>
  <si>
    <t>Suminstro y colocación de alicatado de paramento vertical interior en baños, a 3,00 m de altura como máximo, modelo Fusion Natura Mosaico de Roca o equivalente (color a determinar por la DF), de dimensiones 31x31cm, colocadas con mortero adhesivo tipo FERMALANIC  o equivalente, sobre placas de cartón yeso. 
Manteniendo el paramento su plomada y planimetría. Posterior rejuntado con lechada de cemento blanco, con colorante a determinar por la DF, para rellenar juntas.
Incluye p.p. de piezas especiales, con junquillo de acero inoxidable, modelo Promate 3 de Butech o equivalente, en aristas, finales de alicatado, cambios de plano, etc. 
Incluye p.p. de caja de material de reposición de piezas de gres para cada entidad.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</si>
  <si>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10.15</t>
  </si>
  <si>
    <t>FALSO TECHO DE PLACA DE CARTÓN YESO</t>
  </si>
  <si>
    <t>Suminstro y colocación de falso techo de placa de cartón yeso de 15mm de espesor, para revestir, colocado colgado del techo con perfiles de acero galvanizado con primarios cada 40cm y secundarios cada 50cm. Incluye piezas especiales para formación de registro total para la extracción de las unidades interiores de climatización, según especificaciones técnicas de proyecto a validar por la DF. 
Incluye p.p. de formación de tabicas, cambios de nivel, etc. 
Incluye relleno y pulido de juntas con cinta y pasta específica.
Incluye p.p. de faldones y cornisas de remate.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</si>
  <si>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10.16</t>
  </si>
  <si>
    <t>FALSO TECHO DE PLACA DE CARTÓN YESO HIDRÓFUGO</t>
  </si>
  <si>
    <t>Suminstro y colocación de falso techo de placa de cartón yeso hidrófugo, de 15mm de espesor, para revestir, colocado colgado del techo con perfiles de acero galvanizado con primarios cada 40cm y secundarios cada 50cm. Incluye piezas especiales para formación de registro total para la extracción de las unidades interiores de climatización, según especificaciones técnicas de proyecto a validar por la DF. 
Incluye p.p. de formación de tabicas, cambios de nivel, etc. 
Incluye relleno y pulido de juntas con cinta y pasta específica para cartón yeso hidrófugo.
Incluye p.p. de faldones, cornisas de remate y registros, un registro para cuarto como mínimo.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</si>
  <si>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10.17</t>
  </si>
  <si>
    <t>FORMACIÓN DE CORTINERO CONTINÚO DE 10X10CM</t>
  </si>
  <si>
    <t>Formación de cortinero contínuo en falsos techos, de sección 10x10cm según detalle, con tabica reculada en el plano que vuela con retorno de 3cm para ocultación de elementos, realizado a base de placa de cartón yeso de 15mm de espesor fijada a estructura metálica de falso techo, con sistema de fijación fija, según especificaciones técnicas de proyecto a validar por la DF. 
Incluye relleno y pulido de juntas con cinta y pasta específica para cartón yeso.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</si>
  <si>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10.18</t>
  </si>
  <si>
    <t>REGISTRO DM FALSO TECHO 120X60CM</t>
  </si>
  <si>
    <t>Suministro y colocación de registro de falso techo, a base de DM hidrófugo de 16mm de espesor, de dimensiones 120x60cm, para pintar, colocada fijada a la estructura de falso techo, con cerco de listón de madera con refundido perimetral para encintar y empastar, totalmente oculto.
Incluye p.p. de cierre click-clack, cadenilla y visagras tipo cazoleta.
Incluye relleno y pulido de juntas con cinta y pasta específica.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</si>
  <si>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10.19</t>
  </si>
  <si>
    <t>FALSO TECHO EXTERIOR DE PLACA DE MADERA CEMENTO</t>
  </si>
  <si>
    <t>Suministro y colocación de falso techo de placa de VIROC de color gris cemento o equivalente, de 16mm de espesor, con tratamiento hidrofugante, colocado colgado del techo con perfiles de acero galvanizado con primarios cada 40cm y secundarios cada 50cm, según plano de replanteo a confirmar por la DF.
Incluye p.p. de formación de tabicas, cambios de nivel, registro de instalaciones, etc. 
Incluye p.p. de faldones y cornisas de remate.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</si>
  <si>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10.20</t>
  </si>
  <si>
    <t>REVESTIMIENTO EXTERIOR DE PLACA MADERA CEMENTO</t>
  </si>
  <si>
    <t>Suministro y colocación de revestimiento exterior de VIROC de color gris cemento o equivalente, de 19mm de espesor, con tratamiento hidrofugante, colocado apoyado sobre estructura metálica (medida en partida a parte), según plano de replanteo a confirmar por la DF.
Incluye p.p. de formación de piezas especiales y de remate.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</si>
  <si>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10.21</t>
  </si>
  <si>
    <t>SOBRE COCINA E= 20MM</t>
  </si>
  <si>
    <t>Suministro y colocación de pieza de encimera Silestone Blanco Zeus o equivalente, realizado a base de tablero de 20mm, perimetralmente dispondrá de 20+20mm de espesor, apoyado sobre mobiliario de cocina, y fijado con adhesivos específicos.
Incluye p.p. los cantos pulidos, achaflanados y perforaciones para fregadero y placa de cocción.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</si>
  <si>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10.22</t>
  </si>
  <si>
    <t>FRONTAL COCINA E=12MM</t>
  </si>
  <si>
    <t>Suministro y colocación de pieza de Silestone Blanco Zeus  o equivalente, realizado a base de tablero de 12mm, adherido a paramento vertical con adhesivos específicos.
Incluye p.p. los cantos pulidos, achaflanados y perforaciones para mecanismos.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</si>
  <si>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10.23</t>
  </si>
  <si>
    <t>ENCIMERA BAÑO E= 2CM</t>
  </si>
  <si>
    <t>Suministro y colocación de encimera de Silestone Blanco Zeus  o equivalente, realizado a base de tablero de 20mm, perimetralmente dispondrá de 20+20mm de espesor, apoyado sobre estructura metálica no vista (incluída)  en acero galvanizado (perfiles L y T) soldados entre sí y fijados mecánicamente a paramento vertical.
Incluye p.p. los cantos pulidos, achaflanados y perforaciones para lavabo y grifería.
Incluye p.p. de perfilería metálica en acero galvanizado, fijaciones mecánicas y todos los elementos necesarios para el correcto soporte de la unidad.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</si>
  <si>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10.24</t>
  </si>
  <si>
    <t>REMATE MARMOL E=12MM AJUSTE PLATO DE DUCHA</t>
  </si>
  <si>
    <t>Suministro y colocación de pieza de Silestone Blanco Zeus  o equivalente de 12mm de espesor, apoyado sobre recrecido de pavimento y adherido con mortero adhesivo tipo FERMALANIC  o equivalente, para ajuste de plato de ducha a paramentos verticales, de dimensiones irregulares hasta 50cm2.
Incluye p.p. de cantos pulidos y achaflanados.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</si>
  <si>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Total 10</t>
  </si>
  <si>
    <t>11</t>
  </si>
  <si>
    <t>PAVIMENTOS</t>
  </si>
  <si>
    <t>11.01</t>
  </si>
  <si>
    <t>SUBBASE GRAVAS 15CM</t>
  </si>
  <si>
    <t>Formación de encachado de grava de granulometría continua de 15cm de espesor, sin elementos plásticos, de características definidas en memoria. 
Incluye p.p. de suministro y colocación de  una lámina nodular de (polietileno de alta densidad (PEAD)) de color marrón unida por termofusión a un geotextil no tejido de polipropileno calandrado para protección y drenaje vertical, principalmente.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</si>
  <si>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11.02</t>
  </si>
  <si>
    <t>SOLERA HORMIGÓN ARMADO 15CM</t>
  </si>
  <si>
    <t>Formación de solera de hormigón HA-250 de 15cm de espesor, en horizontal según detalle y plano de replanteo, de consistencia plástica y tamaño máximo del árido de 20mm, vertido con los medios necesarios, y armado con barras ø8c/15 (mallazo electrosoldado), en ambos sentidos, acero B500S de límite elástico 510N/mm2 en barras corrugadas. Hormigón extendido, maestreado, nivelado, vibrado, curado y alisado.
Incluye junta de dilatación en juntas de hormigonado muro-solera, pilares-solera.
Incluye p.p. de formación de refuerzo para arranque de escalera formado por placa de anclaje de 340x200mm y 40mm de espesor la cuál llevará 4 pernos de anclaje de D12mm formadas a base de acero corrugado, y embebido en zuncho lineal de 6D12e8c20cm (incluído).
La solera se entregará a muros y pilares con una pieza de porex de 1cm de espesor.
Incluye p.p. de colocación de porexpan en todo su perímetro, formación de cortes y cortes en forma de rombo en el perímetro de pilares.
Incluye p.p. de formación de junta de dilatación.
Incluye p.p. de barrera de vapor con una lámina de polietileno de 50 micras de espesor y 48g/m2.
NOTA: La solera se ejecutará en dos fases, primera capa de hormigón de unos 3cm de grosor, aproximadamente, y posteriormente el resto de solera armada y terminada una vez finalizada la rehabilitación. Una vez finalizada y fratasada la solera se colocará una moqueta de 2 ª calidad en toda la superficie para su protección.
Incluye p.p. de bomba para el hormigonado, así como los medios auxiliares necesarios o cortes de vía pública si fuesen necesarios.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</si>
  <si>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11.03</t>
  </si>
  <si>
    <t>Base de mortero de cemento.</t>
  </si>
  <si>
    <t>Formación de base de mortero de cemento CEM II/B-P 32,5 N tipo M-10, de 4 cm de espesor, maestreada, fratasada y preparada para su posterior uso como soporte de pavimento. Incluso p/p de replanteo y marcado de los niveles de acabado, colocación de banda de panel rígido de poliestireno expandido de 10 mm de espesor en el perímetro, rodeando los elementos verticales y en las juntas estructurales, formación de las juntas de retracción y curado de la superficie.</t>
  </si>
  <si>
    <t>11.04</t>
  </si>
  <si>
    <t>RECRECIDO DE PAVIMENTO DE 7 CM</t>
  </si>
  <si>
    <t>Formación de Base para pavimento interior, de 70 mm de espesor, de mortero premezclado en seco a base de cemento, árido calizo de granulometría seleccionada y aditivos químicos CT - C20 - F5 según UNE-EN 13813, aplicado manualmente.
Incluye;
.- p.p. de replanteo y marcado de los niveles de acabado, colocación de banda de panel rígido de poliestireno expandido de 10 mm de espesor en el perímetro, rodeando los elementos verticales y en las juntas estructurales, formación de las juntas de retracción y curado de la superficie.
.- p.p. de puente de union en caso necesario
.- p.p de bomba de vertido en caso de ser necesarios.
.- p.p. de medios y materiales auxiliares necesarios para la correcta ejecución de la partida.
.- p.p. de ayudas de albañilería.
Incluye p.p. de gestión de residuos de la construcción según normativa vigente, RD 105/2008 y 89/2010, incluyendo tasas y certificados de gestión de residuos así como los gastos y trámites necesarios para el correcto cumplimiento.
Incluye p.p. de ayudas de albañilería.
Completa la información de esta partida consultando planos y memoria 
Ud de obra acabada</t>
  </si>
  <si>
    <t>11.05</t>
  </si>
  <si>
    <t>MORTERO AUTONIVELANTE</t>
  </si>
  <si>
    <t>Realizacion de capa de acabado superior mediante Capa fina de pasta niveladora de suelos, tipo CT C20 F6 según UNE-EN 13813, de 2 mm de espesor, aplicada manualmente, para regularización y nivelación de la superficie soporte interior de hormigón o mortero, previa aplicación de imprimación de resinas sintéticas modificadas, que actúa como puente de unión (incluido la preparación del soporte), preparada para recibir pavimento.
Incluye p.p. de gestión de residuos de la construcción según normativa vigente, RD 105/2008 y 89/2010, incluyendo tasas y certificados de gestión de residuos así como los gastos y trámites necesarios para el correcto cumplimiento.
Incluye p.p. de ayudas de albañilería.
Completa la información de esta partida consultando planos y memoria 
Ud de obra acabada</t>
  </si>
  <si>
    <t>11.06</t>
  </si>
  <si>
    <t>PAVIMENTO DE MORTERO ARMARIOS INSTALACIONES</t>
  </si>
  <si>
    <t>Formación de pavimento mediante capa de mortero de 5cm de espesor, acabado enlucido, realizado en obra con hormigonera de 165L.
Incluye p.p. de aditivos impermeabilizantes.
Incluye p.p. de Mallatex, en toda la horizontal.
Incluye formación de pendientes, sumidero y conexión de este a la red general de saneamiento.
Incluye todos los elementos necesarios para su correcta ejecución.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</si>
  <si>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11.07</t>
  </si>
  <si>
    <t>PAVIMENTO EXTERIOR LOSA 60X40X7CM</t>
  </si>
  <si>
    <t>Suministro y colocación de pavimento exterior a base de losas de hormigón prefabricado, de dimensiones 60x40x7cm, modelo Vulcano de Breinco o equivalente en combinación a determinar por la DF, de color Arena y color Ceniza, colocado a rompejuntas sobre soporte de 3cm de lecho de arena, colocada al toque con mortero de cemento M5, y relleno de juntas con arena.
Incluye p.p. de piezas especiales y remate contra paramentos verticales, rejas y sumideros.
Incluye elementos necesarios para su correcta ejecución.
Incluye p.p. de juntas de transición y juntas de dilatación de la casa Schülter  o equivalente, modelo y acabado a determinar por la DF.
Incluye p.p. de suministro de material de acopio para la posible sustitución de piezas futuras.
Incluye limpieza.
NOTA:
- Este tipo de material deberá tener la clasificación correspondiente en función de su uso en lo referente a los índices de resbalicidad, según se estipula en el DB-SUA.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</si>
  <si>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11.08</t>
  </si>
  <si>
    <t>PAVIMENTO EXTERIOR ADOQUIN 20X10X6CM</t>
  </si>
  <si>
    <t>Suministro y colocación de pavimento exterior a base de adoquín prefabricado, de dimensiones 20x10x6cm, modelo Terana Six de Breinco o equivalente a determinar por la DF, colocado a rompejuntas sobre soporte de 3 cm de lecho de arena, colocada al toque con mortero de cemento M5, y relleno de juntas con arena.
Incluye p.p. de piezas especiales y remate contra paramentos verticales, rejas y sumideros.
Incluye elementos necesarios para su correcta ejecución.
Incluye p.p. de juntas de transición y juntas de dilatación de la casa Schülter  o equivalente, modelo y acabado a determinar por la DF.
Incluye p.p. de suministro de material de acopio para la posible sustitución de piezas futuras.
Incluye limpieza.
NOTA:
- Este tipo de material deberá tener la clasificación correspondiente en función de su uso en lo referente a los índices de resbalicidad, según se estipula en el DB-SUA.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</si>
  <si>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11.09</t>
  </si>
  <si>
    <t>FELPUDO BARRERA ANTISUCIEDAD</t>
  </si>
  <si>
    <t>Suministro y colocación de barrera antisuciedad tipo felpudo Tirex  o equivalente, a base de losetas de dimensiones 305x305mm de 12mm de espesor y peso de 9kg/m2, colocado en damero o linea a determinar por la DF. Incluye p.p. de láminas adhesivas y adhesivo específico.
Incluye elementos necesarios para su correcta ejecución.
Incluye p.p. de juntas de transición y juntas de dilatación de la casa Schülter o equivalente, modelo y acabado a determinar por la DF.
Incluye colocación de cartonaje de protección una vez realizada la instalación.
Incluye p.p. de suministro de material de acopio para la posible sustitución de piezas futuras.
Incluye limpieza.
NOTA:
- No se aceptarán los elementos que presenten desplomes respecto a la planeidad del paramento o con defectos de acabado.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</si>
  <si>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11.10</t>
  </si>
  <si>
    <t>PAVIMENTO CONTÍNUO FRATASADO DE ESPESOR HASTA 9CM</t>
  </si>
  <si>
    <t>Formación de pavimento continuo acabado fratasado en color gris oscuro a determinar por la DF, de 9cm de espesor sobre capa de compresión (medida en partida aparte), mediante el suministro y vertido de hormigón HA-25 reforzado con fibras, para la formación de capa de acabado de hasta 9cm de espesor. Incluye cuarzo, fratasado y puente de unión tipo Sika 32 N, para la unión entre hormigón endurecido y fresco y doble capa de barnizado de acabado, a determinar por la DF.
Acabado fratasado con helicoptero en color a determinar por la DF.
Incluye p.p. de encofrados metálicos y de madera, fibras de polipropileno, cortes en juntas de dilatación, sellado de las juntas con masilla Epoxi, curado del homigón mediante Pavicuring o equivalente.
Incluye p.p. de bomba para el hormigonado, así como los medios auxiliares necesarios o cortes de vía pública si fuesen necesarios.
Incluye p.p. de suministro y colocación de moqueta de 2ª calidad para la protección de la superfície de acabado, así como su mantenimiento y retirada hasta la finalización de la obra.
Incluye limpieza.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 .</t>
  </si>
  <si>
    <t>11.11</t>
  </si>
  <si>
    <t>ZÓCALO DM LACADO H=10CM</t>
  </si>
  <si>
    <t>Suministro y colocación de zócalo rectangular en DM hidrófugo, acabado lacado, de dimensiones 100x16mm, con fijaciones adhesivas y mecánicas.
Incluye p.p. de ingleteado en encuentros en esquinas y rincones.
Incluye p.p. de tapado final del mismo material en finales libres.
Incluye p.p. de sellado con masilla acrílica.
Incluye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</si>
  <si>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11.12</t>
  </si>
  <si>
    <t>PARQUET FLOTANTE+ZOCALO</t>
  </si>
  <si>
    <t>Suministro y colocación de parquet laminado, en roble barnizado de color gris claro, model Eligna referenica UM1304 de Quicksteep o equivalente, de dimensiones 1380x156x8mm, colocado con junta libre y barnizado en fábrica. Incluye p.p. de suministro y colocación de zócalo en DM hidrófugo de dimensiones 100x16mm, acabado esmaltado del mismo color que el paramento vertical, color a determinar por la DF.
Incluye p.p. de barrera acústica de 3mm de espesor modelo Transitsound de Quick-step o equivalente, y espuma de polietileno de 2,5mm en toda la superfície.
Incluye elementos necesarios para su correcta ejecución.
Incluye p.p. de juntas de transición y juntas de dilatación de la casa Schülter, o equivalente modelo y acabado a determinar por la DF.
Incluye colocación de cartonaje de protección una vez realizada la instalación.
Incluye p.p. de suministro de material de acopio para la posible sustitución de piezas futuras.
Incluye limpieza.
NOTA:
- No se aceptarán los elementos que presenten desplomes respecto a la planeidad del paramento, elementos rayados o con defectos de acabado.
- Este tipo de material deberá tener la clasificación correspondiente en función de sus propiedades de reacción y resistencia frente al fuego, según se estipula en el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</si>
  <si>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11.13</t>
  </si>
  <si>
    <t>ESCALÓN MACIZO DE MADERA DE ROBLE TEÑIDO</t>
  </si>
  <si>
    <t>Formación de escalonado mediante piezas de madera maciza de roble barnizado y teñido, a confirmar por la DF, formado huella de 30mm y contrahuella de 20mm, colocado adherido a estructura metálica y clavado con puntas finas.
Incluye p.p. de zanquín de DM hidrófugo de 10cm de altura, pintado en el mismo color que el paramento vertical, color a determinar por la DF.
Incluye elementos necesarios para su correcta ejecución.
Incluye p.p. de suministro de material de acopio para la posible sustitución de piezas futuras.
Incluye limpieza y protección una vez colocado.
Ver planos de detalle y comprobación de medidas en obra.
NOTA:
- Este tipo de material deberá tener la clasificación correspondiente en función de su uso en lo referente a los índices de resbalicidad, según se estipula en el DB-SUA.
- Este tipo de material deberá tener la clasificación correspondiente en función de sus propiedades de reacción y resistencia frente al fuego, según se estipula en el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</si>
  <si>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11.14</t>
  </si>
  <si>
    <t>PAVIMENTO GRES BAÑOS 31X61CM</t>
  </si>
  <si>
    <t>Suministro y colocación de pavimento cerámico de 31x61cm, modelo Fusion Natura de Roca  o equivalente, color a determinar por la DF, colocadas con mortero adhesivo tipo FERMALANIC o equivalente, y posterior aplicación de lechada para rejuntado de piezas de pavimento en color a determinar por la DF, con un índice de resbalicidad superior a 45, clase C3.
Incluye elementos necesarios para su correcta ejecución.
Incluye p.p. de juntas de transición y juntas de dilatación de la casa Schülter o equivalente, modelo y acabado a determinar por la DF.
Incluye p.p. de suministro de material de acopio para la posible sustitución de piezas futuras.
Incluye limpieza.
NOTA:
- No se aceptarán los elementos que presenten desplomes respecto a la planeidad del paramento, elementos rayados o con defectos de acabado.
- Este tipo de material deberá tener la clasificación correspondiente en función de su uso en lo referente a los índices de resbalicidad, según se estipula en el DB-SUA.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</si>
  <si>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11.15</t>
  </si>
  <si>
    <t>(RA)ESCALÓN DE RASILLA CERÁMICA MANUAL (ESC. PROTEGIDA)</t>
  </si>
  <si>
    <t>Formacion de pavimento de escalera mediante escalon de rasilla cerámica manual de dimensiones 12x24x1cm, colocadas con mortero adhesivo tipo FERMALANIC o equivalente y posterior aplicación de silicato de etilo.
Incluye p.p. de zanquín lateral en entrega contra paramentos verticales.
Incluye p.p. de aplicación de silicato de etilo en toda la superfície cerámica así como la protección de los elementos de madera.
Incluye elementos necesarios para su correcta ejecución.
Incluye p.p. de suministro de material de acopio para la posible sustitución de piezas futuras.
Incluye limpieza y protección una vez colocado.
Ver planos de detalle y comprobación de medidas en obra.
NOTA:
- Este tipo de material deberá tener la clasificación correspondiente en función de su uso en lo referente a los índices de resbalicidad, según se estipula en el DB-SUA.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</si>
  <si>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11.16</t>
  </si>
  <si>
    <t>PAVIMENTO DE RASILLA CERÁMICA MANUAL (ESC. PROTEGIDA)</t>
  </si>
  <si>
    <t>Suministro y colocación de pavimento de rasilla cerámica manual de dimensiones 12x24x1cm, colocadas con mortero adhesivo tipo FERMALANIC o equivalente y posterior aplicación de silicato de etilo.
Incluye p.p. de zanquín lateral en entrega contra paramentos verticales.
Incluye p.p. de aplicación de silicato de etilo en toda la superfície cerámica así como la protección de los elementos de madera.
Incluye elementos necesarios para su correcta ejecución.
Incluye p.p. de suministro de material de acopio para la posible sustitución de piezas futuras.
Incluye limpieza y protección una vez colocado.
Ver planos de detalle y comprobación de medidas en obra.
NOTA:
- Este tipo de material deberá tener la clasificación correspondiente en función de su uso en lo referente a los índices de resbalicidad, según se estipula en el DB-SUA.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</si>
  <si>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11.17</t>
  </si>
  <si>
    <t>MAMPERLAN DE MADERA (ESCALERA PROTEGIDA)</t>
  </si>
  <si>
    <t>Formación de remate de peldaño, mediante mamperlán de longitud variable, formado por perfil de aluminio, con revestimiento de madera de pino tratada en autoclave, de 65mm de anchura y 33mm de altura.
Incluye p.p. de limpieza y preparación de la superfície de soporte, replanteo y fijación del perfil con adhesivo y resolución de encuentros.
Incluye p.p. de lijado de la superfície, limpieza, imprimación y barnizado.
Incluye p.p. de tratamiento con aceites tipo lasur.
Incluye p.p. de retorno en lateral visto.
Incluye elementos necesarios para su correcta ejecución.
Incluye p.p. de suministro de material de acopio para la posible sustitución de piezas futuras.
Incluye limpieza y protección una vez colocado.
Ver planos de detalle y comprobación de medidas en obra.
NOTA:
- Este tipo de material deberá tener la clasificación correspondiente en función de su uso en lo referente a los índices de resbalicidad, según se estipula en el DB-SUA.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</si>
  <si>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11.18</t>
  </si>
  <si>
    <t>PAVIMENTO DE RASILLA CERÁMICA MANUAL (CUBIERTA)</t>
  </si>
  <si>
    <t>Suministro y colocación de pavimento de rasilla cerámica manual de dimensiones 12x24x1cm, colocadas con mortero adhesivo tipo FERMALANIC o equivalente.
Incluye p.p. de minvel lateral en entrega contra paramentos verticales.
Incluye elementos necesarios para su correcta ejecución.
Incluye p.p. de suministro de material de acopio para la posible sustitución de piezas futuras.
Incluye limpieza.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</si>
  <si>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11.19</t>
  </si>
  <si>
    <t>PAVIMENTO EXTERIOR ELEVADO TARIMA SINTÉTICA GRIS</t>
  </si>
  <si>
    <t>Suministro y colocación de pavimento elevado exterior a base de lamas de tarima tecnológica Visendum o equivalente en color a determinar por la DF, de dimensiones 2000x138x23mm, acabado estriado, fijadas mediante clips ocultos de acero inoxidable a rastrelado de madera de pino cuperizado de 50x50mm, fijado mediante uniones mecánicas y masilla de poliuretano apta para exteriores a subestructura de elevación y nivelación de cubierta.
Incluye soportes regulables de altura variable de entre 10-80cm a base de bases y terminales de PVC y perfil tubular hueco de PVC fijado a base y terminal, arriostrado superiormente con rastrelado de madera de pino cuperizado.
Incluye p.p. de clips, grapas y tornillería en acero inoxidable.
Incluye p.p. de tabicas, mamperlan y piezas especiales en perímetros y entregas contra paramentos verticales y cambios de pavimento.
Incluye p.p. de recortes, calzos de nivelación y elementos de fijación.
Incluye transporte y movimiento del material en obra. Replanteo de los ejes del rastrelado y marcado de niveles, colocación, nivelación y fijación de rastrelado.
Incluye p.p. de formación de registro en las zonas indicadas, según planos de detalle.
Incluye elementos necesarios para su correcta ejecución.
Incluye p.p. de suministro de material de acopio para la posible sustitución de piezas futuras.
Incluye limpieza y protección del pavimento instalado.
NOTA:
- Este tipo de material deberá tener la clasificación correspondiente en función de su uso en lo referente a los índices de resbalicidad, según se estipula en el DB-SUA.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</si>
  <si>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Total 11</t>
  </si>
  <si>
    <t>12</t>
  </si>
  <si>
    <t>PINTURA</t>
  </si>
  <si>
    <t>12.01</t>
  </si>
  <si>
    <t>PINTURA SOBRE REVOCO EXTERIOR</t>
  </si>
  <si>
    <t>Pintado de paramento vertical exterior de mortero, con pintura plástica, color a determinar por la DF, con acabado liso, a más de 3,00 m de altura, con capa selladora y tres de acabado. 
Previa masillado y esmerilado. 
Incluye limpieza final. 
Incluye disposición de medios de seguridad y protección reglamentarios. 
Incluye p.p. de montaje y desmontaje de andamio homologado para trabajos en altura.
Se entregará ficha de idoneidad de cada pintura. 
INCLUYE CERTIFICADOS DE GARANTÍA Y SELLO DE CALIDAD.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</si>
  <si>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12.02</t>
  </si>
  <si>
    <t>PINTURA SOBRE REVOCO INTERIOR</t>
  </si>
  <si>
    <t>Pintado de paramentos verticales interiores, de enlucido de mortero, con pintura plástica, color a determinar por la DF, con acabado liso, con capa selladora y tres de acabado. 
Previo almáciga y esmerilado. Incluye remate en las entregas con la carpintería de aluminio y de madera. 
Limpieza de escombros.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</si>
  <si>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12.03</t>
  </si>
  <si>
    <t>PINTURA VERT.YESO, AL PLASTICO LISO COLOR</t>
  </si>
  <si>
    <t>Pintado de paramento vertical de yeso, con pintura plástica con acabado liso en color a determinar por la DF, 3,00 m de altura como máximo, con capa selladora y tres de acabado. 
Previo lijado y masillado. Incluye remate en las entregas con la carpintería de aluminio y de madera. 
Limpieza de residuos.
Incluye p.p. de protección de pavimentos y paramentos.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</si>
  <si>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12.04</t>
  </si>
  <si>
    <t>PINTURA HORIZONTAL YESO, AL PLASTICO LISO COLOR</t>
  </si>
  <si>
    <t>Pintado de paramentos horizontales de yeso o cartón yeso, con pintura plástica con acabado liso en color a determinar por la DF, 3,00 m de altura como máximo, con capa selladora y tres de acabado. 
Previo lijado y masillado.
Incluye p.p. de protección de pavimentos y paramentos.
Limpieza de residuos.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</si>
  <si>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12.05</t>
  </si>
  <si>
    <t>PINTURA HORIZONTAL ABOVEDADO YESO, AL PLASTICO LISO COLOR</t>
  </si>
  <si>
    <t>Pintado de paramentos horizontales, a más de 300cm de altura, abovedados de yeso, con pintura plástica con acabado liso en color a determinar por la DF, 3,00 m de altura como máximo, con capa selladora y tres de acabado.
Incluye p.p. de cambio de color en estructura horizontal de forjado (vigas), en color a determinar por la DF.
Previo lijado y masillado.
Incluye p.p. de andamio para trabajos en altura.
Incluye p.p. de protección de pavimentos y paramentos.
Limpieza de residuos.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</si>
  <si>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12.06</t>
  </si>
  <si>
    <t>PINTURA INCLINADA ABOVEDADO YESO, AL PLASTICO LISO COLOR</t>
  </si>
  <si>
    <t>Pintado de paramentos inclinados abovedados de yeso a más de 300cm de altura, con pintura plástica con acabado liso en color a determinar por la DF, 3,00 m de altura como máximo, con capa selladora y tres de acabado.
Incluye p.p. de cambio de color en estructura horizontal de forjado (vigas), en color a determinar por la DF.
Previo lijado y masillado.
Incluye p.p. de andamio para trabajos en altura.
Incluye p.p. de protección de pavimentos y paramentos.
Limpieza de residuos.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Ut. de obra acabada</t>
  </si>
  <si>
    <t>12.07</t>
  </si>
  <si>
    <t>Barnizado de vigas de madera</t>
  </si>
  <si>
    <t>Barniz al agua, para interiores, incoloro, acabado brillante, sobre superficie de elemento estructural de madera, preparación del soporte, mano de fondo acuoso protector, insecticida, fungicida y termicida (rendimiento: 0,22 l/m²) y dos manos de acabado con barniz al agua a poro cerrado (rendimiento: 0,055 l/m² cada mano).</t>
  </si>
  <si>
    <t>Total 12</t>
  </si>
  <si>
    <t>13</t>
  </si>
  <si>
    <t>CARPINTERÍA EXTERIOR de ALUMINIO</t>
  </si>
  <si>
    <t>13.01</t>
  </si>
  <si>
    <t>VENTANA DOS HOJAS BATIENTES V16 73X111CM</t>
  </si>
  <si>
    <t>Suministro y colocación de ventana de dos hojas batientes de dimensiones totales 73x111cm, de aluminio lacado Qualicoat RAL 9010 mate a confirmar por la DF. Formado por dos hojas batientes de 73x111cm. Perfileria Extrual, serie E75 o equivalente con rotura de puente térmico y dando cumplimiento al CTE-DB-HS-3; clasificación 4 a la permeabilidad del aire, clasificación mínima 9A a la estanqueidad del agua, clasificación mínima C4 a la resistencia al viento.
Incluye aireadores integrados en la perfileria, tipo Airslot 30 del mismo color que el resto de la unidad.
Los marcos dispondran de perfiles tubulares de 4 cámaras de módulo de 85mm con rotura de puente térmico, ésta rotura asegurada por dos barras de poliamida de 15mm.
Incluye herrajes y accesorios de acero inoxidable, prermarcos de acero galvanizado de 40x20mm con gafas resueltas a base de barra corrugada de 18cm de desarrollo, tapetas de 35 o 45mm, según especificaciones técnicas de proyecto.
Incluye p.p. de suministro y colocación de banda EPDM de 30cm de desarrollo mínimo en vierteaguas y los primeros 30cm de remonte del hueco de fachada, adherido con material específico al premarco de acero y a la obra cerámica y posterior sellado de la junta entre la perfileria de aluminio y el premarco del hueco de obra.
Incluye perfiles extrusionados y refuerzos, si son necesarios, angulares y vierteaguas.
Incluye suministro y colocación de acristalamiento translúcido tipo Climalit, formado por vidrio 3/4/4mm, fijado con juntas EPDM de calidad Marina cumpliendo hermeicidad y resistencia a la intemperie, todo según CTE-DB-SU-2.
Incluye manetas y bisagras del mismo color que la perfileria.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lacado,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</si>
  <si>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Total 13</t>
  </si>
  <si>
    <t>14</t>
  </si>
  <si>
    <t>CARPINTERIA EXTERIOR MADERA</t>
  </si>
  <si>
    <t>14.01</t>
  </si>
  <si>
    <t>BALCONERAS y PERSIANA ALICANTINA</t>
  </si>
  <si>
    <t>14.01.01</t>
  </si>
  <si>
    <t>BALCONERA V1 170X295CM</t>
  </si>
  <si>
    <t>Suministro y colocación de carpintería exterior en madera de Melis de 1ª calidad, pintado con esmalte al aceite tipo Livos de Keim o equivalente a determinar por la DF, para balconera practicable de dos hojas hojas en arco, de dimensiones 170x295cm (altura variable; arco).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</si>
  <si>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14.01.02</t>
  </si>
  <si>
    <t>BALCONERA V2 147X295CM</t>
  </si>
  <si>
    <t>Suministro y colocación de carpintería exterior en madera de Melis de 1ª calidad, pintado con esmalte al aceite tipo Livos de Keim o equivalente a determinar por la DF, para balconera practicable de dos hojas hojas en arco, de dimensiones 147x295cm (altura variable; arco).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</si>
  <si>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14.01.03</t>
  </si>
  <si>
    <t>BALCONERA V3 123X208CM</t>
  </si>
  <si>
    <t>Suministro y colocación de carpintería exterior en madera de Melis de 1ª calidad, pintado con esmalte al aceite tipo Livos de Keim o equivalente a determinar por la DF, para balconera practicable de dos hojas hojas, de dimensiones 123x208cm.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</si>
  <si>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14.01.04</t>
  </si>
  <si>
    <t>BALCONERA V4 110X208CM</t>
  </si>
  <si>
    <t>Suministro y colocación de carpintería exterior en madera de Melis de 1ª calidad, pintado con esmalte al aceite tipo Livos de Keim o equivalente a determinar por la DF, para balconera practicable de dos hojas hojas, de dimensiones 110x208cm.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</si>
  <si>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14.01.05</t>
  </si>
  <si>
    <t>VENTANA V5 83X115CM</t>
  </si>
  <si>
    <t>Suministro y colocación de carpintería exterior en madera de Melis de 1ª calidad, pintado con esmalte al aceite tipo Livos de Keim o equivalente a determinar por la DF, para ventana practicable de dos hojas hojas, de dimensiones 83x115cm.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</si>
  <si>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14.01.06</t>
  </si>
  <si>
    <t>VENTANA V6 74X115CM</t>
  </si>
  <si>
    <t>Suministro y colocación de carpintería exterior en madera de Melis de 1ª calidad, pintado con esmalte al aceite tipo Livos de Keim o equivalente a determinar por la DF, para ventana practicable de dos hojas hojas, de dimensiones 74x115cm.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</si>
  <si>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14.01.07</t>
  </si>
  <si>
    <t>VENTANA V7 73X111CM</t>
  </si>
  <si>
    <t>Suministro y colocación de carpintería exterior en madera de Melis de 1ª calidad, pintado con esmalte al aceite tipo Livos de Keim o equivalente a determinar por la DF, para ventana practicable de dos hojas hojas, de dimensiones 73x111cm.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</si>
  <si>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14.01.08</t>
  </si>
  <si>
    <t>VENTANA V8 80X115CM</t>
  </si>
  <si>
    <t>Suministro y colocación de carpintería exterior en madera de Melis de 1ª calidad, pintado con esmalte al aceite tipo Livos de Keim o equivalente a determinar por la DF, para ventana practicable de dos hojas hojas, de dimensiones 80x115cm.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</si>
  <si>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14.01.09</t>
  </si>
  <si>
    <t>BALCONERA V9 90X235CM</t>
  </si>
  <si>
    <t>Suministro y colocación de carpintería exterior en madera de Melis de 1ª calidad, pintado con esmalte al aceite tipo Livos de Keim o equivalente a determinar por la DF, para balconera practicable de dos hojas hojas, de dimensiones 90x235cm.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</si>
  <si>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14.01.10</t>
  </si>
  <si>
    <t>BALCONERA C/CERRADURA + FIJO V10 135X210CM</t>
  </si>
  <si>
    <t>Suministro y colocación de carpintería exterior en madera de Melis de 1ª calidad, pintado con esmalte al aceite tipo Livos de Keim o equivalente a determinar por la DF, para balconera practicable, con cerradura, de una hoja y lateral fijo, de dimensiones de hueco total 135x210cm.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determinar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cerradura de seguridad de tres puntos y maneta.
Incluye suministro de 5 copias de llave para cada unidad, la cuál estará amaestrada con la puerta de acceso al immueble (oficina o vivienda).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</si>
  <si>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14.01.11</t>
  </si>
  <si>
    <t>VENTANA OSCILOBATIENTE + FIJOS V11 135X210CM</t>
  </si>
  <si>
    <t>Suministro y colocación de carpintería exterior en madera de Melis de 1ª calidad, pintado con esmalte al aceite tipo Livos de Keim o equivalente a determinar por la DF, para ventana oscilobatiente con fijo inferior y fijo lateral, de dimensiones de hueco total 135x210cm.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</si>
  <si>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14.01.12</t>
  </si>
  <si>
    <t>BALCONERA C/CERRADURA + FIJO V12 135X210CM</t>
  </si>
  <si>
    <t>Suministro y colocación de carpintería exterior en madera de Melis de 1ª calidad, pintado con esmalte al aceite tipo Livos de Keim o equivalente a determinar por la DF, para balconera practicable, con cerradura, de una hoja y lateral fijo, de dimensiones de hueco total 135x210cm.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3+3/12/4+4, fijado con juntas EPDM de calidad Marina cumpliendo hermeicidad y resistencia a la intemperie, todo según CTE-DB-SU-2.
Incluye p.p. de formación de tapeteado interior de las mismas características que la carpintería.
Incluye p.p. de llaves y cerradura de seguridad de tres puntos (5 llaves por puerta).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</si>
  <si>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14.01.13</t>
  </si>
  <si>
    <t>VENTANA OSCILOBATIENTE + FIJOS V13 135X210CM</t>
  </si>
  <si>
    <t>14.01.14</t>
  </si>
  <si>
    <t>VENTANA V14 90X150CM</t>
  </si>
  <si>
    <t>Suministro y colocación de carpintería exterior en madera de Melis de 1ª calidad, pintado con esmalte al aceite tipo Livos de Keim o equivalente a determinar por la DF, para ventana practicable de dos hojas hojas, de dimensiones 90x150cm.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</si>
  <si>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14.01.15</t>
  </si>
  <si>
    <t>FIJO V15 90X150CM</t>
  </si>
  <si>
    <t>Suministro y colocación de carpintería exterior en madera de Melis de 1ª calidad, pintado con esmalte al aceite tipo Livos de Keim o equivalente a determinar por la DF, para fijo, de dimensiones 72x110cm.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 tipo Climalit, formado por vidrio 3+3/12/4,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</si>
  <si>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14.01.16</t>
  </si>
  <si>
    <t>VENTANA V22 90X115CM</t>
  </si>
  <si>
    <t>Suministro y colocación de carpintería exterior en madera de Melis de 1ª calidad, pintado con esmalte al aceite tipo Livos de Keim o equivalente a determinar por la DF, para ventana practicable de dos hojas hojas, de dimensiones 90x115cm.
Incluye p.p. de premarco en pino de Flandes de 70x35mm, tapajuntas interiores macizos de 70x15mm, herrajes de fijación y cierre de latón.
Incluye p.p. de incorporación de junquillos adaptados a las formas y dimensiones de los diferentes huecos.
Incluye p.p. de doble capa de barnizado previo lijado e imprimación a dterminar por la DF.
Incluye suministro y colocación de acristalamientos tipo Climalit, formado por vidrio 3+3/12/4, fijado con juntas EPDM de calidad Marina cumpliendo hermeicidad y resistencia a la intemperie, todo según CTE-DB-SU-2.
Incluye p.p. de formación de tapeteado interior de las mismas características que la carpintería.
Incluye p.p. de suministro y colocación de banda EPDM de 30cm de desarrollo mínimo en vierteaguas y los primeros 30cm de remonte del hueco de fachada, adherido con material específico al premarco y a la obra cerámica y posterior sellado de la junta entre la carpintería y el premarco del hueco de obra.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pintura,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</si>
  <si>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14.01.17</t>
  </si>
  <si>
    <t>BALCONERA V23 90X235CM</t>
  </si>
  <si>
    <t>14.01.18</t>
  </si>
  <si>
    <t>PERSIANA ALICANTINA</t>
  </si>
  <si>
    <t>Suministro y colocació de persiana enrollable mediante polea metálica (incluída) de madera pintada, tipo Alicantina, realizada a base de lamas de 26x6mm de persiana en madera de pino, acabado pintado en color a determinar por la DF. Las tiras de madera estarán cosidas equidistantemente entre sí mediante cadenilla metálica de acero inoxidable.
Incluye cabezal de madera y zócalo a juego, pintado en el mismo color que las lamas.
Incluye cuerda de accionamiento en color a juego con la persianas.
Incluye p.p. de cáncamos y argollas para su fijación al hueco de fachada.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</si>
  <si>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Total 14.01</t>
  </si>
  <si>
    <t>14.02</t>
  </si>
  <si>
    <t>CARPINTERÍA de MADERA - CONTRAVENTANAS</t>
  </si>
  <si>
    <t>14.02.01</t>
  </si>
  <si>
    <t>NOTA:</t>
  </si>
  <si>
    <t>En el caso en que la propiedad decidiese ejecutar alguna de las unidades de contraventanas interiores (OPCIÓN 2), se descontará la unidad correspondiente de contraventana exterior (OPCIÓN 1).</t>
  </si>
  <si>
    <t>14.02.02</t>
  </si>
  <si>
    <t>CONTRAVENTANA EXTERIOR TIPO V1 170X295CM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</si>
  <si>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balconera en arco tipo V1.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</si>
  <si>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14.02.03</t>
  </si>
  <si>
    <t>CONTRAVENTANA EXTERIOR TIPO V2 147X295CM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</si>
  <si>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balconera en arco tipo V2.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</si>
  <si>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14.02.04</t>
  </si>
  <si>
    <t>CONTRAVENTANA EXTERIOR TIPO V3 123X208CM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</si>
  <si>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balconera tipo V3.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</si>
  <si>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14.02.05</t>
  </si>
  <si>
    <t>CONTRAVENTANA EXTERIOR TIPO V4 110X208CM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</si>
  <si>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balconera tipo V4.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</si>
  <si>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14.02.06</t>
  </si>
  <si>
    <t>CONTRAVENTANA EXTERIOR TIPO V5 83X115CM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</si>
  <si>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ventana tipo V5.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</si>
  <si>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14.02.07</t>
  </si>
  <si>
    <t>CONTRAVENTANA EXTERIOR TIPO V6 74X115CM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</si>
  <si>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ventana tipo V6.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</si>
  <si>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14.02.08</t>
  </si>
  <si>
    <t>CONTRAVENTANA EXTERIOR TIPO V7 73X111CM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</si>
  <si>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ventana tipo V7.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</si>
  <si>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14.02.09</t>
  </si>
  <si>
    <t>CONTRAVENTANA EXTERIOR TIPO V14 90X150CM OPCIÓN 1</t>
  </si>
  <si>
    <t>Suministro y colocación de contraventana practicable y plegable de cuatro hojas, colocada en EXTERIOR de madera maciza de Melis de 1ª calidad, tipo mallorquina con lama móvil, estructura en madera maciza de sección 65x45mm y lama de 40x12mm, pintado con esmalte al aceite tipo Livos de Keim o equivalente a determinar por la DF, para ventana tipo V14. Fijado a hueco de fachada mediante marco perimetral y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</si>
  <si>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Total 14.02</t>
  </si>
  <si>
    <t>Total 14</t>
  </si>
  <si>
    <t>15</t>
  </si>
  <si>
    <t>CARPINTERÍA INTERIOR de MADERA</t>
  </si>
  <si>
    <t>15.01</t>
  </si>
  <si>
    <t>PUERTA PRACTICABLE TIPO PF1-70D</t>
  </si>
  <si>
    <t>Suministro y colocación de puerta interior, en DM, de 40mm de espesor para lacar, acabado lacado blanco a determinar por la DF (incluído), para un hueco de paso libre de 70x210cm. Incluy manetas y herrajes de acero inoxidable mate, model 1808 de Ansamer o equivalente.
Incluye p.p. de tope de puerta en acero inoxidable con goma, fijado mecánicamente al pavimento.
Espesor de la hoja: 40mm
Dimensiones de hueco de paso: 70x210cm
Premarco: marco con taco de Flandes cuperizado de 35mm de frente mínimo, colocado con 3 fijaciones en cada lado.
Forro de jambas y dintel de 2-3cm de espesor, pintado igual que la puerta.
Tapetas rectas de 7x1cm.
Incluye p.p. de doblado de tapeteado en baños para el ajuste de la diferencia de plano formado por el alicatado y el cartón yeso.
Incluye p.p. de sellado a pavimento de marco y tapetas con masilla elástica.
Incluye p.p. de pestillo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</si>
  <si>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15.02</t>
  </si>
  <si>
    <t>PUERTA PRACTICABLE TIPO PF1-70E</t>
  </si>
  <si>
    <t>15.03</t>
  </si>
  <si>
    <t>PUERTA PRACTICABLE TIPO PF2-80D</t>
  </si>
  <si>
    <t>Suministro y colocación de puerta interior, en DM, de 40mm de espesor para lacar, acabado lacado blanco a determinar por la DF (incluído), para un hueco de paso libre de 80x210cm. Incluy manetas y herrajes de acero inoxidable mate, model 1808 de Ansamer o equivalente.
Incluye p.p. de tope de puerta en acero inoxidable con goma, fijado mecánicamente al pavimento.
Espesor de la hoja: 40mm
Dimensiones de hueco de paso: 80x210cm
Premarco: marco con taco de Flandes cuperizado de 35mm de frente mínimo, colocado con 3 fijaciones en cada lado.
Forro de jambas y dintel de 2-3cm de espesor, pintado igual que la puerta.
Tapetas rectas de 7x1cm.
Incluye p.p. de doblado de tapeteado en baños para el ajuste de la diferencia de plano formado por el alicatado y el cartón yeso.
Incluye p.p. de sellado a pavimento de marco y tapetas con masilla elástica.
Incluye p.p. de pestillo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</si>
  <si>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15.04</t>
  </si>
  <si>
    <t>PUERTA PRACTICABLE TIPO PF2-80E</t>
  </si>
  <si>
    <t>15.05</t>
  </si>
  <si>
    <t>PUERTA PRACTICABLE TIPO PF3-80D (ACCESO VIVIENDA)</t>
  </si>
  <si>
    <t>Suministro y colocación de puerta blindada, de acceso a vivienda, en DM de 45mm de espesor para lacar, acabado lacado blanco a determinar por la DF (incluído) liso en cara exterior y con picos de gorrión verticales cada 10cm en cara interior, con cerradura Tesa de 3 puntos y escudo, visagras anti palanca y herrajes de seguridad, para un hueco de paso libre de 80x210cm. Incluye cinco llaves por puerta.
Incluye manillón exterior en acero inoxidable mate de sección circular y 30cm de longitud, modelo 1860 de Ansamer o equivalente, y maneta interior modelo 1808 de Ansamer o equivalente.
Incluye p.p. de tope de puerta en acero inoxidable con goma, fijado mecánicamente al pavimento.
Incluye mirilla de seguridad, tipo LM0062LP00.
Espesor de la hoja: 45mm
Dimensiones de hueco de paso: 80x210cm
Premarco: marco con taco de Flandes cuperizado de 35mm de frente mínimo, colocado con 3 fijaciones en cada lado.
Forro de jambas y dintel de 2-3cm de espesor, pintado igual que la puerta.
Tapetas de 6x1cm.
Incluye p.p. de sellado a pavimento de marco y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</si>
  <si>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15.06</t>
  </si>
  <si>
    <t>PUERTA PRACTICABLE TIPO PF3-80E (ACCESO VIVIENDA)</t>
  </si>
  <si>
    <t>15.07</t>
  </si>
  <si>
    <t>PUERTA CORREDERA TIPO PC1-70</t>
  </si>
  <si>
    <t>Suministro y colocación de puerta corredera interior, en DM, de 40mm. Puerta tipo Krona o equivalente, con estructura metálica. Acabado lacado blanco a determinar por la DF (incluído), para un hueco de paso libre de 70x210cm. Incluye manillón y herrajes de acero inoxidable mate, modelo 1860 de Ansamer o equivalente.
La estructura se colocará a la vez que la ejecución de las divisorias interiores de cartón yeso.
Incluye p.p. de tope de puerta en acero inoxidable con goma, fijado mecánicamente al pavimento.
Espesor de la hoja: 40mm
Dimensiones de hueco de paso: 70x210cm
Dimensiones de hueco de estructura metálica: 77x210cm
Dimensiones de la hoja: 80x210cm
Premarco: marco con taco de Flandes cuperizado de 35mm de frente mínimo, colocado con 3 fijaciones en cada lado.
Forro de jambas y dintel de 2-3cm de espesor, pintado igual que la puerta.
Tapetas rectas de 7x1cm.
Incluye p.p. de doblado de tapeteado en baños para el ajuste de la diferencia de plano formado por el alicatado y el cartón yeso.
Incluye p.p. de sellado a pavimento de marco y tapetas con masilla elástica.
Incluye p.p. de muletilla con desbloqueo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</si>
  <si>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15.08</t>
  </si>
  <si>
    <t>PUERTA CORREDERA TIPO PC2-80</t>
  </si>
  <si>
    <t>Suministro y colocación de puerta corredera interior, en DM, de 40mm. Puerta tipo Krona o equivalente, con estructura metálica. Acabado lacado blanco a determinar por la DF (incluído), para un hueco de paso libre de 70x210cm. Incluye manillón y herrajes de acero inoxidable mate, modelo 1860 de Ansamer o equivalente.
La estructura se colocará a la vez que la ejecución de las divisorias interiores de cartón yeso.
Incluye p.p. de tope de puerta en acero inoxidable con goma, fijado mecánicamente al pavimento.
Espesor de la hoja: 40mm
Dimensiones de hueco de paso: 83x210cm
Dimensiones de hueco de estructura metálica: 90x210cm
Dimensiones de la hoja: 95x210cm
Premarco: marco con taco de Flandes cuperizado de 35mm de frente mínimo, colocado con 3 fijaciones en cada lado.
Forro de jambas y dintel de 2-3cm de espesor, pintado igual que la puerta.
Tapetas rectas de 7x1cm.
Incluye p.p. de doblado de tapeteado en baños para el ajuste de la diferencia de plano formado por el alicatado y el cartón yeso.
Incluye p.p. de sellado a pavimento de marco y tapetas con masilla elástica.
Incluye p.p. de muletilla con desbloqueo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</si>
  <si>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15.09</t>
  </si>
  <si>
    <t>PUERTA CORREDERA TIPO PC3-135</t>
  </si>
  <si>
    <t>Suministro y colocación de puerta interior corredera vista, en DM, de 40mm de espesor para lacar, acabado lacado blanco a determinar por la DF (incluído), de dimensiones 165x210cm. Incluye manillón y herrajes de acero inoxidable mate, modelo 1860 de Ansamer o equivalente.
Incluye guia para puerta corredera tipo Klein Slid 90/130 Retrac de sección hasta 36mm, fijada a paramento vertical mediante angulares y fijaciones mecánicas de longitud 330cm y, herrajes y cojinetes empotrados en hoja corredera. Incluy p.p. de guiador inferior plástico fijado a pavimento.
Incluye p.p. de faldón con cierres laterales en DM lacado, de las mismas características que la hoja, para la ocultación de guía superior.
Espesor de la hoja: 40mm
Dimensiones de hueco de paso: 155x210cm
Dimensiones de la hoja: 165x210cm
Incluye p.p. de muletilla con desbloqueo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</si>
  <si>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15.10</t>
  </si>
  <si>
    <t>PUERTA CORREDERA TIPO PC4-80</t>
  </si>
  <si>
    <t>Suministro y colocación de puerta interior corredera vista, en DM, de 40mm de espesor para lacar, acabado lacado blanco a determinar por la DF (incluído), de dimensiones 80x210cm. Incluye manillón y herrajes de acero inoxidable mate, modelo 1860 de Ansamer o equivalente.
Incluye guia para puerta corredera tipo Klein Slid 90/130 Retrac de sección hasta 36mm, fijada a paramento vertical mediante angulares y fijaciones mecánicas de longitud 170cm y, herrajes y cojinetes empotrados en hoja corredera. Incluy p.p. de guiador inferior plástico fijado a pavimento.
Incluye p.p. de faldón con cierres laterales en DM lacado, de las mismas características que la hoja, para la ocultación de guía superior.
Espesor de la hoja: 40mm
Dimensiones de hueco de paso: 80x210cm
Dimensiones de la hoja: 90x210cm
Incluye p.p. de muletilla con desbloqueo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</si>
  <si>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15.11</t>
  </si>
  <si>
    <t>PUERTA CORREDERA TIPO PC5-130</t>
  </si>
  <si>
    <t>Suministro y colocación de puerta interior corredera vista, en DM, de 40mm de espesor para lacar, acabado lacado blanco a determinar por la DF (incluído), de dimensiones 130x210cm. Incluye manillón y herrajes de acero inoxidable mate, modelo 1860 de Ansamer o equivalente.
Incluye guia para puerta corredera tipo Klein Slid 90/130 Retrac de sección hasta 36mm, fijada a paramento vertical mediante angulares y fijaciones mecánicas de longitud 270cm y, herrajes y cojinetes empotrados en hoja corredera. Incluy p.p. de guiador inferior plástico fijado a pavimento.
Incluye p.p. de faldón con cierres laterales en DM lacado, de las mismas características que la hoja, para la ocultación de guía superior.
Espesor de la hoja: 40mm
Dimensiones de hueco de paso: 120x210cm
Dimensiones de la hoja: 140x210cm
Incluye p.p. de muletilla con desbloqueo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</si>
  <si>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15.12</t>
  </si>
  <si>
    <t>PUERTA CORREDERA TIPO PC6-90X2</t>
  </si>
  <si>
    <t>Suministro y colocación de doble puerta interior corredera vista, en DM, de 40mm de espesor para lacar, acabado lacado blanco a determinar por la DF (incluído), de dimensiones 2 unidades de 90x210cm. Incluye manillón y herrajes de acero inoxidable mate, modelo 1860 de Ansamer o equivalente.
Incluye guia para puerta corredera tipo Klein Slid 90/130 Retrac de sección hasta 36mm, fijada a paramento vertical mediante angulares y fijaciones mecánicas de longitud 380cm y, herrajes y cojinetes empotrados en hoja corredera. Las dos hojas discurrirán sobre la misma guía. Incluy p.p. de guiador inferior plástico fijado a pavimento.
Incluye p.p. de faldón con cierres laterales en DM lacado, de las mismas características que la hoja, para la ocultación de guía superior.
Espesor de la hoja: 40mm
Dimensiones de hueco de paso: 90x210cm
Dimensiones de la hoja: 95x210cm
Incluye p.p. de muletilla con desbloqueo en baños.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</si>
  <si>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15.13</t>
  </si>
  <si>
    <t>ARMARIO TIPO ARM 1 70X250CM</t>
  </si>
  <si>
    <t>Suministro y colocación de módulo de armario para ocultación de lavadora y acumulador, mediante dos hojas frontales y lateral visto, en tablero de DM de 19mm de espesor para lacar, acabado lacado blanco a determinar por la DF (incluído), formado por hoja inferior de 77x90cm y hoja superior de 77x157cm y lateral visto de 70x250cm.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formación de registro para el acceso a cajas de registro de instalaciones.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</si>
  <si>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15.14</t>
  </si>
  <si>
    <t>ARMARIO TIPO ARM 2 99X250CM</t>
  </si>
  <si>
    <t>Suministro y colocación de módulo de armario para ocultación de lavadora y acumulador, mediante cuatro hojas frontales, en tablero de DM de 19mm de espesor para lacar, acabado lacado blanco a determinar por la DF (incluído), formado por dos hojas inferiores de dimensión total 99x90cm y dos hojas superiores de dimensión total 99x157cm.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formación de registro para el acceso a cajas de registro de instalaciones.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</si>
  <si>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15.15</t>
  </si>
  <si>
    <t>ARMARIO TIPO ARM 3 74X250CM</t>
  </si>
  <si>
    <t>Suministro y colocación de módulo de armario para ocultación de lavadora y acumulador, mediante dos hojas frontales y lateral visto, en tablero de DM de 19mm de espesor para lacar, acabado lacado blanco a determinar por la DF (incluído), formado por hoja inferior de 74x90cm y hoja superior de 74x157cm y lateral visto de 75x250cm.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formación de registro para el acceso a cajas de registro de instalaciones.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</si>
  <si>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15.16</t>
  </si>
  <si>
    <t>ARMARIO TIPO ARM 4 80X250CM</t>
  </si>
  <si>
    <t>Suministro y colocación de módulo de armario para ocultación de lavadora y acumulador, mediante dos hojas frontales, en tablero de DM de 19mm de espesor para lacar, acabado lacado blanco a determinar por la DF (incluído), formado por hoja inferior de 80x90cm y hoja superior de 80x157cm.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formación de registro para el acceso a cajas de registro de instalaciones.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</si>
  <si>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15.17</t>
  </si>
  <si>
    <t>ARMARIO TIPO ARM 5 72X250CM</t>
  </si>
  <si>
    <t>Suministro y colocación de módulo de armario para ocultación de lavadora y acumulador, mediante dos hojas frontales y lateral visto, en tablero de DM de 19mm de espesor para lacar, acabado lacado blanco a determinar por la DF (incluído), formado por hoja inferior de 72x90cm y hoja superior de 72x157cm y lateral visto de 72x250cm.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formación de registro para el acceso a cajas de registro de instalaciones.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</si>
  <si>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15.18</t>
  </si>
  <si>
    <t>ARMARIO TIPO ARM 6 82X250CM + 95X250CM</t>
  </si>
  <si>
    <t>Suministro y colocación de conjunto de módulo de armario para ocultación de lavadora y acumulador y armario, mediante cuatro hojas frontales y dos laterales vistos, en tablero de DM de 19mm de espesor para lacar, acabado lacado blanco a determinar por la DF (incluído), formado por hoja inferior de 82x90cm y hoja superior de 82x157cm y lateral visto de 76x250cm. Adosado se colocará armario de 95x250cm de doble hoja vertical con lateral visto de 76x250cm, todo en DM de 19mm de espesor lacado blanco a determinar por la DF (incluído).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formación de registro para el acceso a cajas de registro de instalaciones.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</si>
  <si>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15.19</t>
  </si>
  <si>
    <t>FRONTAL ARMARIO INSTALACIONES PM 5 110+50X202CM</t>
  </si>
  <si>
    <t>Suministro y colocación de conjunto de armarios de instalaciones de planta, formado por frontal de armario de dos hojas de dimensiones 110x202cm y frontal de una hoja de 50x202cm, en tablero de DM de 10mm de espesor para pintar, acabado de todo el conjunto pintado blanco a determinar por la DF (incluído),incluyendo el pintado del interior del armario.
Incluye p.p. de zócalos refundidos, inferior de 7cm y superior de 5cm.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</si>
  <si>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15.20</t>
  </si>
  <si>
    <t>FRONTAL ARMARIO INSTALACIONES PM 6 81+30X202CM</t>
  </si>
  <si>
    <t>Suministro y colocación de conjunto de armarios de instalaciones de planta, formado por frontal de armario de dos hojas de dimensiones 81x202cm y frontal de una hoja de 30x202cm, en tablero de DM de 10mm de espesor para pintar, acabado de todo el conjunto pintado blanco a determinar por la DF (incluído),incluyendo el pintado del interior del armario.
Incluye p.p. de zócalos refundidos, inferior de 7cm y superior de 5cm.
Incluye p.p. de rastrelado-bastidor y fijación al mismo mediante puntas atornilladas al entramado, permitiendo que la fijación quede completamente oculta para su montaje y colocación.
Incluye p.p. de herrajes, visagras, guías y tiradores/uñero metálicos a escoger por la DF.
Incluye p.p. de sellado de tapetas con masilla elástica.
Ver planos de detalle y comprobación de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</si>
  <si>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15.21</t>
  </si>
  <si>
    <t>ALFEIZAR INTERIOR DM LACADO E=30MM</t>
  </si>
  <si>
    <t>Suministro y colocación de alféizar interior de 15cm de ancho, en DM de 30mm de espesor para lacar, acabado lacado blanco a determinar por la DF (incluído), colocado con adhesivo a base masilla de poliuretano sobre lecho cerámico revestido con mortero.
Incluye p.p. de sellado perimetral con silicona neutra de color blanca.
Incluye p.p. de protección del elemento con cartonaje.
Ver planos de detalle y confirmar medidas en obra.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</si>
  <si>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15.22</t>
  </si>
  <si>
    <t>CELOSIA FIJA VIVIENDAS LP4 126X210CM</t>
  </si>
  <si>
    <t>Suministro y colocación de celosia fija para la delimitación de espacios, formado por elemento fijo de 126x210cm mediante montante rectangular vertical de 40x80mm, separado cada 6cm, unidos a largueros superior e inferior de taco de 20x80mm, todo en madera de Melis de 1º calidad, pintada con esmalte al aceite tipo Livos de Keim o equivalente a determinar por la DF, fijado mecánicamente a pavimento y paramento vertical.
Incluye sellado a paramento vertical y pavimento.
Incluye herrajes, gafas y todos los elementos necesarios para su correcta ejecución.
Incluye p.p. de pintado en madera, capa de imprimación y dos capas de acabado. Previo cepillado y lijado y aplicación de tapa poros.
Limpieza de escombros.
Ver planos de detalle y comprobación de medidas en obra.
INCLUYE CERTIFICADOS DE GARANTIA Y CALIDAD
NOTA:
- No se aceptarán los elementos que presenten desplomes respecto a la planeidad del paramento, elementos rayados o con defectos de acabado.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</si>
  <si>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Total 15</t>
  </si>
  <si>
    <t>16</t>
  </si>
  <si>
    <t>CARPINTERÍA METÁLICA</t>
  </si>
  <si>
    <t>16.01</t>
  </si>
  <si>
    <t>PUERTA PRACTICABLE VAIVÉN PV1-70D</t>
  </si>
  <si>
    <t>Suministro y colocación de puerta batiente, de una hoja batiente tipo vaivén, de vidrio templado tipo Stadip de 4+4cm con butiral transparente, de dimensiones de hueco libre 70x217cm, con bisagras de acero inoxidable mate fijadas a paramento vertical mediante uniones mecánicas.
Incluye p.p. de tirador de acero inoxidable acabado mate a determinar por la DF.
Incluye herrajes, visagras y todos los elementos necesarios para su correcta ejecución.
Incluye p.p. de tope de puerta en acero inoxidable con goma fijado mecánicamente a pavimento.
Limpieza de escombros.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acabado.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</si>
  <si>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16.02</t>
  </si>
  <si>
    <t>PUERTA PRACTICABLE VAIVÉN PV1-70E</t>
  </si>
  <si>
    <t>16.03</t>
  </si>
  <si>
    <t>PUERTA PRACTICABLE PM1 90X205CM (LOCAL RESIDUOS)</t>
  </si>
  <si>
    <t>Suministro y colocación de puerta de recinto de residuos, de una hoja batiente, de acero galvanizado pintado (interior y exterior) en color a determinar por la DF, de dimensiones de hueco libre 90x205cm hojas de chapa de acero de 4mm, con marco oculto.
Incluye p.p. de suministro y colocación de cierra puertas autónomo tipo Telesco.
Incluye p.p. de formación de encaje para bombín de cía y su colocación, así como 3 llaves por unidad de puerta.
Incluye p.p. de sellado interior con material intumescente.
Incluye herrajes, gafas, visagras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</si>
  <si>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16.04</t>
  </si>
  <si>
    <t>PUERTA PRACTICABLE PM2-EI2-60C5 90X205CM (CONTADORES ELECT)</t>
  </si>
  <si>
    <t>EI260-C5. Suministro y colocación de puerta de locales de contadores, con clasificación EI260, de una hoja batiente con cierre autónomo y clasificación C5, de acero galvanizado pintado (interior y exterior) en color a determinar por la DF, de dimensiones de hueco libre 90x205cm hojas de chapa de acero de 4mm, con marco oculto.
Incluye p.p. de suministro y colocación de cierra puertas autónomo tipo Telesco.
Incluye p.p. de formación de encaje para bombín de cía y su colocación, así como 3 llaves por unidad de puerta.
Incluye p.p. de sellado interior con material intumescente.
Incluye herrajes, gafas, visagras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 Este tipo de material deberá tener la clasificación correspondiente en función de sus propiedades de reacción y resistencia frente al fuego, según se estipula en el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</si>
  <si>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16.05</t>
  </si>
  <si>
    <t>PUERTA PRACTICABLE PM3 80X205CM (VERTEDERO)</t>
  </si>
  <si>
    <t>Suministro y colocación de puerta metálica de vertedero, de una hoja batiente en acero galvanizado pintado (interior y exterior) en color a determinar por la DF, de dimensiones de hueco libre 80x205cm hojas de chapa de acero de 4mm, con marco oculto y ventilación inferior.
Incluye p.p. de formación de encaje para bombín y su colocación, así como 3 llaves por unidad de puerta.
Incluye p.p. de sellado interior.
Incluye herrajes, gafas, visagras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</si>
  <si>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16.06</t>
  </si>
  <si>
    <t>PUERTA ARMARIO PM4 150X205CM (CONTADORES AGUA)</t>
  </si>
  <si>
    <t>Suministro y colocación de puerta de armario de contadores de agua de dos hojas batientes, de acero galvanizado pintado (interior y exterior) en color a determinar por la DF, de dimensiones de hueco libre 150x205cm hojas de chapa de acero de 4mm, con marco oculto y bisagras interiores. Incluye p.p. de refuerzos interiores de hoja, mediante angulares metálicos. Incluye p.p. de formación de ventilación inferior en cada una de las hojas.
Incluye p.p. de marco de acero galvanizado interior (no visto) fijado mecánicamente al hueco de obra por su cara interior, acabado pintado igual que la puerta batiente.
Incluye p.p. de formación de encaje para bombín de cía y su colocación, así como 3 llaves por unidad de armario.
Incluye p.p. de sellado interior y exterior.
Incluye herrajes, gafas, visagras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</si>
  <si>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16.07</t>
  </si>
  <si>
    <t>PUERTA PRACTICABLE PM7 90X205CM (CONTADORES AGUA)</t>
  </si>
  <si>
    <t>Suministro y colocación de puerta de recinto de contadores de agua, de una hoja batiente, de acero galvanizado pintado (interior y exterior) en color a determinar por la DF, de dimensiones de hueco libre 90x205cm hojas de chapa de acero de 4mm, con marco oculto.
Incluye p.p. de suministro y colocación de cierra puertas autónomo tipo Telesco.
Incluye p.p. de formación de encaje para bombín de cía y su colocación, así como 3 llaves por unidad de puerta.
Incluye p.p. de sellado interior con material intumescente.
Incluye herrajes, gafas, visagras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</si>
  <si>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16.08</t>
  </si>
  <si>
    <t>PUERTA ARMARIO CGP PM8 70x170CM</t>
  </si>
  <si>
    <t>Suministro y colocación de puerta para armario de CGP, de una hoja batiente, de acero galvanizado pintado (interior y exterior) en color a determinar por la DF, de dimensiones de hueco libre 70x170cm hoja de chapa de acero de 4mm, con marco oculto y bisagras interiores, tipo cazoleta o equivalente. Incluye p.p. de refuerzos interiores de hoja, mediante angulares metálicos.
Incluye p.p. de revestimiento superior de paramente vertical, a base de chapa de acero galvanizado de 3mm de espesor fijado mediante barras empotradas en obra y fijadas con resinas epoxídicas, de dimensión 83x105cm (ocupando la totalidad del paramento desde la parte superior de la hoja hasta el paramento horizontal superior.
Incluye p.p. de marco de acero galvanizado interior (no visto) fijado mecánicamente al hueco de obra por su cara interior, acabado pintado igual que la puerta batiente.
Incluye p.p. de formación de encaje para bombín de cía y su colocación, así como 3 llaves por unidad de armario.
Incluye p.p. de sellado interior con material intumescente.
Incluye herrajes, gafas, visagras no vistas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 Este tipo de material deberá tener la clasificación correspondiente en función de sus propiedades de reacción y resistencia frente al fuego, según se estipula en el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</si>
  <si>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16.09</t>
  </si>
  <si>
    <t>PUERTA ARMARIO PM4 150X205CM (RITI)</t>
  </si>
  <si>
    <t>EI260-C5. Suministro y colocación de puerta de armario RITI, con clasificación EI260, de dos hojas batientes con cierre autónomo y clasificación C5, de acero galvanizado pintado (interior y exterior) en color a determinar por la DF, de dimensiones de hueco libre 150x205cm hojas de chapa de acero de 4mm, con marco oculto y bisagras interiores. Incluye p.p. de refuerzos interiores de hoja, mediante angulares metálicos.
Incluye p.p. de marco de acero galvanizado interior (no visto) fijado mecánicamente al hueco de obra por su cara interior, acabado pintado igual que la puerta batiente.
Incluye p.p. de formación de encaje para bombín de cía y su colocación, así como 3 llaves por unidad de armario.
Incluye p.p. de sellado interior con material intumescente.
Incluye herrajes, gafas, visagras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 Este tipo de material deberá tener la clasificación correspondiente en función de sus propiedades de reacción y resistencia frente al fuego, según se estipula en el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</si>
  <si>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16.10</t>
  </si>
  <si>
    <t>REGISTRO EI260 PM5 50X30CM (ELEC - TELECOS)</t>
  </si>
  <si>
    <t>EI260-C5. Suministro y colocación de registro de montantes de instalaciones eléctricas y telecomunicaciones, con clasificación EI2 60, de un hoja batiente, de acero galvanizado pintado (interior y exterior) en color a determinar por la DF, de dimensiones de hueco libre 50x30cm, hojas de chapa de acero de 4mm, con marco oculto.
Incluye p.p. de formación de encaje para bombín de cía y su colocación, así como 3 llaves por unidad de puerta.
Incluye p.p. de sellado interior con material intumescente.
Incluye herrajes, gafas, visagras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 Este tipo de material deberá tener la clasificación correspondiente en función de sus propiedades de reacción y resistencia frente al fuego, según se estipula en el DB-SI.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</si>
  <si>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16.11</t>
  </si>
  <si>
    <t>REJA V8 80X115CM</t>
  </si>
  <si>
    <t>Suministro y colocación de reja metálica en hierro forjado mediante tubular macizo formando cuadrícula de 23x13cm empotrada en paramento vertical mediante reisnas epoxídicas, para un hueco de dimensión 80x115.
Incluye herrajes, gafas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</si>
  <si>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16.12</t>
  </si>
  <si>
    <t>PUERTA PRINCIPAL FINCA LP1 195X257CM</t>
  </si>
  <si>
    <t>Suministro y colocación de conjunto en arco de acceso a finca, formado por puerta batiente (95x228cm), fijo lateral (97x228cm) y fijo superior en arco (192x50cm), de dimensiones totales 192x278cm, formado mediante perfil tubular de 50x150mm, separado cada 10cm, todo en acero galvanizado en caliente y lacado al horno en color corten a determinar por la DF. Incluye formación de cerco perimetral mediante perfil tubular de las mismas características que el resto del conjunto.
Incluye p.p. de premarco de acero galvanizado fijado mediante gafas resueltas a base de acero corrugado con un desarrollo mínimo de 15cm.
Incluye p.p. de tirador vertical de acero inoxidable AISI 306 de sección circular de 30mm de diámetro y 228cm de longitud con pletina de remate y fijado a hoja batiente mediante uniones ocultas, colocado en interior y exterior de la hoja.
Incluye p.p. de bombín de seguridad y electrocerradura con apertura desde sistema de videoportero.
Incluye suministro de 5 copias de llave para cada unidad de vivienda, local y oficina (17 entidades x 5 copias = 85 copias) la cuál estará amaestrada con la puerta de acceso al immueble (oficina o vivienda).
Incluye p.p. de muelle tipo Telesco para el autocierre de la hoja.
Incluye sellado interior y exterior.
Incluye herrajes, gafas, bisagras y todos los elementos necesarios para su correcta ejecución.
Incluye p.p. de tope de puerta en acero inoxidable con goma fijado mecánicamente a pavimento.
Incluye p.p. de lacado al horno en elementos de acero galvanizado en caliente.
Todas las soldaduras se realizaran previamente al galvanizado.
Limpieza de escombros.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lacado.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</si>
  <si>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16.13</t>
  </si>
  <si>
    <t>CELOSIA BATIENTE BAJOS LP2  95+36*210CM</t>
  </si>
  <si>
    <t>Suministro y colocación de celosia batiente de protección, formado por dos hojas batientes de 95+36x210cm mediante perfil tubular de 50x40mm, separado cada 6cm,todo en acero galvanizado en caliente y lacado al horno en color corten a determinar por la DF. Incluye formación de cerco perimetral mediante perfil tubular de las mismas características que el resto del conjunto.
Incluye p.p. de premarco de acero galvanizado fijado mediante gafas resueltas a base de acero corrugado con un desarrollo mínimo de 15cm.
Incluye p.p. de suplementación de bisagras mediante pasamanos metálico de acero galvanizado, en L para la apertura a 180ª de la celosía.
Incluye p.p. de bombín de seguridad y cerradura vertical (superior e inferior) así como elemento de empotramiento en dintel y pavimento.
Incluye suministro de 5 copias de llave para cada unidad de vivienda, la cuál estará amaestrada con la puerta de acceso al immueble (oficina o vivienda).
Incluye sellado interior y exterior.
Incluye herrajes, gafas, bisagras y todos los elementos necesarios para su correcta ejecución.
Incluye p.p. de tope de puerta en acero inoxidable con goma fijado mecánicamente a pavimento.
Incluye p.p. de lacado al horno en elementos de acero galvanizado en caliente.
Todas las soldaduras se realizaran previamente al galvanizado.
Limpieza de escombros.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lacado.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</si>
  <si>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16.14</t>
  </si>
  <si>
    <t>PUERTA PRINCIPAL VESTÍBULO LP3 180X210CM</t>
  </si>
  <si>
    <t>Suministro y colocación de conjunto de acceso a vestíbulo, formado por puerta batiente (95x210cm), fijo lateral (27x210cm) y fijo lateral (58x210cm), de dimensiones totales 180x210cm, formado mediante perfil tubular de 50x40mm, separado cada 6cm, todo en acero galvanizado en caliente y lacado al horno en color corten a determinar por la DF. Incluye formación de cerco perimetral mediante perfil tubular de las mismas características que el resto del conjunto.
Incluye p.p. de premarco de acero galvanizado fijado mediante gafas resueltas a base de acero corrugado con un desarrollo mínimo de 15cm.
Incluye p.p. de tirador vertical de acero inoxidable AISI 306 de sección circular de 30mm de diámetro y 210cm de longitud con pletina de remate y fijado a hoja batiente mediante uniones ocultas, colocado en interior y exterior de la hoja.
Incluye p.p. de resbalón para la libre abertura de la hoja.
Incluye p.p. de muelle tipo Telesco para el autocierre de la hoja.
Incluye sellado interior y exterior.
Incluye herrajes, gafas, bisagras y todos los elementos necesarios para su correcta ejecución.
Incluye p.p. de tope de puerta en acero inoxidable con goma fijado mecánicamente a pavimento.
Incluye p.p. de lacado al horno en elementos de acero galvanizado en caliente.
Todas las soldaduras se realizaran previamente al galvanizado.
Limpieza de escombros.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lacado.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</si>
  <si>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16.15</t>
  </si>
  <si>
    <t>PUERTA CHAPA METÁLICA V19 90X210CM</t>
  </si>
  <si>
    <t>Suministro y colocación de puerta de cerramiento, de chapa metálica lacada en color RAL a determinar por la DF, de dimensiones 90x210cm de hueco de paso libro, en chapa metálica de 4mm de espesor.
Incluye p.p. de premarco de acero galvanizado fijado mediante flejes a obra.
Incluye suministro de 5 copias de llave para cada unidad.
Incluye sellado interior y exterior.
Incluye herrajes, gafas, bisagras y todos los elementos necesarios para su correcta ejecución.
Incluye p.p. de tope de puerta en acero inoxidable con goma fijado mecánicamente a pavimento.
Incluye p.p. de pintado en elementos metálicos, capa de imprimación antioxidante y dos capas de pintura. Previo cepillado y limpieza de restos de óxido.
Limpieza de escombros.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</si>
  <si>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16.16</t>
  </si>
  <si>
    <t>PUERTA CHAPA METÁLICA V20 90X210CM</t>
  </si>
  <si>
    <t>16.17</t>
  </si>
  <si>
    <t>CONJUNTO CARPINTERÍA JANSEN ECONOMY 50 V21A 449X300CM</t>
  </si>
  <si>
    <t>Suministro y colocación de conjunto de cerramiento de fachada interior, formado por 6 hojas batientes inferiores de dimensiones asimétricas y 6 hojas batientes superiores asimétricas, para unas dimensiones totales de hueco de 449x300cm, formado por perfiles de acero S235JRG2 laminados en frío y de espesor 1.5mm, serie Economy 50 de Jansen en acero en bruto o Sendzmir lacado en polvo o pintura líquida a determinar por la DF, con accesorios ocultos dando cumplimiento al CTE-DB-HS-3; clasificción 4 a la permeabilidad del aire, clasificación mínima 9A a la estanqueidad del agua y un aislamiento acústico de Rw 43db.
Incluye herrajes y accesorios de acero inoxidable, prermarcos de acero galvanizado de 40x20mm con gafas resueltas a base de barra corrugada de 18cm de desarrollo, tapetas de 35 o 45mm, según especificaciones técnicas de proyecto.
Incluye p.p. de suministro y colocación de banda EPDM de 30cm de desarrollo mínimo en vierteaguas y los primeros 30cm de remonte del hueco de fachada, adherido con material específico al premarco de acero y a la obra cerámica y posterior sellado de la junta entre la perfileria de hierro y el premarco del hueco de obra.
Incluye perfiles extrusionados y refuerzos, si son necesarios, angulares y vierteaguas.
Incluye suministro y colocación de acristalamiento, transparente  y opaco en tramos inferiores, tipo Climalit, formado por vidrio 3+3/12/4+4mm, fijado con juntas EPDM de calidad Marina cumpliendo hermeicidad y resistencia a la intemperie, todo según CTE-DB-SU-2, en las hojas superiores y panel sandwich del mismo acabado que la perfileria en las hojas inferiores.
Incluye manetas con cerradura y bisagras del mismo color que la perfileria.
Incluye perfilería perimetral.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lacado,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</si>
  <si>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16.18</t>
  </si>
  <si>
    <t>CONJUNTO CARPINTERÍA JANSEN ECONOMY 50 V21B 449X225+20CM</t>
  </si>
  <si>
    <t>Suministro y colocación de conjunto de cerramiento de fachada interior, formado por 6 hojas batientes inferiores de dimensiones asimétricas y 6 hojas batientes superiores asimétricas y, panel sandwich superior de 300x20cm, para unas dimensiones totales de hueco de 449x245cm, formado por perfiles de acero S235JRG2 laminados en frío y de espesor 1.5mm, serie Economy 50 de Jansen en acero en bruto o Sendzmir lacado en polvo o pintura líquida a determinar por la DF, con accesorios ocultos dando cumplimiento al CTE-DB-HS-3; clasificción 4 a la permeabilidad del aire, clasificación mínima 9A a la estanqueidad del agua y un aislamiento acústico de Rw 43db.
Incluye herrajes y accesorios de acero inoxidable, prermarcos de acero galvanizado de 40x20mm con gafas resueltas a base de barra corrugada de 18cm de desarrollo, tapetas de 35 o 45mm, según especificaciones técnicas de proyecto.
Incluye p.p. de suministro y colocación de banda EPDM de 30cm de desarrollo mínimo en vierteaguas y los primeros 30cm de remonte del hueco de fachada, adherido con material específico al premarco de acero y a la obra cerámica y posterior sellado de la junta entre la perfileria de hierro y el premarco del hueco de obra.
Incluye perfiles extrusionados y refuerzos, si son necesarios, angulares y vierteaguas.
Incluye suministro y colocación de acristalamiento, transparente y opaco en tramos inferiores, tipo Climalit, formado por vidrio 3+3/12/4+4mm , fijado con juntas EPDM de calidad Marina cumpliendo hermeicidad y resistencia a la intemperie, todo según CTE-DB-SU-2, en las hojas superiores y panel sandwich del mismo acabado que la perfileria en las hojas inferiores.
Incluye suministro y colocación de panel sandwich superior de remate entre conjunto de carpintería metálica y forjado superior del mismo acabado que el resto del conjunto.
Incluye manetas con cerradura y bisagras del mismo color que la perfileria.
Incluye perfilería perimetral.
Ver planos de detalle y comprobación de medidas en obra.
INCLUYE CERTIFICADOS DE GARANTIA Y CALIDAD
Una vez realizado el montaje se garantizará tanto la estanqueidad del conjunto, como el aislamiento acústico y térmico, en la entregas con obra, según indicaciones de normativa vigente.
NOTA:
- Todas las hojas deberán poderse accionar con una sola mano. No se aceptarán los elementos que su accionamiento sea deficiente o que presenten desplomes respecto a la planeidad del paramento, elementos rayados o con defectos de lacado,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</si>
  <si>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Total 16</t>
  </si>
  <si>
    <t>17</t>
  </si>
  <si>
    <t>CERRAJERÍA</t>
  </si>
  <si>
    <t>17.01</t>
  </si>
  <si>
    <t>SOMBRERETE CHIMENEA 50X40CM</t>
  </si>
  <si>
    <t>Suministro y colocación de sombrerete metálico de chimenea para extracción de humos o ventilación, de dimensiones 50x40cm (a confirmar en obra), tipo IMS Ventum o equivalente, con seis lamas fijas de chapa metálica, pintadas con una mano de imprimación antioxidante y dos de esmalte sintético de color negro.
Incluye p.p. de base de adaptación y elementos de fijación mecánica necesarios para su correcta colocación.
Incluye herrajes, gafas, visagras no vistas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</si>
  <si>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17.02</t>
  </si>
  <si>
    <t>SOMBRERETE CHIMENEA 70X70CM</t>
  </si>
  <si>
    <t>Suministro y colocación de sombrerete metálico de chimenea para extracción de humos o ventilación, de dimensiones 70x70cm (a confirmar en obra), tipo IMS Ventum o equivalente, con seis lamas fijas de chapa metálica, pintadas con una mano de imprimación antioxidante y dos de esmalte sintético de color negro.
Incluye p.p. de base de adaptación y elementos de fijación mecánica necesarios para su correcta colocación.
Incluye herrajes, gafas, visagras no vistas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</si>
  <si>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17.03</t>
  </si>
  <si>
    <t>SOMBRERETE CHIMENEA 80X50CM</t>
  </si>
  <si>
    <t>Suministro y colocación de sombrerete metálico de chimenea para extracción de humos o ventilación, de dimensiones 80x50cm (a confirmar en obra), tipo IMS Ventum o equivalente, con seis lamas fijas de chapa metálica, pintadas con una mano de imprimación antioxidante y dos de esmalte sintético de color negro.
Incluye p.p. de base de adaptación y elementos de fijación mecánica necesarios para su correcta colocación.
Incluye herrajes, gafas, visagras no vistas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</si>
  <si>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17.04</t>
  </si>
  <si>
    <t>SOMBRERETE CHIMENEA 100X50CM</t>
  </si>
  <si>
    <t>Suministro y colocación de sombrerete metálico de chimenea para extracción de humos o ventilación, de dimensiones 100x50cm (a confirmar en obra), tipo IMS Ventum o equivalente, con seis lamas fijas de chapa metálica, pintadas con una mano de imprimación antioxidante y dos de esmalte sintético de color negro.
Incluye p.p. de base de adaptación y elementos de fijación mecánica necesarios para su correcta colocación.
Incluye herrajes, gafas, visagras no vistas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</si>
  <si>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17.05</t>
  </si>
  <si>
    <t>SOMBRERETE CHIMENEA 200X50CM</t>
  </si>
  <si>
    <t>Suministro y colocación de sombrerete metálico de chimenea para extracción de humos o ventilación, de dimensiones 200x50cm (a confirmar en obra), tipo IMS Ventum o equivalente, con seis lamas fijas de chapa metálica, pintadas con una mano de imprimación antioxidante y dos de esmalte sintético de color negro.
Incluye p.p. de base de adaptación y elementos de fijación mecánica necesarios para su correcta colocación.
Incluye herrajes, gafas, visagras no vistas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</si>
  <si>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17.06</t>
  </si>
  <si>
    <t>SOMBRERETE CHIMENEA 200X70CM</t>
  </si>
  <si>
    <t>Suministro y colocación de sombrerete metálico de chimenea para extracción de humos o ventilación, de dimensiones 200x70cm (a confirmar en obra), tipo IMS Ventum o equivalente, con seis lamas fijas de chapa metálica, pintadas con una mano de imprimación antioxidante y dos de esmalte sintético de color negro.
Incluye p.p. de base de adaptación y elementos de fijación mecánica necesarios para su correcta colocación.
Incluye herrajes, gafas, bisagras no vistas y todos los elementos necesarios para su correcta ejecución.
Incluye p.p. de pintura en elementos metálicos, capa de imprimación antioxidante y dos capas de esmalte sintético de 50 micras por capa. Previo cepillado y limpieza de restos de óxido.
Limpieza de escombros.
Ver planos de detalle y comprobación de medidas en obra.
INCLUYE CERTIFICADOS DE GARANTIA Y CALIDAD
NOTA:
- Todas las soldaduras se realizarán previamente al galvanizado. Todas las hojas deberán poderse accionar con una sola mano. No se aceptarán los elementos que su accionamiento sea deficiente o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</si>
  <si>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17.07</t>
  </si>
  <si>
    <t>BARANDILLA TERRAZA MONTANTES D=10MM</t>
  </si>
  <si>
    <t>Suministro y colocación de barandilla exterior horizontal de altura total de protección 110 cm, en acero galvanizado para pintar formado a base de pletina perimetral de 40x10 mm y montantes verticales a base de tubo macizo de acero galvanizado de 10 mm de diámetro con una separación máxima de 10cm entre cada montante soldados a tubulares superior e inferior. Todos los elementos pintados en color a determinar por la DF.
El conjunto se fijará a obra mediante placas metalicas con pernos de acero galvanizado y fijados con resinas epoxídicas a muros de fabrica. 
Incluye p.p. de tornillería, piezas embellecedoras en los penos, elementos de fijación y anclaje y resinas epoxídicas.
Incluye p.p. de acabado y protección hasta la finalización de la obra.
Incluye p.p. de pintura en elementos metálicos, capa de imprimación antioxidante y dos capas de esmalte sintético de 50 micras por capa (color a determinar por la DF). Previo cepillado y limpieza de restos de óxido.
Limpieza de escombros.
Ver planos de detalle y comprobación de medidas en obra.
NOTA:
- Todas las soldaduras se realizarán previamente al galvanizado.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</si>
  <si>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17.08</t>
  </si>
  <si>
    <t>BARANDILLA DUPLEX PLETINA 40X10MM / 30X10MM</t>
  </si>
  <si>
    <t>Suministro y colocación de barandilla exterior horizontal de altura total de protección 90cm, en acero para pintar formado a base de pletina perimetral de 40x10mm y montantes verticales a base de pletina de 30x10mm con una separación máxima de 10cm entre cada montante soldados a tubulares superior e inferior. Todos los elementos pintados en color a determinar por la DF.
El conjunto se fijará a obra mediante pernos de acero y fijados con resinas epoxídicas. 
Incluye p.p. de tornillería, piezas embellecedoras en los penos, elementos de fijación y anclaje y resinas epoxídicas.
Incluye p.p. de acabado y protección hasta la finalización de la obra.
Incluye p.p. de pintura en elementos metálicos, capa de imprimación antioxidante y dos capas de esmalte sintético de 50 micras por capa (color a determinar por la DF). Previo cepillado y limpieza de restos de óxido.
Limpieza de escombros.
Ver planos de detalle y comprobación de medidas en obra.
NOTA:
- Todas las soldaduras se realizarán previamente al galvanizado.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</si>
  <si>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17.09</t>
  </si>
  <si>
    <t>PASAMANOS 40X20MM</t>
  </si>
  <si>
    <t>Suministro y colocación de pasamanos interior, en tramos inclinados y horizontales sin cortes (desarrollo contínuo), en acero para pintar formado a base de tubular de 40x20mm, fijado a parament vertical mediante pipas metálicas de las mismas características que el pasamanos. Todos los elementos pintados en color a determinar por la DF.
El conjunto se fijará a obra mediante placa de anclaje oculta en tabique de cartón yeso o empotramiento en obra, en acero de las mismas características que el resto del conjunto, según planos de detalle. Incluye p.p. de pipa de montaje y fijaciones mecánicas.
Incluye placa embellecedora en pipa de anclaje de 50x5mm.
Incluye p.p. de tornillería, piezas embellecedoras en los pernos, elementos de fijación y anclaje.
Incluye p.p. de acabado y protección hasta la finalización de la obra.
Incluye p.p. de pintura en elementos metálicos, capa de imprimación antioxidante y dos capas de esmalte sintético de 50 micras por capa (en color a determinar por la DF). Previo cepillado y limpieza de restos de óxido.
Limpieza de escombros.
Ver planos de detalle y comprobación de medidas en obra.
NOTA:
- Todas las soldaduras se realizarán previamente al galvanizado.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</si>
  <si>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17.10</t>
  </si>
  <si>
    <t>TIRANTE BARANDILLA ESCALERA DÚPLEX</t>
  </si>
  <si>
    <t>Suministro y colocación de tirante / barandilla de escalera dúplex, formado por tubular de acero de longitud 333cm y sección 50x50mm fijado a forjado superior y recrecido de obra, mediante pletina oculta, sobre el que se fijará mediante soldadura chapa de plancha de acero de 8mm de espesor de forma trapeizodal y escalonada (ver detalle), la cuál estará unida mediante soldadura a la estructura metálica que conforma la escalera (medida en partida a parte), en el extremo opuesto se unirá a pinzas metálicas tipo U (incluídas) que estarán unidas mediante fijaciones mecánicas a paramento vertical. Todos los elementos pintados en color a determinar por la DF.
El conjunto se fijará a obra mediante uniones soldadas a estructura metálica.
Incluye p.p. de piezas embellecedoras, elementos de fijación y anclaje y resinas epoxídicas (si fuesen necesarios).
Incluye p.p. de acabado y protección hasta la finalización de la obra.
Incluye p.p. de pintura en elementos metálicos, capa de imprimación antioxidante y dos capas de esmalte sintético de 50 micras por capa (color a determinar por la DF). Previo cepillado y limpieza de restos de óxido.
Limpieza de escombros.
Ver planos de detalle y comprobación de medidas en obra.
NOTA:
-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</si>
  <si>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17.11</t>
  </si>
  <si>
    <t>ESPEJO DE SUPERFÍCIE CON GRAPAS</t>
  </si>
  <si>
    <t>Suministro y colocación de espejo de superfície, a base de luna incolora de 5mm de espesor, de dimensiones variables, fijado a paramento vertical mediante grapas de acero inoxidable fijadas a paramento vertical mediante fijaciones mecánicas.
Cada unidad de espejo se realizará en una sólo pieza, no admitiéndose espejos coplanarios en el mismo paño.
Incluye p.p. de suministro y colocación grapas de acero inoxidable con tope de PVC regulables en altura, fijadas a paramento vertical.
Incluye todos los elementos necesarios para su correcta ejecución.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</si>
  <si>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17.12</t>
  </si>
  <si>
    <t>CHAPADO METÁLICO ACERO PINTADO E=4MM SOBRE PARAMENTO VERTICAL</t>
  </si>
  <si>
    <t>Formación de chapado de paramento vertical a base de chapa metálica de acero para pintar de 4mm de espesor, fijada a paramento mediante conectores soldados a chapa metálica y empotrados en paramento vertical con resinas epoxídicas, cada 40cm, según planos de detalle y replanteo en obra. Todos los elementos pintados en color RAL a determinar por la DF. Todos los elementos llegarán a obra con una capa de imprimación.
Incluye p.p. de pintura en la cara no vista.
Incluye p.p. de acabado y protección hasta la finalización de la obra.
Incluye p.p. de pintura en elementos metálicos, capa de imprimación antioxidante y dos capas de esmalte sintético de 50 micras por capa. Previo cepillado y limpieza de restos de óxido.
Limpieza de escombros.
Ver planos de detalle y comprobación de medidas en obra.
NOTA:
-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</si>
  <si>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17.13</t>
  </si>
  <si>
    <t>CHAPÓN METÁLICO ACERO GALVA. E=10MM L=50CM ALCORQUE</t>
  </si>
  <si>
    <t>Formación y colocación de alcorques a base de chapón metálico de acero galvanizado de 10mm de espesor y 50cm de ancho soldado entre sí, y reforzado mediante perfilería auxiliar, tipo T y L, en cara interior para aumentar la inercia y evitar la deformación del elemento.
Todas las soldaduras se realizarán previamente al galvanizado. Incluye p.p. de galvanizado en caliente.
Incluye p.p. de perforaciones en chapón para el paso de instalaciones y/o drenajes.
Limpieza de escombros.
Ver planos de detalle y comprobación de medidas en obra.
NOTA:
- No se aceptarán los elementos que presenten desplomes respecto a la planeidad del paramento, elementos rayados o con presencia de óxido.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</si>
  <si>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17.14</t>
  </si>
  <si>
    <t>MAMPARA DUCHA TIPO 1 60+90X220CM</t>
  </si>
  <si>
    <t>Suministro y colocación de mampara de ducha lineal para un hueco de 150cm y altura 220cm, formada por puerta batiente de 60cm y fijo lateral de 90cm, en vidrio templado de seguridad tipo Stadip de 4+4mm. Perfilería metálica en acero inoxidable, vidrios aristados no romos, tornillería de acero inoxidable y gomas aislantes para la protección del acristalamiento y garantización de la estanqueidad.
Incluye p.p. de barra transversal de sujeción de las mismas características que el resto de la perfilería.
Incluye manetas, visagras y herrajes de las mismas características que el resto de la perfilería.
Incluye p.p. de sellados con silicona acrílica.
Incluye p.p. de juntas de estanqueidad.
Ver planos de detalle y comprobación de medidas en obra.
INCLUYE CERTIFICADOS DE GARANTIA Y CALIDAD
Una vez realizado el montaje se garantizará la estanqueidad del conjunto, según indicaciones de normativa vigente.
NOTA:
- Todas las hojas deberán poderse accionar con una sola mano. No se aceptarán los elementos que su accionamiento sea deficiente o que presenten desplomes respecto a la planeidad del paramento, elementos rayados o con defectos de acabado,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</si>
  <si>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17.15</t>
  </si>
  <si>
    <t>MAMPARA DUCHA TIPO 2 60+80X220CM</t>
  </si>
  <si>
    <t>Suministro y colocación de mampara de ducha lineal para un hueco de 140cm y altura 220cm, formada por puerta batiente de 60cm y fijo lateral de 80cm, en vidrio templado de seguridad tipo Stadip de 4+4mm. Perfilería metálica en acero inoxidable, vidrios aristados no romos, tornillería de acero inoxidable y gomas aislantes para la protección del acristalamiento y garantización de la estanqueidad.
Incluye p.p. de barra transversal de sujeción de las mismas características que el resto de la perfilería.
Incluye manetas, visagras y herrajes de las mismas características que el resto de la perfilería.
Incluye p.p. de sellados con silicona acrílica.
Incluye p.p. de juntas de estanqueidad.
Ver planos de detalle y comprobación de medidas en obra.
INCLUYE CERTIFICADOS DE GARANTIA Y CALIDAD
Una vez realizado el montaje se garantizará la estanqueidad del conjunto, según indicaciones de normativa vigente.
NOTA:
- Todas las hojas deberán poderse accionar con una sola mano. No se aceptarán los elementos que su accionamiento sea deficiente o que presenten desplomes respecto a la planeidad del paramento, elementos rayados o con defectos de acabado,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</si>
  <si>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17.16</t>
  </si>
  <si>
    <t>MAMPARA DUCHA TIPO 3 60+70X220CM</t>
  </si>
  <si>
    <t>Suministro y colocación de mampara de ducha lineal para un hueco de 130cm y altura 220cm, formada por puerta batiente de 60cm y fijo lateral de 70cm, en vidrio templado de seguridad tipo Stadip de 4+4mm. Perfilería metálica en acero inoxidable, vidrios aristados no romos, tornillería de acero inoxidable y gomas aislantes para la protección del acristalamiento y garantización de la estanqueidad.
Incluye p.p. de barra transversal de sujeción de las mismas características que el resto de la perfilería.
Incluye manetas, visagras y herrajes de las mismas características que el resto de la perfilería.
Incluye p.p. de sellados con silicona acrílica.
Incluye p.p. de juntas de estanqueidad.
Ver planos de detalle y comprobación de medidas en obra.
INCLUYE CERTIFICADOS DE GARANTIA Y CALIDAD
Una vez realizado el montaje se garantizará la estanqueidad del conjunto, según indicaciones de normativa vigente.
NOTA:
- Todas las hojas deberán poderse accionar con una sola mano. No se aceptarán los elementos que su accionamiento sea deficiente o que presenten desplomes respecto a la planeidad del paramento, elementos rayados o con defectos de acabado,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</si>
  <si>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17.17</t>
  </si>
  <si>
    <t>MAMPARA DUCHA TIPO 4 60+60X220CM</t>
  </si>
  <si>
    <t>Suministro y colocación de mampara de ducha lineal para un hueco de 120cm y altura 220cm, formada por puerta batiente de 60cm y fijo lateral de 60cm, en vidrio templado de seguridad tipo Stadip de 4+4mm. Perfilería metálica en acero inoxidable, vidrios aristados no romos, tornillería de acero inoxidable y gomas aislantes para la protección del acristalamiento y garantización de la estanqueidad.
Incluye p.p. de barra transversal de sujeción de las mismas características que el resto de la perfilería.
Incluye manetas, visagras y herrajes de las mismas características que el resto de la perfilería.
Incluye p.p. de sellados con silicona acrílica.
Incluye p.p. de juntas de estanqueidad.
Ver planos de detalle y comprobación de medidas en obra.
INCLUYE CERTIFICADOS DE GARANTIA Y CALIDAD
Una vez realizado el montaje se garantizará la estanqueidad del conjunto, según indicaciones de normativa vigente.
NOTA:
- Todas las hojas deberán poderse accionar con una sola mano. No se aceptarán los elementos que su accionamiento sea deficiente o que presenten desplomes respecto a la planeidad del paramento, elementos rayados o con defectos de acabado,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</si>
  <si>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17.18</t>
  </si>
  <si>
    <t>MAMPARA DUCHA TIPO 5 60+60+70X220CM</t>
  </si>
  <si>
    <t>Suministro y colocación de mampara de ducha en L, para un hueco de 120+70cm y altura 220cm, formada por fijo de 70cm, puerta batiente de 60cm y fijo lateral de 60cm, en vidrio templado de seguridad tipo Stadip de 4+4mm. Perfilería metálica en acero inoxidable, vidrios aristados no romos, tornillería de acero inoxidable y gomas aislantes para la protección del acristalamiento y garantización de la estanqueidad.
Incluye p.p. de barra transversal de sujeción de las mismas características que el resto de la perfilería.
Incluye manetas, visagras y herrajes de las mismas características que el resto de la perfilería.
Incluye p.p. de sellados con silicona acrílica.
Incluye p.p. de juntas de estanqueidad.
Ver planos de detalle y comprobación de medidas en obra.
INCLUYE CERTIFICADOS DE GARANTIA Y CALIDAD
Una vez realizado el montaje se garantizará la estanqueidad del conjunto, según indicaciones de normativa vigente.
NOTA:
- Todas las hojas deberán poderse accionar con una sola mano. No se aceptarán los elementos que su accionamiento sea deficiente o que presenten desplomes respecto a la planeidad del paramento, elementos rayados o con defectos de acabado,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</si>
  <si>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17.19</t>
  </si>
  <si>
    <t>MAMPARA DUCHA TIPO 6 30+60+20X220CM</t>
  </si>
  <si>
    <t>Suministro y colocación de mampara de ducha en L, para un hueco de 30+80cm y altura 220cm, formada por fijo de 30cm, puerta batiente de 60cm y fijo lateral de 20cm, en vidrio templado de seguridad tipo Stadip de 4+4mm. Perfilería metálica en acero inoxidable, vidrios aristados no romos, tornillería de acero inoxidable y gomas aislantes para la protección del acristalamiento y garantización de la estanqueidad.
Incluye p.p. de barra transversal de sujeción de las mismas características que el resto de la perfilería.
Incluye manetas, visagras y herrajes de las mismas características que el resto de la perfilería.
Incluye p.p. de sellados con silicona acrílica.
Incluye p.p. de juntas de estanqueidad.
Ver planos de detalle y comprobación de medidas en obra.
INCLUYE CERTIFICADOS DE GARANTIA Y CALIDAD
Una vez realizado el montaje se garantizará la estanqueidad del conjunto, según indicaciones de normativa vigente.
NOTA:
- Todas las hojas deberán poderse accionar con una sola mano. No se aceptarán los elementos que su accionamiento sea deficiente o que presenten desplomes respecto a la planeidad del paramento, elementos rayados o con defectos de acabado, sellados de silicona de cordón excesivo o poco uniforme, vidrios rallados o rotos,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</si>
  <si>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17.20</t>
  </si>
  <si>
    <t>RELIGA TRAMEX 30X30-50X4 SOPORTE UE'S</t>
  </si>
  <si>
    <t>Formación y colocación de religa horizontal para soporte de unidades exteriores de clima mediante religa metálica en acero galvanizado en caliente a base de malla 30x30-50x4, con varilla R5. Conjunto fijado a estructura metálica (medida en partida a parte) de UPN e IPE mediante soldadura.
Incluye p.p. de acabado y protección hasta la finalización de la obra.
Incluye p.p. de pintura en elementos metálicos, capa de imprimación antioxidante y dos capas de esmalte sintético de 50 micras por capa en color RAL a determinar por la DF. Previo cepillado y limpieza de restos de óxido.
Limpieza de escombros.
Ver planos de detalle y comprobación de medidas en obra.
NOTA:
- Todas las soldaduras se realizarán previamente al galvanizado.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</si>
  <si>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17.21</t>
  </si>
  <si>
    <t>CERRAMIENTO VERTICAL TRAMEX 30X30-50X4 OCULTACIÓN UE'S</t>
  </si>
  <si>
    <t>Formación y colocación de cerramiento vertical fijo mediante religa metálica en acero galvanizado en caliente a base de malla 30x30-50x4, con varilla R5. Conjunto fijado a estructura metálica (medida en partida a parte) de UPN e IPE y fijada lateralmente en sus extremos a cerramiento vertical de obra de fábrica por medios mecánicos. Incluye recercado perimetral y refuerzos verticales a base de tubular hueco 80x40mm en acero galvanizado.
Incluye p.p. de acabado y protección hasta la finalización de la obra.
Incluye p.p. de pintura en elementos metálicos, capa de imprimación antioxidante y dos capas de esmalte sintético de 50 micras por capa en color RAL a determinar por la DF. Previo cepillado y limpieza de restos de óxido.
Limpieza de escombros.
Ver planos de detalle y comprobación de medidas en obra.
NOTA:
- Todas las soldaduras se realizarán previamente al galvanizado.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</si>
  <si>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17.22</t>
  </si>
  <si>
    <t>CERRAMIENTO REGISTRABLE VERT. TRAMEX 30X30-50X4 OCULTACIÓN UE'S</t>
  </si>
  <si>
    <t>Formación y colocación de cerramiento vertical fijo mediante religa metálica en acero galvanizado en caliente a base de malla 30x30-50x4, con varilla R5. Conjunto fijado a estructura metálica (medida en partida a parte) de UPN e IPE y fijada lateralmente en sus extremos a cerramiento vertical de obra de fábrica por medios mecánicos.  Incluye recercado perimetral y refuerzos verticales a base de tubular hueco 80x40mm en acero galvanizado.
Incluye p.p. de formación de registros para acceso a unidades exteriores de clima, visagras, bombín y 3 copias de llave por unidad de registro.
Incluye p.p. de acabado y protección hasta la finalización de la obra.
Incluye p.p. de pintura en elementos metálicos, capa de imprimación antioxidante y dos capas de esmalte sintético de 50 micras por capa en color RAL a determinar por la DF. Previo cepillado y limpieza de restos de óxido.
Limpieza de escombros.
Ver planos de detalle y comprobación de medidas en obra.
NOTA:
- Todas las soldaduras se realizarán previamente al galvanizado. No se aceptarán los elementos que presenten desplomes respecto a la planeidad del paramento, elementos rayados o con defectos de pintura.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</si>
  <si>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17.23</t>
  </si>
  <si>
    <t>CIERRE REJA ENROLLABLE</t>
  </si>
  <si>
    <t>Suministro y colocación de cierre enrollable de aluminio extrusionado de alta resistencia, para apertura automática.
La hoja estara compuesta por varilla zincada de 8 mms cosidas entre si mediante grapas lisas para evitar desplazamientos. Las varillas forman dibujos en forma de concha (las varillas se colocan en la misma posición).
Incluido lamas ciegas en la parte inferior y superior de la hoja.
La hoja contiene un zócalo inferior de 13 cms, compuesto por una cerradura central (con llave de serreta) y pasadores interiores que se alojan en las guías y dos topes galvanizados
El eje esta compuesto por un tubo de ø 48 o ø 60. Con muelles de espiral debidamente calculados en función de las medidas de la puerta y poleas de nylon preparando al eje para una posterior motorización.
Conjunto conforme a norma une‐en 13241‐1:2004.
Incluye anclajes y soportes del tambor, con todos los materiales y herramientas necesarias para dejar la persiana en perfecto funcionamiento, medido en superficie útil.
Conjunto acabado galvanizado.
Incluido equipo de motorizacion de reja enrollable con cajón recogedor forrado, torno, muelles de torsión de acero templado, poleas circulares, guías laterales, cerradura central con llave de seguridad, falleba a los laterales y accesorios. Con llave exterior, y dOs mandos a distancia.
Elaborado en taller, con ajuste y montaje en obra. Totalmente montado y probado por la empresa instaladora mediante las correspondientes pruebas de servicio (incluidas en este precio). Medido hueco de obra, incluyendo p/p de sobrerecorrido necesario.</t>
  </si>
  <si>
    <t>Total 17</t>
  </si>
  <si>
    <t>18</t>
  </si>
  <si>
    <t>ASCENSOR</t>
  </si>
  <si>
    <t>18.01</t>
  </si>
  <si>
    <t>ASCENSOR PARA 5 PERSONAS 4 PARADAS</t>
  </si>
  <si>
    <t>Suministro y colocación de ascensor eléctrico con pack de ahorro de energía, sin cuarto de máquinas y embarque simple, para 5 personas, carga máxima de 450kg, con 4 paradas, para un recorrido de 10.50m. Puertas en rellanos, automáticas y en acero inoxidable . Parallamas y puerta de 80cm de paso libre mínimo, maniobra selectiva en bajada. Con 2 velocidades 0.63/1.0m/s.
Marca : Schindler / Thyssen / Orona / Kone o equivalentes.
Modelo : 3100 / Synergy / EcoSpace / Orona 3G 1015
Acabado puertas: Acero inoxidables (puertas rellano y puertas cabina)
Acabado interior paredes: Acero inoxidable (4 caras), espejo de media altura (una cara).
Acabado interior techo: Blanco con iluminación indirecta
Acabado interior pavimento: Chapa lagrimada de acero inoxidables con zócalo perimetral de acero inoxidable, perfil rectangular macizo de 80x10mm.
Incluye techo de metacrilato blanco, espejo de media altura, iluminación led y pasamanos en acero inoxidable.
Incluye chasis de cabina integrado, con dispositivo de paracaídas de acción progresiva accionado mediante limitador de velocidad de tele - control situado en el interior del agujero.
Incluye guías de cabina, contrapeso y fijaguías .
Incluye amortiguadores elastoméricos en hueco de ascensor.
Incluye cables de tracción .
Incluye p.p. de vigas UPN, IPN, HEB en laterales y zonas intermedias, así como soportes superiores según especificaciones del fabricante.
Incluye instalación de transmisión seriada en hueco para la comunicación de cabina y pisos al control de maniobra.
Incluye señalización de plantas, pulsadores, seguridad, contactos de puertas, etc. y todos los elementos necesarios para su correcto funcionamiento.
Incluye mecanismo selectivo de bajada.
Incluye alarma y alumbrado de emergencia en cabina y hueco, y línea telefónica .
Según reglamentación vigente tanto la instalación como todos los elementos que la componen se regirán por la normativa vigente al respecto.
Incluye legalización por organismos de Industria.
Instalación conexionado y en funcionamiento .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
Ud de obra acabada .</t>
  </si>
  <si>
    <t>Total 18</t>
  </si>
  <si>
    <t>19</t>
  </si>
  <si>
    <t>EQUIPAMIENTO</t>
  </si>
  <si>
    <t>19.01</t>
  </si>
  <si>
    <t>MOBILIARIO de COCINA y ELECTRODOMÉSTICOS</t>
  </si>
  <si>
    <t>19.01.01</t>
  </si>
  <si>
    <t>MOBILIARIO DE COCINA TIPO 1 357CM</t>
  </si>
  <si>
    <t>Suministro y colocación de mobiliario de cocina compuesto por armarios bajos de 60cm de profundidad, colocados sobre soportes regulables y armarios altos de 95cm de altura, en melamina con puertas y cajones estratificados a determinar por la DF, con tiradores metálicos empotrados tipo Lineal Inox. Longitud de mobiliario en planta: 357cm.
Incluye p.p. de canteado en divisiones verticales con perfil metálico en aluminio plata mate.
Incluye p.p. de prolongación inferior de 5cm en puertas de muebles altos para formación de tirador.
Incluye p.p. de suministro y colocación de columna vertical formada por dos puertas para la ocultación de acumulador y lavadora.
Incluye p.p. de formación de registros y recortes para instalaciones de fontanería, electricidad y saneamiento.
Incluye p.p. de zócalo inferior de 10cm en acero inoxidable, a determinar por la DF.
Incluye p.p. de formación de cajón interior para la ocultación de conducto de extracción de humos.
Limpieza de escombros.
Ver planos de detalle y comprobación de medidas en obra.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</si>
  <si>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19.01.02</t>
  </si>
  <si>
    <t>MOBILIARIO DE COCINA TIPO 2 285CM</t>
  </si>
  <si>
    <t>Suministro y colocación de mobiliario de cocina compuesto por armarios bajos de 60 cm de profundidad, colocados sobre soportes regulables y armarios altos de 95cm de altura, en melamina con puertas y cajones estratificados a determinar por la DF, con tiradores metálicos empotrados tipo Lineal Inox. Longitud de mobiliario en planta: 285cm.
Incluye p.p. de canteado en divisiones verticales con perfil metálico en aluminio plata mate.
Incluye p.p. de prolongación inferior de 5cm en puertas de muebles altos para formación de tirador.
Incluye p.p. de formación de registros y recortes para instalaciones de fontanería, electricidad y saneamiento.
Incluye p.p. de zócalo inferior de 10cm en acero inoxidable, a determinar por la DF.
Incluye p.p. de formación de cajón interior para la ocultación de conducto de extracción de humos.
Limpieza de escombros.
Ver planos de detalle y comprobación de medidas en obra.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</si>
  <si>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19.01.03</t>
  </si>
  <si>
    <t>MOBILIARIO DE COCINA TIPO 3 244+166CM</t>
  </si>
  <si>
    <t>Suministro y colocación de mobiliario de cocina compuesto por armarios bajos de 60cm de profundidad, colocados sobre soportes regulables y armarios altos de 95cm de altura, en melamina con puertas y cajones estratificados a determinar por la DF, con tiradores metálicos empotrados tipo Lineal Inox. Longitud de mobiliario en planta: 244+166cm.
Incluye p.p. de canteado en divisiones verticales con perfil metálico en aluminio plata mate.
Incluye p.p. de prolongación inferior de 5cm en puertas de muebles altos para formación de tirador.
Incluye p.p. de formación de registros y recortes para instalaciones de fontanería, electricidad y saneamiento.
Incluye p.p. de zócalo inferior de 10cm en acero inoxidable, a determinar por la DF.
Incluye p.p. de formación de cajón interior para la ocultación de conducto de extracción de humos.
Limpieza de escombros.
Ver planos de detalle y comprobación de medidas en obra.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</si>
  <si>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19.01.04</t>
  </si>
  <si>
    <t>MOBILIARIO DE COCINA TIPO 4 291+125CM</t>
  </si>
  <si>
    <t>Suministro y colocación de mobiliario de cocina compuesto por armarios bajos de 60cm de profundidad, colocados sobre soportes regulables y armarios altos de 95cm de altura, en melamina con puertas y cajones estratificados a determinar por la DF, con tiradores metálicos empotrados tipo Lineal Inox. Longitud de mobiliario en planta: 291+125cm.
Incluye p.p. de canteado en divisiones verticales con perfil metálico en aluminio plata mate.
Incluye p.p. de prolongación inferior de 5cm en puertas de muebles altos para formación de tirador.
Incluye p.p. de suministro y colocación de columna vertical formada por dos puertas para la ocultación de acumulador y lavadora.
Incluye p.p. de formación de registros y recortes para instalaciones de fontanería, electricidad y saneamiento.
Incluye p.p. de zócalo inferior de 10cm en acero inoxidable, a determinar por la DF.
Incluye p.p. de formación de cajón interior para la ocultación de conducto de extracción de humos.
Limpieza de escombros.
Ver planos de detalle y comprobación de medidas en obra.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</si>
  <si>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19.01.05</t>
  </si>
  <si>
    <t>MOBILIARIO DE COCINA TIPO 5 300CM</t>
  </si>
  <si>
    <t>Suministro y colocación de mobiliario de cocina compuesto por armarios bajos de 60 cm de profundidad, colocados sobre soportes regulables y armarios altos de 95 cm de altura, en melamina con puertas y cajones estratificados a determinar por la DF, con tiradores metálicos empotrados tipo Lineal Inox. Longitud de mobiliario en planta: 300cm.
Incluye p.p. de canteado en divisiones verticales con perfil metálico en aluminio plata mate.
Incluye p.p. de prolongación inferior de 5cm en puertas de muebles altos para formación de tirador.
Incluye p.p. de formación de registros y recortes para instalaciones de fontanería, electricidad y saneamiento.
Incluye p.p. de zócalo inferior de 10cm en acero inoxidable, a determinar por la DF.
Incluye p.p. de formación de cajón interior para la ocultación de conducto de extracción de humos.
Limpieza de escombros.
Ver planos de detalle y comprobación de medidas en obra.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</si>
  <si>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19.01.06</t>
  </si>
  <si>
    <t>MOBILIARIO DE COCINA TIPO 6 300CM</t>
  </si>
  <si>
    <t>Suministro y colocación de mobiliario de cocina compuesto por armarios bajos de 60cm de profundidad, colocados sobre soportes regulables y armarios altos de 95cm de altura, en melamina con puertas y cajones estratificados a determinar por la DF, con tiradores metálicos empotrados tipo Lineal Inox. Longitud de mobiliario en planta: 300cm.
Incluye p.p. de canteado en divisiones verticales con perfil metálico en aluminio plata mate.
Incluye p.p. de prolongación inferior de 5cm en puertas de muebles altos para formación de tirador.
Incluye p.p. de formación de registros y recortes para instalaciones de fontanería, electricidad y saneamiento.
Incluye p.p. de zócalo inferior de 10cm en acero inoxidable, a determinar por la DF.
Incluye p.p. de formación de cajón interior para la ocultación de conducto de extracción de humos.
Limpieza de escombros.
Ver planos de detalle y comprobación de medidas en obra.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</si>
  <si>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19.01.07</t>
  </si>
  <si>
    <t>MOBILIARIO DE COCINA TIPO 7 405CM</t>
  </si>
  <si>
    <t>Suministro y colocación de mobiliario de cocina compuesto por armarios bajos de 60cm de profundidad, colocados sobre soportes regulables y armarios altos de 95cm de altura, en melamina con puertas y cajones estratificados a determinar por la DF, con tiradores metálicos empotrados tipo Lineal Inox. Longitud de mobiliario en planta: 405cm.
Incluye p.p. de canteado en divisiones verticales con perfil metálico en aluminio plata mate.
Incluye p.p. de prolongación inferior de 5cm en puertas de muebles altos para formación de tirador.
Incluye p.p. de suministro y colocación de columna vertical formada por dos puertas para la ocultación de acumulador y lavadora.
Incluye p.p. de formación de registros y recortes para instalaciones de fontanería, electricidad y saneamiento.
Incluye p.p. de zócalo inferior de 10cm en acero inoxidable, a determinar por la DF.
Incluye p.p. de formación de cajón interior para la ocultación de conducto de extracción de humos.
Limpieza de escombros.
Ver planos de detalle y comprobación de medidas en obra.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</si>
  <si>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19.01.08</t>
  </si>
  <si>
    <t>CAMPANA TELESCOPICA INOX</t>
  </si>
  <si>
    <t>Suministro y colocación de campana telescópica Teka, modelo TL1 62 Inox, o equivalente de 62cm de ancho para integrar en mobiliario de cocina, con una capacidad de extracción a escape libre de 332m3/h mediante motor de doble turbina, potencia sonora a velocidad máxima de 65db, iluminación incorporada mediante dos lámapas de incadescencia.
Incluye p.p. de conexionado eléctrica a la red interior de la vivienda, según REBT, completamente acabada para su funcionamiento.
Incluye p.p. de de válvula antiretorno y conexionado a la conducción de extracción de humos de la vivienda, completamente acabada para su funcionamiento.
Limpieza de escombros.
NOTA:
-No se aceptarán los elementos que presenten rayadas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</si>
  <si>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19.01.09</t>
  </si>
  <si>
    <t>PLACA VITROCERÁMICA 2 FOCS</t>
  </si>
  <si>
    <t>Suministro y colocación de vitrocerámica por inducción Teka, modelo IR321, o equivalente de dos fuegos, de dimensiones 30x52cm, de dos zonas de cocción y calor residual, y un potencia eléctrica total de 3200W, con desconexión automática de seguridad.
Incluye p.p. de conexionado eléctrica a la red interior de la vivienda, según REBT, completamente acabada para su funcionamiento.
Limpieza de escombros.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</si>
  <si>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19.01.10</t>
  </si>
  <si>
    <t>HORNO INOX</t>
  </si>
  <si>
    <t>Suministro y colocación de horno eléctrico multifunción Teka o equivalente, de dimensiones 59,5x59,5x45,5 cm, modelo HKE 635 en acero inoxidable antihuellas, con ventilación dinámica y de 46 litros de capacidad.
Incluye p.p. de conexionado eléctrica a la red interior de la vivienda, según REBT, completamente acabada para su funcionamiento.
Limpieza de escombros.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</si>
  <si>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19.01.11</t>
  </si>
  <si>
    <t>FREGADERA</t>
  </si>
  <si>
    <t>Suministro y colocación de fregadera bajo encimera de acero inoxidable de una cubeta, modelo BMG ME de Franke o equivalente, de dimensiones 40x40x19cm, referencia 1220155425.
Incluye los juegos de pletinas de fijación y sifón de PVC con válvula extraíble, tipo rejilla, de acero inoxidable, conectado a la red general de saneamiento.
Incluye colocación en obra y posterior rejuntado.
Limpieza de escombros.
NOTA:
-No se aceptarán los elementos que presenten desplomes respecto a la planeidad del paramento, elementos rayados o con defectos de acabado,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</si>
  <si>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19.01.12</t>
  </si>
  <si>
    <t>GRIFERIA</t>
  </si>
  <si>
    <t>Suministro y colocación de griferia monomando para cocina, modelo Targa o equivalente con caño giratorio, con aireador.
Incluye conexión a la red general, tanto de ACS como AFS, latiguillos de conexión, llaves y florones embellecedores en las tomas de agua.
Modelo: Targa con caño griatorio de Roca, referencia 5A8360C00 o equivalente
Color: Cromado
Tipo: Caño Alto Giratorio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</si>
  <si>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Total 19.01</t>
  </si>
  <si>
    <t>19.02</t>
  </si>
  <si>
    <t>SANITARIOS y GRIFERÍA</t>
  </si>
  <si>
    <t>19.02.01</t>
  </si>
  <si>
    <t>LLAVE DE CORTE GENERAL</t>
  </si>
  <si>
    <t>Suministro y colocación de llave de corte recta general, diámetro según tubería.
Acabado: Cromado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</si>
  <si>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19.02.02</t>
  </si>
  <si>
    <t>LLAVE DE CORTE CUARTO HÚMEDO</t>
  </si>
  <si>
    <t>Suministro y colocación de llave de corte recta para cuarto húmedo, diámetro 1/2" - 3/8", con indicador de color según circuito.
Acabado: Cromado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</si>
  <si>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19.02.03</t>
  </si>
  <si>
    <t>LLAVE DE CORTE DE ESCUADRA SANITARIO</t>
  </si>
  <si>
    <t>Suministro y colocación de llave de corte en escuadra para sanitario, diámetro 1/2" - 3/8", con indicador de color según circuito.
Acabado: Cromado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</si>
  <si>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19.02.04</t>
  </si>
  <si>
    <t>LLAVE DE BOLA</t>
  </si>
  <si>
    <t>Suministro y colocación de llave de bola con boca roscada para acoplamiento de tubo flexible de lavadora o lavavajillas, tipo mural de 1/2".
Incluye conexión a la red general, tanto de ACS como AFS, florones embellecedores en las tomas de agua y color según circuito.
Color: Cromado
NOTA: Tanto el lavavajillas como la lavadora deberán tener toma de ACS y AFS (bitérmico).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</si>
  <si>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19.02.05</t>
  </si>
  <si>
    <t>INODOR COMPACTO</t>
  </si>
  <si>
    <t>Suministro y colocación de inodoro, modelo Meridian Compacto de Roca o equivalente, adosado a pared, de porcelana vitrificada, con cisterna baja, asiento y tapa de celulite, visagras amortiguadas de acero inoxidable.
Incluye flotador, mecanismo de descarga por arrastre, pulsador y mecanismo de alimentación.
Incluye tornillería de conexión y fijación, gomas cónicas.
Incluye asentado en obra sobre lechada y posterior rejuntado.
Incluye suministro y conexión del desague hasta la red general de bajante, llave de regulación y florón embellecedor.
Salida: Dual
Color: Blanco
Dimensiones: 37x60x79cm
Modelo: Meridian Compacto de Roca, referencia 342248000 o equivalente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</si>
  <si>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19.02.06</t>
  </si>
  <si>
    <t>LAVABO SUSPENDIDO 75*44*15</t>
  </si>
  <si>
    <t>Suministro y colocación de lavabo para colocación suspendida o sobre encimera, de porcelana vitrificada, modelo Diverta suspendido de Roca o equivalente, de dimensiones 75x44x15cm.
Incluye los juegos de pletinas de fijación y sifón cromado con válvula tipo click-clack conectado a red general de saneamiento.
Incluye colocación en obra y posterior rejuntado.
Modelo lavabo: Diverta suspendido de Roca, referencia 327110000 o equivalente
Color: Blanco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</si>
  <si>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19.02.07</t>
  </si>
  <si>
    <t>LAVABO SUSPENDIDO 47*44*15</t>
  </si>
  <si>
    <t>Suministro y colocación de lavabo para colocación suspendida o sobre encimera, de porcelana vitrificada, modelo Diverta suspendido de Roca o equivalente, de dimensiones 47x44x15cm.
Incluye los juegos de pletinas de fijación y sifón cromado con válvula tipo click-clack conectado a red general de saneamiento.
Incluye colocación en obra y posterior rejuntado.
Modelo lavabo: Diverta suspendido de Roca, referencia 327111000 o equivalente
Color: Blanco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</si>
  <si>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19.02.08</t>
  </si>
  <si>
    <t>GRIFERIA LAVABO</t>
  </si>
  <si>
    <t>Suministro y colocación de griferia monomando para lavabo, modelo Targa de Roca o equivalente con desague automático (incluído), con aireador.
Incluye conexión a la red general, tanto de ACS como AFS, latiguillos de conexión, llaves y florones embellecedores en las tomas de agua.
Modelo: Targa con desague automático de Roca, referencia 5A3060C00 o equivalente
Color: Cromado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</si>
  <si>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19.02.09</t>
  </si>
  <si>
    <t>PLATO DE DUCHA  150X75CM</t>
  </si>
  <si>
    <t>Suministro y colocación de plato de ducha, modelo D-Code de Duravit o equivalente, acrílico con fondo antideslizante, colocado sobre base de mortero en fresco y soportes regulables, de dimensiones 150x75x3.5cm.
Incluye p.p. de suministro y colocación de válvula sifónica, así como su conexión a la red de saneamiento.
Incluye suministro y colocación de tapa embellecedora cromada.
Incluye asentado en obra sobre base y posterior rejuntado.
Color: Blanco
Modelo: D-Code de Duravit, referencia 720099 o equivalente
Dimensiones: 150x75x3.5cm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</si>
  <si>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19.02.10</t>
  </si>
  <si>
    <t>PLATO DE DUCHA 140X70CM</t>
  </si>
  <si>
    <t>Suministro y colocación de plato de ducha, modelo D-Code de Duravit o equivalente, acrílico con fondo antideslizante, colocado sobre base de mortero en fresco y soportes regulables, de dimensiones 140x70x3.5cm.
Incluye p.p. de suministro y colocación de válvula sifónica, así como su conexión a la red de saneamiento.
Incluye suministro y colocación de tapa embellecedora cromada.
Incluye asentado en obra sobre base y posterior rejuntado.
Color: Blanco
Modelo: D-Code de Duravit, referencia 720095 o equivalente
Dimensiones: 140x70x3.5cm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</si>
  <si>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19.02.11</t>
  </si>
  <si>
    <t>PLATO DE DUCHA  130X75CM</t>
  </si>
  <si>
    <t>Suministro y colocación de plato de ducha, modelo D-Code de Duravit o equivalente, acrílico con fondo antideslizante, colocado sobre base de mortero en fresco y soportes regulables, de dimensiones 130x75x3.5cm.
Incluye p.p. de suministro y colocación de válvula sifónica, así como su conexión a la red de saneamiento.
Incluye suministro y colocación de tapa embellecedora cromada.
Incluye asentado en obra sobre base y posterior rejuntado.
Color: Blanco
Modelo: D-Code de Duravit, referencia 720098 o equivalente
Dimensiones: 130x75x3.5cm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</si>
  <si>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19.02.12</t>
  </si>
  <si>
    <t>PLATO DE DUCHA 120X70CM</t>
  </si>
  <si>
    <t>Suministro y colocación de plato de ducha, modelo D-Code de Duravit o equivalente, acrílico con fondo antideslizante, colocado sobre base de mortero en fresco y soportes regulables, de dimensiones 120x70x3.5cm.
Incluye p.p. de suministro y colocación de válvula sifónica, así como su conexión a la red de saneamiento.
Incluye suministro y colocación de tapa embellecedora cromada.
Incluye asentado en obra sobre base y posterior rejuntado.
Color: Blanco
Modelo: D-Code de Duravit, referencia 720094 o equivalente
Dimensiones: 120x70x3.5cm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</si>
  <si>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19.02.13</t>
  </si>
  <si>
    <t>PLATO DE DUCHA  100X80CM</t>
  </si>
  <si>
    <t>Suministro y colocación de plato de ducha, modelo D-Code de Duravit o equivalente, acrílico con fondo antideslizante, colocado sobre base de mortero en fresco y soportes regulables, de dimensiones 100x80x3.5cm.
Incluye p.p. de suministro y colocación de válvula sifónica, así como su conexión a la red de saneamiento.
Incluye suministro y colocación de tapa embellecedora cromada.
Incluye asentado en obra sobre base y posterior rejuntado.
Color: Blanco
Modelo: D-Code de Duravit, referencia 720106 o equivalente
Dimensiones: 100x80x3.5cm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</si>
  <si>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19.02.14</t>
  </si>
  <si>
    <t>PLATO DE DUCHA  90X90CM</t>
  </si>
  <si>
    <t>Suministro y colocación de plato de ducha, modelo D-Code de Duravit o equivalente, acrílico con fondo antideslizante, colocado sobre base de mortero en fresco y soportes regulables, de dimensiones 90x90x3.5cm.
Incluye p.p. de suministro y colocación de válvula sifónica, así como su conexión a la red de saneamiento.
Incluye suministro y colocación de tapa embellecedora cromada.
Incluye asentado en obra sobre base y posterior rejuntado.
Color: Blanco
Modelo: D-Code de Duravit, referencia 720102 o equivalente
Dimensiones: 90x90x3.5cm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</si>
  <si>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19.02.15</t>
  </si>
  <si>
    <t>GRIFERIA DUCHA</t>
  </si>
  <si>
    <t>Suministro y colocación de griferia monomando para ducha, modelo Targa de Roca o equivalente, con ducha teléfono, flexible de 150cm y soporte de ducha articulado.
Incluye conexión a la red general, tanto de ACS como AFS.
Modelo conjunto grifería: Targa de Roca, referencia 5A2060C02 o equivalente
Color: Cromado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</si>
  <si>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19.02.16</t>
  </si>
  <si>
    <t>VERTEDERO CON REJA</t>
  </si>
  <si>
    <t>Suministo y colocación de vertedero, modelo Garda de Roca o equivalente, con válvula desagüe con rejilla de porcelana 3-88650, reja soporte cromada con almohadilla 5-260055, unión interior 5-233673.
Incluy conexión a la red general de saneamiento.
Modelo: Garda de Roca, referencia 371055.00.0 o equivalente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</si>
  <si>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19.02.17</t>
  </si>
  <si>
    <t>GRIFERIA VERTEDERO</t>
  </si>
  <si>
    <t>Suministro y colocació de griferia monomando para vertedero, modelo Victoria Pro de Roca, o equivalente con aireador.
Incluye conexión a red general de AFS (ambas salidas), llaves y florones embellecedores en las tomas de agua.
Modelo: Victoria Pro de Roca, referencia 5A7623C00 o equivalente
Color: Cromado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</si>
  <si>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19.02.18</t>
  </si>
  <si>
    <t>TOALLERO ELÉCTRICO</t>
  </si>
  <si>
    <t>Suministro y colocación de toallero eléctrico cromado, modelo TBC-8 de Gabarrón o equivalente, de dimensiones 87x50x8cm, de potencia 300W y con un grado de protección de IP44.
Incluye colocación del elemento a paramento vertical mediante fijaciones mecànicas.
Incluye p.p. de toma eléctrica protegida en línea independiente.
Modelo: TBC-8 de Gabarrón, referencia 8432336500206 o equivalente
Color: Cromado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</si>
  <si>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Total 19.02</t>
  </si>
  <si>
    <t>Total 19</t>
  </si>
  <si>
    <t>20</t>
  </si>
  <si>
    <t xml:space="preserve"> INSTALACION EVACUACION</t>
  </si>
  <si>
    <t>20.01</t>
  </si>
  <si>
    <t xml:space="preserve"> Ayudas instalación de evacuación</t>
  </si>
  <si>
    <t>20.01.01</t>
  </si>
  <si>
    <t>INSTALACIÓN DE EVACUACION</t>
  </si>
  <si>
    <t>AYUDAS NECESARIAS PARA LA REALIZACIÓN COMPLETA DE LA INSTALACIÓN DE EVACUACION, INCLUYENDO EN TODAS LAS PARTIDAS ESPECIFICADAS A CONTINUACIÓN LO SIGUIENTE: LA P.P. DE AYUDAS DE ALBAÑILERÍA, INCLUIDA LA EXCAVACIÓN Y TAPADO DE ZANJAS, APERTURA Y TAPADO DE AGUJEROS Y REGATAS, COLOCACIÓN DE PASAMUROS Y SELLADO DE LOS MISMOS CUANDO LA INSTALACIÓN ESTÉ ACABADA, COLOCACIÓN DE SOPORTES, CONSTRUCCIÓN DE BANCADAS DE OBRA, EMPOTRAMIENTO DE ELEMENTOS DE REGISTRO, REPOSICIÓN DE TIERRAS Y, EN GENERAL, TODOS LOS ELEMENTOS PARA DEJAR LA INSTALACIÓN TOTALMENTE ACABADA Y EN FUNCIONAMIENTO. INCLUYE LA REALIZACIÓN DE PLANOS AS-BUILT, TRANSPORTE DE LA MAQUINARIA NECESARIA HASTA LA OBRA, PRUEBAS Y CERTIFICADO FINAL DE LA INSTALACIÓN.</t>
  </si>
  <si>
    <t>20.01.02</t>
  </si>
  <si>
    <t>MARCAS EQUIVALENTES</t>
  </si>
  <si>
    <t>LAS MARCAS ESPECIFICADAS EN TODAS LAS PARTIDAS DESCRITAS EN ESTE CAPÍTULO, SE ENTIENDEN COMO REFERENCIA, SIENDO ADMITIDA DICHA MARCA O EQUIVALENTE.</t>
  </si>
  <si>
    <t>Total 20.01</t>
  </si>
  <si>
    <t>20.02</t>
  </si>
  <si>
    <t xml:space="preserve"> Desagüe pluvial</t>
  </si>
  <si>
    <t>20.02.01</t>
  </si>
  <si>
    <t>PP ECO-SIS HT PHONO 125 mm</t>
  </si>
  <si>
    <t>SUMINISTRO E INSTALACIÓN DE TUBO DE EVACUACIÓN DE POLIPROPILENO MULTICAPA DE 125 mm, MARCA ABN SISTEMAS, TIPO ECO-SIS HT PHONO, LIBRE DE HALÓGENOS, FONOABSORBENTE, RESISTENTE A ALTAS TEMPERATURAS, A LA DEFORMACIÓN Y AL IMPACTO, PARA INSTALACIONES DE EVACUACIÓN DE FECALES Y PLUVIALES. INCLUIDAS LAS PIEZAS ESPECIALES Y FIJADO POR JUNTA ELÁSTICA. SE INCLUYE EL TRANSPORTE, LA MANO DE OBRA DE MONTAJE Y EL MATERIAL AUXILIAR DE INSTALACIÓN.</t>
  </si>
  <si>
    <t>20.02.02</t>
  </si>
  <si>
    <t>BAJANTE DE TUBO DE CHAPA DE ZINC-TITANIO, DE DIÁMETRO NOMINAL 120</t>
  </si>
  <si>
    <t>SUMINISTRO E INSTALACION DE BAJANTE DE TUBO DE CHAPA DE ZINC-TITANIO CON UNIÓN LONGITUDINAL PLEGADA, DE DIÁMETRO NOMINAL 120 MM Y DE 0,6 MM DE ESPESOR, INCLUIDAS LAS PIEZAS ESPECIALES Y FIJADO MECÁNICAMENTE CON BRIDAS RESISTENTE AL IMPACTO, PARA INSTALACIONES DE EVACUACIÓN DE PLUVIALES VISTA. INCLUIDAS LAS PIEZAS ESPECIALES Y FIJADO POR JUNTA ELÁSTICA. SE INCLUYE EL TRANSPORTE, LA MANO DE OBRA DE MONTAJE Y EL MATERIAL AUXILIAR DE INSTALACIÓN.</t>
  </si>
  <si>
    <t>20.02.03</t>
  </si>
  <si>
    <t>SUMINISTRO E INSTALACION DE SUMIDERO PARA AGUAS PL</t>
  </si>
  <si>
    <t>SUMINISTRO E INSTALACION DE SUMIDERO PARA AGUAS PLUVIALES PARA INSTALAR EN CUBIERTA DE RASILLA, DE 200 MM DE DIAMETRO SUPERIOR Y 150 MM DE DIAMETRO DE SALIDA. CON REJA SEMIESFERICA DE PROTECCION Y COLLARIN DE EMPALME. SE INCLUYE EL TRANSPORTE, LA MANO DE OBRA MONTAJE Y EL MATERIAL AUXILIAR DE INSTALACION.</t>
  </si>
  <si>
    <t>20.02.04</t>
  </si>
  <si>
    <t>CANALÓN EXTERIOR DE SECCIÓN SEMICIRCULAR DE PLANCHA DE ZINC DE 150 MM</t>
  </si>
  <si>
    <t>SUMINISTRO E INSTALACIÓN CANALÓN EXTERIOR DE SECCIÓN SEMICIRCULAR DE PLANCHA DE ZINC DE 0,82 MM DE ESPESOR, DE DIÁMETRO 150 MM Y 40 CM DE DESARROLLO, COLOCADA CON PIEZAS ESPECIALES Y CONECTADA AL BAJANTE, PARA INSTALACIONES DE EVACUACIÓN DE PLUVIALES. INCLUIDAS LAS PIEZAS ESPECIALES Y FIJADO POR JUNTA ELÁSTICA. SE INCLUYE EL TRANSPORTE, LA MANO DE OBRA DE MONTAJE Y EL MATERIAL AUXILIAR DE INSTALACIÓN.</t>
  </si>
  <si>
    <t>20.02.05</t>
  </si>
  <si>
    <t>CODO ALTO IMPACTO</t>
  </si>
  <si>
    <t>SUMINISTRO E INSTALACIÓN DE DOBLE CODO DE PVC MACHO-HEMBRA DE ALTO IMPACTO A 45º, DE DIÁMETROS HASTA 200 mm, PARA CONEXIÓN A BAJANTE DEL EDIFICIO, FORMANDO EL CAMBIO DE DIRECCIÓN PARA CONECTAR LOS COLECTORES HORIZONTALES COLGADOS DEL FORJADO SUPERIOR.</t>
  </si>
  <si>
    <t>Total 20.02</t>
  </si>
  <si>
    <t>20.03</t>
  </si>
  <si>
    <t xml:space="preserve"> Desagüe pluvial enterrado</t>
  </si>
  <si>
    <t>20.03.01</t>
  </si>
  <si>
    <t>DESAGÜE ENTERRADO PVC 200 mm</t>
  </si>
  <si>
    <t>SUMINISTRO E INSTALACIÓN DE TUBO DE DESAGÜE DE PVC-U COLOR TEJA DE DIÁMETRO 200 mm, MARCA URALITA, TUBERIA DE PVC CON JUNTA PARA EVACUACION DE SANEAMIENTO SIN PRESION UNE-1401, SEGÚN NORMA UNE EN-1401, DE 4,9 mm DE ESPESOR,. SE INCLUYE PARTE PROPORCIONAL DE ACCESORIOS, PIEZAS ESPECIALES Y SOPORTES, EL TRANSPORTE, LA MANO DE OBRA DE  MONTAJE Y EL MATERIAL AUXILIAR DE INSTALACIÓN.</t>
  </si>
  <si>
    <t>20.03.02</t>
  </si>
  <si>
    <t>DESAGÜE ENTERRADO 160 mm</t>
  </si>
  <si>
    <t>SUMINISTRO E INSTALACIÓN DE TUBO DE DESAGÜE DE PVC-U COLOR TEJA DE DIÁMETRO 160 mm, MARCA URALITA, TUBERIA DE PVC CON JUNTA PARA EVACUACION DE SANEAMIENTO SIN PRESION UNE-1401, SEGÚN NORMA UNE EN-1401, DE 4,0 mm DE ESPESOR,. SE INCLUYE PARTE PROPORCIONAL DE ACCESORIOS, PIEZAS ESPECIALES Y SOPORTES, EL TRANSPORTE, LA MANO DE OBRA DE  MONTAJE Y EL MATERIAL AUXILIAR DE INSTALACIÓN.</t>
  </si>
  <si>
    <t>20.03.03</t>
  </si>
  <si>
    <t>DESAGÜE ENTERRADO 125 mm</t>
  </si>
  <si>
    <t>SUMINISTRO E INSTALACIÓN DE TUBO DE DESAGÜE DE PVC-U COLOR TEJA DE DIÁMETRO 125 mm, MARCA URALITA, TUBERIA DE PVC CON JUNTA PARA EVACUACION DE SANEAMIENTO SIN PRESION UNE-1401, SEGÚN NORMA UNE EN-1401, DE 3,2 mm DE ESPESOR,. SE INCLUYE PARTE PROPORCIONAL DE ACCESORIOS, PIEZAS ESPECIALES Y SOPORTES, EL TRANSPORTE, LA MANO DE OBRA DE  MONTAJE Y EL MATERIAL AUXILIAR DE INSTALACIÓN.</t>
  </si>
  <si>
    <t>20.03.04</t>
  </si>
  <si>
    <t>SIFÓN 160 mm</t>
  </si>
  <si>
    <t>SUMINISTRO E INSTALACIÓN DE SIFÓN COLECTOR CONSTRUIDO CON TUBO DE PVC DE DIÁMETRO 160 mm DE ENTRADA Y SALIDA, MARCA URALITA, SERIE B, CON JUNTA PEGADA, PARA EVACUACIÓN DE AGUAS RESIDUALES Y PLUVIALES, SEGÚN NORMA UNE EN-1453, DE 3,2 mm DE ESPESOR, CON COMPORTAMIENTO AL FUEGO M1, FIJADO CON BRIDAS. SE INCLUYE LA PARTE PROPORCIONAL DE ACCESORIOS, PIEZAS ESPECIALES Y SOPORTES, EL TRANSPORTE, LA MANO DE OBRA DE MONTAJE Y EL MATERIAL AUXILIAR DE INSTALACIÓN.</t>
  </si>
  <si>
    <t>20.03.05</t>
  </si>
  <si>
    <t>PUNTO DE REGISTRO</t>
  </si>
  <si>
    <t>SUMINISTRO E INSTALACIÓN DE PUNTO DE REGISTRO/LIMPIEZA DE RED DE EVACUACIÓN. REALIZADO EN TUBO DE PVC, SE INJERTARÁ AL TUBO DE DESAGÜE UN RAMAL CON TAPÓN PARA PROCEDER A LA LIMPIEZA DEL CIRCUITO. SE INCLUYE EL TRANSPORTE, LA MANO DE OBRA DE MONTAJE Y EL MATERIAL AUXILIAR DE INSTALACIÓN.</t>
  </si>
  <si>
    <t>20.03.06</t>
  </si>
  <si>
    <t>ARQUETA PASO 600x600x500 mm CON TAPA C-250 Y FONDO</t>
  </si>
  <si>
    <t>SUMINISTRO E INSTALACIÓN DE ARQUETA DE PASO, CON FONDO, DE DIMENSIONES EXTERIORES 600x600mm Y 500mm DE PROFUNDIDAD, MARCA FUNDICIÓ DÚCTIL BENITO REF. A6, INCLUIDA TAPA REGISTRABLE CON MARCO CUADRADO REF. HIDRÁULICA C-250 H44. SE INCLUYE EL TRANSPORTE, LA MANO DE OBRA DE MONTAJE Y EL MATERIAL AUXILIAR DE INSTALACIÓN.</t>
  </si>
  <si>
    <t>20.03.07</t>
  </si>
  <si>
    <t>SUMINISTRO E INSTALACIÓN DE CANAL PREFABRICADO CON</t>
  </si>
  <si>
    <t>SUMINISTRO E INSTALACIÓN DE CANAL PREFABRICADO CON REJILLA DE ACERO FUNDIDO, PARA DRENAJE, MARCA SOT, TIPO ACO SELF 200, DE 150 MM DE ANCHO ÚTIL Y 200 MM DE ANCHO TOTAL. SE INCLUYE EL TRANSPORTE, LA PREPARACIÓN DEL TERRENO, LA MANO DE OBRA DE MONTAJE Y EL MATERIAL AUXILIAR DE INSTALACIÓN.</t>
  </si>
  <si>
    <t>Total 20.03</t>
  </si>
  <si>
    <t>20.04</t>
  </si>
  <si>
    <t xml:space="preserve"> Desagüe fecal</t>
  </si>
  <si>
    <t>20.04.01</t>
  </si>
  <si>
    <t>POLO-KAL- NG 125 mm INSONORIZADO</t>
  </si>
  <si>
    <t>SUMINISTRO E INSTALACIÓN DE TUBO DE EVACUACIÓN DE POLIPROPILENO INSONORIZADO DE 125 MM, MARCA ABN SISTEMAS, TIPO POLO-KAL NG, LIBRE DE HALÓGENOS, AUTOEXTINGUIBLE, ECOLÓGICO Y 100% RECICLABLE, RESISTENTE A ALTAS TEMPERATURAS, A LA DEFORMACIÓN Y AL IMPACTO, PARA INSTALACIONES DE EVACUACIÓN DE FECALES Y PLUVIALES. INCLUIDAS LAS PIEZAS ESPECIALES Y FIJADO POR JUNTA ELÁSTICA. SE INCLUYE EL TRANSPORTE, LA MANO DE OBRA DE MONTAJE Y EL MATERIAL AUXILIAR DE INSTALACIÓN.</t>
  </si>
  <si>
    <t>20.04.02</t>
  </si>
  <si>
    <t>RED HORIZ. COCINA</t>
  </si>
  <si>
    <t>SUMINISTRO E INSTALACIÓN DE RED DE SANEAMIENTO PARA UNA COCINA DOTADA DE FREGADERO, Y LAVAVAJILLAS. REALIZADA CON TUBO DE DESAGÜE DE PVC, SERIE B, CON JUNTA PEGADA, DE ENTRE 3 Y 3,9 mm DE ESPESOR, CON UN COMPORTAMIENTO ANTE EL FUEGO M1. LOS DIAMETROS Y LOS TRAZADOS SERAN LOS ESPECIFICADOS EN LOS PLANOS DE LAS INSTALACIONES. SE INCLUYE LA CONEXIÓN AL BAJANTE, TAPÓN DE REGISTRO ROSCADO, Y LA PARTE PROPORCIONAL DE ACCESORIOS Y SOPORTES.</t>
  </si>
  <si>
    <t>20.04.03</t>
  </si>
  <si>
    <t>RED HORIZ. COCINA CON La Y CALDERA</t>
  </si>
  <si>
    <t>SUMINISTRO E INSTALACIÓN DE RED DE SANEAMIENTO PARA UNA COCINA DOTADA DE FREGADERO, LAVAVAJILLAS, LAVADORA Y CALDERA . REALIZADA CON TUBO DE DESAGÜE DE PVC, SERIE B, CON JUNTA PEGADA, DE ENTRE 3 Y 3,9 mm DE ESPESOR, CON UN COMPORTAMIENTO ANTE EL FUEGO M1. LOS DIAMETROS Y LOS TRAZADOS SERAN LOS ESPECIFICADOS EN LOS PLANOS DE LAS INSTALACIONES. SE INCLUYE LA CONEXIÓN AL BAJANTE, TAPÓN DE REGISTRO ROSCADO, Y LA PARTE PROPORCIONAL DE ACCESORIOS Y SOPORTES.</t>
  </si>
  <si>
    <t>20.04.04</t>
  </si>
  <si>
    <t>RED SANEAMIENTO BAÑO CON BAÑERA (Lv-Ic-Ba)</t>
  </si>
  <si>
    <t>SUMINISTRO E INSTALACIÓN DE RED HORIZONTAL DE SANEAMIENTO PARA UN BAÑO DOTADO DE LAVAMANOS, INODORO Y BAÑERA, REALIZADA CON TUBO DE DESAGÜE DE PVC, SERIE B, CON JUNTA PEGADA, PARA AGUAS RESIDUALES SEGÚN LA NORMA UNE EN-1453, DE ENTRE 3 Y 3,9 mm DE ESPESOR, CON UN COMPORTAMIENTO ANTE EL FUEGO M1. LOS DIAMETROS Y LOS TRAZADOS SERAN LOS ESPECIFICADOS EN LOS PLANOS DE LAS INSTALACIONES. SE INCLUYE LA CONEXIÓN AL BAJANTE, TAPÓN DE REGISTRO ROSCADO Y LA PARTE PROPORCIONAL DE ACCESORIOS Y SOPORTES.</t>
  </si>
  <si>
    <t>20.04.05</t>
  </si>
  <si>
    <t>RED SANEAMIENTO BAÑO CON BAÑERA (Lv-Ic-Ba-lD-A)</t>
  </si>
  <si>
    <t>SUMINISTRO E INSTALACIÓN DE RED HORIZONTAL DE SANEAMIENTO PARA UN BAÑO DOTADO DE LAVAMANOS, INODORO, BAÑERA, LAVADORA Y ACUMULADOR, REALIZADA CON TUBO DE DESAGÜE DE PVC, SERIE B, CON JUNTA PEGADA, PARA AGUAS RESIDUALES SEGÚN LA NORMA UNE EN-1453, DE ENTRE 3 Y 3,9 mm DE ESPESOR, CON UN COMPORTAMIENTO ANTE EL FUEGO M1. LOS DIAMETROS Y LOS TRAZADOS SERAN LOS ESPECIFICADOS EN LOS PLANOS DE LAS INSTALACIONES. SE INCLUYE LA CONEXIÓN AL BAJANTE, TAPÓN DE REGISTRO ROSCADO Y LA PARTE PROPORCIONAL DE ACCESORIOS Y SOPORTES.</t>
  </si>
  <si>
    <t>20.04.06</t>
  </si>
  <si>
    <t>RED SANEAMIENTO BAÑO LOCAL</t>
  </si>
  <si>
    <t>SUMINISTRO E INSTALACIÓN DE RED HORIZONTAL DE SANEAMIENTO PARA UN BAÑO DOTADO DE LAVAMANOS E INODORO, REALIZADA CON TUBO DE DESAGÜE DE PVC, SERIE B, CON JUNTA PEGADA, PARA AGUAS RESIDUALES SEGÚN LA NORMA UNE DE APLICACIÓN. LOS DIAMETROS Y LOS TRAZADOS SERAN LOS ESPECIFICADOS EN LOS PLANOS DE LAS INSTALACIONES. SE INCLUYE LA CONEXIÓN AL BAJANTE O COLECTOR GENERAL, TAPÓN DE REGISTRO ROSCADO Y LA PARTE PROPORCIONAL DE ACCESORIOS Y SOPORTES.</t>
  </si>
  <si>
    <t>Total 20.04</t>
  </si>
  <si>
    <t>20.05</t>
  </si>
  <si>
    <t xml:space="preserve"> Desagüe fecal enterrado</t>
  </si>
  <si>
    <t>20.05.01</t>
  </si>
  <si>
    <t>SIFÓN 50 mm</t>
  </si>
  <si>
    <t>SUMINISTRO E INSTALACIÓN DE SIFÓN DE DESAGÜE DE PVC DE DIÁMETRO 50 mm. SE INCLUYE EL TRANSPORTE, LA MANO DE OBRA DE MONTAJE Y EL MATERIAL AUXILIAR DE INSTALACIÓN.</t>
  </si>
  <si>
    <t>20.05.02</t>
  </si>
  <si>
    <t>DESAGÜE ENTERRADO 110 mm</t>
  </si>
  <si>
    <t>SUMINISTRO E INSTALACIÓN DE TUBO DE DESAGÜE DE PVC-U COLOR TEJA DE DIÁMETRO 110mm, MARCA URALITA, TUBERIA DE PVC CON JUNTA PARA EVACUACION DE SANEAMIENTO SIN PRESION UNE-1401, SEGÚN NORMA UNE EN-1401, DE 3,2 mm DE ESPESOR,. SE INCLUYE PARTE PROPORCIONAL DE ACCESORIOS, PIEZAS ESPECIALES Y SOPORTES, EL TRANSPORTE, LA MANO DE OBRA DE  MONTAJE Y EL MATERIAL AUXILIAR DE INSTALACIÓN.</t>
  </si>
  <si>
    <t>20.05.03</t>
  </si>
  <si>
    <t>Conexión alcantarillado</t>
  </si>
  <si>
    <t>Partida de previsión económica para la conexión de la red de evacuación de aguas fecales o pluviales a la red de alcantarillado público. Incluye las tasas municipales y las ayudas de albañilería o instalaciones necesarias.</t>
  </si>
  <si>
    <t>Total 20.05</t>
  </si>
  <si>
    <t>Total 20</t>
  </si>
  <si>
    <t>21</t>
  </si>
  <si>
    <t xml:space="preserve"> INSTALACION CONTRA INCENDIOS</t>
  </si>
  <si>
    <t>21.01</t>
  </si>
  <si>
    <t xml:space="preserve"> Ayuda instalación contra incendios</t>
  </si>
  <si>
    <t>21.01.01</t>
  </si>
  <si>
    <t>INSTALACIÓN DE CONTRA INCENDIOS</t>
  </si>
  <si>
    <t>AYUDAS NECESARIAS PARA LA REALIZACIÓN COMPLETA DE LA INSTALACIÓN DE CONTRA INCENDIOS, INCLUYENDO EN TODAS LAS PARTIDAS ESPECIFICADAS A CONTINUACIÓN LO SIGUIENTE: LA P.P. DE AYUDAS DE ALBAÑILERÍA, INCLUIDA LA EXCAVACIÓN Y TAPADO DE ZANJAS, APERTURA Y TAPADO DE AGUJEROS Y REGATAS, COLOCACIÓN DE PASAMUROS Y SELLADO DE LOS MISMOS CUANDO LA INSTALACIÓN ESTÉ ACABADA, COLOCACIÓN DE SOPORTES, CONSTRUCCIÓN DE BANCADAS DE OBRA, EMPOTRAMIENTO DE ELEMENTOS DE REGISTRO, REPOSICIÓN DE TIERRAS Y, EN GENERAL, TODOS LOS ELEMENTOS PARA DEJAR LA INSTALACIÓN TOTALMENTE ACABADA Y EN FUNCIONAMIENTO. INCLUYE LA REALIZACIÓN DE PLANOS AS-BUILT, TRANSPORTE DE LA MAQUINARIA NECESARIA HASTA LA OBRA, PRUEBAS Y CERTIFICADO FINAL DE LA INSTALACIÓN.</t>
  </si>
  <si>
    <t>Total 21.01</t>
  </si>
  <si>
    <t>21.02</t>
  </si>
  <si>
    <t xml:space="preserve"> Extintores</t>
  </si>
  <si>
    <t>21.02.01</t>
  </si>
  <si>
    <t>U</t>
  </si>
  <si>
    <t>EXTINTOR 21A-113B 6 kg</t>
  </si>
  <si>
    <t>SUMINISTRO E INSTALACIÓN DE EXTINTOR MANUAL DE POLVO SECO POLIVALENTE, DE 6 kg DE CARGA, DE UNA EFICACIA MÍNIMA DE 21A-113B, CON PRESIÓN INCORPORADA, CON SOPORTE A PARED, Y LA PLACA DE SEÑALIZACIÓN DEL EQUIPO SEGÚN NORMAS UNE. SE INCLUYE EL TRANSPORTE, LA MANO DE OBRA DE MONTAJE Y EL MATERIAL AUXILIAR DE INSTALACIÓN.</t>
  </si>
  <si>
    <t>21.02.02</t>
  </si>
  <si>
    <t>EXTINTOR CO2 2 kg 34B</t>
  </si>
  <si>
    <t>SUMINISTRO E INSTALACIÓN DE EXTINTOR MANUAL DE CO2, DE 2 kg DE CARGA, EFICACIA DE 34B, CON PRESIÓN INCORPORADA, CON SOPORTE A PARED, BOTELLA DE ACERO Y LA PLACA DE SEÑALIZACIÓN DEL EQUIPO SEGÚN NORMAS UNE. SE INCLUYE EL TRANSPORTE, LA MANO DE OBRA DE MONTAJE Y EL MATERIAL AUXILIAR DE INSTALACIÓN.</t>
  </si>
  <si>
    <t>Total 21.02</t>
  </si>
  <si>
    <t>21.03</t>
  </si>
  <si>
    <t xml:space="preserve"> Sellado contra en fuego</t>
  </si>
  <si>
    <t>21.03.01</t>
  </si>
  <si>
    <t>MANGUITO CORTAFUEGOS</t>
  </si>
  <si>
    <t>SUMINISTRO E INSTALACIÓN DE KIT MANGUITO CORTAFUEGOS DE LA MARCA PROMASTOP UNICOLLAR, DE URALITA, ESPECIALMENTE DISEÑADO PARA IMPEDIR O RETRASAR LA PROPAGACIÓN DE UN INCENDIO A TRAVÉS DE LOS CONDUCTOS DE VENTILACIÓN Y EVACUACIÓN. COMPRENDE LOS ELEMENTOS NECESARIOS PARA SU MONTAJE Y FIJACIÓN. SE INCLUYE EL TRANSPORTE, LA MANO DE OBRA DE MONTAJE Y EL MATERIAL AUXILIAR DE INSTALACIÓN.</t>
  </si>
  <si>
    <t>21.03.02</t>
  </si>
  <si>
    <t>SELLADO CONTRA EL FUEGO</t>
  </si>
  <si>
    <t>SELLADO CONTRA EL FUEGO EL PASO DE CABLES ELÉCTRICOS EN TODOS LOS CAMBIOS DE SECTOR DE INCENDIOS. SE INCLUYE EL TRANSPORTE, LA MANO DE OBRA DE MONTAJE Y EL MATERIAL AUXILIAR DE INSTALACIÓN.</t>
  </si>
  <si>
    <t>Total 21.03</t>
  </si>
  <si>
    <t>Total 21</t>
  </si>
  <si>
    <t>22</t>
  </si>
  <si>
    <t xml:space="preserve"> INSTALACION CLIMATIZACION Y PRODUCCION ACS</t>
  </si>
  <si>
    <t>22.01</t>
  </si>
  <si>
    <t xml:space="preserve"> Ayudas instalación de climatización y ACS</t>
  </si>
  <si>
    <t>22.01.01</t>
  </si>
  <si>
    <t>INSTALACIÓN DE CLIMATIZACION Y PRODUCCION DE ACS</t>
  </si>
  <si>
    <t>AYUDAS NECESARIAS PARA LA REALIZACIÓN COMPLETA DE LA INSTALACIÓN DE CLIMATIZACION Y PRODUCCION DE ACS, INCLUYENDO EN TODAS LAS PARTIDAS ESPECIFICADAS A CONTINUACIÓN LO SIGUIENTE: LA P.P. DE AYUDAS DE ALBAÑILERÍA, INCLUIDA LA EXCAVACIÓN Y TAPADO DE ZANJAS, APERTURA Y TAPADO DE AGUJEROS Y REGATAS, COLOCACIÓN DE PASAMUROS Y SELLADO DE LOS MISMOS CUANDO LA INSTALACIÓN ESTÉ ACABADA, COLOCACIÓN DE SOPORTES, CONSTRUCCIÓN DE BANCADAS DE OBRA, EMPOTRAMIENTO DE ELEMENTOS DE REGISTRO, REPOSICIÓN DE TIERRAS Y, EN GENERAL, TODOS LOS ELEMENTOS PARA DEJAR LA INSTALACIÓN TOTALMENTE ACABADA Y EN FUNCIONAMIENTO. INCLUYE LA REALIZACIÓN DE PLANOS AS-BUILT, TRANSPORTE DE LA MAQUINARIA NECESARIA HASTA LA OBRA, PRUEBAS Y CERTIFICADO FINAL DE LA INSTALACIÓN.</t>
  </si>
  <si>
    <t>22.01.02</t>
  </si>
  <si>
    <t>BOLETINES INSTALACIÓN CLIMATIZACION</t>
  </si>
  <si>
    <t>Redacción y entrega de los boletines de instalador de climatización correspondientes a la instalación de cada una de las viviendas y a la instalación común del edificio.</t>
  </si>
  <si>
    <t>Total 22.01</t>
  </si>
  <si>
    <t>22.02</t>
  </si>
  <si>
    <t xml:space="preserve"> Equipos</t>
  </si>
  <si>
    <t>22.02.01</t>
  </si>
  <si>
    <t>MITSUBISHI ELECTRIC ECODAN HYBRID+ 1 UNIDAD INTERIOR  7,1/8,0kW</t>
  </si>
  <si>
    <t>SUMINISTRO E INSTALACIÓN DE SISTEMA DE CLIMATIZACIÓN HÍBRIDO, CON SISTEMA DE EXPANSIÓN DIRECTA Y BOMBA DE CALOR AIRE-AGUA, TIPO ECODAN HYBRID DE MITSUBISHI ELECTRIC, COMPUESTO POR UNA UNIDAD EXTERIOR PUHZ-FRP71VHA (CON CAPACIDAD DE PRODUCCIÓN DE AGUA CALIENTE DE 8,0 kW CON AGUA A 45ºC Y TEMPERATURA EXTERIOR DE 7ºC Y CON UNA CAPACIDAD DE REFRIGERACIÓN DE 7,1 kW), POR UNA UNIDAD INTERIOR HYDROBOX DUO SOLO CALEFACCIÓN, REFERENCIA EHST20D-VM2D (CON TANQUE ACUMULADOR DE 200 LITROS); UNA UNIDAD INTERIOR DE EXPANSIÓN DIRECTA REFERENCIA PEAD-M71JA (CON UN CAUDAL MÁXIMO DE 25 m3/min, CAPACIDAD FRIGORÍFICA NOMINAL DE 7,1 kW Y CAPACIDAD CALORÍFICA NOMINAL DE 8,0 kW) Y POR UN MANDO DE CONTROL, REFERENCIA PAR-40MAA. SE INCLUYE EL TRANSPORTE, LA MANO DE OBRA DE MONTAJE Y EL MATERIAL AUXILIAR DE INSTALACIÓN.</t>
  </si>
  <si>
    <t>22.02.02</t>
  </si>
  <si>
    <t>MITSUBISHI ELECTRIC ECODAN REVERSIBLE+ 2 FAN-COILS 4,0/4,6kW</t>
  </si>
  <si>
    <t>SUMINISTRO E INSTALACIÓN DE SISTEMA DE CLIMATIZACIÓN COMBINADO PARA CALEFACCIÓN, PRODUCCIÓN DE ACS Y REFRIGERACIÓN, CON BOMBA DE CALOR AIRE-AGUA, EXPANSIÓN DIRECTA EN UNIDAD CENTRALIZADA DE PRODUCCIÓN DE ACS Y AGUA PARA CALEFACCIÓN Y REFRIGERACIÓN; Y FAN-COILS INTERIORES DE IMPULSIÓN A CONDUCTO PARA LA CLIMATIZACIÓN DE LA VIVIENDA, TIPO ECODAN REVERSIBLE CON CONEXIÓN FRIGORÍFICA, DE MITSUBISHI ELECTRIC, COMPUESTO POR UNA UNIDAD EXTERIOR PUHZ-SW75VAA (CON CAPACIDAD DE PRODUCCIÓN DE AGUA CALIENTE DE 8,0 kW CON AGUA A 55ºC Y TEMPERATURA EXTERIOR DE 7ºC Y CON UNA CAPACIDAD DE REFRIGERACIÓN DE 6,6 kW PARA TEMPERATURA DEL AGUA DE 7 ºC), POR UNA UNIDAD INTERIOR HYDROBOX DUO REVERSIBLE PARA CALEFACCIÓN/REFRIGERACIÓN, REFERENCIA ERST20D-VM2D (CON TANQUE ACUMULADOR DE 200 LITROS); DOS FAN-COILS A DOS TUBOS REFERENCIA CLIMAVENETA i-LIFE2 (CON VENTILADORES EC PARA UN CAUDAL MÁXIMO DE 666 m3/h, CAPACIDAD FRIGORÍFICA NOMINAL DE 4,0 kW Y CAPACIDAD CALORÍFICA NOMINAL DE 4,6 kW); UNA VÁLVULA DE TRES VÍAS EN CADA FAN-COIL CON ACTUADOR ON-OFF A 230 V; BANDEJA AUXILIAR HORIZONTAL PARA CADA FAN-COIL Y POR UN MANDO DE CONTROL ELECTRÓNICO PARA CADA FAN-COIL (2 UNIDADES EN TOTAL), CON KIT DE CONTROL IK, REFERENCIAS OPC-A101-i-LIFE2 HP/0820 Y OPC-5549050700-i-LIFE2 HP/0802. SE INCLUYE EL TRANSPORTE, LA MANO DE OBRA DE MONTAJE Y EL MATERIAL AUXILIAR DE INSTALACIÓN.</t>
  </si>
  <si>
    <t>22.02.03</t>
  </si>
  <si>
    <t>SUMINISTRO E INSTALACION DE SOPORTE ANTIVIBRATORIO</t>
  </si>
  <si>
    <t>SUMINISTRO E INSTALACION DE SOPORTE ANTIVIBRATORIO PARA LA PLANTA ENFRIADORA, CON PLETINA DE FIJACION A LA PLANTA, PLETINA DE SUJECION A LA BASE INFERIOR, MUELLE DE SOPORTE, Y MALLA METALICA DE RELLENO. CALCULADO PARA EL PESO CORRESPONDIENTE DE LA PLANTA. SE INCLUYE EL TRANSPORTE, LA MANO DE OBRA MONTAJE Y EL MATERIAL AUXILIAR DE INSTALACION.</t>
  </si>
  <si>
    <t>22.02.04</t>
  </si>
  <si>
    <t>DESAGÜE PVC 25 mm</t>
  </si>
  <si>
    <t>SUMINISTRO E INSTALACIÓN DE TUBO DE DESAGÜE DE PVC DE DIÁMETRO 25 mm, MARCA URALITA, SERIE B, CON JUNTA PEGADA, PARA AGUAS RESIDUALES, SEGÚN NORMA UNE EN-1453, CON COMPORTAMIENTO AL FUEGO M1. SE INCLUYE PARTE PROPORCIONAL DE ACCESORIOS, PIEZAS ESPECIALES Y SOPORTES, EL TRANSPORTE, LA MANO DE OBRA DE  MONTAJE Y EL MATERIAL AUXILIAR DE INSTALACIÓN.</t>
  </si>
  <si>
    <t>22.02.05</t>
  </si>
  <si>
    <t>RADIADOR TOALLERO ELECTRICO DE ACERO TUBULAR, MARCA ROCA, MOD. CL 50-1200 ELECTRICO</t>
  </si>
  <si>
    <t>SUMINISTRO E INSTALACIÓN DE RADIADOR TOALLERO ELECTRICO DE ACERO TUBULAR, MARCA ROCA, MOD. CL 50-1200 ELECTRICO DE 500 MM DE ANCHO X 1200 MM DE ALTO Y RESISTENCIA DE 600 W, CON TERMOSTATO AMBIENTE, SOPORTES PARA COLGAR. SE INCLUYE EL TRANSPORTE, LA MANO DE OBRA DE MONTAJE Y EL MATERIAL AUXILIAR DE INSTALACIÓN.</t>
  </si>
  <si>
    <t>Total 22.02</t>
  </si>
  <si>
    <t>22.03</t>
  </si>
  <si>
    <t xml:space="preserve"> Líneas frigoríficas</t>
  </si>
  <si>
    <t>22.03.01</t>
  </si>
  <si>
    <t>Gas: 15,9 mm y líquido: 9,5 mm</t>
  </si>
  <si>
    <t>SUMINISTRO E INSTALACIÓN DE CIRCUITO DE IDA Y RETORNO DE REFRIGERANTE PARA INTERCONEXIÓN UNIDADES INTERIORES Y EXTERIORES PARA SISTEMA DE CLIMATIZACIÓN, COMPUESTO POR TUBO DE COBRE RECOCIDO CON AISLAMIENTO DE ESPUMA ELASTOMÉRICA, CON UN DIÁMETRO NOMINAL DE 15,9 mm PARA EL TUBO DE GAS Y DE 9,5 mm PARA EL TUBO DE LÍQUIDO. COMPRENDE LA PARTE PROPORCIONAL DE DERIVACIONES Y ACCESORIOS DE CONEXIONADO Y SOPORTAJE. SE INCLUYE EL TRANSPORTE, LA MANO DE OBRA DE MONTAJE, Y EL MATERIAL AUXILIAR DE INSTALACIÓN.</t>
  </si>
  <si>
    <t>22.03.02</t>
  </si>
  <si>
    <t>Gas: 9,5 mm y líquido: 6,4 mm</t>
  </si>
  <si>
    <t>SUMINISTRO E INSTALACIÓN DE CIRCUITO DE IDA Y RETORNO DE REFRIGERANTE PARA INTERCONEXIÓN UNIDADES INTERIORES Y EXTERIORES PARA SISTEMA DE CLIMATIZACIÓN, COMPUESTO POR TUBO DE COBRE RECOCIDO CON AISLAMIENTO DE ESPUMA ELASTOMÉRICA, CON UN DIÁMETRO NOMINAL DE 9,5 mm PARA EL TUBO DE GAS Y DE 6,4 mm PARA EL TUBO DE LÍQUIDO. COMPRENDE LA PARTE PROPORCIONAL DE DERIVACIONES Y ACCESORIOS DE CONEXIONADO Y SOPORTAJE. SE INCLUYE EL TRANSPORTE, LA MANO DE OBRA DE MONTAJE, Y EL MATERIAL AUXILIAR DE INSTALACIÓN.</t>
  </si>
  <si>
    <t>22.03.03</t>
  </si>
  <si>
    <t>CARGA DE REFRIGERANTE</t>
  </si>
  <si>
    <t>SUMINISTRO E INSTALACIÓN DE CARGA DE REFRIGERANTE PARA EQUIPO DE AIRE CONDICIONADO PARTIDO DE TIPO MULTISPLIT. SE INCLUYE EL TRANSPORTE, LA MANO DE OBRA DE MONTAJE Y EL MATERIAL AUXILIAR DE INSTALACIÓN.</t>
  </si>
  <si>
    <t>22.03.04</t>
  </si>
  <si>
    <t>PVC CON TAPA 200 X 60 MM</t>
  </si>
  <si>
    <t>SUMINISTRO E INSTALACION DE BANDEJA DE PVC PARA CABLEADO ELECTRICO, TIPO LISO TOTALMENTE CERRADO CON TAPA, DE 200 MM DE ANCHO POR 60 MM DE ALTO. CON PARTE PROPORCIONAL DE ACCESORIOS DE MONTAJE, SOPORTES Y PIEZAS ESPECIALES TALES COMO DERIVACIONES, REMONTES, CODOS, REDUCCIONES, ETC. SE INCLUYE EL TRANSPORTE, LA MANO DE OBRA MONTAJE Y EL MATERIAL AUXILIAR DE INSTALACION.</t>
  </si>
  <si>
    <t>22.03.05</t>
  </si>
  <si>
    <t>PVC CON TAPA 100 X 60 MM</t>
  </si>
  <si>
    <t>SUMINISTRO E INSTALACION DE BANDEJA DE PVC PARA CABLEADO ELECTRICO, TIPO LISO TOTALMENTE CERRADO CON TAPA, DE 100 MM DE ANCHO POR 60 MM DE ALTO. CON PARTE PROPORCIONAL DE ACCESORIOS DE MONTAJE, SOPORTES Y PIEZAS ESPECIALES TALES COMO DERIVACIONES, REMONTES, CODOS, REDUCCIONES, ETC. SE INCLUYE EL TRANSPORTE, LA MANO DE OBRA MONTAJE Y EL MATERIAL AUXILIAR DE INSTALACION.</t>
  </si>
  <si>
    <t>22.03.06</t>
  </si>
  <si>
    <t>AFUMEX 3X4 MM2</t>
  </si>
  <si>
    <t>SUMINISTRO E INSTALACIÓN DE CONDUCTOR ELÉCTRICO, AISLAMIENTO 0.6/1 KV, MARCA PRYSMIAN, TIPO AFUMEX, CON AISLAMIENTO DE MUY BAJA TOXICIDAD, TRIPOLAR, SECCIÓN 3X4 MM2. SE INCLUYE EL TRANSPORTE, LA MANO DE OBRA DE MONTAJE Y EL MATERIAL AUXILIAR DE INSTALACIÓN.</t>
  </si>
  <si>
    <t>22.03.07</t>
  </si>
  <si>
    <t>AQUATHERM BLUE PIPE S5/SDR11 MF DN40</t>
  </si>
  <si>
    <t>SUMINISTRO E INSTALACIÓN DE TUBERÍA COMPUESTA DE POLIPROPILENO (PP-R) CON REFUERZO DE FIBRA, MARCA AQUATHERM, TIPO AQUATHERM BLUE PIPE S5/SDR11 MF PARA CLIMATIZACIÓN, DE DIÁMETRO EXTERIOR 40 mm Y ESPESOR DE 3,7 mm, COLOR AZUL CON 4  FRANJAS VERDES, SEGÚN NORMA ISO21003. TUBERÍA ESTABILIZADA MEDIANTE UNA MEZCLA DE FIBRA DE VIDRIO INTEGRADA COMO UNA CAPA INTERMEDIA EN EL MATERIAL FUSIOLEN PP-R. INCLUYE LA PARTE PROPORCIONAL DE CODOS, MANGUITOS, TES, ACCESORIOS REFORZADOS Y DEMÁS ACCESORIOS. SE INCLUYE EL TRANSPORTE, LA MANO DE OBRA DE MONTAJE Y EL MATERIAL AUXILIAR DE INSTALACIÓN.</t>
  </si>
  <si>
    <t>22.03.08</t>
  </si>
  <si>
    <t>AQUATHERM BLUE PIPE S3.2/SDR7.4 MF DN32</t>
  </si>
  <si>
    <t>SUMINISTRO E INSTALACIÓN DE TUBERÍA COMPUESTA DE POLIPROPILENO (PP-R) CON REFUERZO DE FIBRA, MARCA AQUATHERM, TIPO AQUATHERM BLUE PIPE S3.2/SDR7.4 MF PARA CLIMATIZACIÓN, DE DIÁMETRO EXTERIOR 32 mm Y ESPESOR DE 4,4 mm, COLOR AZUL CON 4  FRANJAS VERDES, SEGÚN NORMA ISO21003. TUBERÍA ESTABILIZADA MEDIANTE UNA MEZCLA DE FIBRA DE VIDRIO INTEGRADA COMO UNA CAPA INTERMEDIA EN EL MATERIAL FUSIOLEN PP-R. INCLUYE LA PARTE PROPORCIONAL DE CODOS, MANGUITOS, TES, ACCESORIOS REFORZADOS Y DEMÁS ACCESORIOS. SE INCLUYE EL TRANSPORTE, LA MANO DE OBRA DE MONTAJE Y EL MATERIAL AUXILIAR DE INSTALACIÓN.</t>
  </si>
  <si>
    <t>22.03.09</t>
  </si>
  <si>
    <t>ARMAFLEX PARA 1-1/4''</t>
  </si>
  <si>
    <t>SUMINISTRO E INSTALACIÓN DE AISLAMIENTO ARMAFLEX DE 30 mm DE ESPESOR PARA TUBERÍAS QUE TRANSPORTAN FLUIDOS FRÍOS DE 1-1/4' DE DIÁMETRO NOMINAL POR EL INTERIOR DE EDIFICIOS. SE INCLUYE EL TRANSPORTE, LA MANO DE OBRA DE MONTAJE Y EL MATERIAL AUXILIAR DE INSTALACIÓN.</t>
  </si>
  <si>
    <t>22.03.10</t>
  </si>
  <si>
    <t>ARMAFLEX PARA 1-1/2''</t>
  </si>
  <si>
    <t>SUMINISTRO E INSTALACIÓN DE AISLAMIENTO ARMAFLEX DE 30 mm DE ESPESOR PARA TUBERÍAS QUE TRANSPORTAN FLUIDOS FRÍOS DE 1-1/2' DE DIÁMETRO NOMINAL POR EL INTERIOR DE EDIFICIOS. SE INCLUYE EL TRANSPORTE, LA MANO DE OBRA DE MONTAJE Y EL MATERIAL AUXILIAR DE INSTALACIÓN.</t>
  </si>
  <si>
    <t>22.03.11</t>
  </si>
  <si>
    <t>V. BOLA 1''</t>
  </si>
  <si>
    <t>SUMINISTRO E INSTALACION DE VALVULA DE BOLA DE LATON ESTAMPADO Y ESFERA DE LATON DUCROMADO, PN 16, DN 25 (1'), CON CONEXIONES ROSCADAS HEMBRA-HEMBRA, HEMBRA-MACHO O MACHO-MACHO, CON ASIENTOS Y ESTOPADA DE TEFLON, DE PASO REDUCIDO. SE INCLUYE EL TRANSPORTE, LA MANO DE OBRA MONTAJE Y EL MATERIAL AUXILIAR DE INSTALACION.</t>
  </si>
  <si>
    <t>Total 22.03</t>
  </si>
  <si>
    <t>22.04</t>
  </si>
  <si>
    <t xml:space="preserve"> Conductos y rejas</t>
  </si>
  <si>
    <t>22.04.01</t>
  </si>
  <si>
    <t>CLIMAVER NETO</t>
  </si>
  <si>
    <t>SUMINISTRO E INSTALACIÓN DE CONDUCTO DE PANEL DE LANA DE VIDRIO DE ALTA DENSIDAD, MARCA ISOVER TIPO CLIMAVER NETO, REVESTIDO POR LA CARA EXTERIOR CON ALUMINIO Y KRAFT, Y REFORZADO CON MALLA DE FIBRA DE VIDRIO; Y REVESTIDO POR LA CARA INTERIOR CON TEJIDO NETO (TEJIDO DE VIDRIO ACÚSTICO DE ALTA RESISTENCIA MECÁNICA). SE INCLUYE EL TRANSPORTE, LA MANO DE OBRA DE MONTAJE Y EL MATERIAL AUXILIAR DE INSTALACIÓN.</t>
  </si>
  <si>
    <t>22.04.02</t>
  </si>
  <si>
    <t>REJA IMPULSIÓN AH-DG/1025x165 mm</t>
  </si>
  <si>
    <t>SUMINISTRO E INSTALACION DE REJA DE IMPULSION DE DOBLE DEFLEXION CON COMPUERTA DE REGULACION, DE ALUMINIO ACABADO ANODIZADO COLOR NATURAL, MARCA TROX MODELO AH-DG/1025X165. SE INCLUYE TRANSPORTE, MANO DE OBRA MONTAJE Y EL MATERIAL AUXILIAR DE INSTALACIÓN.</t>
  </si>
  <si>
    <t>22.04.03</t>
  </si>
  <si>
    <t>REJA IMPULSIÓN AH-DG/825x165 mm</t>
  </si>
  <si>
    <t>SUMINISTRO E INSTALACION DE REJA DE IMPULSION DE DOBLE DEFLEXION CON COMPUERTA DE REGULACION, DE ALUMINIO ACABADO ANODIZADO COLOR NATURAL, MARCA TROX MODELO AH-DG/825X165. SE INCLUYE TRANSPORTE, MANO DE OBRA MONTAJE Y EL MATERIAL AUXILIAR DE INSTALACIÓN.</t>
  </si>
  <si>
    <t>22.04.04</t>
  </si>
  <si>
    <t>REJA IMPULSIÓN AH-DG/625x165 mm</t>
  </si>
  <si>
    <t>SUMINISTRO E INSTALACION DE REJA DE IMPULSION DE DOBLE DEFLEXION CON COMPUERTA DE REGULACION, DE ALUMINIO ACABADO ANODIZADO COLOR NATURAL, MARCA TROX MODELO AH-DG/625X165. SE INCLUYE TRANSPORTE, MANO DE OBRA MONTAJE Y EL MATERIAL AUXILIAR DE INSTALACIÓN.</t>
  </si>
  <si>
    <t>22.04.05</t>
  </si>
  <si>
    <t>REJA IMPULSIÓN AH-DG/625x125 mm</t>
  </si>
  <si>
    <t>SUMINISTRO E INSTALACION DE REJA DE IMPULSION DE DOBLE DEFLEXION CON COMPUERTA DE REGULACION, DE ALUMINIO ACABADO ANODIZADO COLOR NATURAL, MARCA TROX MODELO AH-DG/625X125. SE INCLUYE TRANSPORTE, MANO DE OBRA MONTAJE Y EL MATERIAL AUXILIAR DE INSTALACIÓN.</t>
  </si>
  <si>
    <t>22.04.06</t>
  </si>
  <si>
    <t>REJA IMPULSIÓN AH-DG/525x225 mm</t>
  </si>
  <si>
    <t>SUMINISTRO E INSTALACION DE REJA DE IMPULSION DE DOBLE DEFLEXION CON COMPUERTA DE REGULACION, DE ALUMINIO ACABADO ANODIZADO COLOR NATURAL, MARCA TROX MODELO AH-DG/525X225. SE INCLUYE TRANSPORTE, MANO DE OBRA MONTAJE Y EL MATERIAL AUXILIAR DE INSTALACIÓN.</t>
  </si>
  <si>
    <t>22.04.07</t>
  </si>
  <si>
    <t>REJA IMPULSIÓN AH-DG/525x125 mm</t>
  </si>
  <si>
    <t>SUMINISTRO E INSTALACION DE REJA DE IMPULSION DE DOBLE DEFLEXION CON COMPUERTA DE REGULACION, DE ALUMINIO ACABADO ANODIZADO COLOR NATURAL, MARCA TROX MODELO AH-DG/525X125. SE INCLUYE TRANSPORTE, MANO DE OBRA MONTAJE Y EL MATERIAL AUXILIAR DE INSTALACIÓN.</t>
  </si>
  <si>
    <t>22.04.08</t>
  </si>
  <si>
    <t>REJA IMPULSIÓN AH-DG/425x125 mm</t>
  </si>
  <si>
    <t>SUMINISTRO E INSTALACION DE REJA DE IMPULSION DE DOBLE DEFLEXION CON COMPUERTA DE REGULACION, DE ALUMINIO ACABADO ANODIZADO COLOR NATURAL, MARCA TROX MODELO AH-DG/425X125. SE INCLUYE TRANSPORTE, MANO DE OBRA MONTAJE Y EL MATERIAL AUXILIAR DE INSTALACIÓN.</t>
  </si>
  <si>
    <t>22.04.09</t>
  </si>
  <si>
    <t>REJA IMPULSIÓN AH-DG/325x125 mm</t>
  </si>
  <si>
    <t>SUMINISTRO E INSTALACION DE REJA DE IMPULSION DE DOBLE DEFLEXION CON COMPUERTA DE REGULACION, DE ALUMINIO ACABADO ANODIZADO COLOR NATURAL, MARCA TROX MODELO AH-DG/325X125. SE INCLUYE TRANSPORTE, MANO DE OBRA MONTAJE Y EL MATERIAL AUXILIAR DE INSTALACIÓN.</t>
  </si>
  <si>
    <t>22.04.10</t>
  </si>
  <si>
    <t>REJA RETORNO AH-A/825x325 mm</t>
  </si>
  <si>
    <t>SUMINISTRO E INSTALACION DE REJA DE RETORNO DE SIMPLE DEFLEXION, DE ALUMINIO ACABADO ANODIZADO COLOR NATURAL, MARCA TROX MODELO AH-A/825X325. SE INCLUYE TRANSPORTE, MANO DE OBRA MONTAJE Y EL MATERIAL AUXILIAR DE INSTALACIÓN.</t>
  </si>
  <si>
    <t>22.04.11</t>
  </si>
  <si>
    <t>REJA RETORNO AH-A/825x225 mm</t>
  </si>
  <si>
    <t>SUMINISTRO E INSTALACION DE REJA DE RETORNO DE SIMPLE DEFLEXION, DE ALUMINIO ACABADO ANODIZADO COLOR NATURAL, MARCA TROX MODELO AH-A/825X225. SE INCLUYE TRANSPORTE, MANO DE OBRA MONTAJE Y EL MATERIAL AUXILIAR DE INSTALACIÓN.</t>
  </si>
  <si>
    <t>22.04.12</t>
  </si>
  <si>
    <t>REJA RETORNO AH-A/625x165 mm</t>
  </si>
  <si>
    <t>SUMINISTRO E INSTALACION DE REJA DE RETORNO DE SIMPLE DEFLEXION, DE ALUMINIO ACABADO ANODIZADO COLOR NATURAL, MARCA TROX MODELO AH-A/625X165. SE INCLUYE TRANSPORTE, MANO DE OBRA MONTAJE Y EL MATERIAL AUXILIAR DE INSTALACIÓN.</t>
  </si>
  <si>
    <t>22.04.13</t>
  </si>
  <si>
    <t>REJA RETORNO AH-A-EF/825x325 mm</t>
  </si>
  <si>
    <t>SUMINISTRO E INSTALACION DE REJA DE IMPULSION DE SIMPLE DEFLEXION CON MARCO DE MONTAJE CON MANTA FILTRANTE, DE ALUMINIO ACABADO ANODIZADO COLOR NATURAL, MARCA TROX MODELO AH-A-EF/825X325 CON MANTA FILTRANTE. SE INCLUYE MANTA FILTRANTE, TRANSPORTE, MANO DE OBRA MONTAJE Y EL MATERIAL AUXILIAR DE INSTALACIÓN.</t>
  </si>
  <si>
    <t>22.04.14</t>
  </si>
  <si>
    <t>REJA RETORNO AH-A-EF/825x165 mm</t>
  </si>
  <si>
    <t>SUMINISTRO E INSTALACION DE REJA DE IMPULSION DE SIMPLE DEFLEXION CON MARCO DE MONTAJE CON MANTA FILTRANTE, DE ALUMINIO ACABADO ANODIZADO COLOR NATURAL, MARCA TROX MODELO AH-A-EF/825X165 CON MANTA FILTRANTE. SE INCLUYE MANTA FILTRANTE, TRANSPORTE, MANO DE OBRA MONTAJE Y EL MATERIAL AUXILIAR DE INSTALACIÓN.</t>
  </si>
  <si>
    <t>22.04.15</t>
  </si>
  <si>
    <t>REJA RETORNO AH-A-EF/525x225 mm</t>
  </si>
  <si>
    <t>SUMINISTRO E INSTALACION DE REJA DE IMPULSION DE SIMPLE DEFLEXION CON MARCO DE MONTAJE CON MANTA FILTRANTE, DE ALUMINIO ACABADO ANODIZADO COLOR NATURAL, MARCA TROX MODELO AH-A-EF/525X225 CON MANTA FILTRANTE. SE INCLUYE MANTA FILTRANTE, TRANSPORTE, MANO DE OBRA MONTAJE Y EL MATERIAL AUXILIAR DE INSTALACIÓN.</t>
  </si>
  <si>
    <t>22.04.16</t>
  </si>
  <si>
    <t>REJA PUERTA E-RP+CM 400x200 mm</t>
  </si>
  <si>
    <t>SUMINISTRO E INSTALACION DE REJA DE RETORNO PARA INSTALAR EN PUERTA DE ALETAS FIJAS HORIZONTALES EN FORMA DE ´´V´´ FABRICADAS EN PERFILES DE ALUMINIO EXTRUIDO Y ANODIZADO, CON CONTRAMARCO PARA COLOCAR EN EL REVERSO DE LA REJILLA, DE LA CASA EUROCLIMA MODELO E-RP+CM 400X200. SE INCLUYE TRANSPORTE, MANO DE OBRA MONTAJE Y EL MATERIAL AUXILIAR DE INSTALACIÓN.</t>
  </si>
  <si>
    <t>22.04.17</t>
  </si>
  <si>
    <t>REJA PUERTA E-RP+CM 500x200 mm</t>
  </si>
  <si>
    <t>SUMINISTRO E INSTALACION DE REJA DE RETORNO PARA INSTALAR EN PUERTA DE ALETAS FIJAS HORIZONTALES EN FORMA DE ´´V´´ FABRICADAS EN PERFILES DE ALUMINIO EXTRUIDO Y ANODIZADO, CON CONTRAMARCO PARA COLOCAR EN EL REVERSO DE LA REJILLA, DE LA CASA EUROCLIMA MODELO E-RP+CM 500X200. SE INCLUYE TRANSPORTE, MANO DE OBRA MONTAJE Y EL MATERIAL AUXILIAR DE INSTALACIÓN.</t>
  </si>
  <si>
    <t>Total 22.04</t>
  </si>
  <si>
    <t>Total 22</t>
  </si>
  <si>
    <t>23</t>
  </si>
  <si>
    <t xml:space="preserve"> INSTALACIÓN FONTANERÍA</t>
  </si>
  <si>
    <t>23.01</t>
  </si>
  <si>
    <t xml:space="preserve"> Ayudas instalación de fontanería</t>
  </si>
  <si>
    <t>23.01.01</t>
  </si>
  <si>
    <t>BOLETINES INSTALACIÓN FONTANERÍA</t>
  </si>
  <si>
    <t>Redacción y entrega de los boletines de instalador de agua correspondientes a la instalación de cada una de las viviendas y a la instalación común del edificio.</t>
  </si>
  <si>
    <t>23.01.02</t>
  </si>
  <si>
    <t>INSTALACIÓN DE FONTANERIA</t>
  </si>
  <si>
    <t>AYUDAS NECESARIAS PARA LA REALIZACIÓN COMPLETA DE LA INSTALACIÓN DE FONTANERIA, INCLUYENDO EN TODAS LAS PARTIDAS ESPECIFICADAS A CONTINUACIÓN LO SIGUIENTE: LA P.P. DE AYUDAS DE ALBAÑILERÍA, INCLUIDA LA EXCAVACIÓN Y TAPADO DE ZANJAS, APERTURA Y TAPADO DE AGUJEROS Y REGATAS, COLOCACIÓN DE PASAMUROS Y SELLADO DE LOS MISMOS CUANDO LA INSTALACIÓN ESTÉ ACABADA, COLOCACIÓN DE SOPORTES, CONSTRUCCIÓN DE BANCADAS DE OBRA, EMPOTRAMIENTO DE ELEMENTOS DE REGISTRO, REPOSICIÓN DE TIERRAS Y, EN GENERAL, TODOS LOS ELEMENTOS PARA DEJAR LA INSTALACIÓN TOTALMENTE ACABADA Y EN FUNCIONAMIENTO. INCLUYE LA REALIZACIÓN DE PLANOS AS-BUILT, TRANSPORTE DE LA MAQUINARIA NECESARIA HASTA LA OBRA, PRUEBAS Y CERTIFICADO FINAL DE LA INSTALACIÓN.</t>
  </si>
  <si>
    <t>Total 23.01</t>
  </si>
  <si>
    <t>23.02</t>
  </si>
  <si>
    <t xml:space="preserve"> Acometida y centralización de contadores</t>
  </si>
  <si>
    <t>23.02.01</t>
  </si>
  <si>
    <t>ARQUETA ACOMETIDA AGUA TUBERÍA DN65</t>
  </si>
  <si>
    <t>SUMINISTRO E INSTALACION DE ARQUETA PARA CONEXION DE ACOMETIDA DE AGUA, COMPUESTA POR: ARQUETA, BRIDA PN-16 DN65,TAPA Y DESAGÜE. SE INCLUYE PARTE PROPORCIONAL DE ACCESORIOS, SOPORTES Y PASAMUROS. LA INSTALACION DEBE SER REALIZADA SEGUN ESPECIFICACIONES DE LA CIA. SUMINISTRADORA, REVISADA Y EN PERFECTO ESTADO DE FUNCIONAMIENTO.</t>
  </si>
  <si>
    <t>23.02.02</t>
  </si>
  <si>
    <t>V. COMPUERTA 2-1/2''</t>
  </si>
  <si>
    <t>SUMINISTRO E INSTALACION DE VALVULA DE COMPUERTA PN 16, DN 65 (2'1/2), DE HIERRO FUNDIDO, GUARNICIONES Y HUSILLO DE BRONCE, ACCIONAMIENTO POR VOLANTE NO DESPLAZABLE, BRIDAS DE CONEXION DIN 2533, PARA SECCIONAMIENTO DE CONDUCCIONES DE AGUA A PRESION. SE INCLUYE EL TRANSPORTE, LA MANO DE OBRA MONTAJE Y EL MATERIAL AUXILIAR DE INSTALACION.</t>
  </si>
  <si>
    <t>23.02.03</t>
  </si>
  <si>
    <t>V. BOLA 2-1/2''</t>
  </si>
  <si>
    <t>SUMINISTRO E INSTALACION DE VALVULA DE BOLA DE LATON ESTAMPADO Y ESFERA DE LATON DUCROMADO, PN 16 2 1/2' CON CONEXIONES ROSCADAS HEMBRA-HEMBRA, HEMBRA-MACHO O MACHO-MACHO, CON ASIENTOS Y ESTOPADA DE TEFLON, DE PASO REDUCIDO. SE INCLUYE EL TRANSPORTE, LA MANO DE OBRA MONATAJE Y EL MATERIAL AUXILIAR DE INSTALACION.</t>
  </si>
  <si>
    <t>23.02.04</t>
  </si>
  <si>
    <t>FILTRO 2-1/2''</t>
  </si>
  <si>
    <t>SUMINISTRO E INSTALACION DE FILTRO DE LINEA PARA TUBERIA DE 2 1/2', TIPO Y, CON CESTA DE ACERO INOXIDABLE, PARA MONTAJE ENTRE BRIDAS. SE INCLUYE EL TRANSPORTE, LA MANO DE OBRA MONTAJE Y EL MATERIAL AUXILIAR DE INSTALACION.</t>
  </si>
  <si>
    <t>23.02.05</t>
  </si>
  <si>
    <t>V. RETENCION 2-1/2''</t>
  </si>
  <si>
    <t>SUMINISTRO E INSTALACION DE VALVULA ANTIRRETORNO DE DISCO, PN 16, DN 65 (2'1/2), CUERPO DE LATON PRENSADO Y DISCO DE CIERRE EN FORMA DE PLATILLO, PARA MONTAJE ENTRE BRIDAS. SE INCLUYE EL TRANSPORTE, LA MANO DE OBRA MONTAJE Y EL MATERIAL AUXILIAR DE INSTALACION.</t>
  </si>
  <si>
    <t>23.02.06</t>
  </si>
  <si>
    <t>AISCAN DRN 160</t>
  </si>
  <si>
    <t>SUMINISTRO E INSTALACIÓN DE TUBO DE PARED MÚLTIPLE TIPO N PARA CANALIZACIONES ENTERRADAS DRN160, MARCA AISCAN, REFERENCIA AISCAN-DP NORMAL 450 CON GUÍA PASACABLES, DE COLOR NARANJA, CON PARED INTERIOR LISA Y EXTERIOR CORRUGADA, DE 160 mm DE DIÁMETRO NOMINAL, DE 130 mm DE DIÁMETRO INTERIOR. SE INCLUYE EL TRANSPORTE, LA MANO DE OBRA DE MONTAJE Y EL MATERIAL AUXILIAR DE INSTALACIÓN.</t>
  </si>
  <si>
    <t>23.02.07</t>
  </si>
  <si>
    <t>ml</t>
  </si>
  <si>
    <t>TUBERÍA PE 75 mm 10 atm</t>
  </si>
  <si>
    <t>SUMINISTRO E INSTALACIÓN DE TUBERÍA DE POLIETILENO DE BAJA DENSIDAD USO ALIMENTARIO, DE 75 mm DE DIÁMETRO EXTERIOR, PARA UNA PRESIÓN NOMINAL DE 10 atm, ESPESOR DE 10,3 mm, EN INSTALACIONES NO VISTAS O EMPOTRADAS, INCLUIDA P.P. DE ACCESORIOS DE UNIÓN A PRESIÓN, PASAMUROS, ELEMENTOS DE FIJACIÓN Y PRUEBA DE LA INSTALACIÓN.</t>
  </si>
  <si>
    <t>23.02.08</t>
  </si>
  <si>
    <t>ARMAFLEX PARA 3''</t>
  </si>
  <si>
    <t>SUMINISTRO E INSTALACIÓN DE AISLAMIENTO ARMAFLEX DE 30 mm DE ESPESOR PARA TUBERÍAS QUE TRANSPORTAN FLUIDOS FRÍOS DE 3' DE DIÁMETRO NOMINAL POR EL INTERIOR DE EDIFICIOS. SE INCLUYE EL TRANSPORTE, LA MANO DE OBRA DE MONTAJE Y EL MATERIAL AUXILIAR DE INSTALACIÓN.</t>
  </si>
  <si>
    <t>23.02.09</t>
  </si>
  <si>
    <t>ACCESORIOS TUBOS ASCENDENTES</t>
  </si>
  <si>
    <t>SUMINISTRO E INSTALACIÓN DE VALVULERÍA Y ACCESORIOS NECESARIOS EN CADA TUBO ASCENDENTE, SEGÚN EXIGENCIAS DEL CTE, Y DE ACUERDO CON LOS ESQUEMAS QUE FORMAN PARTE DEL PROYECTO EJECUTIVO. COMPRENDE VÁLVULA DE RETENCIÓN, LLAVES DE CORTE, LLAVES DE CORTE CON TAPÓN DE VACIADO, DIPOSITIVOS DE PURGA AUTOMÁTICOS O MANUALES, Y GRIFOS DE COMPROVACIÓN NECESARIOS. SE INCLUYE EL TRANSPORTE, LA MANO DE OBRA DE MONTAJE Y EL MATERIAL AUXILIAR DE INSTALACIÓN.</t>
  </si>
  <si>
    <t>23.02.10</t>
  </si>
  <si>
    <t>BATERÍA 3 FILAS 18 PLETINAS</t>
  </si>
  <si>
    <t>SUMINISTRO E INSTALACION DE BATERIAS DE CONTADORES, UNE 19-900-94, MARCA BAHISA COMPUESTO DE: 1 ARMARIO, 1 VALVULA DE RETENCION DE 2 1/2', CHASIS DE 3 FILAS,18 FLEXOS, 18 PLETINAS PARA CONTADORES Y CUADRO DE CLASIFICACION. SE INCLUYE EL TRANSPORTE, LA MANO DE OBRA MONTAJE Y EL MATERIAL AUXILIAR DE INSTALACION.</t>
  </si>
  <si>
    <t>Total 23.02</t>
  </si>
  <si>
    <t>23.03</t>
  </si>
  <si>
    <t xml:space="preserve"> Alimentación a viviendas, ser. com. y locales</t>
  </si>
  <si>
    <t>23.03.01</t>
  </si>
  <si>
    <t>TUBO PP PN 16 40x5,5</t>
  </si>
  <si>
    <t>SUMINISTRO E INSTALACIÓN DE TUBERÍA DE POLIPROPILENO (PP) PN 16, MARCA AQUATHERM, TIPO FUSIOTHERM, PARA AGUA FRÍA DE DIÁMETRO EXTERIOR 40 mm Y ESPESOR DE 5,5 mm, SEGÚN NORMA UNE 53.380-90 PARTE 2. INCLUYE LA PARTE PROPORCIONAL DE CODOS, MANGUITOS, TES, ACCESORIOS REFORZADOS Y DEMÁS ACCESORIOS. SE INCLUYE EL TRANSPORTE, LA MANO DE OBRA DE MONTAJE Y EL MATERIAL AUXILIAR DE INSTALACIÓN.</t>
  </si>
  <si>
    <t>23.03.02</t>
  </si>
  <si>
    <t>TUBO PP PN 16 32x4,4</t>
  </si>
  <si>
    <t>SUMINISTRO E INSTALACIÓN DE TUBERÍA DE POLIPROPILENO (PP) PN 16, MARCA AQUATHERM, TIPO FUSIOTHERM, PARA AGUA FRÍA DE DIÁMETRO EXTERIOR 32 mm Y ESPESOR DE 4,4 mm, SEGÚN NORMA UNE 53.380-90 PARTE 2. INCLUYE LA PARTE PROPORCIONAL DE CODOS, MANGUITOS, TES, ACCESORIOS REFORZADOS Y DEMÁS ACCESORIOS. SE INCLUYE EL TRANSPORTE, LA MANO DE OBRA DE MONTAJE Y EL MATERIAL AUXILIAR DE INSTALACIÓN.</t>
  </si>
  <si>
    <t>23.03.03</t>
  </si>
  <si>
    <t>TUBERÍA PE 40 mm 10 atm</t>
  </si>
  <si>
    <t>SUMINISTRO E INSTALACIÓN DE TUBERÍA DE POLIETILENO DE BAJA DENSIDAD USO ALIMENTARIO, DE 40 mm DE DIÁMETRO EXTERIOR, PARA UNA PRESIÓN NOMINAL DE 10 atm, ESPESOR DE 5,5 mm, EN INSTALACIONES NO VISTAS O EMPOTRADAS, INCLUIDA P.P. DE ACCESORIOS DE UNIÓN A PRESIÓN, PASAMUROS, ELEMENTOS DE FIJACIÓN Y PRUEBA DE LA INSTALACIÓN.</t>
  </si>
  <si>
    <t>23.03.04</t>
  </si>
  <si>
    <t>TUBERÍA PE 32 mm 10 atm</t>
  </si>
  <si>
    <t>SUMINISTRO E INSTALACIÓN DE TUBERÍA DE POLIETILENO DE BAJA DENSIDAD USO ALIMENTARIO, DE 32 mm DE DIÁMETRO EXTERIOR, PARA UNA PRESIÓN NOMINAL DE 10 atm, ESPESOR DE 4,4 mm, EN INSTALACIONES NO VISTAS O EMPOTRADAS, INCLUIDA P.P. DE ACCESORIOS DE UNIÓN A PRESIÓN, PASAMUROS, ELEMENTOS DE FIJACIÓN Y PRUEBA DE LA INSTALACIÓN.</t>
  </si>
  <si>
    <t>23.03.05</t>
  </si>
  <si>
    <t>V. BOLA 1-1/4''</t>
  </si>
  <si>
    <t>SUMINISTRO E INSTALACION DE VALVULA DE BOLA DE LATON ESTAMPADO Y ESFERA DE LATON DUCROMADO, PN 16, DN 32 (1'1/4), CON CONEXIONES ROSCADAS HEMBRA-HEMBRA, HEMBRA-MACHO O MACHO-MACHO, CON ASIENTOS Y ESTOPADA DE TEFLON, DE PASO REDUCIDO. SE INCLUYE EL TRANSPORTE, LA MANO DE OBRA MONTAJE Y EL MATERIAL AUXILIAR DE INSTALACION.</t>
  </si>
  <si>
    <t>23.03.06</t>
  </si>
  <si>
    <t>M</t>
  </si>
  <si>
    <t>AISLAMIENTO 9 mm HASTA 2''</t>
  </si>
  <si>
    <t>SUMINISTRO E INSTALACIÓN DE AISLAMIENTO TÉRMICO DE ESPUMA ELASTOMÉRICA, MARCA KAIMANN, TIPO KAINMANNFLEX ST, DE 9 mm DE GROSOR, PARA TUBERÍAS DE HASTA 2´´ DE DIÁMETRO. SE INCLUYE EL TRANSPORTE, LA MANO DE OBRA DE MONTAJE Y EL MATERIAL AUXILIAR DE INSTALACIÓN.</t>
  </si>
  <si>
    <t>23.03.07</t>
  </si>
  <si>
    <t>BANDEJA CIEGA CON TAPA 600x60 mm</t>
  </si>
  <si>
    <t>SUMINISTRO E INSTALACIÓN DE BANDEJA PORTACABLES METÁLICA CIEGA, CONSTRUIDA EN CHAPA DE ACERO GALVANIZADO, CON TAPA CIEGA, DIMENSIONES 600 MM (ALTO) X 60 MM (ALTO), MARCA CIMEL TIPO CC-600-60. COMPRENDE LA PARTE PROPORCIONAL DE ACCESORIOS COMO TAPA, CODOS, TES, CRUCES, REDUCCIONES, DERIVACIONES, PIEZAS DE UNIÓN Y SOPORTAJES A PARED. SE INCLUYE EL TRANSPORTE, LA MANO DE OBRA DE MONTAJE Y EL MATERIAL AUXILIAR DE INSTALACIÓN.</t>
  </si>
  <si>
    <t>Total 23.03</t>
  </si>
  <si>
    <t>23.04</t>
  </si>
  <si>
    <t xml:space="preserve"> Distribución viviendas</t>
  </si>
  <si>
    <t>23.04.01</t>
  </si>
  <si>
    <t>RED DISTRIBUCIÓN AGUA VIVIENDA 1 HAB Y 1 BAÑO</t>
  </si>
  <si>
    <t>SUMINISTRO Y MONTAJE DE INSTALACIÓN COMPLETA DE DISTRIBUCIÓN DE AGUA FRÍA Y CALIENTE EN VIVIENDA DE 1 HABITACION, 1 BAÑO DE 3 SANITARIOS Y COCINA, DESDE EL MONTANTE GENERAL PARA AGUA FRÍA Y DESDE LA CALDERA PARA AGUA CALIENTE, HASTA CADA UNO DE LOS RECEPTORES PREVISTOS, INCLUIDA LA CALDERA, CON TUBO DE POLIPROPILENO (PP) PN 16 PARA LA DISTRIBUCIÓN DE AGUA FRÍA Y PN 20 PARA LA DISTRIBUCIÓN DE AGUA CALIENTE, MARCA FUSIOTHERM,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INCLUIDA VÁLVULA GENERAL DE CORTE DE AGUA FRÍA, CON ENTRADA Y SALIDA DE 1-1/4´´ DE DIÁMETRO, VÁLVULA GENERAL DE CORTE DE AGUA CALIENTE, CON ENTRADA Y SALIDA DE 1´´ DE DIÁMETRO Y LLAVES DE PASO EN CUARTOS HÚMEDOS PARA SECTORIZACIÓN. EN TODAS LAS VIVIENDAS QUE DISPONGAN DE TERRAZA EXTERIOR SE PREVÉ LA INSTALACIÓN DE UNA TOMA DE AGUA FRÍA EN DICHA TERRAZA, FINALIZADA EN UN GRIFO CON ENTRADA DE 1/2´´ Y SALIDA ROSCADA DE 3/4´´. INCLUYE EL CONEXIONADO A LOS MONTANTES GENERALES Y A LA CALDERA, ASÍ COMO LAS VÁLVULAS DE SECTORIZACIÓN DE CORTE DE ZONAS EN LA CALDERA, DE 1´´ DE DIÁMETRO, Y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</si>
  <si>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23.04.02</t>
  </si>
  <si>
    <t>RED DISTRIBUCIÓN AGUA VIVIENDA 2 HAB Y 1 BAÑO</t>
  </si>
  <si>
    <t>SUMINISTRO Y MONTAJE DE INSTALACIÓN COMPLETA DE DISTRIBUCIÓN DE AGUA FRÍA Y CALIENTE EN VIVIENDA DE 2 HABITACIONES, 1 BAÑO DE 3 SANITARIOS Y COCINA, DESDE EL MONTANTE GENERAL PARA AGUA FRÍA Y DESDE LA CALDERA PARA AGUA CALIENTE, HASTA CADA UNO DE LOS RECEPTORES PREVISTOS, INCLUIDA LA CALDERA, CON TUBO DE POLIPROPILENO (PP) PN 16 PARA LA DISTRIBUCIÓN DE AGUA FRÍA Y PN 20 PARA LA DISTRIBUCIÓN DE AGUA CALIENTE, MARCA FUSIOTHERM,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INCLUIDA VÁLVULA GENERAL DE CORTE DE AGUA FRÍA, CON ENTRADA Y SALIDA DE 1-1/4´´ DE DIÁMETRO, VÁLVULA GENERAL DE CORTE DE AGUA CALIENTE, CON ENTRADA Y SALIDA DE 1´´ DE DIÁMETRO Y LLAVES DE PASO EN CUARTOS HÚMEDOS PARA SECTORIZACIÓN. EN TODAS LAS VIVIENDAS QUE DISPONGAN DE TERRAZA EXTERIOR SE PREVÉ LA INSTALACIÓN DE UNA TOMA DE AGUA FRÍA EN DICHA TERRAZA, FINALIZADA EN UN GRIFO CON ENTRADA DE 1/2´´ Y SALIDA ROSCADA DE 3/4´´. INCLUYE EL CONEXIONADO A LOS MONTANTES GENERALES Y A LA CALDERA, ASÍ COMO LAS VÁLVULAS DE SECTORIZACIÓN DE CORTE DE ZONAS EN LA CALDERA, DE 1´´ DE DIÁMETRO, Y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</si>
  <si>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23.04.03</t>
  </si>
  <si>
    <t>RED DISTRIBUCIÓN AGUA VIVIENDA 2 HAB Y 2 BAÑOS</t>
  </si>
  <si>
    <t>SUMINISTRO Y MONTAJE DE INSTALACIÓN COMPLETA DE DISTRIBUCIÓN DE AGUA FRÍA Y CALIENTE EN VIVIENDA DE 2 HABITACIONES, 2 BAÑOS DE 3 SANITARIOS Y COCINA, DESDE EL MONTANTE GENERAL PARA AGUA FRÍA Y DESDE LA CALDERA PARA AGUA CALIENTE, HASTA CADA UNO DE LOS RECEPTORES PREVISTOS, INCLUIDA LA CALDERA, CON TUBO DE POLIPROPILENO (PP) PN 16 PARA LA DISTRIBUCIÓN DE AGUA FRÍA Y PN 20 PARA LA DISTRIBUCIÓN DE AGUA CALIENTE, MARCA FUSIOTHERM,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INCLUIDA VÁLVULA GENERAL DE CORTE DE AGUA FRÍA, CON ENTRADA Y SALIDA DE 1-1/4´´ DE DIÁMETRO, VÁLVULA GENERAL DE CORTE DE AGUA CALIENTE, CON ENTRADA Y SALIDA DE 1´´ DE DIÁMETRO Y LLAVES DE PASO EN CUARTOS HÚMEDOS PARA SECTORIZACIÓN. EN TODAS LAS VIVIENDAS QUE DISPONGAN DE TERRAZA EXTERIOR SE PREVÉ LA INSTALACIÓN DE UNA TOMA DE AGUA FRÍA EN DICHA TERRAZA, FINALIZADA EN UN GRIFO CON ENTRADA DE 1/2´´ Y SALIDA ROSCADA DE 3/4´´. INCLUYE EL CONEXIONADO A LOS MONTANTES GENERALES Y A LA CALDERA, ASÍ COMO LAS VÁLVULAS DE SECTORIZACIÓN DE CORTE DE ZONAS EN LA CALDERA, DE 1´´ DE DIÁMETRO, Y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</si>
  <si>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23.04.04</t>
  </si>
  <si>
    <t>RED DISTRIBUCIÓN AGUA DESPACHO 2 BAÑOS</t>
  </si>
  <si>
    <t>SUMINISTRO Y MONTAJE DE INSTALACIÓN COMPLETA DE DISTRIBUCIÓN DE AGUA FRÍA Y CALIENTE EN DESPACHO DE 2 BAÑOS DE 3 SANITARIOS, DESDE EL MONTANTE GENERAL PARA AGUA FRÍA Y DESDE LA CALDERA PARA AGUA CALIENTE, HASTA CADA UNO DE LOS RECEPTORES PREVISTOS, INCLUIDA LA CALDERA, CON TUBO DE POLIPROPILENO (PP) PN 16 PARA LA DISTRIBUCIÓN DE AGUA FRÍA Y PN 20 PARA LA DISTRIBUCIÓN DE AGUA CALIENTE, MARCA FUSIOTHERM,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INCLUIDA VÁLVULA GENERAL DE CORTE DE AGUA FRÍA, CON ENTRADA Y SALIDA DE 1-1/4´´ DE DIÁMETRO, VÁLVULA GENERAL DE CORTE DE AGUA CALIENTE, CON ENTRADA Y SALIDA DE 1´´ DE DIÁMETRO Y LLAVES DE PASO EN CUARTOS HÚMEDOS PARA SECTORIZACIÓN. EN TODAS LAS VIVIENDAS QUE DISPONGAN DE TERRAZA EXTERIOR SE PREVÉ LA INSTALACIÓN DE UNA TOMA DE AGUA FRÍA EN DICHA TERRAZA, FINALIZADA EN UN GRIFO CON ENTRADA DE 1/2´´ Y SALIDA ROSCADA DE 3/4´´. INCLUYE EL CONEXIONADO A LOS MONTANTES GENERALES Y A LA CALDERA, ASÍ COMO LAS VÁLVULAS DE SECTORIZACIÓN DE CORTE DE ZONAS EN LA CALDERA, DE 1´´ DE DIÁMETRO, Y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</si>
  <si>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23.04.05</t>
  </si>
  <si>
    <t>DISTRIBUCIÓN DE AGUA FRÍA TERRAZA</t>
  </si>
  <si>
    <t>SUMINISTRO Y MONTAJE DE INSTALACIÓN DE DISTRIBUCIÓN DE AGUA FRÍA, PARA TERRAZA, DESDE EL CIRCUITO DE DISTRIBUCIÓN GENERAL DE VIVIENDA HASTA LA LLAVE DE RIEGO, CON TUBO DE COBRE SEMIRRÍGIDO DE 1 mm DE GROSOR, CON EL DIÁMETRO, GROSOR Y CIRCUITOS PREVISTOS EN PROYECTO, AISLADO CON COQUILLA DE ESPUMA ELASTOMÉRICA EN ZONAS REGISTRABLES Y CON TUBO DE PLÁSTICO CORRUGADO DE COLOR AZUL EN ZONAS DONDE LA TUBERÍA DISCURRA EMPOTRADA, INCLUIDAS LAS LLAVES DE SECTORIZACIÓN DE CORTE DE ZONA DE 1/2'' DE DIÁMETRO, GRIFO DE RIEGO CON ENTRADA DE 1/2'' Y SALIDA DE 3/4'' ROSCADA, CON P.P. DE INSTALACIÓN, CONEXIONADO AL CIRCUITO DE DISTRIBUCIÓN PRINCIPAL, ACCESORIOS, SOPORTES, SOLDADURAS POR CAPILARIDAD, MANO DE OBRA DE MONTAJE, PRUEBAS DE ESTANQUEIDAD, PRUEBAS DE RESISTENCIA MECÁNICA Y MATERIALES AUXILIARES DE INSTALACIÓN. COMPLETAMENTE INSTALADA Y EN FUNCIONAMIENTO.</t>
  </si>
  <si>
    <t>23.04.06</t>
  </si>
  <si>
    <t>INST. AGUA COCINA</t>
  </si>
  <si>
    <t>INSTALACIÓN DE DISTRIBUCIÓN DE AGUA FRÍA Y CALIENTE PARA COCINA (LAVAVAJILLAS Y FREGADERO), DESDE EL CIRCUITO DE DISTRIBUCIÓN GENERAL Y A PARTIR DE LAS LLAVES DE PASO, HASTA LOS COLECTORES DE DISTRIBUCIÓN DE AGUA FRÍA Y AGUA CALIENTE CON TUBO DE POLIPROPILENO (PP) PN 16 PARA LA DISTRIBUCIÓN DE AGUA FRÍA Y PN 20 PARA LA DISTRIBUCIÓN DE AGUA CALIENTE, MARCA FUSIOTHERM, CON LOS DIÁMETROS, GROSORES Y CIRCUITOS PREVISTOS EN PROYECTO, AISLADOS CON COQUILLA DE ESPUMA ELASTOMÉRICA DE GROSOR SEGÚN REGLAMENTACIÓN VIGENTE, EN ZONAS REGISTRABLES, Y CON TUBO DE PLASTICO CORRUGADO EN ZONAS DONDE LA TUBERÍA DISCURRA EMPOTRADA, CON DIFERENCIACIÓN MEDIANTE EL COLOR DEL TUBO DE PLÁSTICO CORRUGADO DEL CIRCUITO DE AGUA FRÍA (COLOR AZUL) Y DE AGUA CALIENTE (COLOR ROJO). COMPRENDE LOS DOS COLECTORES, DE AGUA FRÍA Y DE AGUA CALIENTE Y DESDE EL COLECTOR HASTA LOS GRIFOS DE CONSUMO DEL APARATO (NO INCLUIDAS), CON TUBO DE POLIETILENO RETICULADO CON LOS DIÁMETROS, GROSORES Y CIRCUITOS PREVISTOS EN PROYECTO, AISLADOS CON COQUILLA DE ESPUMA ELASTOMÉRICA DE GROSOR SEGÚN REGLAMENTACIÓN VIGENTE, EN ZONAS REGISTRABLES, Y CON TUBO DE PLASTICO CORRUGADO EN ZONAS DONDE LA TUBERÍA DISCURRA EMPOTRADA, CON DIFERENCIACIÓN MEDIANTE EL COLOR DEL TUBO DE PLÁSTICO CORRUGADO DEL CIRCUITO DE AGUA FRÍA (COLOR AZUL) Y DE AGUA CALIENTE (COLOR ROJO); REALIZADO CON TUBO CONTINUO SIN UNIONES. COMPRENDE LOS LATIGUILLOS FLEXIBLES HASTA LOS APARATOS SANITARIOS, LAS TOMAS DE CONEXIÓN (GRIFOS) PARA EL LAVAVAJILLAS, LOS SIFONES DE DESAGÜE Y LAS VÁLVULAS DE CUADRADILLO. INCLUYE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</si>
  <si>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23.04.07</t>
  </si>
  <si>
    <t>INST. AGUA COCINA+LAVADORA</t>
  </si>
  <si>
    <t>INSTALACIÓN DE DISTRIBUCIÓN DE AGUA FRÍA Y CALIENTE PARA COCINA CON LAVADORA INTEGRADA (LAVAVAJILLAS, FREGADERO Y LAVADORA), DESDE EL CIRCUITO DE DISTRIBUCIÓN GENERAL Y A PARTIR DE LAS LLAVES DE PASO, HASTA LOS COLECTORES DE DISTRIBUCIÓN DE AGUA FRÍA Y AGUA CALIENTE CON TUBO DE POLIPROPILENO (PP) PN 16 PARA LA DISTRIBUCIÓN DE AGUA FRÍA Y PN 20 PARA LA DISTRIBUCIÓN DE AGUA CALIENTE, MARCA FUSIOTHERM, CON LOS DIÁMETROS, GROSORES Y CIRCUITOS PREVISTOS EN PROYECTO, AISLADOS CON COQUILLA DE ESPUMA ELASTOMÉRICA DE GROSOR SEGÚN REGLAMENTACIÓN VIGENTE, EN ZONAS REGISTRABLES, Y CON TUBO DE PLASTICO CORRUGADO EN ZONAS DONDE LA TUBERÍA DISCURRA EMPOTRADA, CON DIFERENCIACIÓN MEDIANTE EL COLOR DEL TUBO DE PLÁSTICO CORRUGADO DEL CIRCUITO DE AGUA FRÍA (COLOR AZUL) Y DE AGUA CALIENTE (COLOR ROJO). COMPRENDE LOS DOS COLECTORES, DE AGUA FRÍA Y DE AGUA CALIENTE; Y DESDE EL COLECTOR HASTA LOS GRIFOS DE CONSUMO DEL APARATO (NO INCLUIDAS), CON TUBO DE POLIETILENO RETICULADO CON LOS DIÁMETROS, GROSORES Y CIRCUITOS PREVISTOS EN PROYECTO, AISLADOS CON COQUILLA DE ESPUMA ELASTOMÉRICA DE GROSOR SEGÚN REGLAMENTACIÓN VIGENTE, EN ZONAS REGISTRABLES, Y CON TUBO DE PLASTICO CORRUGADO EN ZONAS DONDE LA TUBERÍA DISCURRA EMPOTRADA, CON DIFERENCIACIÓN MEDIANTE EL COLOR DEL TUBO DE PLÁSTICO CORRUGADO DEL CIRCUITO DE AGUA FRÍA (COLOR AZUL) Y DE AGUA CALIENTE (COLOR ROJO); REALIZADO CON TUBO CONTINUO SIN UNIONES. COMPRENDE LOS LATIGUILLOS FLEXIBLES HASTA LOS APARATOS SANITARIOS, LAS TOMAS DE CONEXIÓN (GRIFOS) PARA EL LAVAVAJILLAS Y LA LAVADORA, LOS SIFONES DE DESAGÜE Y LAS VÁLVULAS DE CUADRADILLO PARA EL FREGADERO. INCLUYE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</si>
  <si>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23.04.08</t>
  </si>
  <si>
    <t>DISTRIBUCIÓN AGUA ASEO 2 PIEZAS</t>
  </si>
  <si>
    <t>INSTALACIÓN DE DISTRIBUCIÓN DE AGUA FRÍA Y CALIENTE, PARA ASEO DE 2 PIEZAS (LAVAMANOS E INODORO), DESDE EL CIRCUITO DE DISTRIBUCIÓN GENERAL Y A PARTIR DE LAS LLAVES DE PASO, HASTA LOS COLECTORES DE DISTRIBUCIÓN DE AGUA FRÍA Y AGUA CALIENTE CON TUBO DE POLIPROPILENO (PP) PN 16 PARA LA DISTRIBUCIÓN DE AGUA FRÍA Y PN 20 PARA LA DISTRIBUCIÓN DE AGUA CALIENTE, MARCA FUSIOTHERM,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COMPRENDE LOS DOS COLECTORES, DE AGUA FRÍA Y DE AGUA CALIENTE Y DESDE EL COLECTOR HASTA LOS GRIFOS DE CONSUMO DEL APARATO (NO INCLUIDAS), CON TUBO DE POLIETILENO RETICULADO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Y REALIZADO CON TUBO CONTINUO SIN UNIONES. COMPRENDE LOS LATIGUILLOS FLEXIBLES HASTA LOS APARATOS SANITARIOS, LOS SIFONES DE DESAGÜE Y LAS VÁLVULAS DE CUADRADILLO. INCLUYE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</si>
  <si>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23.04.09</t>
  </si>
  <si>
    <t>DISTRIBUCIÓN AGUA BAÑO 3 PIEZAS</t>
  </si>
  <si>
    <t>INSTALACIÓN DE DISTRIBUCIÓN DE AGUA FRÍA Y CALIENTE, PARA ASEO DE 3 PIEZAS (LAVAMANOS, INODORO, DUCHA O BAÑERA), DESDE EL CIRCUITO DE DISTRIBUCIÓN GENERAL Y A PARTIR DE LAS LLAVES DE PASO, HASTA LOS COLECTORES DE DISTRIBUCIÓN DE AGUA FRÍA Y AGUA CALIENTE CON TUBO DE POLIPROPILENO (PP) PN 16 PARA LA DISTRIBUCIÓN DE AGUA FRÍA Y PN 20 PARA LA DISTRIBUCIÓN DE AGUA CALIENTE, MARCA FUSIOTHERM,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COMPRENDE LOS DOS COLECTORES, DE AGUA FRÍA Y DE AGUA CALIENTE Y DESDE EL COLECTOR HASTA LOS GRIFOS DE CONSUMO DEL APARATO (NO INCLUIDAS), CON TUBO DE POLIETILENO RETICULADO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Y REALIZADO CON TUBO CONTINUO SIN UNIONES. COMPRENDE LOS LATIGUILLOS FLEXIBLES HASTA LOS APARATOS SANITARIOS, LOS SIFONES DE DESAGÜE Y LAS VÁLVULAS DE CUADRADILLO. INCLUYE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</si>
  <si>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23.04.10</t>
  </si>
  <si>
    <t>DISTRIBUCIÓN AGUA BAÑO 4 PIEZAS</t>
  </si>
  <si>
    <t>INSTALACIÓN DE DISTRIBUCIÓN DE AGUA FRÍA Y CALIENTE, PARA BAÑO DE 4 PIEZAS (LAVAMANOS, INODORO, LAVADORA, DUCHA O BAÑERA), DESDE EL CIRCUITO DE DISTRIBUCIÓN GENERAL Y A PARTIR DE LAS LLAVES DE PASO, HASTA LOS COLECTORES DE DISTRIBUCIÓN DE AGUA FRÍA Y AGUA CALIENTE CON TUBO DE POLIPROPILENO (PP) PN 16 PARA LA DISTRIBUCIÓN DE AGUA FRÍA Y PN 20 PARA LA DISTRIBUCIÓN DE AGUA CALIENTE, MARCA FUSIOTHERM,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COMPRENDE LOS DOS COLECTORES, DE AGUA FRÍA Y DE AGUA CALIENTE Y DESDE EL COLECTOR HASTA LOS GRIFOS DE CONSUMO DEL APARATO (NO INCLUIDAS), CON TUBO DE POLIETILENO RETICULADO CON LOS DIÁMETROS, GROSORES Y CIRCUITOS PREVISTOS EN PROYECTO, AISLADOS CON COQUILLA DE ESPUMA ELASTOMÉRICA EN ZONAS REGISTRABLES Y CON TUBO DE PLÁSTICO CORRUGADO EN ZONAS DONDE LA TUBERÍA DISCURRA EMPOTRADA, CON DIFERENCIACIÓN MEDIANTE EL COLOR DEL TUBO DE PLÁSTICO CORRUGADO DEL CIRCUITO DE AGUA FRÍA (COLOR AZUL) Y DE AGUA CALIENTE (COLOR ROJO); Y REALIZADO CON TUBO CONTINUO SIN UNIONES. COMPRENDE LOS LATIGUILLOS FLEXIBLES HASTA LOS APARATOS SANITARIOS, LOS SIFONES DE DESAGÜE Y LAS VÁLVULAS DE CUADRADILLO. INCLUYE LA PARTE PROPORCIONAL DE ACCESORIOS, SOPORTES, SOLDADURAS TÉRMICAS CON HERRAMIENTAS ADECUADAS, PRUEBAS DE ESTANQUEIDAD, PRUEBAS DE RESISTENCIA MECÁNICA Y PUESTA EN FUNCIONAMIENTO. SE INCLUYE LA MANO DE OBRA DE MONTAJE Y EL MATERIAL AUXILIAR DE INSTALACIÓN. LA INSTALACIÓN DEBE SER REALIZADA SEGÚN LA NORMATIVA VIGENTE.</t>
  </si>
  <si>
    <t>Total 23.04</t>
  </si>
  <si>
    <t>23.05</t>
  </si>
  <si>
    <t xml:space="preserve"> Distribución ser. com. y locales</t>
  </si>
  <si>
    <t>Total 23.05</t>
  </si>
  <si>
    <t>Total 23</t>
  </si>
  <si>
    <t>24</t>
  </si>
  <si>
    <t xml:space="preserve"> INSTALACION ELECTRICIDAD</t>
  </si>
  <si>
    <t>24.01</t>
  </si>
  <si>
    <t xml:space="preserve"> Ayudas instalación de electricidad</t>
  </si>
  <si>
    <t>24.01.01</t>
  </si>
  <si>
    <t>BOLETINES INSTALACIÓN ELECTRICIDAD</t>
  </si>
  <si>
    <t>Redacción y entrega de los boletines de instalador de electricidad correspondientes a la instalación de cada una de las viviendas y a la instalación común del edificio.</t>
  </si>
  <si>
    <t>24.01.02</t>
  </si>
  <si>
    <t>INSTALACIÓN DE ELECTRICIDAD</t>
  </si>
  <si>
    <t>AYUDAS NECESARIAS PARA LA REALIZACIÓN COMPLETA DE LA INSTALACIÓN DE ELECTRICIDAD, INCLUYENDO EN TODAS LAS PARTIDAS ESPECIFICADAS A CONTINUACIÓN LO SIGUIENTE: LA P.P. DE AYUDAS DE ALBAÑILERÍA, INCLUIDA LA EXCAVACIÓN Y TAPADO DE ZANJAS, APERTURA Y TAPADO DE AGUJEROS Y REGATAS, COLOCACIÓN DE PASAMUROS Y SELLADO DE LOS MISMOS CUANDO LA INSTALACIÓN ESTÉ ACABADA, COLOCACIÓN DE SOPORTES, CONSTRUCCIÓN DE BANCADAS DE OBRA, EMPOTRAMIENTO DE ELEMENTOS DE REGISTRO, REPOSICIÓN DE TIERRAS Y, EN GENERAL, TODOS LOS ELEMENTOS PARA DEJAR LA INSTALACIÓN TOTALMENTE ACABADA Y EN FUNCIONAMIENTO. INCLUYE LA REALIZACIÓN DE PLANOS AS-BUILT, TRANSPORTE DE LA MAQUINARIA NECESARIA HASTA LA OBRA, PRUEBAS Y CERTIFICADO FINAL DE LA INSTALACIÓN.</t>
  </si>
  <si>
    <t>Total 24.01</t>
  </si>
  <si>
    <t>24.02</t>
  </si>
  <si>
    <t xml:space="preserve"> Acometida</t>
  </si>
  <si>
    <t>24.02.01</t>
  </si>
  <si>
    <t>C.G.P. 250 A ESQUEMA 9</t>
  </si>
  <si>
    <t>SUMINISTRO E INSTALACIÓN DE CAJA GENERAL DE PROTECCIÓN DE POLIESTER REFORZADO DE 250 A, MARCA SCHNEIDER ELECTRIC, REFERENCIA ENDESA CGPH2509BUC, SEGÚN ESQUEMA DE LA CÍA. SUMINISTRADORA NUMERO 9. COMPRENDE TODOS LOS ELEMENTOS NECESARIOS EXCEPTO LOS FUSIBLES. SE INCLUYE EL TRANSPORTE, LA MANO DE OBRA DE MONTAJE Y EL MATERIAL AUXILIAR DE INSTALACIÓN.</t>
  </si>
  <si>
    <t>24.02.02</t>
  </si>
  <si>
    <t>FUSIBLES CGP 250 A BUC</t>
  </si>
  <si>
    <t>SUMINISTRO E INSTALACION DE JUEGO DE FUSIBLES TRIFASICO DE 250 A DE INTENSIDAD NOMINAL, COMPRENDE TRES FUSIBLES TRIFÁSICOS DE 250 A, TIPO BUC TAMAÑO 1 CON TORNILLERÍA INOX M10. SE INCLUYE EL TRANSPORTE, LA MANO DE OBRA MONTAJE Y EL MATERIAL AUXILIAR DE INSTALACION.</t>
  </si>
  <si>
    <t>24.02.03</t>
  </si>
  <si>
    <t>AFUMEX 1X150 mm2</t>
  </si>
  <si>
    <t>SUMINISTRO E INSTALACIÓN DE CONDUCTOR ELÉCTRICO, AISLAMIENTO 0.6/1 KV, MARCA PRYSMIAN, TIPO AFUMEX, CON AISLAMIENTO DE MUY BAJA TOXICIDAD, UNIPOLAR, SECCIÓN 1X150 mm2. SE INCLUYE EL TRANSPORTE, LA MANO DE OBRA DE MONTAJE Y EL MATERIAL AUXILIAR DE INSTALACIÓN.</t>
  </si>
  <si>
    <t>24.02.04</t>
  </si>
  <si>
    <t>AISCAN DRN 200</t>
  </si>
  <si>
    <t>SUMINISTRO E INSTALACIÓN DE TUBO DE PARED MÚLTIPLE TIPO N PARA CANALIZACIONES ENTERRADAS DRN200, MARCA AISCAN, REFERENCIA AISCAN-DP NORMAL 450 CON GUÍA PASACABLES, DE COLOR NARANJA, CON PARED INTERIOR LISA Y EXTERIOR CORRUGADA, DE 200 mm DE DIÁMETRO NOMINAL, DE 173 mm DE DIÁMETRO INTERIOR. SE INCLUYE EL TRANSPORTE, LA MANO DE OBRA DE MONTAJE Y EL MATERIAL AUXILIAR DE INSTALACIÓN.</t>
  </si>
  <si>
    <t>Total 24.02</t>
  </si>
  <si>
    <t>24.03</t>
  </si>
  <si>
    <t xml:space="preserve"> Centralización contadores</t>
  </si>
  <si>
    <t>24.03.01</t>
  </si>
  <si>
    <t>CAJA SECCIONADOR 250 A RQ</t>
  </si>
  <si>
    <t>SUMINISTRO E INSTALACIÓN DE CAJA PARA INTERRUPTOR SECCIONADOR DE 250 A PARA CENTRALIZACIÓN DE CONTADORES MARCA RQ. SE INCLUYE EL TRANSPORTE, LA MANO DE OBRA DE MONTAJE Y EL MATERIAL AUXILIAR DE INSTALACIÓN.</t>
  </si>
  <si>
    <t>24.03.02</t>
  </si>
  <si>
    <t>CENTRALIZACIÓN 3 CONT. II + 1 CONT. III</t>
  </si>
  <si>
    <t>SUMINISTRO E INSTALACIÓN DE CUADRO MODULAR PRECABLEADO PARA CENTRALIZACIÓN DE CONTADORES ELÉCTRICOS, PARA 17 CONTADORES MONOFÁSICOS Y 1 CONTADOR TRIFÁSICO, MARCA RQ. COMPLETAMENTE MONTADO FORMADO POR INTERRUPTOR GENERAL DE MANIOBRA 250A/IV, PROTECCION SOBRETENSIONES, PANEL DE 4 CONTADORES MONOFASICOS, PANEL DE 13 CONTADORES MONOFASICOS Y 1 TRIFASICO Y SUPLEMENTO ESCUADRA PARA LA ESQUINA DE 1200 MM DE LARGO. SE INCLUYE EL CAJAS Y MECANISMOS, TRANSPORTE, LA MANO DE OBRA DE MONTAJE Y EL MATERIAL AUXILIAR DE INSTALACIÓN.</t>
  </si>
  <si>
    <t>Total 24.03</t>
  </si>
  <si>
    <t>24.04</t>
  </si>
  <si>
    <t xml:space="preserve"> Derivaciones individuales</t>
  </si>
  <si>
    <t>24.04.01</t>
  </si>
  <si>
    <t>AFUMEX 5X10 MM2</t>
  </si>
  <si>
    <t>SUMINISTRO E INSTALACIÓN DE CONDUCTOR ELÉCTRICO, AISLAMIENTO 0.6/1 KV, MARCA PRYSMIAN, TIPO AFUMEX, CON AISLAMIENTO DE MUY BAJA TOXICIDAD, PENTAPOLAR, SECCIÓN 5X10 MM2. SE INCLUYE EL TRANSPORTE, LA MANO DE OBRA DE MONTAJE Y EL MATERIAL AUXILIAR DE INSTALACIÓN.</t>
  </si>
  <si>
    <t>24.04.02</t>
  </si>
  <si>
    <t>AFUMEX 3X16 MM2</t>
  </si>
  <si>
    <t>SUMINISTRO E INSTALACIÓN DE CONDUCTOR ELÉCTRICO, AISLAMIENTO 0.6/1 KV, MARCA PRYSMIAN, TIPO AFUMEX, CON AISLAMIENTO DE MUY BAJA TOXICIDAD, TRIPOLAR, SECCIÓN 3X16 MM2. SE INCLUYE EL TRANSPORTE, LA MANO DE OBRA DE MONTAJE Y EL MATERIAL AUXILIAR DE INSTALACIÓN.</t>
  </si>
  <si>
    <t>24.04.03</t>
  </si>
  <si>
    <t>AFUMEX 3X6 MM2</t>
  </si>
  <si>
    <t>SUMINISTRO E INSTALACIÓN DE CONDUCTOR ELÉCTRICO, AISLAMIENTO 0.6/1 KV, MARCA PRYSMIAN, TIPO AFUMEX, CON AISLAMIENTO DE MUY BAJA TOXICIDAD, TRIPOLAR, SECCIÓN 3X6 MM2. SE INCLUYE EL TRANSPORTE, LA MANO DE OBRA DE MONTAJE Y EL MATERIAL AUXILIAR DE INSTALACIÓN.</t>
  </si>
  <si>
    <t>24.04.04</t>
  </si>
  <si>
    <t>AFUMEX 1x1,5 mm2</t>
  </si>
  <si>
    <t>SUMINISTRO E INSTALACIÓN DE CONDUCTOR ELÉCTRICO, AISLAMIENTO 0.6/1 KV, MARCA PRYSMIAN, TIPO AFUMEX, CON AISLAMIENTO DE MUY BAJA TOXICIDAD, UNIPOLAR, SECCIÓN 1X1,5 mm2. SE INCLUYE EL TRANSPORTE, LA MANO DE OBRA DE MONTAJE Y EL MATERIAL AUXILIAR DE INSTALACIÓN.</t>
  </si>
  <si>
    <t>24.04.05</t>
  </si>
  <si>
    <t>RHF-32</t>
  </si>
  <si>
    <t>SUMINISTRO E INSTALACIÓN DE TUBO RÍGIDO LIBRE DE HALÓGENOS PARA CABLEADO, GRADO DE PROTECCIÓN 7, MARCA AISCAN, TIPO RHF-32, DIÁMETRO EXTERIOR 32 MM. SE INCLUYE EL TRANSPORTE, LA MANO DE OBRA DE MONTAJE Y EL MATERIAL AUXILIAR DE LA INSTALACIÓN.</t>
  </si>
  <si>
    <t>24.04.06</t>
  </si>
  <si>
    <t>RHF-20</t>
  </si>
  <si>
    <t>SUMINISTRO E INSTALACIÓN DE TUBO RÍGIDO LIBRE DE HALÓGENOS PARA CABLEADO, GRADO DE PROTECCIÓN 7, MARCA AISCAN, TIPO RHF-20, DIÁMETRO EXTERIOR 20 MM. SE INCLUYE EL TRANSPORTE, LA MANO DE OBRA DE MONTAJE Y EL MATERIAL AUXILIAR DE LA INSTALACIÓN.</t>
  </si>
  <si>
    <t>24.04.07</t>
  </si>
  <si>
    <t>LIBRE HALOGENOS CHF-32</t>
  </si>
  <si>
    <t>SUMINISTRO E INSTALACIÓN DE TUBO CORRUGADO LIBRE DE HALÓGENOS, MARCA AISCAN, TIPO CHF-32, CON GRADO DE PROTECCIÓN 7 Y DIÁMETRO EXTERIOR 32 MM. SE INCLUYE EL TRANSPORTE, LA MANO DE OBRA DE MONTAJE Y EL MATERIAL AUXILIAR DE INSTALACION.</t>
  </si>
  <si>
    <t>24.04.08</t>
  </si>
  <si>
    <t>CAJA DE DERIVACION 60x60x38 mm</t>
  </si>
  <si>
    <t>SUMINISTRO E INSTALACION DE CAJA DE DERIVACION DE PLASTICO ESTANCA, DE 60X60X38MM, MARCA MERLIN GERIN TIPO EUNEA, REFERENCIA 3813-G, CON BORNES DE CONEXION. SE INCLUYE EL TRANSPORTE, LA MANO DE OBRA MONTAJE Y EL MATERIAL AUXILIAR DE INSTALACION.</t>
  </si>
  <si>
    <t>Total 24.04</t>
  </si>
  <si>
    <t>24.05</t>
  </si>
  <si>
    <t xml:space="preserve"> Distribución servicios comunes</t>
  </si>
  <si>
    <t>24.05.01</t>
  </si>
  <si>
    <t>CUADRO GENERAL SER. COM. INCLUIDO MECANISMOS</t>
  </si>
  <si>
    <t>SUMINISTRO E INSTALACIÓN DE CUADRO DE DISTRIBUCIÓN SERVICIOS COMUNES, SEGÚN EL ESQUEMA DEL PROYECTO EJECUTIVO, CON LOS SIGUIENTES COMPONENTES: 1 UD - CAJA PRECINTABLE ICPM; 1 UD - ARMARIO; 1 UD - PROTECCIÓN CONTRA SOBRETENSIONES TRANSITORIAS; 1 UD - PROTECCIÓN CONTRA SOBRETENSIONES PERMANENTES; 1 UD - ICP 35 A IV; 1 UD - INT. GENERAL AUTOMÁTICO 40 A IV; 3 UD - INT. DIFERENCIAL 40A 30mA II; 1 UD - INT. DIFERENCIAL CLASE B 40A 300mA IV ASCENSOR; 1 UD - INT. DIFERENCIAL 40A 30mA IV; 7 UD - INT. MAGNETOTÉRMICO 10A II; 4 UD - INT. MAGNETOTÉRMICO 16A II; 1 UD - INT. MAGNETOTÉRMICO 20A II; 1 UD - INT. MAGNETOTÉRMICO 20A IV; 3 UD - CONTACTOR 20A II BOBINA 220 V; 3 UD  CONTACTORES DE 15 AII; 2 UD - MINUTERO; 1 UD - RELOJ; MINUTERO; 1 UD - DETECTOR DE NIVEL DE LUZ SOLAR. SE INCLUYE EL TRANSPORTE, LA MANO DE OBRA DE MONTAJE Y EL MATERIAL NECESARIO DE INSTALACIÓN.</t>
  </si>
  <si>
    <t>24.05.02</t>
  </si>
  <si>
    <t>CUADRO GENERAL SUB. ASCENSOR INCLUIDO MECANISMOS</t>
  </si>
  <si>
    <t>SUMINISTRO E INSTALACIÓN DE CUADRO DE DISTRIBUCIÓN ASCENSOR, SEGÚN EL ESQUEMA DEL PROYECTO EJECUTIVO, CON LOS SIGUIENTES COMPONENTES: 1 UD - CAJA PRECINTABLE ICPM; 1 UD - ARMARIO; 1 UD; 2 UD - INT. DIFERENCIAL 40A 30mA II; 1 UD - INT. DIFERENCIAL 40A 30mA IV; 2 UD - INT. MAGNETOTÉRMICO 10A II; 1 UD - INT. MAGNETOTÉRMICO 16A II; 1 UD - INT. MAGNETOTÉRMICO 16A IV; 1 UD - INT. MAGNETOTÉRMICO 20A IV. SE INCLUYE EL TRANSPORTE, LA MANO DE OBRA DE MONTAJE Y EL MATERIAL NECESARIO DE INSTALACIÓN.</t>
  </si>
  <si>
    <t>24.05.03</t>
  </si>
  <si>
    <t>AFUMEX 3X2,5 MM2</t>
  </si>
  <si>
    <t>SUMINISTRO E INSTALACIÓN DE CONDUCTOR ELÉCTRICO, AISLAMIENTO 0.6/1 KV, MARCA PRYSMIAN, TIPO AFUMEX, CON AISLAMIENTO DE MUY BAJA TOXICIDAD, TRIPOLAR, SECCIÓN 3X2,5 MM2. SE INCLUYE EL TRANSPORTE, LA MANO DE OBRA DE MONTAJE Y EL MATERIAL AUXILIAR DE INSTALACIÓN.</t>
  </si>
  <si>
    <t>24.05.04</t>
  </si>
  <si>
    <t>AFUMEX 3X1,5 MM2</t>
  </si>
  <si>
    <t>SUMINISTRO E INSTALACIÓN DE CONDUCTOR ELÉCTRICO, AISLAMIENTO 0.6/1 KV, MARCA PRYSMIAN, TIPO AFUMEX, CON AISLAMIENTO DE MUY BAJA TOXICIDAD, TRIPOLAR, SECCIÓN 3X1,5 MM2. SE INCLUYE EL TRANSPORTE, LA MANO DE OBRA DE MONTAJE Y EL MATERIAL AUXILIAR DE INSTALACIÓN.</t>
  </si>
  <si>
    <t>24.05.05</t>
  </si>
  <si>
    <t>AFUMEX 2X1,5 MM2</t>
  </si>
  <si>
    <t>SUMINISTRO E INSTALACIÓN DE CONDUCTOR ELÉCTRICO, AISLAMIENTO 0.6/1 KV, MARCA PRYSMIAN, TIPO AFUMEX, CON AISLAMIENTO DE MUY BAJA TOXICIDAD, BIPOLAR, SECCIÓN 2X1,5 MM2. SE INCLUYE EL TRANSPORTE, LA MANO DE OBRA DE MONTAJE Y EL MATERIAL AUXILIAR DE INSTALACIÓN.</t>
  </si>
  <si>
    <t>24.05.06</t>
  </si>
  <si>
    <t>RHF-16</t>
  </si>
  <si>
    <t>SUMINISTRO E INSTALACIÓN DE TUBO RÍGIDO LIBRE DE HALÓGENOS PARA CABLEADO, GRADO DE PROTECCIÓN 7, MARCA AISCAN, TIPO RHF-16, DIÁMETRO EXTERIOR 16 MM. SE INCLUYE EL TRANSPORTE, LA MANO DE OBRA DE MONTAJE Y EL MATERIAL AUXILIAR DE LA INSTALACIÓN.</t>
  </si>
  <si>
    <t>24.05.07</t>
  </si>
  <si>
    <t>PVC C/TAPA Y TABIQUE 300 X 60 MM</t>
  </si>
  <si>
    <t>SUMINISTRO E INSTALACION DE BANDEJA DE PVC PARA CABLEADO, TIPO LISO TOTALMENTE CERRADO CON TAPA, DE 300 MM DE ANCHO POR 60 MM DE ALTO,  Y CON TABIQUE SEPARADOR CON PARTE PROPORCIONAL DE ACCESORIOS DE MONTAJE, SOPORTES Y PIEZAS ESPECIALES TALES COMO DERIVACIONES, REMONTES, CODOS, REDUCCIONES, ETC. SE INCLUYE EL TRANSPORTE, LA MANO DE OBRA MONTAJE Y EL MATERIAL AUXILIAR DE INSTALACION.</t>
  </si>
  <si>
    <t>24.05.08</t>
  </si>
  <si>
    <t>INTERRUPTOR CREPUSCULAR</t>
  </si>
  <si>
    <t>SUMINISTRO E INSTALACIÓN DE INTERRUPTOR CREPUSCULAR MARCA LEGRAND REF. 916 86 CON REGULACIÓN DE 0,5 A 2.000 LUX, COMPRENDE CONJUNTO MONOBLOC CON CÉLULA FOTOELÉCTRICA INTEGRADA, PRENSAESTOPAS Y ESCUADRA DE FIJACIÓN. SE INCLUYE EL TRANSPORTE, LA MANO DE OBRA DE MONTAJE Y EL MATERIAL AUXILIAR DE INSTALACIÓN.</t>
  </si>
  <si>
    <t>Total 24.05</t>
  </si>
  <si>
    <t>24.06</t>
  </si>
  <si>
    <t>24.06.01</t>
  </si>
  <si>
    <t>CUADRO DISTRIBUCIÓN VIVIENDA</t>
  </si>
  <si>
    <t>SUMINISTRO E INSTALACIÓN DE CUADRO DISTRIBUCIÓN VIVIENDA SEGÚN ESQUEMA UNIFILAR DE PROYECTO, CON LOS SIGUIENTES COMPONENTES: 1 UD - CAJA PRECINTABLE ICPM; 1 UD - ARMARIOS; 1 UD - PROTECCIÓN CONTRA SOBRETENSIONES TRANSITORIAS; 1 UD - PROTECCIÓN CONTRA SOBRETENSIONES PERMANENTES; 1 UD - ICP 20 A IV; 1 UD - INT. GENERAL AUTOMÁTICO 30 A IV; 2 UD - INT. DIFERENCIAL 40A 30mA II; 1 UD - INT. MAGNETOTÉRMICO 10A II; 5 UD - INT. MAGNETOTÉRMICO 16A II; 1 UD - INT. MAGNETOTÉRMICO 20A II; 1 UD - INT. MAGNETOTÉRMICO 25A II. SE INCLUYE CAJA Y MECANISMOS, TRANSPORTE, LA MANO DE OBRA DE MONTAJE Y EL MATERIAL AUXILIAR DE INSTALACIÓN.</t>
  </si>
  <si>
    <t>24.06.02</t>
  </si>
  <si>
    <t>CUADRO DISTRIBUCIÓN DESPACHO</t>
  </si>
  <si>
    <t>SUMINISTRO E INSTALACIÓN DE CUADRO DISTRIBUCIÓN DESPACHO SEGÚN ESQUEMA UNIFILAR DE PROYECTO, CON LOS SIGUIENTES COMPONENTES: 1 UD - CAJA PRECINTABLE ICPM; 1 UD - ARMARIOS; 1 UD - PROTECCIÓN CONTRA SOBRETENSIONES TRANSITORIAS; 1 UD - PROTECCIÓN CONTRA SOBRETENSIONES PERMANENTES; 1 UD - ICP 20 A IV; 1 UD - INT. GENERAL AUTOMÁTICO 30 A IV; 2 UD - INT. DIFERENCIAL 40A 30mA II; 1 UD - INT. MAGNETOTÉRMICO 10A II; 5 UD - INT. MAGNETOTÉRMICO 16A II; 1 UD - INT. MAGNETOTÉRMICO 20A II; 1 UD - INT. MAGNETOTÉRMICO 25A II. SE INCLUYE CAJA Y MECANISMOS, TRANSPORTE, LA MANO DE OBRA DE MONTAJE Y EL MATERIAL AUXILIAR DE INSTALACIÓN.</t>
  </si>
  <si>
    <t>24.06.03</t>
  </si>
  <si>
    <t>DIST. ELÉCTRICA INTERIOR VIVIENDA 1 HAB/1 BAÑO</t>
  </si>
  <si>
    <t>SUMINISTRO Y MONTAJE DE INSTALACIÓN ELÉCTRICA INTERIOR COMPLETA DE UNA VIVIENDA DE 1 HABITACION Y 1 BAÑO, DESDE EL CUADRO DE DISTRIBUCIÓN GENERAL DE LA VIVIENDA HASTA CADA UNO DE LOS RECEPTORES PREVISTOS, SEGÚN LAS ESPECIFICACIONES DE LOS PLANOS DE INSTALACIONES. INCLUYENDO TUBOS PROTECTORES, CAJAS DE CONEXIONADO Y CABLEADO SEGÚN LAS SECCIONES DEL ESQUEMA UNIFILAR; PARA LA ALIMENTACIÓN DE LOS RECEPTORES SIGUIENTES: 30 ENCHUFES (MÁXIMO 32); 14 PUNTOS DE LUZ (MÁXIMO 16); 8 INTERRUPTORES NORMALES (MÁXIMO 10); 8 INTERRUPTORES CONMUTADORES/CRUZAMIENTO (MÁXIMO 10); 1 PULSADOR; 5 ALIMENTACIONES DIRECTAS (EXTRACTOR, ENCIMERA, HORNO, VENTILADOR CON CJA DE CONEXIÓN Y CLIMA) (MÁXIMO 6). LA PARTIDA INCLUYE EL CABLEADO DE ALIMENTACIÓN DE LA TOTALIDAD DE LOS RECEPTORES, PERO NO INCLUYE EL SUMINISTRO DE NINGÚN RECEPTOR. SE INCLUYE EL TRANSPORTE, LA MANO DE OBRA DE MONTAJE Y EL MATERIAL AUXILIAR DE INSTALACIÓN.</t>
  </si>
  <si>
    <t>24.06.04</t>
  </si>
  <si>
    <t>DIST. ELÉCTRICA INTERIOR VIVIENDA 2 HAB/1 BAÑO</t>
  </si>
  <si>
    <t>SUMINISTRO Y MONTAJE DE INSTALACIÓN ELÉCTRICA INTERIOR COMPLETA DE UNA VIVIENDA DE 2 HABITACIONES Y 1 BAÑO, DESDE EL CUADRO DE DISTRIBUCIÓN GENERAL DE LA VIVIENDA HASTA CADA UNO DE LOS RECEPTORES PREVISTOS, SEGÚN LAS ESPECIFICACIONES DE LOS PLANOS DE INSTALACIONES. INCLUYENDO TUBOS PROTECTORES, CAJAS DE CONEXIONADO Y CABLEADO SEGÚN LAS SECCIONES DEL ESQUEMA UNIFILAR; PARA LA ALIMENTACIÓN DE LOS RECEPTORES SIGUIENTES: 30 ENCHUFES (MÁXIMO 32); 14 PUNTOS DE LUZ (MÁXIMO 16); 8 INTERRUPTORES NORMALES (MÁXIMO 10); 8 INTERRUPTORES CONMUTADORES/CRUZAMIENTO (MÁXIMO 10); 1 PULSADOR; 5 ALIMENTACIONES DIRECTAS (EXTRACTOR, ENCIMERA, HORNO, VENTILADOR CON CJA DE CONEXIÓN Y CLIMA) (MÁXIMO 6). LA PARTIDA INCLUYE EL CABLEADO DE ALIMENTACIÓN DE LA TOTALIDAD DE LOS RECEPTORES, PERO NO INCLUYE EL SUMINISTRO DE NINGÚN RECEPTOR. SE INCLUYE EL TRANSPORTE, LA MANO DE OBRA DE MONTAJE Y EL MATERIAL AUXILIAR DE INSTALACIÓN.</t>
  </si>
  <si>
    <t>24.06.05</t>
  </si>
  <si>
    <t>DIST. ELÉCTRICA INTERIOR VIVIENDA 2 HAB/2 BAÑO</t>
  </si>
  <si>
    <t>SUMINISTRO Y MONTAJE DE INSTALACIÓN ELÉCTRICA INTERIOR COMPLETA DE UNA VIVIENDA DE 2 HABITACIONES Y 2 BAÑOS, DESDE EL CUADRO DE DISTRIBUCIÓN GENERAL DE LA VIVIENDA HASTA CADA UNO DE LOS RECEPTORES PREVISTOS, SEGÚN LAS ESPECIFICACIONES DE LOS PLANOS DE INSTALACIONES. INCLUYENDO TUBOS PROTECTORES, CAJAS DE CONEXIONADO Y CABLEADO SEGÚN LAS SECCIONES DEL ESQUEMA UNIFILAR; PARA LA ALIMENTACIÓN DE LOS RECEPTORES SIGUIENTES: 30 ENCHUFES (MÁXIMO 32); 14 PUNTOS DE LUZ (MÁXIMO 16); 8 INTERRUPTORES NORMALES (MÁXIMO 10); 8 INTERRUPTORES CONMUTADORES/CRUZAMIENTO (MÁXIMO 10); 1 PULSADOR; 5 ALIMENTACIONES DIRECTAS (EXTRACTOR, ENCIMERA, HORNO, VENTILADOR CON CJA DE CONEXIÓN Y CLIMA) (MÁXIMO 6). LA PARTIDA INCLUYE EL CABLEADO DE ALIMENTACIÓN DE LA TOTALIDAD DE LOS RECEPTORES, PERO NO INCLUYE EL SUMINISTRO DE NINGÚN RECEPTOR. SE INCLUYE EL TRANSPORTE, LA MANO DE OBRA DE MONTAJE Y EL MATERIAL AUXILIAR DE INSTALACIÓN.</t>
  </si>
  <si>
    <t>24.06.06</t>
  </si>
  <si>
    <t>DIST. ELÉCTRICA INTERIOR VIVIENDA 2 SALAS/1 BAÑO/1 ASEO</t>
  </si>
  <si>
    <t>SUMINISTRO Y MONTAJE DE INSTALACIÓN ELÉCTRICA INTERIOR COMPLETA DE UN DESPACHO DE 2 SALAS, 1 ASEO Y 1 BAÑO, DESDE EL CUADRO DE DISTRIBUCIÓN GENERAL DE LA VIVIENDA HASTA CADA UNO DE LOS RECEPTORES PREVISTOS, SEGÚN LAS ESPECIFICACIONES DE LOS PLANOS DE INSTALACIONES. INCLUYENDO TUBOS PROTECTORES, CAJAS DE CONEXIONADO Y CABLEADO SEGÚN LAS SECCIONES DEL ESQUEMA UNIFILAR; PARA LA ALIMENTACIÓN DE LOS RECEPTORES SIGUIENTES: 30 ENCHUFES (MÁXIMO 32); 14 PUNTOS DE LUZ (MÁXIMO 16); 8 INTERRUPTORES NORMALES (MÁXIMO 10); 8 INTERRUPTORES CONMUTADORES/CRUZAMIENTO (MÁXIMO 10); 1 PULSADOR; 2 ALIMENTACIONES DIRECTAS ( VENTILADOR CON CJA DE CONEXIÓN Y CLIMA) (MÁXIMO 6). LA PARTIDA INCLUYE EL CABLEADO DE ALIMENTACIÓN DE LA TOTALIDAD DE LOS RECEPTORES, PERO NO INCLUYE EL SUMINISTRO DE NINGÚN RECEPTOR. SE INCLUYE EL TRANSPORTE, LA MANO DE OBRA DE MONTAJE Y EL MATERIAL AUXILIAR DE INSTALACIÓN.</t>
  </si>
  <si>
    <t>Total 24.06</t>
  </si>
  <si>
    <t>24.07</t>
  </si>
  <si>
    <t xml:space="preserve"> Mecanismos servicios comunes</t>
  </si>
  <si>
    <t>24.07.01</t>
  </si>
  <si>
    <t>INTERRUPTOR EUROPOLI ESTANCO</t>
  </si>
  <si>
    <t>SUMINISTRO E INSTALACIÓN DE CONJUNTO DE INTERRUPTOR, PARA MONTAJE EN SUPERFICIE EN INSTALACIÓN ESTANCA, MARCA EUNEA MERLIN GERIN, MODELO EUROPOLI, FORMADO POR CAJA DE SUPERFICIE ESTANCA IP54 Y EL MECANISMO. SE INCLUYE EL TRANSPORTE, LA MANO DE OBRA DE MONTAJE Y EL MATERIAL AUXILIAR DE INSTALACIÓN.</t>
  </si>
  <si>
    <t>24.07.02</t>
  </si>
  <si>
    <t>INTERRUPTOR EUROPOLI</t>
  </si>
  <si>
    <t>SUMINISTRO E INSTALACION DE CONJUNTO DE INTERRUPTOR PARA MONTAJE EN SUPERFICIE, MARCA EUNEA MERLIN GERIN, MODELO EUROPOLI, REFERENCIA: 3000N COLOR BLANCO Y CAJA DE SUPERFICIE REFERENCIA 3650-B.MECANISMOS 16A 380V. SE INCLUYE EL TRANSPORTE, LA MANO DE OBRA MONTAJE Y EL MATERIAL AUXILIAR DE LA INSTALACION.</t>
  </si>
  <si>
    <t>24.07.03</t>
  </si>
  <si>
    <t>ENCHUFE ESTANCO EUROPOLI</t>
  </si>
  <si>
    <t>SUMINISTRO E INSTALACIÓN DE CONJUNTO DE TOMA DE CORRIENTE CON TOMA DE TIERRA LATERAL, PARA MONTAJE EN SUPERFICIE EN INSTALACIÓN ESTANCA, MARCA EUNEA MERLIN GERIN, SERIE EUROPOLI, COMPRENDE LA CAJA DE SUPERFICIE ESTANCA IP54, EL SOPORTE, LA PLACA Y EL MECANISMO DE 16 A 250 V. SE INCLUYE EL TRANSPORTE, LA MANO DE OBRA DE MONTAJE Y EL MATERIAL AUXILIAR DE INSTALACIÓN.</t>
  </si>
  <si>
    <t>24.07.04</t>
  </si>
  <si>
    <t>PULSADOR TEMPORIZADO CON P.P.</t>
  </si>
  <si>
    <t>SUMINISTRO E INSTALACION DE PULSADOR TEMPORIZADOR MARCA EUNEA MERLIN GERIN MOD SM-100 REF: 40346. COLOR BLANCO. SE INCLUYE EL TRANSPORTE, LA MANO DE OBRA MONTAJE Y EL MATERIAL AUXILIAR DE INSTALACION. COMPRENDE LA PARTE PROPORCIONAL DE CABLE ELÉCTRICO TIPO AFUMEX DE LA MARCA PRYSMIAN, LA P.P. DE TUBO DE PROTECCIÓN DE BAJA EMISIÓN DE HALÓGENOS Y LA P.P. DE CAJAS DE DERIVACIÓN DE MATERIAL AISLANTE Y NO PROPAGADOR DE LA LLAMA. SE INCLUYE EL TRANSPORTE, LA MANO DE OBRA MONTAJE Y EL MATERIAL AUXILIAR DE INSTALACION.</t>
  </si>
  <si>
    <t>24.07.05</t>
  </si>
  <si>
    <t>PULS. EUROPOLI ESTANCO C/MINUT. CON P.P.</t>
  </si>
  <si>
    <t>SUMINISTRO E INSTALACIÓN DE CONJUNTO DE PULSADOR PARA ALUMBRADO, PARA MONTAJE EN SUPERFICIE EN INSTALACIÓN ESTANCA, MARCA EUNEA MERLIN GERIN, MODELO EUROPOLI, COMPUESTO POR: CAJA DE SUPERFICIE ESTANCA IP 54, MECANISMO 10 A 250 V Y RELOJ MINUTERO CON RELÉ, CON TIEMPOS DE ENCENDIDO REGULABLES DESDE 0,5 A 10 MINUTOS. COMPRENDE LA PARTE PROPORCIONAL DE CABLE ELÉCTRICO TIPO AFUMEX DE LA MARCA PRYSMIAN, LA P.P. DE TUBO DE PROTECCIÓN DE BAJA EMISIÓN DE HALÓGENOS Y LA P.P. DE CAJAS DE DERIVACIÓN DE MATERIAL AISLANTE Y NO PROPAGADOR DE LA LLAMA. INCLUYE EL TRANSPORTE, LA MANO DE OBRA DE MONTAJE Y EL MATERIAL AUXILIAR DE INSTALACIÓN.</t>
  </si>
  <si>
    <t>24.07.06</t>
  </si>
  <si>
    <t>TOMA DE CORRIENTE CON</t>
  </si>
  <si>
    <t>SUMINISTRO E INSTALACION DE TOMA DE CORRIENTE CON TOMA DE TIERRA LATERAL,MARCA EUNEA MERLIN GERIN, MODELO EUROPOLI, REFERENCIA 3018 COLOR BLANCO, MECANISMOS 10/16A 250V Y CAJA DE SUPERFICIE REFERENCIA 3650-B. SE INCLUYE EL TRANSPORTE, LA MANO DE OBRA MONTAJE Y EL MATERIAL AUXILIAR DE LA INSTALACION.</t>
  </si>
  <si>
    <t>Total 24.07</t>
  </si>
  <si>
    <t>24.08</t>
  </si>
  <si>
    <t xml:space="preserve"> Mecanismos viviendas</t>
  </si>
  <si>
    <t>24.08.01</t>
  </si>
  <si>
    <t>INTERRUPTOR SIMON 82</t>
  </si>
  <si>
    <t>SUMINISTRO E INSTALACIÓN DE INTERRUPTOR UNIPOLAR, MARCA SIMON, SERIE 82, FORMADO POR CAJA DE EMPOTRAR, PIEZA INTERMEDIA, MARCO EXTERIOR, MECANISMO DE INTERRUPTOR UNIPOLAR Y TECLA, COLOR A DEFINIR POR LA DF EN OBRA. SE INCLUYE EL TRANSPORTE, LA MANO DE OBRA DE MONTAJE Y EL MATERIAL AUXILIAR DE INSTALACIÓN.</t>
  </si>
  <si>
    <t>24.08.02</t>
  </si>
  <si>
    <t>CONMUTADOR SIMON 82</t>
  </si>
  <si>
    <t>SUMINISTRO E INSTALACIÓN DE CONMUTADOR, MARCA SIMON, SERIE 82, FORMADO POR CAJA DE EMPOTRAR, PIEZA INTERMEDIA, MARCO EXTERIOR, MECANISMO DE CONMUTADOR Y TECLA, COLOR A DEFINIR POR LA DF EN OBRA. SE INCLUYE EL TRANSPORTE, LA MANO DE OBRA DE MONTAJE Y EL MATERIAL AUXILIAR DE INSTALACIÓN.</t>
  </si>
  <si>
    <t>24.08.03</t>
  </si>
  <si>
    <t>PULSADOR TIMBRE SIMON 82</t>
  </si>
  <si>
    <t>SUMINISTRO E INSTALACIÓN DE PULSADOR TIMBRE MARCA SIMON, SERIE 82, FORMADO POR CAJA DE EMPOTRAR, PIEZA INTERMEDIA, MARCO EXTERIOR, MECANISMO DE PULSADOR Y TECLA, COLOR A DEFINIR POR LA DF EN OBRA. SE INCLUYE EL TRANSPORTE, LA MANO DE OBRA DE MONTAJE Y EL MATERIAL AUXILIAR DE INSTALACIÓN.</t>
  </si>
  <si>
    <t>24.08.04</t>
  </si>
  <si>
    <t>ZUMBADOR SUPERFICIE EUNEA MERLIN GERIN</t>
  </si>
  <si>
    <t>SUMINISTRO E INSTALACION DE ZUMBADOR PARA MONTAJE EN SUPERFICIE, MARCA EUNEA MERLIN GERIN, MODELO 40485 PARA 220V DE TENSION NOMINAL, COLOR BLANCO. SE INCLUYE PARTE PROPORCIONAL DE LA INSTALACION DE ALIMENTACION CON SECCION Y NUMERO DE LINEAS ESPECIFICADO EN PROYECTO, TUBO DE PVC , CAJA DE DERIVACION, EL TRANSPORTE, LA MANO DE OBRA MONTAJE Y EL MATERIAL AUXILIAR DE LA INSTALACION.</t>
  </si>
  <si>
    <t>24.08.05</t>
  </si>
  <si>
    <t>ENCHUFE SIMON 82 16A II</t>
  </si>
  <si>
    <t>SUMINISTRO E INSTALACIÓN DE BASE DE ENCHUFE 16 A II CON TOMA DE TIERRA LATERAL, TIPO SCHUKO, MARCA SIMON, SERIE 82, FORMADO POR CAJA DE EMPOTRAR, PIEZA INTERMEDIA, MARCO EXTERIOR, MECANISMO DE ENCHUFE CON TOMA DE TIERRA LATERAL Y TAPA, COLOR A DEFINIR POR LA DF EN OBRA. SE INCLUYE EL TRANSPORTE, LA MANO DE OBRA DE MONTAJE Y EL MATERIAL AUXILIAR DE INSTALACIÓN.</t>
  </si>
  <si>
    <t>24.08.06</t>
  </si>
  <si>
    <t>ENCHUFE SIMON 82 25A II</t>
  </si>
  <si>
    <t>SUMINISTRO E INSTALACIÓN DE BASE DE ENCHUFE 25 A II CON TOMA DE TIERRA LATERAL, TIPO SCHUKO, MARCA SIMON, SERIE 82, FORMADO POR CAJA DE EMPOTRAR, PIEZA INTERMEDIA, MARCO EXTERIOR, MECANISMO DE ENCHUFE CON TOMA DE TIERRA LATERAL Y TAPA, COLOR A DEFINIR POR LA DF EN OBRA. SE INCLUYE EL TRANSPORTE, LA MANO DE OBRA DE MONTAJE Y EL MATERIAL AUXILIAR DE INSTALACIÓN.</t>
  </si>
  <si>
    <t>Total 24.08</t>
  </si>
  <si>
    <t>24.09</t>
  </si>
  <si>
    <t xml:space="preserve"> Alumbrado servicios comunes</t>
  </si>
  <si>
    <t>24.09.01</t>
  </si>
  <si>
    <t>LUMINARIA DECORATIVA PAVIMENTO</t>
  </si>
  <si>
    <t>SUMINISTRO E INSTALACION DE LUMINARIA DECORATIVA PARA EMPOTRAR EN PAVIMENTO CON TECNOLOGIA LED, MARCA IGUZZINI MOD. LIGHT UP EARTH, REF: EI14, DE 42 W, CON CAJA DE EMPOTRAMIENTO INCLUIDA. SE INCLUYE EL TRANSPORTE, LA MANO DE OBRA MONTAJE Y EL MATERIAL AUXILIAR DE INSTALACION.</t>
  </si>
  <si>
    <t>24.09.02</t>
  </si>
  <si>
    <t>LUM.LINEAL LED EMPOTRADA 27W</t>
  </si>
  <si>
    <t>SUMINISTRO E INSTALACIÓN DE LUMINARIA CON TECNOLOGÍA LED PARA EMPOTRAR EN FALSO TECHO, MARCA LAMP, MODELO FIL 45 DE 27 W, COLOR 3000 K Y DIFUSOR DE POLICARBONATO OPAL. SE INCLUYE EL TRANSPORTE, LA MANO DE OBRA DE MONTAJE Y EL MATERIAL AUXILIAR DE INSTALACIÓN.</t>
  </si>
  <si>
    <t>24.09.03</t>
  </si>
  <si>
    <t>IGUZZINI BOS LED 12 W DIÁMETRO 264</t>
  </si>
  <si>
    <t>SUMINISTRO E INSTALACIÓN DE LUMINARIA, MARCA IGUZZINI, TIPO BOS, REFERENCIA QN46, DE DIÁMETRO 264 mm, CON SISTEMA LED DE 12 W. IP40. SE INCLUYE EL TRANSPORTE, LA MANO DE OBRA DE MONTAJE Y EL MATERIAL AUXILIAR DE INSTALACIÓN.</t>
  </si>
  <si>
    <t>24.09.04</t>
  </si>
  <si>
    <t>HYDRA EMPOTRAR</t>
  </si>
  <si>
    <t>SUMINISTRO E INSTALACIÓN DE LUMINARIA DE EMERGENCIA CON PILOTO TESTIGO DE CARGA LED, MARCA DAISALUX, MODELO HYDRA LD N5, CON CAJA DE EMPOTRAR, MARCO DE COLOR A ELEGIR POR LA DIRECCIÓN FACULTATIVA Y LÁMPARA LED, 1 HORA DE AUTONOMÍA Y 200 LUMEN. SE INCLUYE EL TRANSPORTE, LA MANO DE OBRA DE MONTAJE Y EL MATERIAL AUXILIAR DE INSTALACIÓN.</t>
  </si>
  <si>
    <t>24.09.05</t>
  </si>
  <si>
    <t>NOVA SUPERFICIE 1 h 250 lumen</t>
  </si>
  <si>
    <t>SUMINISTRO E INSTALACIÓN DE LUMINARIA DE EMERGENCIA CON PILOTO TESTIGO DE CARGA LED, MARCA DAISALUX, MODELO NOVA LD N5, PARA MONTAJE EN SUPERFICIE Y LÁMPARA LED, 1 HORA DE AUTONOMÍA Y 250 LUMEN. SE INCLUYE EL TRANSPORTE, LA MANO DE OBRA DE MONTAJE Y EL MATERIAL AUXILIAR DE INSTALACIÓN.</t>
  </si>
  <si>
    <t>24.09.06</t>
  </si>
  <si>
    <t>PUNTO DE LUZ EN ZONAS COMUNES</t>
  </si>
  <si>
    <t>INSTALACIÓN DE PUNTO DE LUZ SIMPLE O DOBLE EN PAREDES O TECHOS DE ZONAS COMUNES, CON P.P. DE INSTALACIÓN, CON LAS SECCIONES Y EL NÚMERO DE CIRCUITOS ESPECIFICADOS EN PROYECTO, BAJO TUBO DE PVC RÍGIDO CON GRADO DE RESISTENCIA AL CHOQUE=5 Y CAJAS DE DERIVACIÓN. SE INCLUYE LA MANO DE OBRA DE MONTAJE Y EL MATERIAL AUXILIAR DE INSTALACIÓN.</t>
  </si>
  <si>
    <t>Total 24.09</t>
  </si>
  <si>
    <t>24.10</t>
  </si>
  <si>
    <t xml:space="preserve"> Alumbrado viviendas</t>
  </si>
  <si>
    <t>24.10.01</t>
  </si>
  <si>
    <t>REGLETA DECORATIVA ESPEJO</t>
  </si>
  <si>
    <t>SUMINISTRO E INSTALACIÓN DE LUMINARIA FLUORESCENTE DECORATIVA, PARA INSTALACIÓN SOBRE EL ESPEJO DEL BAÑO, MARCA PHILIPS, MODELO PENTURA MINI LED, MODELO BN 132 C LED 12S/830 PSU L1200, CON SISTEMA LED DE 14 W Y FUENTE DE ALIMENTACIÓN INCLUIDA. SE INCLUYE EL TRANSPORTE, LA MANO DE OBRA DE MONTAJE Y EL MATERIAL AUXILIAR DE INSTALACIÓN.</t>
  </si>
  <si>
    <t>24.10.02</t>
  </si>
  <si>
    <t>DOWNLIGHT LED 9W</t>
  </si>
  <si>
    <t>SUMINISTRO E INSTALACIÓN DE DOWNLIGHT CON TECNOLOGÍA LED, MARCA PHILLIPS, MODELO ´´SLIM´´ CIRCULAR DE 9W; 630 lumen Y COLOR 3000 K. COMPRENDE LA FUENTE DE ALIMENTACIÓN. SE INCLUYE EL TRANSPORTE, LA MANO DE OBRA DE MONTAJE Y EL MATERIAL AUXILIAR DE INSTALACIÓN.</t>
  </si>
  <si>
    <t>24.10.03</t>
  </si>
  <si>
    <t>APLIQUE EXTERIOR BLIZ RING</t>
  </si>
  <si>
    <t>SUMINISTRO E INSTALACION DE APLIQUE EXTERIOR MARCA PERFORMANCE IN LIGHTING, MODELO BLIZ RING, REFERENCIA 700192 O 700193, CON LAMPARA LED DE 25 W PARA PORTALÁMPARAS E-27. IP 65. SE INCLUYE EL TRANSPORTE, LA MANO DE OBRA MONTAJE Y EL MATERIAL AUXILIAR DE LA INSTALACION.</t>
  </si>
  <si>
    <t>Total 24.10</t>
  </si>
  <si>
    <t>24.11</t>
  </si>
  <si>
    <t xml:space="preserve"> Puesta a tierra</t>
  </si>
  <si>
    <t>24.11.01</t>
  </si>
  <si>
    <t>COBRE DESNUDO 1x50 mm2</t>
  </si>
  <si>
    <t>SUMINISTRO E INSTALACION DE CONDUCTOR DE COBRE DESNUDO UNIPOLAR DE 1X50 MM2 Y MONTADO SUPERFICIALMENTE. SE INCLUYE EL TRANSPORTE, LA MANO DE OBRA MONTAJE Y EL MATERIAL AUXILIAR DE INSTALACION.</t>
  </si>
  <si>
    <t>24.11.02</t>
  </si>
  <si>
    <t>CONEXIÓN POR SOLDADURA CADWELD</t>
  </si>
  <si>
    <t>SUMINISTRO E INSTALACION DE SOLDADURA TIPO CADWELD PARA UNION DE CABLE DE COBRE DESNUDO EN INSTALACIONES DE PUESTA A TIERRA. SE INCLUYE EL TRANSPORTE, LA MANO DE OBRA MONTAJE Y EL MATERIAL AUXILIAR DE LA INSTALACION.</t>
  </si>
  <si>
    <t>24.11.03</t>
  </si>
  <si>
    <t>PICA DE TOMA DE TIERRA</t>
  </si>
  <si>
    <t>SUMINISTRO E INSTALACION DE PICA DE TOMA DE TIERRA DE ACERO Y RECUBRIMIENTO DE COBRE, DE 2500 MM DE LONGITUD, DE 18,3 MM DE DIAMETRO, ESTANDAR Y CLAVADA EN EL SUELO. SE INCLUYE EL TRANSPORTE, LA MANO DE OBRA MONTAJE Y EL MATERIAL AUXILIAR DE LA INSTALACION.</t>
  </si>
  <si>
    <t>24.11.04</t>
  </si>
  <si>
    <t>CONEXIÓN ARMADO POR GRAPA</t>
  </si>
  <si>
    <t>SUMINISTRO E INSTALACION DE GRAPA DE CONEXION PARA ARMADO O PIQUETA DE PUESTA A TIERRA, DE LATON, CON ABRAZADERA CON TORNILLO PARA LA FIJACION A LA LANZA Y ABRAZADERA PARA CABLE PASANTE DE COBRE DE 50 MM2 DE SECCION. SE INCLUYE EL TRANSPORTE, LA MANO DE OBRA MNTAJE Y EL MATERIAL AUXILIAR DE INSTALACION.</t>
  </si>
  <si>
    <t>24.11.05</t>
  </si>
  <si>
    <t>PUENTE DE PRUEBAS</t>
  </si>
  <si>
    <t>SUMINISTRO E INSTALACION DE PUENTE DE PRUEBAS DE LA INSTALACION DE TIERRA, COMPUESTO POR EL PUENTE DE PRUEBAS, CAJA ESTANCA DE PVC DE 200X150 MM, DISPOSITIVOS DE ENTRADA Y SALIDA DE CABLES Y DE FIJACION DE LOS MISMOS AL PUENTE. SE INCLUYE EL TRANSPORTE, LA MANO DE OBRA MONTAJE Y EL MATERIAL AUXILIAR DE INSTALACION.</t>
  </si>
  <si>
    <t>Total 24.11</t>
  </si>
  <si>
    <t>24.12</t>
  </si>
  <si>
    <t xml:space="preserve"> Pararrayos</t>
  </si>
  <si>
    <t>24.12.01</t>
  </si>
  <si>
    <t>SUMINISTRO E INSTALACIÓN DE PARARRAYOS</t>
  </si>
  <si>
    <t>SUMINISTRO E INSTALACIÓN DE PARARRAYOS, MARCA INGESCO FORMADO POR:
* 1 TERMINAL DEL SISTEMA INGESCO PDC (PARARRAYOS NORMALIZADO) MODELO 3.1.
* 1 PIEZA DE ADAPTACION 1 1/2´´.
* 1 MASTIL 6 M. EN HIERRO GALVANIZADO.
* 24 ABRAZADERAS M-8 PARA CABLE DE 50 MM2.
* 22 M DE CABLE TRENZADO DE COBRE 50 MM
* 1 JUEGO ANCLAJE PLACA 15 CM 1 1/2´´.
* 1 TUBO PROTECTOR HIERRO GALVANIZADO (3M) + PVC
* 1 SISTEMA DE PUESTA A TIERRA TIPO INGESCO FORMADO POR: ELECTRODOS (MAX 9), ARQUETA DE REGISTRO CON PUENTE DE COMPROBACION Y MANGUITOS PARA CONEXION DE LAS PICAS.
SE INCLUYE EL TRANSPORTE, LA MANO DE OBRA DE MONTAJE Y EL MATERIAL AUXILIAR DE INSTALACIÓN.</t>
  </si>
  <si>
    <t>24.12.02</t>
  </si>
  <si>
    <t>SUMINISTRO E INSTALACIÓN DE UN CONTADOR DE RAYOS</t>
  </si>
  <si>
    <t>SUMINISTRO E INSTALACIÓN DE UN CONTADOR DE RAYOS CDR-11. SE INCLUYE EL TRANSPORTE, LA MANO DE OBRA DE MONTAJE Y EL MATERIAL AUXILIAR DE INSTALACIÓN.</t>
  </si>
  <si>
    <t>Total 24.12</t>
  </si>
  <si>
    <t>Total 24</t>
  </si>
  <si>
    <t>25</t>
  </si>
  <si>
    <t xml:space="preserve"> INSTALACION VENTILACION</t>
  </si>
  <si>
    <t>25.01</t>
  </si>
  <si>
    <t xml:space="preserve"> Ayudas instalación ventilación</t>
  </si>
  <si>
    <t>25.01.01</t>
  </si>
  <si>
    <t>AS BUILT INSTALACIÓN VENTILACIÓN</t>
  </si>
  <si>
    <t>Preparación de planos as-built de la instalación de ventilación, con la disposición final de los equipos y el trazado de conducciones.</t>
  </si>
  <si>
    <t>Total 25.01</t>
  </si>
  <si>
    <t>25.02</t>
  </si>
  <si>
    <t xml:space="preserve"> Ventilación general viviendas/despachos</t>
  </si>
  <si>
    <t>25.02.01</t>
  </si>
  <si>
    <t>S&amp;P SILENT TD-160/100 T</t>
  </si>
  <si>
    <t>SUMINISTRO E INSTALACION DE EXTRACTOR TUBULAR DE TIPO HELIOCENTRÍFUGO PARA MONTAJE EN LINEA CON UN CAUDAL NOMINAL DE 160 m3/h MARCA S&amp;P CON TEMPORIZADOR, SERIE TD SILENT-T, MODELO TD-160/100 SILENT T, PARA CONDUCTO DN 100 mm. SE INCLUYE EL TRANSPORTE, LA MANO DE OBRA DE MONTAJE Y EL MATERIAL AUXILIAR DE INSTALACIÓN.</t>
  </si>
  <si>
    <t>25.02.02</t>
  </si>
  <si>
    <t>S&amp;P SILENT TD-250/100 T</t>
  </si>
  <si>
    <t>SUMINISTRO E INSTALACION DE EXTRACTOR TUBULAR DE TIPO HELIOCENTRÍFUGO PARA MONTAJE EN LINEA CON UN CAUDAL NOMINAL DE 250 m3/h MARCA S&amp;P CON TEMPORIZADOR, SERIE TD SILENT-T, MODELO TD-250/100 SILENT T, PARA CONDUCTO DN 100 mm. SE INCLUYE EL TRANSPORTE, LA MANO DE OBRA DE MONTAJE Y EL MATERIAL AUXILIAR DE INSTALACIÓN.</t>
  </si>
  <si>
    <t>25.02.03</t>
  </si>
  <si>
    <t>CHAPA ACERO HELICOIDAL SPIRO 100mm</t>
  </si>
  <si>
    <t>SUMINISTRO E INSTALACIÓN DE CONDUCTO DE CHAPA DE ACERO HELICOIDAL REFORZADO SRDS, TIPO SPIRO, DIÁMETRO NOMINAL 100 MM, ESPESOR DE LA CHAPA 0.6 MM. COMPRENDE LA PARTE PROPORCIONAL DE ACCESORIOS TALES COMO CURVAS, CODOS, TES, DERIVACIONES, ETC. SE INCLUYE EL TRANSPORTE, LA MANO DE OBRA DE MONTAJE Y EL MATERIAL AUXILIAR DE INSTALACIÓN.</t>
  </si>
  <si>
    <t>25.02.04</t>
  </si>
  <si>
    <t>CHAPA ACERO HELICOIDAL SPIRO 125mm</t>
  </si>
  <si>
    <t>SUMINISTRO E INSTALACIÓN DE CONDUCTO DE CHAPA DE ACERO HELICOIDAL REFORZADO SRDS, TIPO SPIRO, DIÁMETRO NOMINAL 125 MM, ESPESOR DE LA CHAPA 0.6 MM. COMPRENDE LA PARTE PROPORCIONAL DE ACCESORIOS TALES COMO CURVAS, CODOS, TES, DERIVACIONES, ETC. SE INCLUYE EL TRANSPORTE, LA MANO DE OBRA DE MONTAJE Y EL MATERIAL AUXILIAR DE INSTALACIÓN.</t>
  </si>
  <si>
    <t>25.02.05</t>
  </si>
  <si>
    <t>CONTROL VENTILADOR</t>
  </si>
  <si>
    <t>SUMINISTRO E INSTALACIÓN DE CONTROL PARA LA PUESTA EN MARCHA DEL VENTILADOR FORMADO POR UNA CAJA DE SUPERFICIE, CONTACTOR DE 20 AII CONECTADO CON LA ALIMENTACIÓN DEL VENTILADOR. SE INCLUYE EL TRANSPORTE, LA MANO DE OBRA DE MONTAJE Y EL MATERIAL AUXILIAR DE INSTALACIÓN.</t>
  </si>
  <si>
    <t>25.02.06</t>
  </si>
  <si>
    <t>GSA-100</t>
  </si>
  <si>
    <t>SUMINISTRO E INSTALACIÓN DE CONDUCTO DE TUBO FLEXIBLE DE ALUMINIO ANILLADO MARCA S&amp;P TIPO GSA-100 DE 100 MM DE DIÁMETRO. SE INCLUYE EL TRANSPORTE, LA MANO DE OBRA DE MONTAJE Y EL MATERIAL AUXILIAR DE INSTALACIÓN.</t>
  </si>
  <si>
    <t>25.02.07</t>
  </si>
  <si>
    <t>GSA-125</t>
  </si>
  <si>
    <t>SUMINISTRO E INSTALACIÓN DE CONDUCTO DE TUBO FLEXIBLE DE ALUMINIO ANILLADO MARCA S&amp;P TIPO GSA-125, DE 125 MM DE DIÁMETRO. SE INCLUYE EL TRANSPORTE, LA MANO DE OBRA DE MONTAJE Y EL MATERIAL AUXILIAR DE INSTALACIÓN.</t>
  </si>
  <si>
    <t>25.02.08</t>
  </si>
  <si>
    <t>BOCA EXTRACCIÓN S&amp;P BORJ-100</t>
  </si>
  <si>
    <t>SUMINISTRO E INSTALACIÓN DE BOCA DE EXTRACCIÓN CIRCULAR DE PLÁSTICO, AJUSTABLE, MARCA S&amp;P, TIPO BOR DE 100 mm, REFERENCIA BORJ-125. SE INCLUYE EL TRANSPORTE, LA MANO DE OBRA DE MONTAJE Y EL MATERIAL AUXILIAR DE INSTALACIÓN.</t>
  </si>
  <si>
    <t>25.02.09</t>
  </si>
  <si>
    <t>REGULADOR CAUDAL S&amp;P IRIS 125</t>
  </si>
  <si>
    <t>SUMINISTRO E INSTALACIÓN DE REGULADOR DE CAUDAL TIPO DIAFRAGMA, PARA INSTALACIÓN EN CONDUCTO MARCA S&amp;P TIPO IRIS, PARA UN DIÁMETRO DE 125 mm, REFERENCIA IRIS 125. SE INCLUYE EL TRANSPORTE, LA MANO DE OBRA DE MONTAJE Y EL MATERIAL AUXILIAR DE INSTALACIÓN.</t>
  </si>
  <si>
    <t>25.02.10</t>
  </si>
  <si>
    <t>REGULADOR CAUDAL S&amp;P IRIS 100</t>
  </si>
  <si>
    <t>SUMINISTRO E INSTALACIÓN DE REGULADOR DE CAUDAL TIPO DIAFRAGMA, PARA INSTALACIÓN EN CONDUCTO MARCA S&amp;P TIPO IRIS, PARA UN DIÁMETRO DE 100 mm, REFERENCIA IRIS 100. SE INCLUYE EL TRANSPORTE, LA MANO DE OBRA DE MONTAJE Y EL MATERIAL AUXILIAR DE INSTALACIÓN.</t>
  </si>
  <si>
    <t>25.02.11</t>
  </si>
  <si>
    <t>REJA IMPULSIÓN AH-A/225x225 mm</t>
  </si>
  <si>
    <t>SUMINISTRO E INSTALACION DE REJA DE IMPULSION DE SIMPLE DEFLEXION CON COMPUERTA DE REGULACION, DE ALUMINIO ACABADO ANODIZADO COLOR NATURAL, MARCA TROX MODELO AH-A/225X225 CON MAJJA ANTI PAJARO. SE INCLUYE TRANSPORTE, MANO DE OBRA MONTAJE Y EL MATERIAL AUXILIAR DE INSTALACIÓN.</t>
  </si>
  <si>
    <t>25.02.12</t>
  </si>
  <si>
    <t>RE 200x200</t>
  </si>
  <si>
    <t>SUMINISTRO E INSTALACIÓN DE REJA DE INTEMPERIE DE 200x200 MM, CON TELA MOSQUITERA. SE INCLUYE EL TRANSPORTE, LA MANO DE OBRA DE MONTAJE Y EL MATERIAL AUXILIAR DE INSTALACIÓN.</t>
  </si>
  <si>
    <t>25.02.13</t>
  </si>
  <si>
    <t>REJA EXTERIOR 300x200 mm</t>
  </si>
  <si>
    <t>SUMINISTRO E INSTALACION DE REJA DE EXTERIOR PARA TOMA Y EXPULSION DE AIRE, CON LAMAS HORIZONTALES DE ACERO GALVANIZADO, DE 300x200 mm, CON MARCO DE MONTAJE Y MOSQUITERA. SE INCLUYE EL TRANSPORTE, LA MANO DE OBRA MONTAJE Y EL MATERIAL AUXILIAR DE LA INSTALACION.</t>
  </si>
  <si>
    <t>Total 25.02</t>
  </si>
  <si>
    <t>25.03</t>
  </si>
  <si>
    <t xml:space="preserve"> Extracción campanas cocina</t>
  </si>
  <si>
    <t>25.03.01</t>
  </si>
  <si>
    <t>S&amp;P APC-125 VISERA ANTILLUVIA</t>
  </si>
  <si>
    <t>SUMINISTRO E INSTALACIÓN DE VISERA ANTILLUVIA CON REJA ANTIPÁJAROS, MARCA S&amp;P TIPO APC DE 125 mm DE DIÁMETRP, REFERENCIA APC-125. SE INCLUYE EL TRANSPORTE, LA MANO DE OBRA DE MONTAJE Y EL MATERIAL AUXILIAR DE INSTALACIÓN.</t>
  </si>
  <si>
    <t>25.03.02</t>
  </si>
  <si>
    <t>CONEXIÓN PARA CAMPANA EXTRACTORA</t>
  </si>
  <si>
    <t>SUMINISTRO E INSTALACIÓN DE CONEXIÓN RÍGIDA DE ACERO GALVANIZADO, PARA EXTRACTOR DE CAMPANA, DE 130 mm DE DIÁMETRO (S/UNE 100-101), MONTADO SUPERFICIALMENTE, HASTA CHIMENEA VERTICAL, INCLUYENDO P.P. DE ELEMENTOS DE ANCLAJE, BRIDAS DE SUJECCIÓN, PIEZAS ESPECIALES Y ENCINTADO. SE INCLUYE EL TRANSPORTE, LA MANO DE OBRA DE MONTAJE Y EL MATERIAL AUXILIAR DE INSTALACIÓN</t>
  </si>
  <si>
    <t>Total 25.03</t>
  </si>
  <si>
    <t>25.04</t>
  </si>
  <si>
    <t xml:space="preserve"> Extracción salas técnicas</t>
  </si>
  <si>
    <t>25.04.01</t>
  </si>
  <si>
    <t>REJA EXTERIOR 200x200 mm</t>
  </si>
  <si>
    <t>SUMINISTRO E INSTALACION DE REJA DE EXTERIOR CON LAMAS HORIZONTALES, DE 200X200 mm, CON MARCO DE MONTAJE. SE INCLUYE EL TRANSPORTE, LA MANO DE OBRA MONTAJE Y EL MATERIAL AUXILIAR DE INSTALACION.</t>
  </si>
  <si>
    <t>25.04.02</t>
  </si>
  <si>
    <t>REJA INTUMESCENTE EI 120 200x200 mm</t>
  </si>
  <si>
    <t>SUMINISTRO E INSTALACION DE REJA INTUMESCENTE DE DIMENSIONES 200x200 mm; EI 120. SE INCLUYE EL TRANSPORTE, LA MANO DE OBRA MONTAJE Y EL MATERIAL AUXILIAR DE INSTALACION.</t>
  </si>
  <si>
    <t>Total 25.04</t>
  </si>
  <si>
    <t>Total 25</t>
  </si>
  <si>
    <t>26</t>
  </si>
  <si>
    <t xml:space="preserve"> INSTALACION CANALIZACION ENTERRADA</t>
  </si>
  <si>
    <t>26.01</t>
  </si>
  <si>
    <t xml:space="preserve"> Ayudas instalación canalización enterrada</t>
  </si>
  <si>
    <t>26.01.01</t>
  </si>
  <si>
    <t>INSTALACIÓN DE CANALIZACION ENTERRADA</t>
  </si>
  <si>
    <t>AYUDAS NECESARIAS PARA LA REALIZACIÓN COMPLETA DE LA INSTALACIÓN DE CANALIZACION ENTERRADA, INCLUYENDO EN TODAS LAS PARTIDAS ESPECIFICADAS A CONTINUACIÓN LO SIGUIENTE: LA P.P. DE AYUDAS DE ALBAÑILERÍA, INCLUIDA LA EXCAVACIÓN Y TAPADO DE ZANJAS, APERTURA Y TAPADO DE AGUJEROS Y REGATAS, COLOCACIÓN DE PASAMUROS Y SELLADO DE LOS MISMOS CUANDO LA INSTALACIÓN ESTÉ ACABADA, COLOCACIÓN DE SOPORTES, CONSTRUCCIÓN DE BANCADAS DE OBRA, EMPOTRAMIENTO DE ELEMENTOS DE REGISTRO, REPOSICIÓN DE TIERRAS Y, EN GENERAL, TODOS LOS ELEMENTOS PARA DEJAR LA INSTALACIÓN TOTALMENTE ACABADA Y EN FUNCIONAMIENTO. INCLUYE LA REALIZACIÓN DE PLANOS AS-BUILT, TRANSPORTE DE LA MAQUINARIA NECESARIA HASTA LA OBRA, PRUEBAS Y CERTIFICADO FINAL DE LA INSTALACIÓN.</t>
  </si>
  <si>
    <t>Total 26.01</t>
  </si>
  <si>
    <t>26.02</t>
  </si>
  <si>
    <t xml:space="preserve"> Canalización enterrada</t>
  </si>
  <si>
    <t>26.02.01</t>
  </si>
  <si>
    <t>DESAGÜE ENTERRADO 75 mm</t>
  </si>
  <si>
    <t>SUMINISTRO E INSTALACIÓN DE TUBO DE DESAGÜE DE PVC-U COLOR TEJA DE DIÁMETRO 110 mm, MARCA URALITA, TUBERIA DE PVC CON JUNTA PARA EVACUACION DE SANEAMIENTO SIN PRESION UNE-1401, SEGÚN NORMA UNE EN-1401, DE 3,2 mm DE ESPESOR,. SE INCLUYE PARTE PROPORCIONAL DE ACCESORIOS, PIEZAS ESPECIALES Y SOPORTES, EL TRANSPORTE, LA MANO DE OBRA DE  MONTAJE Y EL MATERIAL AUXILIAR DE INSTALACIÓN.</t>
  </si>
  <si>
    <t>26.02.02</t>
  </si>
  <si>
    <t>DESAGÜE ENTERRADO 32 mm</t>
  </si>
  <si>
    <t>SUMINISTRO E INSTALACIÓN DE TUBO DE DESAGÜE DE PVC DE DIÁMETRO 32 mm, MARCA URALITA, SERIE BD, CON JUNTA PEGADA, PARA AGUAS RESIDUALES, SEGÚN NORMA UNE EN-1453, DE 3,2 mm DE ESPESOR, CON COMPORTAMIENTO AL FUEGO M1. SE INCLUYE PARTE PROPORCIONAL DE ACCESORIOS, PIEZAS ESPECIALES Y SOPORTES, EL TRANSPORTE, LA MANO DE OBRA DE  MONTAJE Y EL MATERIAL AUXILIAR DE INSTALACIÓN.</t>
  </si>
  <si>
    <t>26.02.03</t>
  </si>
  <si>
    <t>DESAGÜE ENTERRADO 50 mm</t>
  </si>
  <si>
    <t>SUMINISTRO E INSTALACIÓN DE TUBO DE DESAGÜE DE PVC DE DIÁMETRO 50 mm, MARCA URALITA, SERIE BD, CON JUNTA PEGADA, PARA AGUAS RESIDUALES, SEGÚN NORMA UNE EN-1453, DE 3,2 mm DE ESPESOR, CON COMPORTAMIENTO AL FUEGO M1. SE INCLUYE PARTE PROPORCIONAL DE ACCESORIOS, PIEZAS ESPECIALES Y SOPORTES, EL TRANSPORTE, LA MANO DE OBRA DE  MONTAJE Y EL MATERIAL AUXILIAR DE INSTALACIÓN.</t>
  </si>
  <si>
    <t>26.02.04</t>
  </si>
  <si>
    <t>ARQUETA PASO 600x600x500 mm CON TAPA C-250 Y FONDO Y DIVISIONES</t>
  </si>
  <si>
    <t>SUMINISTRO E INSTALACIÓN DE ARQUETA DE PASO, CON FONDO, DE DIMENSIONES EXTERIORES 600x600mm Y 500mm DE PROFUNDIDAD, MARCA FUNDICIÓ DÚCTIL BENITO REF. A6, INCLUIDA TAPA REGISTRABLE CON MARCO CUADRADO REF. HIDRÁULICA C-250 H44, Y SEPARACIONES INTERIORES SEGUN ESQUEMAS. SE INCLUYE EL TRANSPORTE, LA MANO DE OBRA DE MONTAJE Y EL MATERIAL AUXILIAR DE INSTALACIÓN.</t>
  </si>
  <si>
    <t>Total 26.02</t>
  </si>
  <si>
    <t>Total 26</t>
  </si>
  <si>
    <t>27</t>
  </si>
  <si>
    <t xml:space="preserve"> INSTALACIÓN TELECOMUNICACIONES Y SEÑALES DÉBILES</t>
  </si>
  <si>
    <t>27.01</t>
  </si>
  <si>
    <t xml:space="preserve"> Ayudas inst. telecomunicaciones y señales débiles</t>
  </si>
  <si>
    <t>27.01.01</t>
  </si>
  <si>
    <t>INSTALACIÓN DE TELECOMUNICACIONES Y SEÑALES DEBILES</t>
  </si>
  <si>
    <t>AYUDAS NECESARIAS PARA LA REALIZACIÓN COMPLETA DE LA INSTALACIÓN DE TELECOMUNICACIONES Y SEÑALES DEBILES, INCLUYENDO EN TODAS LAS PARTIDAS ESPECIFICADAS A CONTINUACIÓN LO SIGUIENTE: LA P.P. DE AYUDAS DE ALBAÑILERÍA, INCLUIDA LA EXCAVACIÓN Y TAPADO DE ZANJAS, APERTURA Y TAPADO DE AGUJEROS Y REGATAS, COLOCACIÓN DE PASAMUROS Y SELLADO DE LOS MISMOS CUANDO LA INSTALACIÓN ESTÉ ACABADA, COLOCACIÓN DE SOPORTES, CONSTRUCCIÓN DE BANCADAS DE OBRA, EMPOTRAMIENTO DE ELEMENTOS DE REGISTRO, REPOSICIÓN DE TIERRAS Y, EN GENERAL, TODOS LOS ELEMENTOS PARA DEJAR LA INSTALACIÓN TOTALMENTE ACABADA Y EN FUNCIONAMIENTO. INCLUYE LA REALIZACIÓN DE PLANOS AS-BUILT, TRANSPORTE DE LA MAQUINARIA NECESARIA HASTA LA OBRA, PRUEBAS Y CERTIFICADO FINAL DE LA INSTALACIÓN.</t>
  </si>
  <si>
    <t>27.01.02</t>
  </si>
  <si>
    <t>BOLETINES INSTALACIÓN TELECOMUNICACIONES</t>
  </si>
  <si>
    <t>Redacción y entrega de los boletines de instalador de telecomunicaciones correspondientes a la instalación de cada una de las viviendas y a la instalación común del edificio.</t>
  </si>
  <si>
    <t>Total 27.01</t>
  </si>
  <si>
    <t>27.02</t>
  </si>
  <si>
    <t xml:space="preserve"> Instalación ICT y SAT</t>
  </si>
  <si>
    <t>27.02.01</t>
  </si>
  <si>
    <t>Antena DAT HD BOSS de TV Televés. Ref. 1495</t>
  </si>
  <si>
    <t>Antena DAT HD BOSS de TV Televés para la banda IV-V (U.H.F.). Ganancia 17-29 dB. Serie DAT HD. Ref. 1495</t>
  </si>
  <si>
    <t>27.02.02</t>
  </si>
  <si>
    <t>Antena de FM Televés. Ref. 1201</t>
  </si>
  <si>
    <t>Antena de FM Televés para la banda II, con dipolo doblado circularmente. Ref. 1201</t>
  </si>
  <si>
    <t>27.02.03</t>
  </si>
  <si>
    <t>Antena de DAB Televés. Ref. 1050</t>
  </si>
  <si>
    <t>Antena de DAB Televés para la banda II, con dipolo doblado circularmente. Ref. 1050</t>
  </si>
  <si>
    <t>27.02.04</t>
  </si>
  <si>
    <t>Mástil de 3 metres Televés. Ref. 3010</t>
  </si>
  <si>
    <t>Mástil de 3 metros, de 45 mm. de diámetro y 2 mm. de pared interior, galvanizado y prolongable para fijación de antenas de TV. y FM. Ref. 3010</t>
  </si>
  <si>
    <t>27.02.05</t>
  </si>
  <si>
    <t>Garras para sujeción de mástil. 300 mm ´´L´´. Televés Ref. 2401</t>
  </si>
  <si>
    <t>27.02.06</t>
  </si>
  <si>
    <t>Amplificador monocanal/multicanal TDT. Televés. Ref. 5086</t>
  </si>
  <si>
    <t>Amplificador monocanal/multicanal Televés Ref. 5086. Amplificador monocanal/multicanal TDT con ganancia 50 dB con nivel máximo de salida de 118/108 dBuV. Regulación de ganancia 30 dB. Figura de ruido 9 dB.</t>
  </si>
  <si>
    <t>27.02.07</t>
  </si>
  <si>
    <t>Amplificador FM. Televés Ref. 5082</t>
  </si>
  <si>
    <t>Amplificador FM. Televés Ref. 5082. Amplificador de FM con ganancia 35 dB con nivel máximo de salida de 114 dBuV. Regulación de ganancia 35 dB. Figura de ruido 9 dB.</t>
  </si>
  <si>
    <t>27.02.08</t>
  </si>
  <si>
    <t>Amplificador DAB. Televés Ref. 508312</t>
  </si>
  <si>
    <t>Amplificador DAB. Televés Ref. 508312. Amplificador de DAB con ganancia 35 dB con nivel máximo de salida de 114 dBuV. Regulación de ganancia 35 dB. Figura de ruido 9 dB.</t>
  </si>
  <si>
    <t>27.02.09</t>
  </si>
  <si>
    <t>Puente de unión módulos. Televés Ref. 5074</t>
  </si>
  <si>
    <t>27.02.10</t>
  </si>
  <si>
    <t>Fuente de alimentación T03. Televés Ref. 5498</t>
  </si>
  <si>
    <t>Fuente de alimentación conmutada 60 W 24 V - 2,5 A. Televés Ref. 5498</t>
  </si>
  <si>
    <t>27.02.11</t>
  </si>
  <si>
    <t>Soporte de pared (1 alimentador + 7 módulos o 10 módulos). Televés Ref. 5071</t>
  </si>
  <si>
    <t>27.02.12</t>
  </si>
  <si>
    <t>Mezclador Televés Ref. 7407</t>
  </si>
  <si>
    <t>Combinador 3 entradas, 1 para la banda 5-862 MHz y 2 para la banda 950-2150 MHz. Pérdidas de inserción: 4 dB en TV y 2 dB en FIN. Rechazo TV-FINO &gt;20. Conectores ´´F´´ Hembra. Dimensiones: 93X78X25 mm. De aplicación en la ICT para facilitar la incorporación de la señal FINA-SAT de cabecera a la red de distribución. Modelo: Televés Ref. 7407</t>
  </si>
  <si>
    <t>27.02.13</t>
  </si>
  <si>
    <t>Derivador SATELITE ROVER. Modelo: ROD 2/15</t>
  </si>
  <si>
    <t>Derivador de 2 salidas, SATELITE ROVER, Modelo: ROD 2/15 para RF y FI con pérdidas en derivación de 15 dB. Banda de frecuencias 5-2150 MHz. Conectores F. de corriente a una salida 24 VDC, 1A Máx.</t>
  </si>
  <si>
    <t>27.02.14</t>
  </si>
  <si>
    <t>Derivador SATELITE ROVER. Modelo: ROD 4/25</t>
  </si>
  <si>
    <t>Derivador de 4 salidas, SATELITE ROVER, Modelo: ROD 4/25 para RF y FI con pérdidas en derivación de 25 dB. Banda de frecuencias 5-2150 MHz. Conectores F. de corriente a una salida 24 VDC, 1A Máx.</t>
  </si>
  <si>
    <t>27.02.15</t>
  </si>
  <si>
    <t>Derivador SATELITE ROVER. Modelo: ROD 4/20</t>
  </si>
  <si>
    <t>Derivador de 4 salidas, SATELITE ROVER, Modelo: ROD 4/20 para RF y FI con pérdidas en derivación de 20 dB. Banda de frecuencias 5-2150 MHz. Conectores F. de corriente a una salida 24 VDC, 1A Máx.</t>
  </si>
  <si>
    <t>27.02.16</t>
  </si>
  <si>
    <t>Derivador SATELITE ROVER. Modelo: ROD 4/15</t>
  </si>
  <si>
    <t>Derivador de 4 salidas, SATELITE ROVER, Modelo: ROD 4/15 para RF y FI con pérdidas en derivación de 15 dB. Banda de frecuencias 5-2150 MHz. Conectores F. de corriente a una salida 24 VDC, 1A Máx.</t>
  </si>
  <si>
    <t>27.02.17</t>
  </si>
  <si>
    <t>Derivador SATELITE ROVER. Modelo: ROD 4/10</t>
  </si>
  <si>
    <t>Derivador de 4 salidas, SATELITE ROVER, Modelo: ROD 4/10 para RF y FI con pérdidas en derivación de 10 dB. Banda de frecuencias 5-2150 MHz. Conectores F. de corriente a una salida 24 VDC, 1A Máx.</t>
  </si>
  <si>
    <t>27.02.18</t>
  </si>
  <si>
    <t>Toma de TV-FI SATELITE ROVER BS TDC</t>
  </si>
  <si>
    <t>Toma para instalaciones colectivas de dos salidas separadoras para TV y SAT 1 FI. Con paso de corriente. Atenuación de 0,6 dB UHF y 1,2 dB FI. SATELITE ROVER BS TDC</t>
  </si>
  <si>
    <t>27.02.19</t>
  </si>
  <si>
    <t>PAU SATELITE ROVER PTR 3</t>
  </si>
  <si>
    <t>PAU de dos entradas y tres salidas. Atenuación 7 dB (UHF) y 10,5 dB (FI). Rechazo entre salidas &gt;20. Permite el paso de corriente. STELITE ROVER PTR 3</t>
  </si>
  <si>
    <t>27.02.20</t>
  </si>
  <si>
    <t>PAU SATELITE ROVER PTR 2</t>
  </si>
  <si>
    <t>PAU de dos entradas y dos salidas. Atenuación 9,5 dB (UHF) y 12 dB (FI). Rechazo entre salidas &gt;20. Permite el paso de corriente. STELITE ROVER PTR 2</t>
  </si>
  <si>
    <t>27.02.21</t>
  </si>
  <si>
    <t>Cable red dispersión y red distribución Televés T100. Ref. 2141</t>
  </si>
  <si>
    <t>Cable coaxial fabricado con Dieléctrico de Polietileno Celular expandido por medios físicos (por inyección de gas inerte) y cubierta de PVC de baja intensidad de humos. Frecuencia de trabajo hasta 2.150 MHz, y atenuación típica a 800 MHz de 15 dB/100 m. y a 2.150 de 27 dB/100 m. Instalado y comprobado. Modelo: Televés 2141.</t>
  </si>
  <si>
    <t>27.02.22</t>
  </si>
  <si>
    <t>Conector F</t>
  </si>
  <si>
    <t>27.02.23</t>
  </si>
  <si>
    <t>Resistencia de final de línea de 75 Ohmios</t>
  </si>
  <si>
    <t>27.02.24</t>
  </si>
  <si>
    <t>Terminal de tierra 25 mm</t>
  </si>
  <si>
    <t>27.02.25</t>
  </si>
  <si>
    <t>Cable de tierra 25 mm2 de sección.</t>
  </si>
  <si>
    <t>Total 27.02</t>
  </si>
  <si>
    <t>27.03</t>
  </si>
  <si>
    <t xml:space="preserve"> Instalación ICT y SAT (Previsión)</t>
  </si>
  <si>
    <t>27.03.01</t>
  </si>
  <si>
    <t>Antena parabólica Offset 800 Acero G 39 dB. Televés Ref. 7901</t>
  </si>
  <si>
    <t>Antena parabólica Offset de 80 cm con reflector de acero. Ancho de banda: 10,7 a 12,75 GHz. Ganancia típica: 39 dB. Permite incorporar diferentes focos o LNBs. Incluye montura para montaje a mástil. Modelo: Televés Ref. 7901.</t>
  </si>
  <si>
    <t>27.03.02</t>
  </si>
  <si>
    <t>LNB Quattro Televés Ref. 7477</t>
  </si>
  <si>
    <t>LNB Quattro banda 10,7-12,75 GHz Ha-Va-Hb-Vb. Ganancia 57 dB. Bandas FI en H y V: 950-2050, 1100-2150 GHz. Figura de ruido 0,5 dB. Consumo máximo 190 mA. Ref. 7477.</t>
  </si>
  <si>
    <t>27.03.03</t>
  </si>
  <si>
    <t>Amplificador FI Televés Ref. 5080</t>
  </si>
  <si>
    <t>Amplificador FI 950...2150 MHz Ganancia 35...50 dB Vs 124 dBuV. Televés Ref. 5080</t>
  </si>
  <si>
    <t>27.03.04</t>
  </si>
  <si>
    <t>Soporte ´´L´´ RPR de parabólica Pared. Televés Ref. 7349</t>
  </si>
  <si>
    <t>Soporte ´´L´´ RPR de parabólica Pared. 380x350 mm / diámetro 45 mm x Espesor 1,5 mm. Televés Ref. 7349</t>
  </si>
  <si>
    <t>27.03.05</t>
  </si>
  <si>
    <t>Amplificador de banda Ancha Televés  DTKom MATV</t>
  </si>
  <si>
    <t>Amplificador de banda Ancha Televés  DTKom MATV. 123dBuV</t>
  </si>
  <si>
    <t>Total 27.03</t>
  </si>
  <si>
    <t>27.04</t>
  </si>
  <si>
    <t xml:space="preserve"> Instalación de acceso y distribución del servicio</t>
  </si>
  <si>
    <t>27.04.01</t>
  </si>
  <si>
    <t>Panel con 24 conectores RJ45 categoría 6 UTP integrados, incluye chasis para montaje en RACK</t>
  </si>
  <si>
    <t>Panel con 24 conectores RJ45 categoría 6 UTP integrados, incluye chasis para montaje en pared.</t>
  </si>
  <si>
    <t>27.04.02</t>
  </si>
  <si>
    <t>Multiplexor pasivo 8 salidas</t>
  </si>
  <si>
    <t>27.04.03</t>
  </si>
  <si>
    <t>Toma señal,tipo univ.,RJ45 simple, cat.6 UTP, despla.aïlla.,a/tapa. empotrada</t>
  </si>
  <si>
    <t>Toma de señal de voz y datos, de tipo universal, con conectores RJ45 simple, categoría 6 UTP, con conexión por desplazamiento del aislamiento, con tapa. Empotrada</t>
  </si>
  <si>
    <t>27.04.04</t>
  </si>
  <si>
    <t>Cable transmisión.datos,4pares,CAT.6 UTP,Poliolefina/Poliolefina,n/propag.incendi UNE-EN 50266,col.t</t>
  </si>
  <si>
    <t>Cable para transmisión de datos con conductor de cobre, de 4 pares, categoría 6 UTP, aislamiento de poliolefina y cubierta de poliolefina, de baja emisión de humos y opacidad reducida, no propagador del incendio según UNE-EN 50266, colocado bajo tubo o canal</t>
  </si>
  <si>
    <t>27.04.05</t>
  </si>
  <si>
    <t>Conector UTP Cat.6 RJ45 - Macho</t>
  </si>
  <si>
    <t>27.04.06</t>
  </si>
  <si>
    <t>Toma señal,tipo univ.,RJ45 simple, cat.6 UTP, despla.aïlla.,a/tapa para montaje en superficie</t>
  </si>
  <si>
    <t>Toma de señal de voz y datos, de tipo universal, con conectores RJ45 simple, categoría 6 UTP, con conexión por desplazamiento del aislamiento, con tapa. Para montaje en superficie</t>
  </si>
  <si>
    <t>27.04.07</t>
  </si>
  <si>
    <t>latiguillo con 2 conectores RJ45, categoría 6 UTP, de 0,5 a 1,6 m de longitud</t>
  </si>
  <si>
    <t>27.04.08</t>
  </si>
  <si>
    <t>Armario RACK de 19´´ y 9 U</t>
  </si>
  <si>
    <t>Armario RACK de 19´´ y 9 U. Bases de enchufes, bastidor y módulo de ventiladores incluido.</t>
  </si>
  <si>
    <t>27.04.09</t>
  </si>
  <si>
    <t>Toma terminal separadora SCATV 5-1000 MHz. Televés Ref. 5232</t>
  </si>
  <si>
    <t>Toma terminal separadora 5...1000 MHz, TV-FM 0,5-3 dB, sin paso de DC. Televés Ref. 5232</t>
  </si>
  <si>
    <t>27.04.10</t>
  </si>
  <si>
    <t>Cable coaxial tipo RG-59 equivalente al modelo RBA-11 blanco LAZSA</t>
  </si>
  <si>
    <t>27.04.11</t>
  </si>
  <si>
    <t>Distribuidor de 2 salidas ROS200</t>
  </si>
  <si>
    <t>Distribuidor de 2 salidas, SATELITE ROVER, Modelo: ROS200 para RF y FIN con pérdidas de inserción de 4 dB UHF y 5 dB FI. Banda de frecuencias 5-2150 MHz. Conectores F. de corriente a una salida.</t>
  </si>
  <si>
    <t>27.04.12</t>
  </si>
  <si>
    <t>Panel con 24 conectores dobles ´´SC/APC´´, de fibra óptica. Incluye fusiones. Instalación en superfi</t>
  </si>
  <si>
    <t>Panel con 24 conectores dobles ´´SC/APC´´, de fibra óptica. Incluye fusiones. Instalación en superficie pared</t>
  </si>
  <si>
    <t>27.04.13</t>
  </si>
  <si>
    <t>Cable 2 fibras Monomode ´´LSZH´´</t>
  </si>
  <si>
    <t>Cable de acometida de 2 fibras Monomodo ´´LSZH´´, termoplástico libre de halógenos, baja emisión de humos y no propagador de la llama. Tipo de fibra G.657 A. Elementos de tracción: hilos de aramida. Rango de temperaturas de -10 ºC a +70 ºC. Radio de curvatura mínimo 5 x diámetro exterior. CAS S105</t>
  </si>
  <si>
    <t>27.04.14</t>
  </si>
  <si>
    <t>Roseta de conexión de fibra òptica</t>
  </si>
  <si>
    <t>Roseta de conexión de fibra óptica incluye 2 adaptadores (´´SC/APC´´ hembra - ´´SC/APC´´ hembra). Acuñado acceso cables. Acceso de cable posterior. Tapa deslizante. Conectoritzación directa en aplicaciones FTTx.</t>
  </si>
  <si>
    <t>Total 27.04</t>
  </si>
  <si>
    <t>27.05</t>
  </si>
  <si>
    <t xml:space="preserve"> Infraestructuras de telecomunicaciones</t>
  </si>
  <si>
    <t>27.05.01</t>
  </si>
  <si>
    <t>Excavación de zanjas y pozos de 1,5 metros de profundidad como máximo</t>
  </si>
  <si>
    <t>Excavación de zanjas y pozos de 1,5 metros de profundidad como máximo en terreno de cualquier tipo con medios mecánicos, y carga mecánica sobre camión y transporte depongan de residuos.</t>
  </si>
  <si>
    <t>27.05.02</t>
  </si>
  <si>
    <t>Rellenado de agujeros de zanjas y allanamiento del terreno</t>
  </si>
  <si>
    <t>Rellenado de agujeros de zanjas y allanamiento del terreno de la zona de las arquetas, con medios mecánicos y tierras adecuadas.</t>
  </si>
  <si>
    <t>27.05.03</t>
  </si>
  <si>
    <t>Arqueta de entrada de dimensiones de 400x400x600mm</t>
  </si>
  <si>
    <t>Arqueta de entrada de dimensiones de 400x400x600mm(largo x ancho x fundes), con dos puntos para el tendido de cables situados 150 mm por encima del fondo, en paredes opuestas, que soportan una tracción de 5KN y tendrá la forma normaliza. La tapa será de fundición. Instalada sobre tierra con drenaje.</t>
  </si>
  <si>
    <t>27.05.04</t>
  </si>
  <si>
    <t>Dado de hormigón para la Canalización externa</t>
  </si>
  <si>
    <t>Dado de hormigón para la Canalización externa, con hormigón de 150 Kg/m3, colocado según sección tipo del proyecto.</t>
  </si>
  <si>
    <t>27.05.05</t>
  </si>
  <si>
    <t>Tubo de PVC de 63 mm</t>
  </si>
  <si>
    <t>Tubo de plástico, no propagador de la llama, de 63 mm de diámetro fabricados bajo la norma UNE-EN-50086-1 y UNE-EN-50086-2-4. Color rojo RAL 3002. Instalado con cables guía. Modelo: KM de 63.</t>
  </si>
  <si>
    <t>27.05.06</t>
  </si>
  <si>
    <t>Tubo de PVC (policloruro de vinilo) SAENGER de 50 mm</t>
  </si>
  <si>
    <t>Tubo de plástico, no propagador de la llama, SAENGER, de 50 mm de diámetro exterior fabricados según la norma UNE-EN-50086-1 y UNE-EN-50086-2-4. Instalado con cables o cables guía. Modelo: SL de 50.</t>
  </si>
  <si>
    <t>27.05.07</t>
  </si>
  <si>
    <t>Tubo de PVC (policloruro de vinilo) SAENGER de 40 mm</t>
  </si>
  <si>
    <t>Tubo de plástico, no propagador de la llama, SAENGER, de 40 mm de diámetro exterior fabricados según la norma UNE-EN-50086-1 y UNE-EN-50086-2-4. Color rojo RAL 3002. Instalado con cables o cables guía. Modelo: SL de 40.</t>
  </si>
  <si>
    <t>27.05.08</t>
  </si>
  <si>
    <t>Tubo de PVC (policloruro de vinilo) SAENGER de 32 mm</t>
  </si>
  <si>
    <t>Tubo de plástico, no propagador de la llama, SAENGER, de 32 mm de diámetro exterior fabricados según la norma UNE-EN-61386-22. Color gris RAL 7035. Instalado con cables o cables guía. Modelo: SL de 32.</t>
  </si>
  <si>
    <t>27.05.09</t>
  </si>
  <si>
    <t>Tubo de PVC (policlorur de vinilo) SAENGER de 25 mm</t>
  </si>
  <si>
    <t>Tubo de plástico, no propagador de la llama, SAENGER, de 25 mm de diámetro exterior fabricados bajo la norma UNE-EN-61386-22. Color gris RAL 7035. Instalado con cables o cables guía. Modelo: SL de 25.</t>
  </si>
  <si>
    <t>27.05.10</t>
  </si>
  <si>
    <t>Tubo de PVC (policloruro de vinilo) SAENGER de 20 mm</t>
  </si>
  <si>
    <t>Tubo de plástico, no propagador de la llama, SAENGER, de 20 mm de diámetro exterior fabricados bajo la norma UNE-EN-61386-22. Color gris RAL 7035. Instalado con cables o cables guía. Modelo: SL de 20.</t>
  </si>
  <si>
    <t>27.05.11</t>
  </si>
  <si>
    <t>Recinto de Instalaciones de Telecomunicaciones.</t>
  </si>
  <si>
    <t>Recinto de Instalaciones de Telecomunicación de dimensiones: 200x100x50 cm. (si el recinto está incluido en el presupuesto arquitectónico se tendrá que suprimir esta partida del presupuesto)</t>
  </si>
  <si>
    <t>27.05.12</t>
  </si>
  <si>
    <t>Interruptor automático magnetotérmico tipo C de 10A</t>
  </si>
  <si>
    <t>Interruptor automático magnetotérmico tipo C, de maniobra y protección de circuitos. Intensidad Nominal 10 A. Unipolar + Neutro 240 V. Instalado y comprobado. Modelo: Shneider ref. 24310.</t>
  </si>
  <si>
    <t>27.05.13</t>
  </si>
  <si>
    <t>Interruptor diferencial de sensibilidad 300 mA</t>
  </si>
  <si>
    <t>Interruptor diferencial de sensibilidad 300 mA. Intensidad Nominal 25 A. Bipolar 240 V. Instalado y comprobado. Modelo: Schneider ref. 23011.</t>
  </si>
  <si>
    <t>27.05.14</t>
  </si>
  <si>
    <t>Interruptor automático magnetotérmico tipo C de 16A</t>
  </si>
  <si>
    <t>Interruptor automático magnetotérmico tipo C, de maniobra y protección de circuitos. Intensidad Nominal 16 A. Unipolar + Neutro 240 V. Instalado y comprobado. Modelo: Shneider ref. 24311.</t>
  </si>
  <si>
    <t>27.05.15</t>
  </si>
  <si>
    <t>Base de enchufe con presa de tierra y de capacidad mínima de 16 A</t>
  </si>
  <si>
    <t>27.05.16</t>
  </si>
  <si>
    <t>Embarrados de conexión de los recintos de telecomunicación</t>
  </si>
  <si>
    <t>Embarrados de conexión de los recintos de telecomunicación se emplearán grapas de pletina de cocer electrogalvanitzat. Instalado y comprobado. Modelo:HEC 70-6K.</t>
  </si>
  <si>
    <t>27.05.17</t>
  </si>
  <si>
    <t>Interruptor 10 A</t>
  </si>
  <si>
    <t>Mecanismo interruptor 10 A, sobre caja de superficie LEGRAND Mosaico. Instalado y comprobado. Modelo: 740 80</t>
  </si>
  <si>
    <t>27.05.18</t>
  </si>
  <si>
    <t>Bombilla 60W</t>
  </si>
  <si>
    <t>27.05.19</t>
  </si>
  <si>
    <t>Portaluz  LEGRAND E27</t>
  </si>
  <si>
    <t>Portaluz  LEGRAND E27 con caja estanca. Instalado y comprobado. Modelo 601 52</t>
  </si>
  <si>
    <t>27.05.20</t>
  </si>
  <si>
    <t>Luz de emergencia LEGRAND</t>
  </si>
  <si>
    <t>Luz de emergencia LEGRAND URA 21 6 W y 70 Lúmenes, con autonomía de 1 hora. Instalada y comprobada. Modelo: 617 01</t>
  </si>
  <si>
    <t>27.05.21</t>
  </si>
  <si>
    <t>Caja para el registro de 45x45x15 cm</t>
  </si>
  <si>
    <t>Caja para el registro de planta y registro de bifurcación, fabricada en acero y pintada al horno, con tapa Posee un orificio superior y otro inferior para permitir el paso de los tubos. El fondo es de madera marina. Dimensiones: 45x45x15 cm. Para fijar los diversos elementos del punto de amplificación de la ICT dotada de cierre tipo triángulo partido. Instalada.</t>
  </si>
  <si>
    <t>27.05.22</t>
  </si>
  <si>
    <t>Registro de terminación de red de 500x600x80 mm</t>
  </si>
  <si>
    <t>Registro de terminación de red para RTV, TB y CLTV ÚNICO de VILAPLANA, de empotrar para el interior de la vivienda. De material termoplástico con tapa, cono una rigidez dieléctrica superior a 15 KV/mm, un espesor mínimo de 2 mm y un grado de protección IP33.5. Dimensiones: 500x600x80 mm. Instalado. Modelo: Vilaplana 500x600x80.</t>
  </si>
  <si>
    <t>27.05.23</t>
  </si>
  <si>
    <t>Marco, base y frontal ciego</t>
  </si>
  <si>
    <t>Marco, base y frontal ciego de la serie eléctrica a instalar para ocultar el registro de usuario configurable. Instalado</t>
  </si>
  <si>
    <t>27.05.24</t>
  </si>
  <si>
    <t>Caja de empotrar cuadrada</t>
  </si>
  <si>
    <t>Caja de empotrar cuadrada. Dispone para la fijación del elemento de conexión (BATE o Presa de Usuario) dos orificios para tornillos, separados entre sí 6 cm. De material termoplástico, cono una rigidez dieléctrica 15 KV/mm, un espesor de 2 mm y un grado de protección IP 33.5. Dimensiones: 64x64x42 mm. Instalada. Modelo: 10488</t>
  </si>
  <si>
    <t>Total 27.05</t>
  </si>
  <si>
    <t>Total 27</t>
  </si>
  <si>
    <t>28</t>
  </si>
  <si>
    <t xml:space="preserve"> INSTALACION DE VIDEOPORTERO</t>
  </si>
  <si>
    <t>28.01</t>
  </si>
  <si>
    <t xml:space="preserve"> Ayudas instalación videoportero electrónico</t>
  </si>
  <si>
    <t>28.01.01</t>
  </si>
  <si>
    <t>INSTALACIÓN VIDEOPORTERO ELECTRÓNICO</t>
  </si>
  <si>
    <t>INSTALACIÓN COMPLETA DE VIDEOPORTERO ELECTRÓNICO, INCLUYENDO EN TODAS LAS PARTIDAS ESPECIFICADAS A CONTINUACIÓN LO SIGUIENTE: LA P.P. DE AYUDAS DE ALBAÑILERÍA, INCLUIDA LA EXCAVACIÓN Y TAPADO DE ZANJAS, APERTURA Y TAPADO DE AGUJEROS Y REGATAS, COLOCACIÓN DE PASAMUROS Y SELLADO DE ÉSTOS CUANDO LA INSTALACIÓN ESTÉ ACABADA, COLOCACIÓN DE SOPORTES, CONSTRUCCIÓN DE BANCADAS DE OBRA, EMPOTRAMIENTO DE ELEMENTOS DE REGISTRO, REPOSICIÓN DE TIERRAS Y, EN GENERAL, TODOS LOS ELEMENTOS NECESARIOS PARA DEJAR LA INSTALACIÓN TOTALMENTE ACABADA Y EN FUNCIONAMIENTO. INCLUYE LA REALIZACIÓN DE PLANOS AS-BUILT, TRANSPORTE DE LA MAQUINARIA NECESARIA HASTA LA OBRA, PRUEBAS Y CERTIFICADO DE LOS EQUIPOS, APARATOS Y DE LA INSTALACIÓN.</t>
  </si>
  <si>
    <t>Total 28.01</t>
  </si>
  <si>
    <t>28.02</t>
  </si>
  <si>
    <t xml:space="preserve"> Instalación videoportero electrónico en vivienda</t>
  </si>
  <si>
    <t>28.02.01</t>
  </si>
  <si>
    <t>APARATO RECEPTOR USUARIO VIDEOPORTERO</t>
  </si>
  <si>
    <t>SUMINISTRO E INSTALACIÓN DE APARATO DE USUARIO DE COMUNICACIÓN TELEFÓNICA Y RECEPCIÓN DE VÍDEO, MARCA FERMAX, MODELO MONITOR LOFT VDS B/N, REF. 3311, COLOCADO SOBRE LA PARED. COMPRENDE EL CONECTOR DE MONITOR REF. 3314; Y LA P.P. DE CABLE 3X1,5 mm2 Y DE CABLE COAXIAL ENTRE EL APARATO RECEPTOR Y EL DISTRIBUIDOR DE LA PLANTA, BAJO TUBO DE PROTECCIÓN DE DIÁMETRO ADECUADO, Y LAS CAJAS DE DERIVACIÓN NECESARIAS. SE INCLUYE EL TRANSPORTE, LA MANO DE OBRA DE MONTAJE Y EL MATERIAL AUXILAR DE INSTALACIÓN.</t>
  </si>
  <si>
    <t>Total 28.02</t>
  </si>
  <si>
    <t>28.03</t>
  </si>
  <si>
    <t xml:space="preserve"> Instalación videoportero electrónico en zon. comu.</t>
  </si>
  <si>
    <t>28.03.01</t>
  </si>
  <si>
    <t>VIDEOPORTERO ELECTRÓNICO ESCALERA</t>
  </si>
  <si>
    <t>SUMINISTRO E INSTALACIÓN COMPLETA DE VIDEOPORTERO ELECTRÓNICO, MARCA FERMAX, MODELO SKYLINE, PARA 15 VIVIENDAS DISTRIBUIDAS EN UNA ESCALERA, CON UN ACCESO GENERAL DOTADO CON PLACA EXTERIOR CON AUDIO Y CÁMARA EN BLANCO Y NEGRO Y APERTURA DE 1 PUERTA. COMPUESTO POR: 1 MARCOS SKYLINE 8V S9; 1 MÓDULOS DE 8 PULSADORES DOBLE, REF. 7371; 1 CAJA DE EMPOTRAR, REF. 8982; 1 ALIMENTADOR 100-240VAC/12VDC-2A, REF. 4813; 2 ALIMENTADOR 100-240VAC/18VDC-1,5A, REF. 4812; 1 MÓDULO DE AUDIO W VDS SKYLINE, 1 MODULO DE VIDEO, REF. 7415. COMPRENDE EL CABLE DENTRO DE TUBO DE PROTECCIÓN ENTRE LA PLACA Y LOS ABREPUERTAS ELÉCTRICOS. SE INCLUYE EL TRANSPORTE, LA MANO DE OBRA DE MONTAJE Y EL MATERIAL AUXILIAR DE INSTALACIÓN.</t>
  </si>
  <si>
    <t>28.03.02</t>
  </si>
  <si>
    <t>ABREPUERTAS ELÉCTRICO</t>
  </si>
  <si>
    <t>SUMINISTRO E INSTALACIÓN DE ABREPUERTAS ELÉCTRICO DE ACCIONAMIENTO AUTOMÁTICO, MARCA FERMAX, MODELO 450N-412-S 12VDC, REF. 3070 O SIMILAR; INTEGRADO EMPOTRADO EN LAS PUERTAS DE ACCESO. SE INCLUYE EL TRANSPORTE, LA MANO DE OBRA DE MONTAJE Y EL MATERIAL AUXILIAR DE INSTALACIÓN.</t>
  </si>
  <si>
    <t>28.03.03</t>
  </si>
  <si>
    <t>CABLE COAXIAL FREC. INTERMEDIAS</t>
  </si>
  <si>
    <t>SUMINISTRO E INSTALACION DE CABLE COAXIAL PARA FRECUENCIAS INTERMEDIAS. MOD. FI-C MARCA FIZSAO. SE INCLUYE EL TRANSPORTE, LA MANO DE OBRA MONTAJE Y EL MATERIAL AUXILIAR DE INSTALACION.</t>
  </si>
  <si>
    <t>28.03.04</t>
  </si>
  <si>
    <t>CAJA DE DERIVACION 200x200x80 mm</t>
  </si>
  <si>
    <t>SUMINISTRO E INSTALACION DE CAJA DE DERIVACION DE PLASTICO ESTANCA, DE 200X200X80MM, MARCA MERLIN GERIN TIPO EUNEA, REFERENCIA 3815-G, CON BORNES DE CONEXION. SE INCLUYE EL TRANSPORTE, LA MANO DE OBRA MONTAJE Y EL MATERIAL AUXILIAR DE INSTALACION.</t>
  </si>
  <si>
    <t>28.03.05</t>
  </si>
  <si>
    <t>CAJA DE DERIVACION 80x80x45 mm</t>
  </si>
  <si>
    <t>SUMINISTRO E INSTALACION DE CAJA DE DERIVACION DE PLASTICO ESTANCA, DE 80X80X45MM, MARCA MERLIN GERIN TIPO EUNEA, REFERENCIA 3814-G, CON BORNES DE CONEXION. SE INCLUYE EL TRANSPORTE, LA MANO DE OBRA MONTAJE Y EL MATERIAL AUXILIAR DE INSTALACION.</t>
  </si>
  <si>
    <t>Total 28.03</t>
  </si>
  <si>
    <t>Total 28</t>
  </si>
  <si>
    <t>29</t>
  </si>
  <si>
    <t>PUESTA EN MARCHA y MANTENIMIENTO INSTALACIONES</t>
  </si>
  <si>
    <t>29.01</t>
  </si>
  <si>
    <t>PUESTA EN MARCHA INSTALACIONES</t>
  </si>
  <si>
    <t>Configuración y puesta en marcha de las diferentes instalaciones que configuran la promoción por parte del Servicio de Asistencia Técnica autorizado para cada elemento y/o instalación:
- Instalación de ventilación
- Ascensor
- Agua
- PCI
- Climatización
- ACS
- Electricidad
- Pararrayos
- Antena
- Telecomunicaciones
- Video portero
Incluye la confección y redacción de un plan de mantenimiento preventivo que incluya todas las actuaciones normativamente obligatorias así como las recomendadas por el fabricante de los equipos de cada uno de los elementos tanto troncales o comunes, como los elementos individuales o privativos.
Incluye la asistencia técnica del Servicio de Asistencia Técnica de cada uno de los fabricantes si fuese necesario.
Completar la información de esta partida consultando planos y memoria.
Ud de obra acabada.</t>
  </si>
  <si>
    <t>29.02</t>
  </si>
  <si>
    <t>AN</t>
  </si>
  <si>
    <t>MANTENIMIENTO ANUAL INSTALACIONES</t>
  </si>
  <si>
    <t>Manteniento, preventivo y correctivo, durante el año de garantía de las diferentes instalaciones que configuran la promoción por parte del Servicio de Asistencia Técnia autorizado para cada elemento y/o instalación:
- Instalación de ventilación
- Ascensor
- Agua
- PCI
- Climatización
- ACS
- Electricidad
- Pararrayos
- Antena
- Telecomunicaciones
- Video portero
Se incluye tanto el mantenimiento de los elementos troncales o comunes, como los elementos individuales o privativos.
El mantenimiento preventivo se efectuará según el plan de mantenimiento aprobado en el momento de la puesta en marcha.
En caso de avería, el tiempo máximo de respuesta será de 24 horas.
Incluye la asistencia técnica del SAT de cada uno de los fabricantes si fuese necesario, así como la sustitución de los elementos que no puedan ser reparados.
Completar la información de esta partida consultando planos y memoria.
Ud de obra acabada.</t>
  </si>
  <si>
    <t>Total 29</t>
  </si>
  <si>
    <t>30</t>
  </si>
  <si>
    <t>VARIOS</t>
  </si>
  <si>
    <t>30.01</t>
  </si>
  <si>
    <t>JARDINERIA</t>
  </si>
  <si>
    <t>30.01.01</t>
  </si>
  <si>
    <t>CITRUS X SINENSIS (NARANJO)</t>
  </si>
  <si>
    <t>Suministro y plantación de Citrus X Sinensis (naranjo) de 40cm de cuerda.
Incluye p.p. de excavación de hoyo de plantación de 50x50x50cm por medios manuales.
Incluye p.p. de relleno del hoyo con tierra de la excavación mezclada con un 10% de abono y riego.
Incluye p.p. aportación de tierras vegetales, sustrato abonado, fertilizante, arado, apertura de hoyo y posterior terraplenado de éste.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</si>
  <si>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30.01.02</t>
  </si>
  <si>
    <t>BOUGANVILLEA GABRA (ENREDADERA)</t>
  </si>
  <si>
    <t>Suministro y plantación de planta enredadera, tipo bouganvillea glabra a determinar por la DF, en contenedor de 1'5 a 3 litros.
Incluye p.p. de excavación de hoyo de plantación de 30x30x30cm por medios manuales.
Incluye p.p. de relleno del hoyo con tierra de la excavación mezclada con un 10% de abono y riego.
Incluye p.p. aportación de tierras vegetales, sustrato abonado, fertilizante, arado, apertura de hoyo y posterior terraplenado de éste.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</si>
  <si>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30.01.03</t>
  </si>
  <si>
    <t>GRAVA BLANCA MACAEL 20-40MM</t>
  </si>
  <si>
    <t>Suministro y vertido de grava blanca tipo Macael de granulometría variable 20-40mm, limpia y sin elementos plásticos, sobre lámina geotextil antiraíces incluída en partida.
Incluye p.p. de suministro y colocación de geotextil antirraíces.
Incluye p.p. de preparación del soporte para el vertido.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esta partida consultando planos y memoria. 
Ud de obra acabada.</t>
  </si>
  <si>
    <t>Total 30.01</t>
  </si>
  <si>
    <t>30.02</t>
  </si>
  <si>
    <t>SEÑALÍTICA</t>
  </si>
  <si>
    <t>30.02.01</t>
  </si>
  <si>
    <t>NÚMERACIÓN FINCA</t>
  </si>
  <si>
    <t>Suministro y colocación de número de identificación de finca, en placa estandarizada según Ordenanza Municipal.
Incluye p.p. de elementos de fijación.
Textos según numeración del vial.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</si>
  <si>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30.02.02</t>
  </si>
  <si>
    <t>NUMERACIÓN PLANTA</t>
  </si>
  <si>
    <t>Suministro y colocación de rotulación de identificación de planta formado a base de chapa metálica de acero inoxidable cepillado de 10mm de espesor, 50cm de altura y anchura variable en función de la tipografía (tipografía Arial a confirmar por la DF), troquelado formando la numeración de planta, fijado mecánicamente a paramento vertical mediante fijaciones ocultas.
Textos y tipografía a determinar por la DF.
Incluye p.p. de elementos de fijación oculta a paramento vertical.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</si>
  <si>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30.02.03</t>
  </si>
  <si>
    <t>NUMERACIÓN ENTIDAD</t>
  </si>
  <si>
    <t>Suministro y colocación de rotulación de identificación de planta formado a base de chapa metálica de acero inoxidable cepillado de 10mm de espesor, 10cm de altura y anchura variable en función de la tipografía (tipografía Arial a confirmar por la DF), troquelado formando la numeración de planta, fijado mecánicamente a paramento vertical mediante fijaciones ocultas.
Textos y tipografía a determinar por la DF.
Incluye p.p. de elementos de fijación oculta a paramento vertical.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</si>
  <si>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30.02.04</t>
  </si>
  <si>
    <t>NUMERACIÓN SALAS TÉCNICAS</t>
  </si>
  <si>
    <t>Suministro y colocación de rotulación de identificación de salas técnicas a base de chapa metálica de acero inoxidable cepillado de 10mm de espesor, 10cm de altura y anchura variable en función de la tipografía (tipografía Arial a confirmar por la DF), troquelado formando la numeración de planta, fijado mecánicamente a paramento vertical mediante fijaciones ocultas.
Textos y tipografía a determinar por la DF.
Incluye p.p. de elementos de fijación oculta a paramento vertical.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</si>
  <si>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30.02.05</t>
  </si>
  <si>
    <t>SEÑALIZACIÓN RECORRIDO SALIDA EMERGENCIA</t>
  </si>
  <si>
    <t>Suministro y colocación de rotulación fotoluminiscente de identificación de recorrido de evacuación sobre plancha de acero lacado de 200x100mm.
Rotulación: de la marca La Primera Señal, a determinar por la DF.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</si>
  <si>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30.02.06</t>
  </si>
  <si>
    <t>SEÑALIZACIÓN SALIDA DE EMERGENCIA</t>
  </si>
  <si>
    <t>Suministro y colocación de rotulación fotoluminiscente de identificación de salida de emergencia sobre plancha de acero lacado de 200x100mm.
Rotulación: de la marca La Primera Señal, a determinar por la DF.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</si>
  <si>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30.02.07</t>
  </si>
  <si>
    <t>SEÑALIZACIÓN DE EXTINTOR</t>
  </si>
  <si>
    <t>Suministro y colocación de rotulación fotoluminiscente de identificación de extintor sobre plancha de acero lacado de 200x100mm.
Rotulación: de la marca La Primera Señal, a determinar por la DF.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</si>
  <si>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Total 30.02</t>
  </si>
  <si>
    <t>30.03</t>
  </si>
  <si>
    <t>LIMPIEZA FINAL Y OTROS</t>
  </si>
  <si>
    <t>30.03.01</t>
  </si>
  <si>
    <t>REORDENACIÓN CABLEADO FACHADA</t>
  </si>
  <si>
    <t>Reordenación de cableados e instalaciones varias de fachada sin aumento de sus dimensiones según indicaciones de la DF.
Completar la información de esta partida consultando planos y memoria.
Ud de obra acabada.</t>
  </si>
  <si>
    <t>30.03.02</t>
  </si>
  <si>
    <t>APARCA BICIS</t>
  </si>
  <si>
    <t>Suministro y colocación de aparca bicis, tipo U-Invertida de 100mm de diámetro en acero galvanizado, empotrado bajo pavimento mediante placa de anclaje oculta.
Completar la información de ésta partida consultando planos y memoria.
Ud de obra acabada.</t>
  </si>
  <si>
    <t>30.03.03</t>
  </si>
  <si>
    <t>SCREEN ENROLLABLE INTERIOR</t>
  </si>
  <si>
    <t>Suministro y colocación de screen enrollable manual, para colocación en interior, con tambor de acero galvanizado, accionamiento mediante cadena lateral de acero inoxidable, tejido de fibra de vidrio tipo Ibiza 420 color 1010 antracita de Screen Protectors  o equivalente.
Incluye p.p. de tapetas laterales decorativas de color negro.
Completar la información de ésta partida consultando planos y memoria.
Ud de obra acabada.</t>
  </si>
  <si>
    <t>30.03.04</t>
  </si>
  <si>
    <t>BUZÓN MOD. NEWS 5 DE VILAGRASA</t>
  </si>
  <si>
    <t>Suministro y colocación mecánica en paramento vertical según agrupación a determinar por la DF, de buzones estandarizados verticales, de dimensiones 500x320x400mm, modelo News 5 de Vilagrasa o equivalente, con entrada superior de cartas y recogida frontal, en contenedor de acero pintado en color antracita con frontal en perfil de aluminio anodizado, puertas con protector de etiqueta en policarbonato.
Suministro y colocación de buzones estandarizados, tipo libro, modelo Top de Distribucions Tayme, referencia 5170 o equivalente, con entrada superior de cartas y recogida frontal, en cuerpo negro y puertas de acero inoxidables, fijados mecánicamente a paramento vertical, según agrupación a determinar por la DF.
Completar la información de ésta partida consultando planos y memoria.
Ud de obra acabada.</t>
  </si>
  <si>
    <t>30.03.05</t>
  </si>
  <si>
    <t>LIMPIEZA FINAL DE OBRA</t>
  </si>
  <si>
    <t>La obra se limpiará completamente, para la recepción final de la obra.
Se comprende el rascado de los restos adheridos, el barrido y fregado de pavimentos, paredes, carpinterías, etc; así como la limpieza exhaustiva de los siguientes elementos:
luminarias instaladas, carpinterías, porticones, vidrios, sanitarios y griferías, mobiliario de cocina (interior y exterior), cerrajerías, carpintería de taller, ascensor y todas las zonas comunes, tanto interiores como exteriores.
Completar la información de esta partida consultando planos y memoria.
Ud de obra acabada.</t>
  </si>
  <si>
    <t>30.03.06</t>
  </si>
  <si>
    <t>VIGILANCIA OBRA ACABADA</t>
  </si>
  <si>
    <t>Vigilancia a de la obra durante las 24 horas, obra ya finalizada, hasta la entrega de las llames a los futuros usuarios. Criterio de medición por mes.</t>
  </si>
  <si>
    <t>Total 30.03</t>
  </si>
  <si>
    <t>30.04</t>
  </si>
  <si>
    <t xml:space="preserve"> Diagnosis estructural</t>
  </si>
  <si>
    <t>30.04.01</t>
  </si>
  <si>
    <t>Diagnosis estructural</t>
  </si>
  <si>
    <t>Redacción de ampliación/revisión de diagnosis estructural del edifico:
Incluye:
-P.P. de plan de catas.
-P.P. de fichas de catas.
-P.P. de estado actual de estructura.
-P.P. de levantamiento de lesiones.       
-P.P. de comprovación numérica.                                                      
Criterio de medición: Unidad de cantidad medida según las especificaciones de la DT.</t>
  </si>
  <si>
    <t>Total 30.04</t>
  </si>
  <si>
    <t>30.05</t>
  </si>
  <si>
    <t xml:space="preserve"> Estudio geotécnico</t>
  </si>
  <si>
    <t>30.05.01</t>
  </si>
  <si>
    <t>Ejecución de estudio geotécnico</t>
  </si>
  <si>
    <t>Ejecución de estudio geotécnico según especificaciones de la DT.                                                                               
Incluye:
-P.P. de trabajos de replanteo en obra.
-P.P. de derribo de pavimentos o elementos de urbanización necesarios.
-P.P. de reposición de elementos afectados de pavimentos o elementos de urbanización.
-P.P. de carga, transporte y gestión de residuos.       
-P.P. de trabajos de campo necesarios.                                                      
-P.P. de seguridad y salud.
-P.P. de control de calidad y ensayos.                                                         
Criterio de medición: Unidad de cantidad medida según las especificaciones de la DT.</t>
  </si>
  <si>
    <t>Total 30.05</t>
  </si>
  <si>
    <t>30.06</t>
  </si>
  <si>
    <t xml:space="preserve"> Catas en cimentación</t>
  </si>
  <si>
    <t>30.06.01</t>
  </si>
  <si>
    <t>Ejecución de catas en cimentación existentes</t>
  </si>
  <si>
    <t>Ejecución de catas en cimentación existentes hasta llegar a los elementos y verificar las medidas, tipologia y características.                                                                                     
Incluye:
-P.P. de trabajos de replanteo en obra.
-P.P. de derribo de pavimentos o elementos de urbanización necesarios.
-P.P. de reposición de elementos afectados de pavimentos o elementos de urbanización.
-P.P. de carga, transporte y gestión de residuos.                                                  
-P.P. de excavación de terreno.
-P.P. de carga, transporte y  gestión de tierras
-P.P. de relleno, terraplenado y compactado de zanja con tierras 
-P.P. de seguridad y salud.
-P.P. de control de calidad y ensayos.                                                         
Criterio de medición: Unidad de cantidad medida según las especificaciones de la DT.</t>
  </si>
  <si>
    <t>Total 30.06</t>
  </si>
  <si>
    <t>Total 30</t>
  </si>
  <si>
    <t>31</t>
  </si>
  <si>
    <t>CONTROL de CALIDAD</t>
  </si>
  <si>
    <t>31.01</t>
  </si>
  <si>
    <t>CONTROL DE CALIDAD</t>
  </si>
  <si>
    <t>Gastos de control de calidad según programa de control de calidad.
Incluye ensayos según PCQ, a realizar por laboratori externo homologado por Sumasa:
- Eptisa
- Eurocontrol
- OCA ICP
- ECA (Bureau Veritas)
- Applus
- SGS
- Tüvrheinland</t>
  </si>
  <si>
    <t>31.02</t>
  </si>
  <si>
    <t>Realización de ensayos mediante la técnica de ultrasonidos en vigas de madera existentes.</t>
  </si>
  <si>
    <t>Realización de ensayos mediante la técnica de ultrasonidos en vigas de madera existentes. Según pedido nº 4501076020 / 2 / 21.11.2014 de INCAFUST.
Incluye:
Realización de ensayos mediante la técnica de ultrasonidos en vigas de madera existentes.
Realización de 6 ensayos de rotura en laboratorio de vigas seleccionadas.</t>
  </si>
  <si>
    <t>31.03</t>
  </si>
  <si>
    <t>Realización de ensayos de inspección y diagnosis en vigas existentes.</t>
  </si>
  <si>
    <t>Realización de ensayos de inspección y diagnosis en vigas existentes. Según pedido nº 4501076020 / 2 / 21.11.2014 de INCAFUST.</t>
  </si>
  <si>
    <t>31.04</t>
  </si>
  <si>
    <t>Realización de informe de diagnosis de la estructura de madera del edificio.</t>
  </si>
  <si>
    <t>Realización de informe de diagnosis de la estructura de madera del edificio, complementando el informe disponible de 2014. Según presupuesto  nº 35537 / 18-03-2021 de SANITE.</t>
  </si>
  <si>
    <t>31.05</t>
  </si>
  <si>
    <t>Trabajos de desmontaje de viga de madera existente en forjado para realizar ensayos en laboratorio.</t>
  </si>
  <si>
    <t>Trabajos de desmontaje de viga de madera existente en forjado para realizar ensayos en laboratorio.
Incluye:
Desmontaje de viga de madera existente.
Apuntalado de estructura.
Transporte de vigas a laboratorio.</t>
  </si>
  <si>
    <t>Total 31</t>
  </si>
  <si>
    <t>32</t>
  </si>
  <si>
    <t>SEGURIDAD e HIGIENE</t>
  </si>
  <si>
    <t>32.01</t>
  </si>
  <si>
    <t>SEGURIDAD E HIGIENE</t>
  </si>
  <si>
    <t>Gastos de seguridad e higiene en el trabajo, prevención de riesgos laborales, para todas y cada una de las fases de la obra, en aplicación del RD 1627/97.
Incluye la redacción y cumplimiento de Plan de Seguridad y Salud, así como las modificaciones y anexos que determinen las actividades a realizar.
Incluye casetas vestuario, comedor y oficina técnica o, en su defecto, la adecuación de un espacio interior en la obra.
Incluye medidas de protección colectiva, EPI's, para la totalidad de trabajadores, promotor y Dirección Facultativa.
Incluye caseta técnica a disposición de la DF o, en su defecto, la adecuación de un espacio interior en la obra.</t>
  </si>
  <si>
    <t>Total 32</t>
  </si>
  <si>
    <t>33</t>
  </si>
  <si>
    <t>OPCIONALES ( NO SUMAN)</t>
  </si>
  <si>
    <t>33.01</t>
  </si>
  <si>
    <t>CONTRAVENTANA INTERIOR TIPO V1 170X295CM OPCIÓN 2</t>
  </si>
  <si>
    <t>Suministro y colocación de contraventana practicable INTERIOR de madera maciza de Melis de 1ª calidad, de sección 70x30mm y panel rebajado liso de 20mm de espesor, pintado con esmalte al aceite tipo Livos de Keim o equivalente a determinar por la DF, para balconera practicable de dos hojas en arco tipo V1. Conjunto formado por ocho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</si>
  <si>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33.02</t>
  </si>
  <si>
    <t>CONTRAVENTANA INTERIOR TIPO V2 147X295CM OPCIÓN 2</t>
  </si>
  <si>
    <t>Suministro y colocación de contraventana practicable INTERIOR de madera maciza de Melis de 1ª calidad, de sección 70x30mm y panel rebajado liso de 20mm de espesor, pintado con esmalte al aceite tipo Livos de Keim o equivalente a determinar por la DF, para balconera practicable de dos hojas en arco tipo V2. Conjunto formado por ocho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</si>
  <si>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33.03</t>
  </si>
  <si>
    <t>CONTRAVENTANA INTERIOR TIPO V3 123X208CM OPCIÓN 2</t>
  </si>
  <si>
    <t>Suministro y colocación de contraventana practicable INTERIOR de madera maciza de Melis de 1ª calidad, de sección 70x30mm y panel rebajado liso de 20mm de espesor, pintado con esmalte al aceite tipo Livos de Keim o equivalente a determinar por la DF, para balconera practicable de dos hojas tipo V3. Conjunto formado por seis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</si>
  <si>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33.04</t>
  </si>
  <si>
    <t>CONTRAVENTANA INTERIOR TIPO V4 110X208CM OPCIÓN 2</t>
  </si>
  <si>
    <t>Suministro y colocación de contraventana practicable INTERIOR de madera maciza de Melis de 1ª calidad, de sección 70x30mm y panel rebajado liso de 20mm de espesor, pintado con esmalte al aceite tipo Livos de Keim o equivalente a determinar por la DF, para balconera practicable de dos hojas tipo V4. Conjunto formado por seis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</si>
  <si>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33.05</t>
  </si>
  <si>
    <t>CONTRAVENTANA INTERIOR TIPO V5 83X115CM OPCIÓN 2</t>
  </si>
  <si>
    <t>Suministro y colocación de contraventana practicable INTERIOR de madera maciza de Melis de 1ª calidad, de sección 70x30mm y panel rebajado liso de 20mm de espesor, pintado con esmalte al aceite tipo Livos de Keim o equivalente a determinar por la DF, para ventana practicable de dos hojas tipo V5. Conjunto formado por seis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</si>
  <si>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33.06</t>
  </si>
  <si>
    <t>CONTRAVENTANA INTERIOR TIPO V6 74X115CM OPCIÓN 2</t>
  </si>
  <si>
    <t>Suministro y colocación de contraventana practicable INTERIOR de madera maciza de Melis de 1ª calidad, de sección 70x30mm y panel rebajado liso de 20mm de espesor, pintado con esmalte al aceite tipo Livos de Keim o equivalente a determinar por la DF, para ventana practicable de dos hojas tipo V6. Conjunto formado por seis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</si>
  <si>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33.07</t>
  </si>
  <si>
    <t>CONTRAVENTANA INTERIOR TIPO V7 73X111CM OPCIÓN 2</t>
  </si>
  <si>
    <t>Suministro y colocación de contraventana practicable INTERIOR de madera maciza de Melis de 1ª calidad, de sección 70x30mm y panel rebajado liso de 20mm de espesor, pintado con esmalte al aceite tipo Livos de Keim o equivalente a determinar por la DF, para ventana practicable de dos hojas tipo V7. Conjunto formado por seis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</si>
  <si>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33.08</t>
  </si>
  <si>
    <t>CONTRAVENTANA INTERIOR TIPO V14 90X150CM OPCIÓN 2</t>
  </si>
  <si>
    <t>Suministro y colocación de contraventana practicable INTERIOR de madera maciza de Melis de 1ª calidad, de sección 70x30mm y panel rebajado liso de 20mm de espesor, pintado con esmalte al aceite tipo Livos de Keim o equivalente a determinar por la DF, para ventana practicable de dos hojas tipo V14. Conjunto formado por seis elementos de contraventana (uno por unidad de vidrio), fijados a las hojas de la balconera mediante bisagras a determinar por la DF y con pestillo de cierre de la misma serie.
Incluye p.p. de doble capa de barnizado previo lijado e imprimación a dterminar por la DF.
Ver planos de detalle y comprobación de medidas en obra.
INCLUYE CERTIFICADOS DE GARANTIA Y CALIDAD
NOTA:
- Todas las hojas deberán poderse accionar con una sola mano. No se aceptarán los elementos que su accionamiento sea deficiente o que presenten desplomes respecto a la planeidad del paramento, elementos rayados o con defectos de pintura, etc.
Incluye p.p. de gestión de residuos de la construcción según normativa vigente, RD 105/2008 y 89/2010, incluyendo tasas y certificados de gestión de residuos así como los gastos y trámites necesarios para el correcto cumplimiento.
Incluye p.p. de ayudas de albañilería.
Completar la información de ésta partida consultando planos y memoria.
Ud de obra acabada.</t>
  </si>
  <si>
    <t>Total 33</t>
  </si>
  <si>
    <t>Total 18039-BOTELLA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</si>
</sst>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00FF"/>
      <name val="Calibri"/>
      <family val="2"/>
      <scheme val="minor"/>
    </font>
    <font>
      <sz val="8"/>
      <color theme="1"/>
      <name val="Calibri"/>
      <family val="2"/>
      <scheme val="minor"/>
    </font>
    <font>
      <sz val="8"/>
      <color rgb="FFFF00FF"/>
      <name val="Calibri"/>
      <family val="2"/>
      <scheme val="minor"/>
    </font>
  </fonts>
  <fills count="7">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
      <patternFill patternType="solid">
        <fgColor rgb="FFC2D5E7"/>
        <bgColor indexed="64"/>
      </patternFill>
    </fill>
    <fill>
      <patternFill patternType="solid">
        <fgColor rgb="FFD1E1ED"/>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5" fillId="5" borderId="0" xfId="0" applyNumberFormat="1" applyFont="1" applyFill="1" applyAlignment="1">
      <alignment vertical="top"/>
    </xf>
    <xf numFmtId="4" fontId="6" fillId="5" borderId="0" xfId="0" applyNumberFormat="1" applyFont="1" applyFill="1" applyAlignment="1">
      <alignment vertical="top"/>
    </xf>
    <xf numFmtId="49" fontId="5" fillId="6" borderId="0" xfId="0" applyNumberFormat="1" applyFont="1" applyFill="1" applyAlignment="1">
      <alignment vertical="top"/>
    </xf>
    <xf numFmtId="4" fontId="6" fillId="6"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0" borderId="0" xfId="0" applyNumberFormat="1" applyFont="1" applyAlignment="1">
      <alignment vertical="top" wrapText="1"/>
    </xf>
    <xf numFmtId="0" fontId="7" fillId="4" borderId="0" xfId="0" applyFont="1" applyFill="1" applyAlignment="1">
      <alignment vertical="top" wrapText="1"/>
    </xf>
    <xf numFmtId="49" fontId="5" fillId="5" borderId="0" xfId="0" applyNumberFormat="1" applyFont="1" applyFill="1" applyAlignment="1">
      <alignment vertical="top" wrapText="1"/>
    </xf>
    <xf numFmtId="49" fontId="5" fillId="6"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620E-7279-4A51-A2A3-77C60824B626}">
  <dimension ref="A1:G1696"/>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9.140625" bestFit="1" customWidth="1"/>
    <col min="2" max="2" width="6.5703125" bestFit="1" customWidth="1"/>
    <col min="3" max="3" width="4" bestFit="1" customWidth="1"/>
    <col min="4" max="4" width="32.85546875" customWidth="1"/>
    <col min="5" max="5" width="7.85546875" bestFit="1" customWidth="1"/>
    <col min="6" max="7" width="10"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21" t="s">
        <v>5</v>
      </c>
      <c r="E3" s="4" t="s">
        <v>6</v>
      </c>
      <c r="F3" s="4" t="s">
        <v>7</v>
      </c>
      <c r="G3" s="4" t="s">
        <v>8</v>
      </c>
    </row>
    <row r="4" spans="1:7" x14ac:dyDescent="0.25">
      <c r="A4" s="5" t="s">
        <v>9</v>
      </c>
      <c r="B4" s="5" t="s">
        <v>10</v>
      </c>
      <c r="C4" s="5" t="s">
        <v>11</v>
      </c>
      <c r="D4" s="22" t="s">
        <v>12</v>
      </c>
      <c r="E4" s="6">
        <f>E41</f>
        <v>1</v>
      </c>
      <c r="F4" s="7">
        <f>F41</f>
        <v>54166.55</v>
      </c>
      <c r="G4" s="7">
        <f>G41</f>
        <v>54166.55</v>
      </c>
    </row>
    <row r="5" spans="1:7" x14ac:dyDescent="0.25">
      <c r="A5" s="8" t="s">
        <v>13</v>
      </c>
      <c r="B5" s="9" t="s">
        <v>14</v>
      </c>
      <c r="C5" s="9" t="s">
        <v>11</v>
      </c>
      <c r="D5" s="13" t="s">
        <v>15</v>
      </c>
      <c r="E5" s="10">
        <v>0</v>
      </c>
      <c r="F5" s="10">
        <v>0</v>
      </c>
      <c r="G5" s="11">
        <f>ROUND(E5*F5,2)</f>
        <v>0</v>
      </c>
    </row>
    <row r="6" spans="1:7" ht="409.5" x14ac:dyDescent="0.25">
      <c r="A6" s="12"/>
      <c r="B6" s="12"/>
      <c r="C6" s="12"/>
      <c r="D6" s="13" t="s">
        <v>16</v>
      </c>
      <c r="E6" s="12"/>
      <c r="F6" s="12"/>
      <c r="G6" s="12"/>
    </row>
    <row r="7" spans="1:7" x14ac:dyDescent="0.25">
      <c r="A7" s="8" t="s">
        <v>17</v>
      </c>
      <c r="B7" s="9" t="s">
        <v>14</v>
      </c>
      <c r="C7" s="9" t="s">
        <v>18</v>
      </c>
      <c r="D7" s="13" t="s">
        <v>19</v>
      </c>
      <c r="E7" s="10">
        <v>1</v>
      </c>
      <c r="F7" s="10">
        <v>6000.94</v>
      </c>
      <c r="G7" s="11">
        <f>ROUND(E7*F7,2)</f>
        <v>6000.94</v>
      </c>
    </row>
    <row r="8" spans="1:7" ht="409.5" x14ac:dyDescent="0.25">
      <c r="A8" s="12"/>
      <c r="B8" s="12"/>
      <c r="C8" s="12"/>
      <c r="D8" s="13" t="s">
        <v>20</v>
      </c>
      <c r="E8" s="12"/>
      <c r="F8" s="12"/>
      <c r="G8" s="12"/>
    </row>
    <row r="9" spans="1:7" x14ac:dyDescent="0.25">
      <c r="A9" s="8" t="s">
        <v>21</v>
      </c>
      <c r="B9" s="9" t="s">
        <v>14</v>
      </c>
      <c r="C9" s="9" t="s">
        <v>18</v>
      </c>
      <c r="D9" s="13" t="s">
        <v>22</v>
      </c>
      <c r="E9" s="10">
        <v>1</v>
      </c>
      <c r="F9" s="10">
        <v>594.09</v>
      </c>
      <c r="G9" s="11">
        <f>ROUND(E9*F9,2)</f>
        <v>594.09</v>
      </c>
    </row>
    <row r="10" spans="1:7" ht="409.5" x14ac:dyDescent="0.25">
      <c r="A10" s="12"/>
      <c r="B10" s="12"/>
      <c r="C10" s="12"/>
      <c r="D10" s="13" t="s">
        <v>23</v>
      </c>
      <c r="E10" s="12"/>
      <c r="F10" s="12"/>
      <c r="G10" s="12"/>
    </row>
    <row r="11" spans="1:7" x14ac:dyDescent="0.25">
      <c r="A11" s="8" t="s">
        <v>24</v>
      </c>
      <c r="B11" s="9" t="s">
        <v>14</v>
      </c>
      <c r="C11" s="9" t="s">
        <v>18</v>
      </c>
      <c r="D11" s="13" t="s">
        <v>25</v>
      </c>
      <c r="E11" s="10">
        <v>2</v>
      </c>
      <c r="F11" s="10">
        <v>79.209999999999994</v>
      </c>
      <c r="G11" s="11">
        <f>ROUND(E11*F11,2)</f>
        <v>158.41999999999999</v>
      </c>
    </row>
    <row r="12" spans="1:7" ht="360" x14ac:dyDescent="0.25">
      <c r="A12" s="12"/>
      <c r="B12" s="12"/>
      <c r="C12" s="12"/>
      <c r="D12" s="13" t="s">
        <v>26</v>
      </c>
      <c r="E12" s="12"/>
      <c r="F12" s="12"/>
      <c r="G12" s="12"/>
    </row>
    <row r="13" spans="1:7" ht="22.5" x14ac:dyDescent="0.25">
      <c r="A13" s="8" t="s">
        <v>27</v>
      </c>
      <c r="B13" s="9" t="s">
        <v>14</v>
      </c>
      <c r="C13" s="9" t="s">
        <v>18</v>
      </c>
      <c r="D13" s="13" t="s">
        <v>28</v>
      </c>
      <c r="E13" s="10">
        <v>2</v>
      </c>
      <c r="F13" s="10">
        <v>99.02</v>
      </c>
      <c r="G13" s="11">
        <f>ROUND(E13*F13,2)</f>
        <v>198.04</v>
      </c>
    </row>
    <row r="14" spans="1:7" ht="337.5" x14ac:dyDescent="0.25">
      <c r="A14" s="12"/>
      <c r="B14" s="12"/>
      <c r="C14" s="12"/>
      <c r="D14" s="13" t="s">
        <v>29</v>
      </c>
      <c r="E14" s="12"/>
      <c r="F14" s="12"/>
      <c r="G14" s="12"/>
    </row>
    <row r="15" spans="1:7" x14ac:dyDescent="0.25">
      <c r="A15" s="8" t="s">
        <v>30</v>
      </c>
      <c r="B15" s="9" t="s">
        <v>14</v>
      </c>
      <c r="C15" s="9" t="s">
        <v>18</v>
      </c>
      <c r="D15" s="13" t="s">
        <v>31</v>
      </c>
      <c r="E15" s="10">
        <v>1</v>
      </c>
      <c r="F15" s="10">
        <v>259.11</v>
      </c>
      <c r="G15" s="11">
        <f>ROUND(E15*F15,2)</f>
        <v>259.11</v>
      </c>
    </row>
    <row r="16" spans="1:7" ht="326.25" x14ac:dyDescent="0.25">
      <c r="A16" s="12"/>
      <c r="B16" s="12"/>
      <c r="C16" s="12"/>
      <c r="D16" s="13" t="s">
        <v>32</v>
      </c>
      <c r="E16" s="12"/>
      <c r="F16" s="12"/>
      <c r="G16" s="12"/>
    </row>
    <row r="17" spans="1:7" x14ac:dyDescent="0.25">
      <c r="A17" s="8" t="s">
        <v>33</v>
      </c>
      <c r="B17" s="9" t="s">
        <v>14</v>
      </c>
      <c r="C17" s="9" t="s">
        <v>34</v>
      </c>
      <c r="D17" s="13" t="s">
        <v>35</v>
      </c>
      <c r="E17" s="10">
        <v>1134.4000000000001</v>
      </c>
      <c r="F17" s="10">
        <v>7.78</v>
      </c>
      <c r="G17" s="11">
        <f>ROUND(E17*F17,2)</f>
        <v>8825.6299999999992</v>
      </c>
    </row>
    <row r="18" spans="1:7" ht="315" x14ac:dyDescent="0.25">
      <c r="A18" s="12"/>
      <c r="B18" s="12"/>
      <c r="C18" s="12"/>
      <c r="D18" s="13" t="s">
        <v>36</v>
      </c>
      <c r="E18" s="12"/>
      <c r="F18" s="12"/>
      <c r="G18" s="12"/>
    </row>
    <row r="19" spans="1:7" x14ac:dyDescent="0.25">
      <c r="A19" s="8" t="s">
        <v>37</v>
      </c>
      <c r="B19" s="9" t="s">
        <v>14</v>
      </c>
      <c r="C19" s="9" t="s">
        <v>34</v>
      </c>
      <c r="D19" s="13" t="s">
        <v>38</v>
      </c>
      <c r="E19" s="10">
        <v>397.06</v>
      </c>
      <c r="F19" s="10">
        <v>23.15</v>
      </c>
      <c r="G19" s="11">
        <f>ROUND(E19*F19,2)</f>
        <v>9191.94</v>
      </c>
    </row>
    <row r="20" spans="1:7" ht="236.25" x14ac:dyDescent="0.25">
      <c r="A20" s="12"/>
      <c r="B20" s="12"/>
      <c r="C20" s="12"/>
      <c r="D20" s="13" t="s">
        <v>39</v>
      </c>
      <c r="E20" s="12"/>
      <c r="F20" s="12"/>
      <c r="G20" s="12"/>
    </row>
    <row r="21" spans="1:7" x14ac:dyDescent="0.25">
      <c r="A21" s="8" t="s">
        <v>40</v>
      </c>
      <c r="B21" s="9" t="s">
        <v>14</v>
      </c>
      <c r="C21" s="9" t="s">
        <v>34</v>
      </c>
      <c r="D21" s="13" t="s">
        <v>41</v>
      </c>
      <c r="E21" s="10">
        <v>738.76</v>
      </c>
      <c r="F21" s="10">
        <v>4.6100000000000003</v>
      </c>
      <c r="G21" s="11">
        <f>ROUND(E21*F21,2)</f>
        <v>3405.68</v>
      </c>
    </row>
    <row r="22" spans="1:7" ht="168.75" x14ac:dyDescent="0.25">
      <c r="A22" s="12"/>
      <c r="B22" s="12"/>
      <c r="C22" s="12"/>
      <c r="D22" s="13" t="s">
        <v>42</v>
      </c>
      <c r="E22" s="12"/>
      <c r="F22" s="12"/>
      <c r="G22" s="12"/>
    </row>
    <row r="23" spans="1:7" x14ac:dyDescent="0.25">
      <c r="A23" s="8" t="s">
        <v>43</v>
      </c>
      <c r="B23" s="9" t="s">
        <v>14</v>
      </c>
      <c r="C23" s="9" t="s">
        <v>34</v>
      </c>
      <c r="D23" s="13" t="s">
        <v>44</v>
      </c>
      <c r="E23" s="10">
        <v>151.46</v>
      </c>
      <c r="F23" s="10">
        <v>14.59</v>
      </c>
      <c r="G23" s="11">
        <f>ROUND(E23*F23,2)</f>
        <v>2209.8000000000002</v>
      </c>
    </row>
    <row r="24" spans="1:7" ht="337.5" x14ac:dyDescent="0.25">
      <c r="A24" s="12"/>
      <c r="B24" s="12"/>
      <c r="C24" s="12"/>
      <c r="D24" s="13" t="s">
        <v>45</v>
      </c>
      <c r="E24" s="12"/>
      <c r="F24" s="12"/>
      <c r="G24" s="12"/>
    </row>
    <row r="25" spans="1:7" x14ac:dyDescent="0.25">
      <c r="A25" s="8" t="s">
        <v>46</v>
      </c>
      <c r="B25" s="9" t="s">
        <v>14</v>
      </c>
      <c r="C25" s="9" t="s">
        <v>34</v>
      </c>
      <c r="D25" s="13" t="s">
        <v>47</v>
      </c>
      <c r="E25" s="10">
        <v>150.44999999999999</v>
      </c>
      <c r="F25" s="10">
        <v>13.87</v>
      </c>
      <c r="G25" s="11">
        <f>ROUND(E25*F25,2)</f>
        <v>2086.7399999999998</v>
      </c>
    </row>
    <row r="26" spans="1:7" ht="393.75" x14ac:dyDescent="0.25">
      <c r="A26" s="12"/>
      <c r="B26" s="12"/>
      <c r="C26" s="12"/>
      <c r="D26" s="13" t="s">
        <v>48</v>
      </c>
      <c r="E26" s="12"/>
      <c r="F26" s="12"/>
      <c r="G26" s="12"/>
    </row>
    <row r="27" spans="1:7" x14ac:dyDescent="0.25">
      <c r="A27" s="8" t="s">
        <v>49</v>
      </c>
      <c r="B27" s="9" t="s">
        <v>14</v>
      </c>
      <c r="C27" s="9" t="s">
        <v>50</v>
      </c>
      <c r="D27" s="13" t="s">
        <v>51</v>
      </c>
      <c r="E27" s="10">
        <v>87.26</v>
      </c>
      <c r="F27" s="10">
        <v>14.5</v>
      </c>
      <c r="G27" s="11">
        <f>ROUND(E27*F27,2)</f>
        <v>1265.27</v>
      </c>
    </row>
    <row r="28" spans="1:7" ht="409.5" x14ac:dyDescent="0.25">
      <c r="A28" s="12"/>
      <c r="B28" s="12"/>
      <c r="C28" s="12"/>
      <c r="D28" s="13" t="s">
        <v>52</v>
      </c>
      <c r="E28" s="12"/>
      <c r="F28" s="12"/>
      <c r="G28" s="12"/>
    </row>
    <row r="29" spans="1:7" x14ac:dyDescent="0.25">
      <c r="A29" s="8" t="s">
        <v>53</v>
      </c>
      <c r="B29" s="9" t="s">
        <v>14</v>
      </c>
      <c r="C29" s="9" t="s">
        <v>34</v>
      </c>
      <c r="D29" s="13" t="s">
        <v>54</v>
      </c>
      <c r="E29" s="10">
        <v>1098</v>
      </c>
      <c r="F29" s="10">
        <v>3.8</v>
      </c>
      <c r="G29" s="11">
        <f>ROUND(E29*F29,2)</f>
        <v>4172.3999999999996</v>
      </c>
    </row>
    <row r="30" spans="1:7" ht="270" x14ac:dyDescent="0.25">
      <c r="A30" s="12"/>
      <c r="B30" s="12"/>
      <c r="C30" s="12"/>
      <c r="D30" s="13" t="s">
        <v>55</v>
      </c>
      <c r="E30" s="12"/>
      <c r="F30" s="12"/>
      <c r="G30" s="12"/>
    </row>
    <row r="31" spans="1:7" x14ac:dyDescent="0.25">
      <c r="A31" s="8" t="s">
        <v>56</v>
      </c>
      <c r="B31" s="9" t="s">
        <v>14</v>
      </c>
      <c r="C31" s="9" t="s">
        <v>18</v>
      </c>
      <c r="D31" s="13" t="s">
        <v>57</v>
      </c>
      <c r="E31" s="10">
        <v>1</v>
      </c>
      <c r="F31" s="10">
        <v>612</v>
      </c>
      <c r="G31" s="11">
        <f>ROUND(E31*F31,2)</f>
        <v>612</v>
      </c>
    </row>
    <row r="32" spans="1:7" ht="146.25" x14ac:dyDescent="0.25">
      <c r="A32" s="12"/>
      <c r="B32" s="12"/>
      <c r="C32" s="12"/>
      <c r="D32" s="13" t="s">
        <v>58</v>
      </c>
      <c r="E32" s="12"/>
      <c r="F32" s="12"/>
      <c r="G32" s="12"/>
    </row>
    <row r="33" spans="1:7" x14ac:dyDescent="0.25">
      <c r="A33" s="8" t="s">
        <v>59</v>
      </c>
      <c r="B33" s="9" t="s">
        <v>14</v>
      </c>
      <c r="C33" s="9" t="s">
        <v>18</v>
      </c>
      <c r="D33" s="13" t="s">
        <v>60</v>
      </c>
      <c r="E33" s="10">
        <v>1</v>
      </c>
      <c r="F33" s="10">
        <v>1450</v>
      </c>
      <c r="G33" s="11">
        <f>ROUND(E33*F33,2)</f>
        <v>1450</v>
      </c>
    </row>
    <row r="34" spans="1:7" ht="202.5" x14ac:dyDescent="0.25">
      <c r="A34" s="12"/>
      <c r="B34" s="12"/>
      <c r="C34" s="12"/>
      <c r="D34" s="13" t="s">
        <v>61</v>
      </c>
      <c r="E34" s="12"/>
      <c r="F34" s="12"/>
      <c r="G34" s="12"/>
    </row>
    <row r="35" spans="1:7" x14ac:dyDescent="0.25">
      <c r="A35" s="8" t="s">
        <v>62</v>
      </c>
      <c r="B35" s="9" t="s">
        <v>14</v>
      </c>
      <c r="C35" s="9" t="s">
        <v>18</v>
      </c>
      <c r="D35" s="13" t="s">
        <v>63</v>
      </c>
      <c r="E35" s="10">
        <v>1</v>
      </c>
      <c r="F35" s="10">
        <v>850</v>
      </c>
      <c r="G35" s="11">
        <f>ROUND(E35*F35,2)</f>
        <v>850</v>
      </c>
    </row>
    <row r="36" spans="1:7" ht="236.25" x14ac:dyDescent="0.25">
      <c r="A36" s="12"/>
      <c r="B36" s="12"/>
      <c r="C36" s="12"/>
      <c r="D36" s="13" t="s">
        <v>64</v>
      </c>
      <c r="E36" s="12"/>
      <c r="F36" s="12"/>
      <c r="G36" s="12"/>
    </row>
    <row r="37" spans="1:7" x14ac:dyDescent="0.25">
      <c r="A37" s="8" t="s">
        <v>65</v>
      </c>
      <c r="B37" s="9" t="s">
        <v>14</v>
      </c>
      <c r="C37" s="9" t="s">
        <v>66</v>
      </c>
      <c r="D37" s="13" t="s">
        <v>67</v>
      </c>
      <c r="E37" s="10">
        <v>93.6</v>
      </c>
      <c r="F37" s="10">
        <v>125</v>
      </c>
      <c r="G37" s="11">
        <f>ROUND(E37*F37,2)</f>
        <v>11700</v>
      </c>
    </row>
    <row r="38" spans="1:7" ht="112.5" x14ac:dyDescent="0.25">
      <c r="A38" s="12"/>
      <c r="B38" s="12"/>
      <c r="C38" s="12"/>
      <c r="D38" s="13" t="s">
        <v>68</v>
      </c>
      <c r="E38" s="12"/>
      <c r="F38" s="12"/>
      <c r="G38" s="12"/>
    </row>
    <row r="39" spans="1:7" ht="22.5" x14ac:dyDescent="0.25">
      <c r="A39" s="8" t="s">
        <v>69</v>
      </c>
      <c r="B39" s="9" t="s">
        <v>14</v>
      </c>
      <c r="C39" s="9" t="s">
        <v>34</v>
      </c>
      <c r="D39" s="13" t="s">
        <v>70</v>
      </c>
      <c r="E39" s="10">
        <v>121.07</v>
      </c>
      <c r="F39" s="10">
        <v>9.8000000000000007</v>
      </c>
      <c r="G39" s="11">
        <f>ROUND(E39*F39,2)</f>
        <v>1186.49</v>
      </c>
    </row>
    <row r="40" spans="1:7" ht="409.5" x14ac:dyDescent="0.25">
      <c r="A40" s="12"/>
      <c r="B40" s="12"/>
      <c r="C40" s="12"/>
      <c r="D40" s="13" t="s">
        <v>71</v>
      </c>
      <c r="E40" s="12"/>
      <c r="F40" s="12"/>
      <c r="G40" s="12"/>
    </row>
    <row r="41" spans="1:7" x14ac:dyDescent="0.25">
      <c r="A41" s="12"/>
      <c r="B41" s="12"/>
      <c r="C41" s="12"/>
      <c r="D41" s="23" t="s">
        <v>72</v>
      </c>
      <c r="E41" s="14">
        <v>1</v>
      </c>
      <c r="F41" s="15">
        <f>G5+G7+G9+G11+G13+G15+G17+G19+G21+G23+G25+G27+G29+G31+G33+G35+G37+G39</f>
        <v>54166.55</v>
      </c>
      <c r="G41" s="15">
        <f>ROUND(E41*F41,2)</f>
        <v>54166.55</v>
      </c>
    </row>
    <row r="42" spans="1:7" ht="0.95" customHeight="1" x14ac:dyDescent="0.25">
      <c r="A42" s="16"/>
      <c r="B42" s="16"/>
      <c r="C42" s="16"/>
      <c r="D42" s="24"/>
      <c r="E42" s="16"/>
      <c r="F42" s="16"/>
      <c r="G42" s="16"/>
    </row>
    <row r="43" spans="1:7" x14ac:dyDescent="0.25">
      <c r="A43" s="5" t="s">
        <v>73</v>
      </c>
      <c r="B43" s="5" t="s">
        <v>10</v>
      </c>
      <c r="C43" s="5" t="s">
        <v>11</v>
      </c>
      <c r="D43" s="22" t="s">
        <v>74</v>
      </c>
      <c r="E43" s="6">
        <f>E78</f>
        <v>1</v>
      </c>
      <c r="F43" s="7">
        <f>F78</f>
        <v>20925.5</v>
      </c>
      <c r="G43" s="7">
        <f>G78</f>
        <v>20925.5</v>
      </c>
    </row>
    <row r="44" spans="1:7" x14ac:dyDescent="0.25">
      <c r="A44" s="8" t="s">
        <v>75</v>
      </c>
      <c r="B44" s="9" t="s">
        <v>14</v>
      </c>
      <c r="C44" s="9" t="s">
        <v>76</v>
      </c>
      <c r="D44" s="13" t="s">
        <v>77</v>
      </c>
      <c r="E44" s="10">
        <v>1</v>
      </c>
      <c r="F44" s="10">
        <v>1750</v>
      </c>
      <c r="G44" s="11">
        <f>ROUND(E44*F44,2)</f>
        <v>1750</v>
      </c>
    </row>
    <row r="45" spans="1:7" ht="409.5" x14ac:dyDescent="0.25">
      <c r="A45" s="12"/>
      <c r="B45" s="12"/>
      <c r="C45" s="12"/>
      <c r="D45" s="13" t="s">
        <v>78</v>
      </c>
      <c r="E45" s="12"/>
      <c r="F45" s="12"/>
      <c r="G45" s="12"/>
    </row>
    <row r="46" spans="1:7" x14ac:dyDescent="0.25">
      <c r="A46" s="8" t="s">
        <v>79</v>
      </c>
      <c r="B46" s="9" t="s">
        <v>14</v>
      </c>
      <c r="C46" s="9" t="s">
        <v>76</v>
      </c>
      <c r="D46" s="13" t="s">
        <v>80</v>
      </c>
      <c r="E46" s="10">
        <v>1</v>
      </c>
      <c r="F46" s="10">
        <v>180.03</v>
      </c>
      <c r="G46" s="11">
        <f>ROUND(E46*F46,2)</f>
        <v>180.03</v>
      </c>
    </row>
    <row r="47" spans="1:7" ht="90" x14ac:dyDescent="0.25">
      <c r="A47" s="12"/>
      <c r="B47" s="12"/>
      <c r="C47" s="12"/>
      <c r="D47" s="13" t="s">
        <v>81</v>
      </c>
      <c r="E47" s="12"/>
      <c r="F47" s="12"/>
      <c r="G47" s="12"/>
    </row>
    <row r="48" spans="1:7" ht="22.5" x14ac:dyDescent="0.25">
      <c r="A48" s="8" t="s">
        <v>82</v>
      </c>
      <c r="B48" s="9" t="s">
        <v>14</v>
      </c>
      <c r="C48" s="9" t="s">
        <v>76</v>
      </c>
      <c r="D48" s="13" t="s">
        <v>83</v>
      </c>
      <c r="E48" s="10">
        <v>1</v>
      </c>
      <c r="F48" s="10">
        <v>180.03</v>
      </c>
      <c r="G48" s="11">
        <f>ROUND(E48*F48,2)</f>
        <v>180.03</v>
      </c>
    </row>
    <row r="49" spans="1:7" ht="236.25" x14ac:dyDescent="0.25">
      <c r="A49" s="12"/>
      <c r="B49" s="12"/>
      <c r="C49" s="12"/>
      <c r="D49" s="13" t="s">
        <v>84</v>
      </c>
      <c r="E49" s="12"/>
      <c r="F49" s="12"/>
      <c r="G49" s="12"/>
    </row>
    <row r="50" spans="1:7" ht="22.5" x14ac:dyDescent="0.25">
      <c r="A50" s="8" t="s">
        <v>85</v>
      </c>
      <c r="B50" s="9" t="s">
        <v>14</v>
      </c>
      <c r="C50" s="9" t="s">
        <v>34</v>
      </c>
      <c r="D50" s="13" t="s">
        <v>86</v>
      </c>
      <c r="E50" s="10">
        <v>209.41</v>
      </c>
      <c r="F50" s="10">
        <v>14.5</v>
      </c>
      <c r="G50" s="11">
        <f>ROUND(E50*F50,2)</f>
        <v>3036.45</v>
      </c>
    </row>
    <row r="51" spans="1:7" ht="409.5" x14ac:dyDescent="0.25">
      <c r="A51" s="12"/>
      <c r="B51" s="12"/>
      <c r="C51" s="12"/>
      <c r="D51" s="13" t="s">
        <v>87</v>
      </c>
      <c r="E51" s="12"/>
      <c r="F51" s="12"/>
      <c r="G51" s="12"/>
    </row>
    <row r="52" spans="1:7" ht="22.5" x14ac:dyDescent="0.25">
      <c r="A52" s="8" t="s">
        <v>88</v>
      </c>
      <c r="B52" s="9" t="s">
        <v>14</v>
      </c>
      <c r="C52" s="9" t="s">
        <v>34</v>
      </c>
      <c r="D52" s="13" t="s">
        <v>89</v>
      </c>
      <c r="E52" s="10">
        <v>22.16</v>
      </c>
      <c r="F52" s="10">
        <v>14.5</v>
      </c>
      <c r="G52" s="11">
        <f>ROUND(E52*F52,2)</f>
        <v>321.32</v>
      </c>
    </row>
    <row r="53" spans="1:7" ht="409.5" x14ac:dyDescent="0.25">
      <c r="A53" s="12"/>
      <c r="B53" s="12"/>
      <c r="C53" s="12"/>
      <c r="D53" s="13" t="s">
        <v>90</v>
      </c>
      <c r="E53" s="12"/>
      <c r="F53" s="12"/>
      <c r="G53" s="12"/>
    </row>
    <row r="54" spans="1:7" ht="22.5" x14ac:dyDescent="0.25">
      <c r="A54" s="8" t="s">
        <v>91</v>
      </c>
      <c r="B54" s="9" t="s">
        <v>14</v>
      </c>
      <c r="C54" s="9" t="s">
        <v>76</v>
      </c>
      <c r="D54" s="13" t="s">
        <v>92</v>
      </c>
      <c r="E54" s="10">
        <v>84</v>
      </c>
      <c r="F54" s="10">
        <v>7</v>
      </c>
      <c r="G54" s="11">
        <f>ROUND(E54*F54,2)</f>
        <v>588</v>
      </c>
    </row>
    <row r="55" spans="1:7" ht="409.5" x14ac:dyDescent="0.25">
      <c r="A55" s="12"/>
      <c r="B55" s="12"/>
      <c r="C55" s="12"/>
      <c r="D55" s="13" t="s">
        <v>93</v>
      </c>
      <c r="E55" s="12"/>
      <c r="F55" s="12"/>
      <c r="G55" s="12"/>
    </row>
    <row r="56" spans="1:7" ht="22.5" x14ac:dyDescent="0.25">
      <c r="A56" s="8" t="s">
        <v>94</v>
      </c>
      <c r="B56" s="9" t="s">
        <v>14</v>
      </c>
      <c r="C56" s="9" t="s">
        <v>34</v>
      </c>
      <c r="D56" s="13" t="s">
        <v>95</v>
      </c>
      <c r="E56" s="10">
        <v>231.57</v>
      </c>
      <c r="F56" s="10">
        <v>6.22</v>
      </c>
      <c r="G56" s="11">
        <f>ROUND(E56*F56,2)</f>
        <v>1440.37</v>
      </c>
    </row>
    <row r="57" spans="1:7" ht="409.5" x14ac:dyDescent="0.25">
      <c r="A57" s="12"/>
      <c r="B57" s="12"/>
      <c r="C57" s="12"/>
      <c r="D57" s="13" t="s">
        <v>96</v>
      </c>
      <c r="E57" s="12"/>
      <c r="F57" s="12"/>
      <c r="G57" s="12"/>
    </row>
    <row r="58" spans="1:7" ht="22.5" x14ac:dyDescent="0.25">
      <c r="A58" s="8" t="s">
        <v>97</v>
      </c>
      <c r="B58" s="9" t="s">
        <v>14</v>
      </c>
      <c r="C58" s="9" t="s">
        <v>34</v>
      </c>
      <c r="D58" s="13" t="s">
        <v>98</v>
      </c>
      <c r="E58" s="10">
        <v>231.57</v>
      </c>
      <c r="F58" s="10">
        <v>6.67</v>
      </c>
      <c r="G58" s="11">
        <f>ROUND(E58*F58,2)</f>
        <v>1544.57</v>
      </c>
    </row>
    <row r="59" spans="1:7" ht="409.5" x14ac:dyDescent="0.25">
      <c r="A59" s="12"/>
      <c r="B59" s="12"/>
      <c r="C59" s="12"/>
      <c r="D59" s="13" t="s">
        <v>99</v>
      </c>
      <c r="E59" s="12"/>
      <c r="F59" s="12"/>
      <c r="G59" s="12"/>
    </row>
    <row r="60" spans="1:7" ht="22.5" x14ac:dyDescent="0.25">
      <c r="A60" s="8" t="s">
        <v>100</v>
      </c>
      <c r="B60" s="9" t="s">
        <v>14</v>
      </c>
      <c r="C60" s="9" t="s">
        <v>34</v>
      </c>
      <c r="D60" s="13" t="s">
        <v>101</v>
      </c>
      <c r="E60" s="10">
        <v>231.57</v>
      </c>
      <c r="F60" s="10">
        <v>4.8</v>
      </c>
      <c r="G60" s="11">
        <f>ROUND(E60*F60,2)</f>
        <v>1111.54</v>
      </c>
    </row>
    <row r="61" spans="1:7" ht="409.5" x14ac:dyDescent="0.25">
      <c r="A61" s="12"/>
      <c r="B61" s="12"/>
      <c r="C61" s="12"/>
      <c r="D61" s="13" t="s">
        <v>102</v>
      </c>
      <c r="E61" s="12"/>
      <c r="F61" s="12"/>
      <c r="G61" s="12"/>
    </row>
    <row r="62" spans="1:7" ht="22.5" x14ac:dyDescent="0.25">
      <c r="A62" s="8" t="s">
        <v>103</v>
      </c>
      <c r="B62" s="9" t="s">
        <v>14</v>
      </c>
      <c r="C62" s="9" t="s">
        <v>34</v>
      </c>
      <c r="D62" s="13" t="s">
        <v>104</v>
      </c>
      <c r="E62" s="10">
        <v>231.57</v>
      </c>
      <c r="F62" s="10">
        <v>2.63</v>
      </c>
      <c r="G62" s="11">
        <f>ROUND(E62*F62,2)</f>
        <v>609.03</v>
      </c>
    </row>
    <row r="63" spans="1:7" ht="382.5" x14ac:dyDescent="0.25">
      <c r="A63" s="12"/>
      <c r="B63" s="12"/>
      <c r="C63" s="12"/>
      <c r="D63" s="13" t="s">
        <v>105</v>
      </c>
      <c r="E63" s="12"/>
      <c r="F63" s="12"/>
      <c r="G63" s="12"/>
    </row>
    <row r="64" spans="1:7" ht="22.5" x14ac:dyDescent="0.25">
      <c r="A64" s="8" t="s">
        <v>106</v>
      </c>
      <c r="B64" s="9" t="s">
        <v>14</v>
      </c>
      <c r="C64" s="9" t="s">
        <v>34</v>
      </c>
      <c r="D64" s="13" t="s">
        <v>107</v>
      </c>
      <c r="E64" s="10">
        <v>231.57</v>
      </c>
      <c r="F64" s="10">
        <v>3.12</v>
      </c>
      <c r="G64" s="11">
        <f>ROUND(E64*F64,2)</f>
        <v>722.5</v>
      </c>
    </row>
    <row r="65" spans="1:7" ht="409.5" x14ac:dyDescent="0.25">
      <c r="A65" s="12"/>
      <c r="B65" s="12"/>
      <c r="C65" s="12"/>
      <c r="D65" s="13" t="s">
        <v>108</v>
      </c>
      <c r="E65" s="12"/>
      <c r="F65" s="12"/>
      <c r="G65" s="12"/>
    </row>
    <row r="66" spans="1:7" x14ac:dyDescent="0.25">
      <c r="A66" s="8" t="s">
        <v>109</v>
      </c>
      <c r="B66" s="9" t="s">
        <v>14</v>
      </c>
      <c r="C66" s="9" t="s">
        <v>34</v>
      </c>
      <c r="D66" s="13" t="s">
        <v>110</v>
      </c>
      <c r="E66" s="10">
        <v>231.57</v>
      </c>
      <c r="F66" s="10">
        <v>8.11</v>
      </c>
      <c r="G66" s="11">
        <f>ROUND(E66*F66,2)</f>
        <v>1878.03</v>
      </c>
    </row>
    <row r="67" spans="1:7" ht="409.5" x14ac:dyDescent="0.25">
      <c r="A67" s="12"/>
      <c r="B67" s="12"/>
      <c r="C67" s="12"/>
      <c r="D67" s="13" t="s">
        <v>111</v>
      </c>
      <c r="E67" s="12"/>
      <c r="F67" s="12"/>
      <c r="G67" s="12"/>
    </row>
    <row r="68" spans="1:7" ht="22.5" x14ac:dyDescent="0.25">
      <c r="A68" s="8" t="s">
        <v>112</v>
      </c>
      <c r="B68" s="9" t="s">
        <v>14</v>
      </c>
      <c r="C68" s="9" t="s">
        <v>34</v>
      </c>
      <c r="D68" s="13" t="s">
        <v>113</v>
      </c>
      <c r="E68" s="10">
        <v>231.57</v>
      </c>
      <c r="F68" s="10">
        <v>10.93</v>
      </c>
      <c r="G68" s="11">
        <f>ROUND(E68*F68,2)</f>
        <v>2531.06</v>
      </c>
    </row>
    <row r="69" spans="1:7" ht="409.5" x14ac:dyDescent="0.25">
      <c r="A69" s="12"/>
      <c r="B69" s="12"/>
      <c r="C69" s="12"/>
      <c r="D69" s="13" t="s">
        <v>114</v>
      </c>
      <c r="E69" s="12"/>
      <c r="F69" s="12"/>
      <c r="G69" s="12"/>
    </row>
    <row r="70" spans="1:7" ht="22.5" x14ac:dyDescent="0.25">
      <c r="A70" s="8" t="s">
        <v>115</v>
      </c>
      <c r="B70" s="9" t="s">
        <v>14</v>
      </c>
      <c r="C70" s="9" t="s">
        <v>34</v>
      </c>
      <c r="D70" s="13" t="s">
        <v>116</v>
      </c>
      <c r="E70" s="10">
        <v>231.57</v>
      </c>
      <c r="F70" s="10">
        <v>10.130000000000001</v>
      </c>
      <c r="G70" s="11">
        <f>ROUND(E70*F70,2)</f>
        <v>2345.8000000000002</v>
      </c>
    </row>
    <row r="71" spans="1:7" ht="409.5" x14ac:dyDescent="0.25">
      <c r="A71" s="12"/>
      <c r="B71" s="12"/>
      <c r="C71" s="12"/>
      <c r="D71" s="13" t="s">
        <v>117</v>
      </c>
      <c r="E71" s="12"/>
      <c r="F71" s="12"/>
      <c r="G71" s="12"/>
    </row>
    <row r="72" spans="1:7" ht="22.5" x14ac:dyDescent="0.25">
      <c r="A72" s="8" t="s">
        <v>118</v>
      </c>
      <c r="B72" s="9" t="s">
        <v>14</v>
      </c>
      <c r="C72" s="9" t="s">
        <v>76</v>
      </c>
      <c r="D72" s="13" t="s">
        <v>119</v>
      </c>
      <c r="E72" s="10">
        <v>1</v>
      </c>
      <c r="F72" s="10">
        <v>140.22</v>
      </c>
      <c r="G72" s="11">
        <f>ROUND(E72*F72,2)</f>
        <v>140.22</v>
      </c>
    </row>
    <row r="73" spans="1:7" ht="409.5" x14ac:dyDescent="0.25">
      <c r="A73" s="12"/>
      <c r="B73" s="12"/>
      <c r="C73" s="12"/>
      <c r="D73" s="13" t="s">
        <v>120</v>
      </c>
      <c r="E73" s="12"/>
      <c r="F73" s="12"/>
      <c r="G73" s="12"/>
    </row>
    <row r="74" spans="1:7" x14ac:dyDescent="0.25">
      <c r="A74" s="8" t="s">
        <v>121</v>
      </c>
      <c r="B74" s="9" t="s">
        <v>14</v>
      </c>
      <c r="C74" s="9" t="s">
        <v>50</v>
      </c>
      <c r="D74" s="13" t="s">
        <v>122</v>
      </c>
      <c r="E74" s="10">
        <v>28.7</v>
      </c>
      <c r="F74" s="10">
        <v>55</v>
      </c>
      <c r="G74" s="11">
        <f>ROUND(E74*F74,2)</f>
        <v>1578.5</v>
      </c>
    </row>
    <row r="75" spans="1:7" ht="393.75" x14ac:dyDescent="0.25">
      <c r="A75" s="12"/>
      <c r="B75" s="12"/>
      <c r="C75" s="12"/>
      <c r="D75" s="13" t="s">
        <v>123</v>
      </c>
      <c r="E75" s="12"/>
      <c r="F75" s="12"/>
      <c r="G75" s="12"/>
    </row>
    <row r="76" spans="1:7" x14ac:dyDescent="0.25">
      <c r="A76" s="8" t="s">
        <v>124</v>
      </c>
      <c r="B76" s="9" t="s">
        <v>14</v>
      </c>
      <c r="C76" s="9" t="s">
        <v>50</v>
      </c>
      <c r="D76" s="13" t="s">
        <v>125</v>
      </c>
      <c r="E76" s="10">
        <v>28.7</v>
      </c>
      <c r="F76" s="10">
        <v>33.729999999999997</v>
      </c>
      <c r="G76" s="11">
        <f>ROUND(E76*F76,2)</f>
        <v>968.05</v>
      </c>
    </row>
    <row r="77" spans="1:7" ht="409.5" x14ac:dyDescent="0.25">
      <c r="A77" s="12"/>
      <c r="B77" s="12"/>
      <c r="C77" s="12"/>
      <c r="D77" s="13" t="s">
        <v>126</v>
      </c>
      <c r="E77" s="12"/>
      <c r="F77" s="12"/>
      <c r="G77" s="12"/>
    </row>
    <row r="78" spans="1:7" x14ac:dyDescent="0.25">
      <c r="A78" s="12"/>
      <c r="B78" s="12"/>
      <c r="C78" s="12"/>
      <c r="D78" s="23" t="s">
        <v>127</v>
      </c>
      <c r="E78" s="14">
        <v>1</v>
      </c>
      <c r="F78" s="15">
        <f>G44+G46+G48+G50+G52+G54+G56+G58+G60+G62+G64+G66+G68+G70+G72+G74+G76</f>
        <v>20925.5</v>
      </c>
      <c r="G78" s="15">
        <f>ROUND(E78*F78,2)</f>
        <v>20925.5</v>
      </c>
    </row>
    <row r="79" spans="1:7" ht="0.95" customHeight="1" x14ac:dyDescent="0.25">
      <c r="A79" s="16"/>
      <c r="B79" s="16"/>
      <c r="C79" s="16"/>
      <c r="D79" s="24"/>
      <c r="E79" s="16"/>
      <c r="F79" s="16"/>
      <c r="G79" s="16"/>
    </row>
    <row r="80" spans="1:7" x14ac:dyDescent="0.25">
      <c r="A80" s="5" t="s">
        <v>128</v>
      </c>
      <c r="B80" s="5" t="s">
        <v>10</v>
      </c>
      <c r="C80" s="5" t="s">
        <v>11</v>
      </c>
      <c r="D80" s="22" t="s">
        <v>129</v>
      </c>
      <c r="E80" s="6">
        <f>E191</f>
        <v>1</v>
      </c>
      <c r="F80" s="7">
        <f>F191</f>
        <v>88329.74</v>
      </c>
      <c r="G80" s="7">
        <f>G191</f>
        <v>88329.74</v>
      </c>
    </row>
    <row r="81" spans="1:7" x14ac:dyDescent="0.25">
      <c r="A81" s="17" t="s">
        <v>130</v>
      </c>
      <c r="B81" s="17" t="s">
        <v>10</v>
      </c>
      <c r="C81" s="17" t="s">
        <v>11</v>
      </c>
      <c r="D81" s="25" t="s">
        <v>131</v>
      </c>
      <c r="E81" s="18">
        <f>E166</f>
        <v>1</v>
      </c>
      <c r="F81" s="18">
        <f>F166</f>
        <v>62040.07</v>
      </c>
      <c r="G81" s="18">
        <f>G166</f>
        <v>62040.07</v>
      </c>
    </row>
    <row r="82" spans="1:7" x14ac:dyDescent="0.25">
      <c r="A82" s="8" t="s">
        <v>132</v>
      </c>
      <c r="B82" s="9" t="s">
        <v>14</v>
      </c>
      <c r="C82" s="9" t="s">
        <v>11</v>
      </c>
      <c r="D82" s="13" t="s">
        <v>133</v>
      </c>
      <c r="E82" s="10">
        <v>0</v>
      </c>
      <c r="F82" s="10">
        <v>0</v>
      </c>
      <c r="G82" s="11">
        <f>ROUND(E82*F82,2)</f>
        <v>0</v>
      </c>
    </row>
    <row r="83" spans="1:7" ht="409.5" x14ac:dyDescent="0.25">
      <c r="A83" s="12"/>
      <c r="B83" s="12"/>
      <c r="C83" s="12"/>
      <c r="D83" s="13" t="s">
        <v>134</v>
      </c>
      <c r="E83" s="12"/>
      <c r="F83" s="12"/>
      <c r="G83" s="12"/>
    </row>
    <row r="84" spans="1:7" x14ac:dyDescent="0.25">
      <c r="A84" s="8" t="s">
        <v>135</v>
      </c>
      <c r="B84" s="9" t="s">
        <v>14</v>
      </c>
      <c r="C84" s="9" t="s">
        <v>76</v>
      </c>
      <c r="D84" s="13" t="s">
        <v>136</v>
      </c>
      <c r="E84" s="10">
        <v>1</v>
      </c>
      <c r="F84" s="10">
        <v>3840.6</v>
      </c>
      <c r="G84" s="11">
        <f>ROUND(E84*F84,2)</f>
        <v>3840.6</v>
      </c>
    </row>
    <row r="85" spans="1:7" ht="326.25" x14ac:dyDescent="0.25">
      <c r="A85" s="12"/>
      <c r="B85" s="12"/>
      <c r="C85" s="12"/>
      <c r="D85" s="13" t="s">
        <v>137</v>
      </c>
      <c r="E85" s="12"/>
      <c r="F85" s="12"/>
      <c r="G85" s="12"/>
    </row>
    <row r="86" spans="1:7" x14ac:dyDescent="0.25">
      <c r="A86" s="8" t="s">
        <v>138</v>
      </c>
      <c r="B86" s="9" t="s">
        <v>14</v>
      </c>
      <c r="C86" s="9" t="s">
        <v>76</v>
      </c>
      <c r="D86" s="13" t="s">
        <v>77</v>
      </c>
      <c r="E86" s="10">
        <v>1</v>
      </c>
      <c r="F86" s="10">
        <v>5760.9</v>
      </c>
      <c r="G86" s="11">
        <f>ROUND(E86*F86,2)</f>
        <v>5760.9</v>
      </c>
    </row>
    <row r="87" spans="1:7" ht="409.5" x14ac:dyDescent="0.25">
      <c r="A87" s="12"/>
      <c r="B87" s="12"/>
      <c r="C87" s="12"/>
      <c r="D87" s="13" t="s">
        <v>139</v>
      </c>
      <c r="E87" s="12"/>
      <c r="F87" s="12"/>
      <c r="G87" s="12"/>
    </row>
    <row r="88" spans="1:7" x14ac:dyDescent="0.25">
      <c r="A88" s="8" t="s">
        <v>140</v>
      </c>
      <c r="B88" s="9" t="s">
        <v>14</v>
      </c>
      <c r="C88" s="9" t="s">
        <v>76</v>
      </c>
      <c r="D88" s="13" t="s">
        <v>80</v>
      </c>
      <c r="E88" s="10">
        <v>1</v>
      </c>
      <c r="F88" s="10">
        <v>200.03</v>
      </c>
      <c r="G88" s="11">
        <f>ROUND(E88*F88,2)</f>
        <v>200.03</v>
      </c>
    </row>
    <row r="89" spans="1:7" ht="90" x14ac:dyDescent="0.25">
      <c r="A89" s="12"/>
      <c r="B89" s="12"/>
      <c r="C89" s="12"/>
      <c r="D89" s="13" t="s">
        <v>81</v>
      </c>
      <c r="E89" s="12"/>
      <c r="F89" s="12"/>
      <c r="G89" s="12"/>
    </row>
    <row r="90" spans="1:7" ht="22.5" x14ac:dyDescent="0.25">
      <c r="A90" s="8" t="s">
        <v>141</v>
      </c>
      <c r="B90" s="9" t="s">
        <v>14</v>
      </c>
      <c r="C90" s="9" t="s">
        <v>76</v>
      </c>
      <c r="D90" s="13" t="s">
        <v>142</v>
      </c>
      <c r="E90" s="10">
        <v>1</v>
      </c>
      <c r="F90" s="10">
        <v>2872.45</v>
      </c>
      <c r="G90" s="11">
        <f>ROUND(E90*F90,2)</f>
        <v>2872.45</v>
      </c>
    </row>
    <row r="91" spans="1:7" ht="360" x14ac:dyDescent="0.25">
      <c r="A91" s="12"/>
      <c r="B91" s="12"/>
      <c r="C91" s="12"/>
      <c r="D91" s="13" t="s">
        <v>143</v>
      </c>
      <c r="E91" s="12"/>
      <c r="F91" s="12"/>
      <c r="G91" s="12"/>
    </row>
    <row r="92" spans="1:7" ht="22.5" x14ac:dyDescent="0.25">
      <c r="A92" s="8" t="s">
        <v>144</v>
      </c>
      <c r="B92" s="9" t="s">
        <v>14</v>
      </c>
      <c r="C92" s="9" t="s">
        <v>34</v>
      </c>
      <c r="D92" s="13" t="s">
        <v>70</v>
      </c>
      <c r="E92" s="10">
        <v>199.02</v>
      </c>
      <c r="F92" s="10">
        <v>9.8000000000000007</v>
      </c>
      <c r="G92" s="11">
        <f>ROUND(E92*F92,2)</f>
        <v>1950.4</v>
      </c>
    </row>
    <row r="93" spans="1:7" ht="409.5" x14ac:dyDescent="0.25">
      <c r="A93" s="12"/>
      <c r="B93" s="12"/>
      <c r="C93" s="12"/>
      <c r="D93" s="13" t="s">
        <v>145</v>
      </c>
      <c r="E93" s="12"/>
      <c r="F93" s="12"/>
      <c r="G93" s="12"/>
    </row>
    <row r="94" spans="1:7" ht="22.5" x14ac:dyDescent="0.25">
      <c r="A94" s="8" t="s">
        <v>146</v>
      </c>
      <c r="B94" s="9" t="s">
        <v>14</v>
      </c>
      <c r="C94" s="9" t="s">
        <v>34</v>
      </c>
      <c r="D94" s="13" t="s">
        <v>147</v>
      </c>
      <c r="E94" s="10">
        <v>18.05</v>
      </c>
      <c r="F94" s="10">
        <v>71.81</v>
      </c>
      <c r="G94" s="11">
        <f>ROUND(E94*F94,2)</f>
        <v>1296.17</v>
      </c>
    </row>
    <row r="95" spans="1:7" ht="409.5" x14ac:dyDescent="0.25">
      <c r="A95" s="12"/>
      <c r="B95" s="12"/>
      <c r="C95" s="12"/>
      <c r="D95" s="13" t="s">
        <v>148</v>
      </c>
      <c r="E95" s="12"/>
      <c r="F95" s="12"/>
      <c r="G95" s="12"/>
    </row>
    <row r="96" spans="1:7" x14ac:dyDescent="0.25">
      <c r="A96" s="8" t="s">
        <v>149</v>
      </c>
      <c r="B96" s="9" t="s">
        <v>14</v>
      </c>
      <c r="C96" s="9" t="s">
        <v>76</v>
      </c>
      <c r="D96" s="13" t="s">
        <v>150</v>
      </c>
      <c r="E96" s="10">
        <v>5</v>
      </c>
      <c r="F96" s="10">
        <v>172.83</v>
      </c>
      <c r="G96" s="11">
        <f>ROUND(E96*F96,2)</f>
        <v>864.15</v>
      </c>
    </row>
    <row r="97" spans="1:7" ht="409.5" x14ac:dyDescent="0.25">
      <c r="A97" s="12"/>
      <c r="B97" s="12"/>
      <c r="C97" s="12"/>
      <c r="D97" s="13" t="s">
        <v>151</v>
      </c>
      <c r="E97" s="12"/>
      <c r="F97" s="12"/>
      <c r="G97" s="12"/>
    </row>
    <row r="98" spans="1:7" ht="22.5" x14ac:dyDescent="0.25">
      <c r="A98" s="8" t="s">
        <v>152</v>
      </c>
      <c r="B98" s="9" t="s">
        <v>14</v>
      </c>
      <c r="C98" s="9" t="s">
        <v>76</v>
      </c>
      <c r="D98" s="13" t="s">
        <v>153</v>
      </c>
      <c r="E98" s="10">
        <v>9</v>
      </c>
      <c r="F98" s="10">
        <v>205.36</v>
      </c>
      <c r="G98" s="11">
        <f>ROUND(E98*F98,2)</f>
        <v>1848.24</v>
      </c>
    </row>
    <row r="99" spans="1:7" ht="409.5" x14ac:dyDescent="0.25">
      <c r="A99" s="12"/>
      <c r="B99" s="12"/>
      <c r="C99" s="12"/>
      <c r="D99" s="13" t="s">
        <v>154</v>
      </c>
      <c r="E99" s="12"/>
      <c r="F99" s="12"/>
      <c r="G99" s="12"/>
    </row>
    <row r="100" spans="1:7" x14ac:dyDescent="0.25">
      <c r="A100" s="8" t="s">
        <v>155</v>
      </c>
      <c r="B100" s="9" t="s">
        <v>14</v>
      </c>
      <c r="C100" s="9" t="s">
        <v>76</v>
      </c>
      <c r="D100" s="13" t="s">
        <v>156</v>
      </c>
      <c r="E100" s="10">
        <v>9</v>
      </c>
      <c r="F100" s="10">
        <v>288.05</v>
      </c>
      <c r="G100" s="11">
        <f>ROUND(E100*F100,2)</f>
        <v>2592.4499999999998</v>
      </c>
    </row>
    <row r="101" spans="1:7" ht="409.5" x14ac:dyDescent="0.25">
      <c r="A101" s="12"/>
      <c r="B101" s="12"/>
      <c r="C101" s="12"/>
      <c r="D101" s="13" t="s">
        <v>157</v>
      </c>
      <c r="E101" s="12"/>
      <c r="F101" s="12"/>
      <c r="G101" s="12"/>
    </row>
    <row r="102" spans="1:7" ht="22.5" x14ac:dyDescent="0.25">
      <c r="A102" s="8" t="s">
        <v>158</v>
      </c>
      <c r="B102" s="9" t="s">
        <v>14</v>
      </c>
      <c r="C102" s="9" t="s">
        <v>159</v>
      </c>
      <c r="D102" s="13" t="s">
        <v>160</v>
      </c>
      <c r="E102" s="10">
        <v>1</v>
      </c>
      <c r="F102" s="10">
        <v>648.1</v>
      </c>
      <c r="G102" s="11">
        <f>ROUND(E102*F102,2)</f>
        <v>648.1</v>
      </c>
    </row>
    <row r="103" spans="1:7" ht="409.5" x14ac:dyDescent="0.25">
      <c r="A103" s="12"/>
      <c r="B103" s="12"/>
      <c r="C103" s="12"/>
      <c r="D103" s="13" t="s">
        <v>161</v>
      </c>
      <c r="E103" s="12"/>
      <c r="F103" s="12"/>
      <c r="G103" s="12"/>
    </row>
    <row r="104" spans="1:7" x14ac:dyDescent="0.25">
      <c r="A104" s="8" t="s">
        <v>162</v>
      </c>
      <c r="B104" s="9" t="s">
        <v>14</v>
      </c>
      <c r="C104" s="9" t="s">
        <v>34</v>
      </c>
      <c r="D104" s="13" t="s">
        <v>163</v>
      </c>
      <c r="E104" s="10">
        <v>199.02</v>
      </c>
      <c r="F104" s="10">
        <v>1.88</v>
      </c>
      <c r="G104" s="11">
        <f>ROUND(E104*F104,2)</f>
        <v>374.16</v>
      </c>
    </row>
    <row r="105" spans="1:7" ht="409.5" x14ac:dyDescent="0.25">
      <c r="A105" s="12"/>
      <c r="B105" s="12"/>
      <c r="C105" s="12"/>
      <c r="D105" s="13" t="s">
        <v>164</v>
      </c>
      <c r="E105" s="12"/>
      <c r="F105" s="12"/>
      <c r="G105" s="12"/>
    </row>
    <row r="106" spans="1:7" ht="22.5" x14ac:dyDescent="0.25">
      <c r="A106" s="8" t="s">
        <v>91</v>
      </c>
      <c r="B106" s="9" t="s">
        <v>14</v>
      </c>
      <c r="C106" s="9" t="s">
        <v>76</v>
      </c>
      <c r="D106" s="13" t="s">
        <v>92</v>
      </c>
      <c r="E106" s="10">
        <v>156</v>
      </c>
      <c r="F106" s="10">
        <v>7</v>
      </c>
      <c r="G106" s="11">
        <f>ROUND(E106*F106,2)</f>
        <v>1092</v>
      </c>
    </row>
    <row r="107" spans="1:7" ht="409.5" x14ac:dyDescent="0.25">
      <c r="A107" s="12"/>
      <c r="B107" s="12"/>
      <c r="C107" s="12"/>
      <c r="D107" s="13" t="s">
        <v>93</v>
      </c>
      <c r="E107" s="12"/>
      <c r="F107" s="12"/>
      <c r="G107" s="12"/>
    </row>
    <row r="108" spans="1:7" ht="22.5" x14ac:dyDescent="0.25">
      <c r="A108" s="8" t="s">
        <v>165</v>
      </c>
      <c r="B108" s="9" t="s">
        <v>14</v>
      </c>
      <c r="C108" s="9" t="s">
        <v>76</v>
      </c>
      <c r="D108" s="13" t="s">
        <v>166</v>
      </c>
      <c r="E108" s="10">
        <v>20</v>
      </c>
      <c r="F108" s="10">
        <v>38.409999999999997</v>
      </c>
      <c r="G108" s="11">
        <f>ROUND(E108*F108,2)</f>
        <v>768.2</v>
      </c>
    </row>
    <row r="109" spans="1:7" ht="409.5" x14ac:dyDescent="0.25">
      <c r="A109" s="12"/>
      <c r="B109" s="12"/>
      <c r="C109" s="12"/>
      <c r="D109" s="13" t="s">
        <v>167</v>
      </c>
      <c r="E109" s="12"/>
      <c r="F109" s="12"/>
      <c r="G109" s="12"/>
    </row>
    <row r="110" spans="1:7" x14ac:dyDescent="0.25">
      <c r="A110" s="8" t="s">
        <v>168</v>
      </c>
      <c r="B110" s="9" t="s">
        <v>14</v>
      </c>
      <c r="C110" s="9" t="s">
        <v>76</v>
      </c>
      <c r="D110" s="13" t="s">
        <v>169</v>
      </c>
      <c r="E110" s="10">
        <v>9</v>
      </c>
      <c r="F110" s="10">
        <v>471.18</v>
      </c>
      <c r="G110" s="11">
        <f>ROUND(E110*F110,2)</f>
        <v>4240.62</v>
      </c>
    </row>
    <row r="111" spans="1:7" ht="409.5" x14ac:dyDescent="0.25">
      <c r="A111" s="12"/>
      <c r="B111" s="12"/>
      <c r="C111" s="12"/>
      <c r="D111" s="13" t="s">
        <v>170</v>
      </c>
      <c r="E111" s="12"/>
      <c r="F111" s="12"/>
      <c r="G111" s="12"/>
    </row>
    <row r="112" spans="1:7" ht="22.5" x14ac:dyDescent="0.25">
      <c r="A112" s="8" t="s">
        <v>171</v>
      </c>
      <c r="B112" s="9" t="s">
        <v>14</v>
      </c>
      <c r="C112" s="9" t="s">
        <v>34</v>
      </c>
      <c r="D112" s="13" t="s">
        <v>172</v>
      </c>
      <c r="E112" s="10">
        <v>199.02</v>
      </c>
      <c r="F112" s="10">
        <v>8.11</v>
      </c>
      <c r="G112" s="11">
        <f>ROUND(E112*F112,2)</f>
        <v>1614.05</v>
      </c>
    </row>
    <row r="113" spans="1:7" ht="409.5" x14ac:dyDescent="0.25">
      <c r="A113" s="12"/>
      <c r="B113" s="12"/>
      <c r="C113" s="12"/>
      <c r="D113" s="13" t="s">
        <v>173</v>
      </c>
      <c r="E113" s="12"/>
      <c r="F113" s="12"/>
      <c r="G113" s="12"/>
    </row>
    <row r="114" spans="1:7" ht="22.5" x14ac:dyDescent="0.25">
      <c r="A114" s="8" t="s">
        <v>174</v>
      </c>
      <c r="B114" s="9" t="s">
        <v>14</v>
      </c>
      <c r="C114" s="9" t="s">
        <v>34</v>
      </c>
      <c r="D114" s="13" t="s">
        <v>175</v>
      </c>
      <c r="E114" s="10">
        <v>199.02</v>
      </c>
      <c r="F114" s="10">
        <v>4.58</v>
      </c>
      <c r="G114" s="11">
        <f>ROUND(E114*F114,2)</f>
        <v>911.51</v>
      </c>
    </row>
    <row r="115" spans="1:7" ht="409.5" x14ac:dyDescent="0.25">
      <c r="A115" s="12"/>
      <c r="B115" s="12"/>
      <c r="C115" s="12"/>
      <c r="D115" s="13" t="s">
        <v>176</v>
      </c>
      <c r="E115" s="12"/>
      <c r="F115" s="12"/>
      <c r="G115" s="12"/>
    </row>
    <row r="116" spans="1:7" ht="22.5" x14ac:dyDescent="0.25">
      <c r="A116" s="8" t="s">
        <v>177</v>
      </c>
      <c r="B116" s="9" t="s">
        <v>14</v>
      </c>
      <c r="C116" s="9" t="s">
        <v>34</v>
      </c>
      <c r="D116" s="13" t="s">
        <v>178</v>
      </c>
      <c r="E116" s="10">
        <v>199.02</v>
      </c>
      <c r="F116" s="10">
        <v>5.26</v>
      </c>
      <c r="G116" s="11">
        <f>ROUND(E116*F116,2)</f>
        <v>1046.8499999999999</v>
      </c>
    </row>
    <row r="117" spans="1:7" ht="409.5" x14ac:dyDescent="0.25">
      <c r="A117" s="12"/>
      <c r="B117" s="12"/>
      <c r="C117" s="12"/>
      <c r="D117" s="13" t="s">
        <v>179</v>
      </c>
      <c r="E117" s="12"/>
      <c r="F117" s="12"/>
      <c r="G117" s="12"/>
    </row>
    <row r="118" spans="1:7" ht="22.5" x14ac:dyDescent="0.25">
      <c r="A118" s="8" t="s">
        <v>180</v>
      </c>
      <c r="B118" s="9" t="s">
        <v>14</v>
      </c>
      <c r="C118" s="9" t="s">
        <v>34</v>
      </c>
      <c r="D118" s="13" t="s">
        <v>181</v>
      </c>
      <c r="E118" s="10">
        <v>199.02</v>
      </c>
      <c r="F118" s="10">
        <v>3.06</v>
      </c>
      <c r="G118" s="11">
        <f>ROUND(E118*F118,2)</f>
        <v>609</v>
      </c>
    </row>
    <row r="119" spans="1:7" ht="409.5" x14ac:dyDescent="0.25">
      <c r="A119" s="12"/>
      <c r="B119" s="12"/>
      <c r="C119" s="12"/>
      <c r="D119" s="13" t="s">
        <v>182</v>
      </c>
      <c r="E119" s="12"/>
      <c r="F119" s="12"/>
      <c r="G119" s="12"/>
    </row>
    <row r="120" spans="1:7" ht="22.5" x14ac:dyDescent="0.25">
      <c r="A120" s="8" t="s">
        <v>183</v>
      </c>
      <c r="B120" s="9" t="s">
        <v>14</v>
      </c>
      <c r="C120" s="9" t="s">
        <v>34</v>
      </c>
      <c r="D120" s="13" t="s">
        <v>184</v>
      </c>
      <c r="E120" s="10">
        <v>199.02</v>
      </c>
      <c r="F120" s="10">
        <v>10.119999999999999</v>
      </c>
      <c r="G120" s="11">
        <f>ROUND(E120*F120,2)</f>
        <v>2014.08</v>
      </c>
    </row>
    <row r="121" spans="1:7" ht="409.5" x14ac:dyDescent="0.25">
      <c r="A121" s="12"/>
      <c r="B121" s="12"/>
      <c r="C121" s="12"/>
      <c r="D121" s="13" t="s">
        <v>185</v>
      </c>
      <c r="E121" s="12"/>
      <c r="F121" s="12"/>
      <c r="G121" s="12"/>
    </row>
    <row r="122" spans="1:7" ht="22.5" x14ac:dyDescent="0.25">
      <c r="A122" s="8" t="s">
        <v>186</v>
      </c>
      <c r="B122" s="9" t="s">
        <v>14</v>
      </c>
      <c r="C122" s="9" t="s">
        <v>34</v>
      </c>
      <c r="D122" s="13" t="s">
        <v>187</v>
      </c>
      <c r="E122" s="10">
        <v>199.02</v>
      </c>
      <c r="F122" s="10">
        <v>6.34</v>
      </c>
      <c r="G122" s="11">
        <f>ROUND(E122*F122,2)</f>
        <v>1261.79</v>
      </c>
    </row>
    <row r="123" spans="1:7" ht="409.5" x14ac:dyDescent="0.25">
      <c r="A123" s="12"/>
      <c r="B123" s="12"/>
      <c r="C123" s="12"/>
      <c r="D123" s="13" t="s">
        <v>188</v>
      </c>
      <c r="E123" s="12"/>
      <c r="F123" s="12"/>
      <c r="G123" s="12"/>
    </row>
    <row r="124" spans="1:7" x14ac:dyDescent="0.25">
      <c r="A124" s="8" t="s">
        <v>189</v>
      </c>
      <c r="B124" s="9" t="s">
        <v>14</v>
      </c>
      <c r="C124" s="9" t="s">
        <v>34</v>
      </c>
      <c r="D124" s="13" t="s">
        <v>190</v>
      </c>
      <c r="E124" s="10">
        <v>199.02</v>
      </c>
      <c r="F124" s="10">
        <v>15.19</v>
      </c>
      <c r="G124" s="11">
        <f>ROUND(E124*F124,2)</f>
        <v>3023.11</v>
      </c>
    </row>
    <row r="125" spans="1:7" ht="409.5" x14ac:dyDescent="0.25">
      <c r="A125" s="12"/>
      <c r="B125" s="12"/>
      <c r="C125" s="12"/>
      <c r="D125" s="13" t="s">
        <v>191</v>
      </c>
      <c r="E125" s="12"/>
      <c r="F125" s="12"/>
      <c r="G125" s="12"/>
    </row>
    <row r="126" spans="1:7" ht="22.5" x14ac:dyDescent="0.25">
      <c r="A126" s="8" t="s">
        <v>192</v>
      </c>
      <c r="B126" s="9" t="s">
        <v>14</v>
      </c>
      <c r="C126" s="9" t="s">
        <v>34</v>
      </c>
      <c r="D126" s="13" t="s">
        <v>104</v>
      </c>
      <c r="E126" s="10">
        <v>199.02</v>
      </c>
      <c r="F126" s="10">
        <v>14.86</v>
      </c>
      <c r="G126" s="11">
        <f>ROUND(E126*F126,2)</f>
        <v>2957.44</v>
      </c>
    </row>
    <row r="127" spans="1:7" ht="360" x14ac:dyDescent="0.25">
      <c r="A127" s="12"/>
      <c r="B127" s="12"/>
      <c r="C127" s="12"/>
      <c r="D127" s="13" t="s">
        <v>193</v>
      </c>
      <c r="E127" s="12"/>
      <c r="F127" s="12"/>
      <c r="G127" s="12"/>
    </row>
    <row r="128" spans="1:7" ht="22.5" x14ac:dyDescent="0.25">
      <c r="A128" s="8" t="s">
        <v>194</v>
      </c>
      <c r="B128" s="9" t="s">
        <v>14</v>
      </c>
      <c r="C128" s="9" t="s">
        <v>34</v>
      </c>
      <c r="D128" s="13" t="s">
        <v>195</v>
      </c>
      <c r="E128" s="10">
        <v>199.02</v>
      </c>
      <c r="F128" s="10">
        <v>15.67</v>
      </c>
      <c r="G128" s="11">
        <f>ROUND(E128*F128,2)</f>
        <v>3118.64</v>
      </c>
    </row>
    <row r="129" spans="1:7" ht="409.5" x14ac:dyDescent="0.25">
      <c r="A129" s="12"/>
      <c r="B129" s="12"/>
      <c r="C129" s="12"/>
      <c r="D129" s="13" t="s">
        <v>196</v>
      </c>
      <c r="E129" s="12"/>
      <c r="F129" s="12"/>
      <c r="G129" s="12"/>
    </row>
    <row r="130" spans="1:7" ht="22.5" x14ac:dyDescent="0.25">
      <c r="A130" s="8" t="s">
        <v>197</v>
      </c>
      <c r="B130" s="9" t="s">
        <v>14</v>
      </c>
      <c r="C130" s="9" t="s">
        <v>34</v>
      </c>
      <c r="D130" s="13" t="s">
        <v>198</v>
      </c>
      <c r="E130" s="10">
        <v>199.02</v>
      </c>
      <c r="F130" s="10">
        <v>5.94</v>
      </c>
      <c r="G130" s="11">
        <f>ROUND(E130*F130,2)</f>
        <v>1182.18</v>
      </c>
    </row>
    <row r="131" spans="1:7" ht="371.25" x14ac:dyDescent="0.25">
      <c r="A131" s="12"/>
      <c r="B131" s="12"/>
      <c r="C131" s="12"/>
      <c r="D131" s="13" t="s">
        <v>199</v>
      </c>
      <c r="E131" s="12"/>
      <c r="F131" s="12"/>
      <c r="G131" s="12"/>
    </row>
    <row r="132" spans="1:7" ht="22.5" x14ac:dyDescent="0.25">
      <c r="A132" s="8" t="s">
        <v>200</v>
      </c>
      <c r="B132" s="9" t="s">
        <v>14</v>
      </c>
      <c r="C132" s="9" t="s">
        <v>34</v>
      </c>
      <c r="D132" s="13" t="s">
        <v>201</v>
      </c>
      <c r="E132" s="10">
        <v>199.02</v>
      </c>
      <c r="F132" s="10">
        <v>8.0299999999999994</v>
      </c>
      <c r="G132" s="11">
        <f>ROUND(E132*F132,2)</f>
        <v>1598.13</v>
      </c>
    </row>
    <row r="133" spans="1:7" ht="409.5" x14ac:dyDescent="0.25">
      <c r="A133" s="12"/>
      <c r="B133" s="12"/>
      <c r="C133" s="12"/>
      <c r="D133" s="13" t="s">
        <v>202</v>
      </c>
      <c r="E133" s="12"/>
      <c r="F133" s="12"/>
      <c r="G133" s="12"/>
    </row>
    <row r="134" spans="1:7" x14ac:dyDescent="0.25">
      <c r="A134" s="8" t="s">
        <v>203</v>
      </c>
      <c r="B134" s="9" t="s">
        <v>14</v>
      </c>
      <c r="C134" s="9" t="s">
        <v>34</v>
      </c>
      <c r="D134" s="13" t="s">
        <v>204</v>
      </c>
      <c r="E134" s="10">
        <v>199.02</v>
      </c>
      <c r="F134" s="10">
        <v>22.77</v>
      </c>
      <c r="G134" s="11">
        <f>ROUND(E134*F134,2)</f>
        <v>4531.6899999999996</v>
      </c>
    </row>
    <row r="135" spans="1:7" ht="409.5" x14ac:dyDescent="0.25">
      <c r="A135" s="12"/>
      <c r="B135" s="12"/>
      <c r="C135" s="12"/>
      <c r="D135" s="13" t="s">
        <v>205</v>
      </c>
      <c r="E135" s="12"/>
      <c r="F135" s="12"/>
      <c r="G135" s="12"/>
    </row>
    <row r="136" spans="1:7" ht="22.5" x14ac:dyDescent="0.25">
      <c r="A136" s="8" t="s">
        <v>206</v>
      </c>
      <c r="B136" s="9" t="s">
        <v>14</v>
      </c>
      <c r="C136" s="9" t="s">
        <v>34</v>
      </c>
      <c r="D136" s="13" t="s">
        <v>207</v>
      </c>
      <c r="E136" s="10">
        <v>55.99</v>
      </c>
      <c r="F136" s="10">
        <v>25.57</v>
      </c>
      <c r="G136" s="11">
        <f>ROUND(E136*F136,2)</f>
        <v>1431.66</v>
      </c>
    </row>
    <row r="137" spans="1:7" ht="409.5" x14ac:dyDescent="0.25">
      <c r="A137" s="12"/>
      <c r="B137" s="12"/>
      <c r="C137" s="12"/>
      <c r="D137" s="13" t="s">
        <v>208</v>
      </c>
      <c r="E137" s="12"/>
      <c r="F137" s="12"/>
      <c r="G137" s="12"/>
    </row>
    <row r="138" spans="1:7" ht="22.5" x14ac:dyDescent="0.25">
      <c r="A138" s="8" t="s">
        <v>209</v>
      </c>
      <c r="B138" s="9" t="s">
        <v>14</v>
      </c>
      <c r="C138" s="9" t="s">
        <v>50</v>
      </c>
      <c r="D138" s="13" t="s">
        <v>210</v>
      </c>
      <c r="E138" s="10">
        <v>14.93</v>
      </c>
      <c r="F138" s="10">
        <v>70.510000000000005</v>
      </c>
      <c r="G138" s="11">
        <f>ROUND(E138*F138,2)</f>
        <v>1052.71</v>
      </c>
    </row>
    <row r="139" spans="1:7" ht="409.5" x14ac:dyDescent="0.25">
      <c r="A139" s="12"/>
      <c r="B139" s="12"/>
      <c r="C139" s="12"/>
      <c r="D139" s="13" t="s">
        <v>211</v>
      </c>
      <c r="E139" s="12"/>
      <c r="F139" s="12"/>
      <c r="G139" s="12"/>
    </row>
    <row r="140" spans="1:7" ht="22.5" x14ac:dyDescent="0.25">
      <c r="A140" s="8" t="s">
        <v>212</v>
      </c>
      <c r="B140" s="9" t="s">
        <v>14</v>
      </c>
      <c r="C140" s="9" t="s">
        <v>76</v>
      </c>
      <c r="D140" s="13" t="s">
        <v>213</v>
      </c>
      <c r="E140" s="10">
        <v>20</v>
      </c>
      <c r="F140" s="10">
        <v>6.8</v>
      </c>
      <c r="G140" s="11">
        <f>ROUND(E140*F140,2)</f>
        <v>136</v>
      </c>
    </row>
    <row r="141" spans="1:7" ht="409.5" x14ac:dyDescent="0.25">
      <c r="A141" s="12"/>
      <c r="B141" s="12"/>
      <c r="C141" s="12"/>
      <c r="D141" s="13" t="s">
        <v>214</v>
      </c>
      <c r="E141" s="12"/>
      <c r="F141" s="12"/>
      <c r="G141" s="12"/>
    </row>
    <row r="142" spans="1:7" ht="22.5" x14ac:dyDescent="0.25">
      <c r="A142" s="8" t="s">
        <v>215</v>
      </c>
      <c r="B142" s="9" t="s">
        <v>14</v>
      </c>
      <c r="C142" s="9" t="s">
        <v>34</v>
      </c>
      <c r="D142" s="13" t="s">
        <v>107</v>
      </c>
      <c r="E142" s="10">
        <v>199.02</v>
      </c>
      <c r="F142" s="10">
        <v>2.94</v>
      </c>
      <c r="G142" s="11">
        <f>ROUND(E142*F142,2)</f>
        <v>585.12</v>
      </c>
    </row>
    <row r="143" spans="1:7" ht="409.5" x14ac:dyDescent="0.25">
      <c r="A143" s="12"/>
      <c r="B143" s="12"/>
      <c r="C143" s="12"/>
      <c r="D143" s="13" t="s">
        <v>216</v>
      </c>
      <c r="E143" s="12"/>
      <c r="F143" s="12"/>
      <c r="G143" s="12"/>
    </row>
    <row r="144" spans="1:7" ht="22.5" x14ac:dyDescent="0.25">
      <c r="A144" s="8" t="s">
        <v>217</v>
      </c>
      <c r="B144" s="9" t="s">
        <v>14</v>
      </c>
      <c r="C144" s="9" t="s">
        <v>34</v>
      </c>
      <c r="D144" s="13" t="s">
        <v>218</v>
      </c>
      <c r="E144" s="10">
        <v>18.05</v>
      </c>
      <c r="F144" s="10">
        <v>99.21</v>
      </c>
      <c r="G144" s="11">
        <f>ROUND(E144*F144,2)</f>
        <v>1790.74</v>
      </c>
    </row>
    <row r="145" spans="1:7" ht="409.5" x14ac:dyDescent="0.25">
      <c r="A145" s="12"/>
      <c r="B145" s="12"/>
      <c r="C145" s="12"/>
      <c r="D145" s="13" t="s">
        <v>219</v>
      </c>
      <c r="E145" s="12"/>
      <c r="F145" s="12"/>
      <c r="G145" s="12"/>
    </row>
    <row r="146" spans="1:7" ht="22.5" x14ac:dyDescent="0.25">
      <c r="A146" s="8" t="s">
        <v>220</v>
      </c>
      <c r="B146" s="9" t="s">
        <v>14</v>
      </c>
      <c r="C146" s="9" t="s">
        <v>34</v>
      </c>
      <c r="D146" s="13" t="s">
        <v>221</v>
      </c>
      <c r="E146" s="10">
        <v>18.05</v>
      </c>
      <c r="F146" s="10">
        <v>18.53</v>
      </c>
      <c r="G146" s="11">
        <f>ROUND(E146*F146,2)</f>
        <v>334.47</v>
      </c>
    </row>
    <row r="147" spans="1:7" ht="337.5" x14ac:dyDescent="0.25">
      <c r="A147" s="12"/>
      <c r="B147" s="12"/>
      <c r="C147" s="12"/>
      <c r="D147" s="13" t="s">
        <v>222</v>
      </c>
      <c r="E147" s="12"/>
      <c r="F147" s="12"/>
      <c r="G147" s="12"/>
    </row>
    <row r="148" spans="1:7" ht="22.5" x14ac:dyDescent="0.25">
      <c r="A148" s="8" t="s">
        <v>223</v>
      </c>
      <c r="B148" s="9" t="s">
        <v>14</v>
      </c>
      <c r="C148" s="9" t="s">
        <v>34</v>
      </c>
      <c r="D148" s="13" t="s">
        <v>224</v>
      </c>
      <c r="E148" s="10">
        <v>18.05</v>
      </c>
      <c r="F148" s="10">
        <v>6.87</v>
      </c>
      <c r="G148" s="11">
        <f>ROUND(E148*F148,2)</f>
        <v>124</v>
      </c>
    </row>
    <row r="149" spans="1:7" ht="405" x14ac:dyDescent="0.25">
      <c r="A149" s="12"/>
      <c r="B149" s="12"/>
      <c r="C149" s="12"/>
      <c r="D149" s="13" t="s">
        <v>225</v>
      </c>
      <c r="E149" s="12"/>
      <c r="F149" s="12"/>
      <c r="G149" s="12"/>
    </row>
    <row r="150" spans="1:7" ht="22.5" x14ac:dyDescent="0.25">
      <c r="A150" s="8" t="s">
        <v>226</v>
      </c>
      <c r="B150" s="9" t="s">
        <v>14</v>
      </c>
      <c r="C150" s="9" t="s">
        <v>76</v>
      </c>
      <c r="D150" s="13" t="s">
        <v>227</v>
      </c>
      <c r="E150" s="10">
        <v>20</v>
      </c>
      <c r="F150" s="10">
        <v>14.56</v>
      </c>
      <c r="G150" s="11">
        <f>ROUND(E150*F150,2)</f>
        <v>291.2</v>
      </c>
    </row>
    <row r="151" spans="1:7" ht="409.5" x14ac:dyDescent="0.25">
      <c r="A151" s="12"/>
      <c r="B151" s="12"/>
      <c r="C151" s="12"/>
      <c r="D151" s="13" t="s">
        <v>228</v>
      </c>
      <c r="E151" s="12"/>
      <c r="F151" s="12"/>
      <c r="G151" s="12"/>
    </row>
    <row r="152" spans="1:7" ht="22.5" x14ac:dyDescent="0.25">
      <c r="A152" s="8" t="s">
        <v>229</v>
      </c>
      <c r="B152" s="9" t="s">
        <v>14</v>
      </c>
      <c r="C152" s="9" t="s">
        <v>76</v>
      </c>
      <c r="D152" s="13" t="s">
        <v>230</v>
      </c>
      <c r="E152" s="10">
        <v>9</v>
      </c>
      <c r="F152" s="10">
        <v>40.19</v>
      </c>
      <c r="G152" s="11">
        <f>ROUND(E152*F152,2)</f>
        <v>361.71</v>
      </c>
    </row>
    <row r="153" spans="1:7" ht="409.5" x14ac:dyDescent="0.25">
      <c r="A153" s="12"/>
      <c r="B153" s="12"/>
      <c r="C153" s="12"/>
      <c r="D153" s="13" t="s">
        <v>231</v>
      </c>
      <c r="E153" s="12"/>
      <c r="F153" s="12"/>
      <c r="G153" s="12"/>
    </row>
    <row r="154" spans="1:7" x14ac:dyDescent="0.25">
      <c r="A154" s="8" t="s">
        <v>232</v>
      </c>
      <c r="B154" s="9" t="s">
        <v>14</v>
      </c>
      <c r="C154" s="9" t="s">
        <v>76</v>
      </c>
      <c r="D154" s="13" t="s">
        <v>233</v>
      </c>
      <c r="E154" s="10">
        <v>9</v>
      </c>
      <c r="F154" s="10">
        <v>4.92</v>
      </c>
      <c r="G154" s="11">
        <f>ROUND(E154*F154,2)</f>
        <v>44.28</v>
      </c>
    </row>
    <row r="155" spans="1:7" ht="371.25" x14ac:dyDescent="0.25">
      <c r="A155" s="12"/>
      <c r="B155" s="12"/>
      <c r="C155" s="12"/>
      <c r="D155" s="13" t="s">
        <v>234</v>
      </c>
      <c r="E155" s="12"/>
      <c r="F155" s="12"/>
      <c r="G155" s="12"/>
    </row>
    <row r="156" spans="1:7" ht="22.5" x14ac:dyDescent="0.25">
      <c r="A156" s="8" t="s">
        <v>235</v>
      </c>
      <c r="B156" s="9" t="s">
        <v>14</v>
      </c>
      <c r="C156" s="9" t="s">
        <v>34</v>
      </c>
      <c r="D156" s="13" t="s">
        <v>236</v>
      </c>
      <c r="E156" s="10">
        <v>199.02</v>
      </c>
      <c r="F156" s="10">
        <v>6.51</v>
      </c>
      <c r="G156" s="11">
        <f>ROUND(E156*F156,2)</f>
        <v>1295.6199999999999</v>
      </c>
    </row>
    <row r="157" spans="1:7" ht="409.5" x14ac:dyDescent="0.25">
      <c r="A157" s="12"/>
      <c r="B157" s="12"/>
      <c r="C157" s="12"/>
      <c r="D157" s="13" t="s">
        <v>237</v>
      </c>
      <c r="E157" s="12"/>
      <c r="F157" s="12"/>
      <c r="G157" s="12"/>
    </row>
    <row r="158" spans="1:7" ht="22.5" x14ac:dyDescent="0.25">
      <c r="A158" s="8" t="s">
        <v>238</v>
      </c>
      <c r="B158" s="9" t="s">
        <v>14</v>
      </c>
      <c r="C158" s="9" t="s">
        <v>34</v>
      </c>
      <c r="D158" s="13" t="s">
        <v>239</v>
      </c>
      <c r="E158" s="10">
        <v>199.02</v>
      </c>
      <c r="F158" s="10">
        <v>2.5</v>
      </c>
      <c r="G158" s="11">
        <f>ROUND(E158*F158,2)</f>
        <v>497.55</v>
      </c>
    </row>
    <row r="159" spans="1:7" ht="409.5" x14ac:dyDescent="0.25">
      <c r="A159" s="12"/>
      <c r="B159" s="12"/>
      <c r="C159" s="12"/>
      <c r="D159" s="13" t="s">
        <v>240</v>
      </c>
      <c r="E159" s="12"/>
      <c r="F159" s="12"/>
      <c r="G159" s="12"/>
    </row>
    <row r="160" spans="1:7" ht="22.5" x14ac:dyDescent="0.25">
      <c r="A160" s="8" t="s">
        <v>241</v>
      </c>
      <c r="B160" s="9" t="s">
        <v>14</v>
      </c>
      <c r="C160" s="9" t="s">
        <v>159</v>
      </c>
      <c r="D160" s="13" t="s">
        <v>242</v>
      </c>
      <c r="E160" s="10">
        <v>1</v>
      </c>
      <c r="F160" s="10">
        <v>260.04000000000002</v>
      </c>
      <c r="G160" s="11">
        <f>ROUND(E160*F160,2)</f>
        <v>260.04000000000002</v>
      </c>
    </row>
    <row r="161" spans="1:7" ht="371.25" x14ac:dyDescent="0.25">
      <c r="A161" s="12"/>
      <c r="B161" s="12"/>
      <c r="C161" s="12"/>
      <c r="D161" s="13" t="s">
        <v>243</v>
      </c>
      <c r="E161" s="12"/>
      <c r="F161" s="12"/>
      <c r="G161" s="12"/>
    </row>
    <row r="162" spans="1:7" ht="22.5" x14ac:dyDescent="0.25">
      <c r="A162" s="8" t="s">
        <v>244</v>
      </c>
      <c r="B162" s="9" t="s">
        <v>14</v>
      </c>
      <c r="C162" s="9" t="s">
        <v>34</v>
      </c>
      <c r="D162" s="13" t="s">
        <v>245</v>
      </c>
      <c r="E162" s="10">
        <v>199.02</v>
      </c>
      <c r="F162" s="10">
        <v>3.59</v>
      </c>
      <c r="G162" s="11">
        <f>ROUND(E162*F162,2)</f>
        <v>714.48</v>
      </c>
    </row>
    <row r="163" spans="1:7" ht="409.5" x14ac:dyDescent="0.25">
      <c r="A163" s="12"/>
      <c r="B163" s="12"/>
      <c r="C163" s="12"/>
      <c r="D163" s="13" t="s">
        <v>246</v>
      </c>
      <c r="E163" s="12"/>
      <c r="F163" s="12"/>
      <c r="G163" s="12"/>
    </row>
    <row r="164" spans="1:7" ht="22.5" x14ac:dyDescent="0.25">
      <c r="A164" s="8" t="s">
        <v>247</v>
      </c>
      <c r="B164" s="9" t="s">
        <v>14</v>
      </c>
      <c r="C164" s="9" t="s">
        <v>34</v>
      </c>
      <c r="D164" s="13" t="s">
        <v>248</v>
      </c>
      <c r="E164" s="10">
        <v>199.02</v>
      </c>
      <c r="F164" s="10">
        <v>4.54</v>
      </c>
      <c r="G164" s="11">
        <f>ROUND(E164*F164,2)</f>
        <v>903.55</v>
      </c>
    </row>
    <row r="165" spans="1:7" ht="409.5" x14ac:dyDescent="0.25">
      <c r="A165" s="12"/>
      <c r="B165" s="12"/>
      <c r="C165" s="12"/>
      <c r="D165" s="13" t="s">
        <v>249</v>
      </c>
      <c r="E165" s="12"/>
      <c r="F165" s="12"/>
      <c r="G165" s="12"/>
    </row>
    <row r="166" spans="1:7" x14ac:dyDescent="0.25">
      <c r="A166" s="12"/>
      <c r="B166" s="12"/>
      <c r="C166" s="12"/>
      <c r="D166" s="23" t="s">
        <v>250</v>
      </c>
      <c r="E166" s="10">
        <v>1</v>
      </c>
      <c r="F166" s="15">
        <f>G82+G84+G86+G88+G90+G92+G94+G96+G98+G100+G102+G104+G106+G108+G110+G112+G114+G116+G118+G120+G122+G124+G126+G128+G130+G132+G134+G136+G138+G140+G142+G144+G146+G148+G150+G152+G154+G156+G158+G160+G162+G164</f>
        <v>62040.07</v>
      </c>
      <c r="G166" s="15">
        <f>ROUND(E166*F166,2)</f>
        <v>62040.07</v>
      </c>
    </row>
    <row r="167" spans="1:7" ht="0.95" customHeight="1" x14ac:dyDescent="0.25">
      <c r="A167" s="16"/>
      <c r="B167" s="16"/>
      <c r="C167" s="16"/>
      <c r="D167" s="24"/>
      <c r="E167" s="16"/>
      <c r="F167" s="16"/>
      <c r="G167" s="16"/>
    </row>
    <row r="168" spans="1:7" x14ac:dyDescent="0.25">
      <c r="A168" s="17" t="s">
        <v>251</v>
      </c>
      <c r="B168" s="17" t="s">
        <v>10</v>
      </c>
      <c r="C168" s="17" t="s">
        <v>11</v>
      </c>
      <c r="D168" s="25" t="s">
        <v>252</v>
      </c>
      <c r="E168" s="18">
        <f>E189</f>
        <v>1</v>
      </c>
      <c r="F168" s="18">
        <f>F189</f>
        <v>26289.67</v>
      </c>
      <c r="G168" s="18">
        <f>G189</f>
        <v>26289.67</v>
      </c>
    </row>
    <row r="169" spans="1:7" x14ac:dyDescent="0.25">
      <c r="A169" s="8" t="s">
        <v>253</v>
      </c>
      <c r="B169" s="9" t="s">
        <v>14</v>
      </c>
      <c r="C169" s="9" t="s">
        <v>11</v>
      </c>
      <c r="D169" s="13" t="s">
        <v>133</v>
      </c>
      <c r="E169" s="10">
        <v>0</v>
      </c>
      <c r="F169" s="10">
        <v>0</v>
      </c>
      <c r="G169" s="11">
        <f>ROUND(E169*F169,2)</f>
        <v>0</v>
      </c>
    </row>
    <row r="170" spans="1:7" ht="409.5" x14ac:dyDescent="0.25">
      <c r="A170" s="12"/>
      <c r="B170" s="12"/>
      <c r="C170" s="12"/>
      <c r="D170" s="13" t="s">
        <v>134</v>
      </c>
      <c r="E170" s="12"/>
      <c r="F170" s="12"/>
      <c r="G170" s="12"/>
    </row>
    <row r="171" spans="1:7" x14ac:dyDescent="0.25">
      <c r="A171" s="8" t="s">
        <v>254</v>
      </c>
      <c r="B171" s="9" t="s">
        <v>14</v>
      </c>
      <c r="C171" s="9" t="s">
        <v>76</v>
      </c>
      <c r="D171" s="13" t="s">
        <v>77</v>
      </c>
      <c r="E171" s="10">
        <v>1</v>
      </c>
      <c r="F171" s="10">
        <v>96.02</v>
      </c>
      <c r="G171" s="11">
        <f>ROUND(E171*F171,2)</f>
        <v>96.02</v>
      </c>
    </row>
    <row r="172" spans="1:7" ht="326.25" x14ac:dyDescent="0.25">
      <c r="A172" s="12"/>
      <c r="B172" s="12"/>
      <c r="C172" s="12"/>
      <c r="D172" s="13" t="s">
        <v>255</v>
      </c>
      <c r="E172" s="12"/>
      <c r="F172" s="12"/>
      <c r="G172" s="12"/>
    </row>
    <row r="173" spans="1:7" ht="22.5" x14ac:dyDescent="0.25">
      <c r="A173" s="8" t="s">
        <v>256</v>
      </c>
      <c r="B173" s="9" t="s">
        <v>14</v>
      </c>
      <c r="C173" s="9" t="s">
        <v>34</v>
      </c>
      <c r="D173" s="13" t="s">
        <v>70</v>
      </c>
      <c r="E173" s="10">
        <v>702.86</v>
      </c>
      <c r="F173" s="10">
        <v>9.8000000000000007</v>
      </c>
      <c r="G173" s="11">
        <f>ROUND(E173*F173,2)</f>
        <v>6888.03</v>
      </c>
    </row>
    <row r="174" spans="1:7" ht="409.5" x14ac:dyDescent="0.25">
      <c r="A174" s="12"/>
      <c r="B174" s="12"/>
      <c r="C174" s="12"/>
      <c r="D174" s="13" t="s">
        <v>71</v>
      </c>
      <c r="E174" s="12"/>
      <c r="F174" s="12"/>
      <c r="G174" s="12"/>
    </row>
    <row r="175" spans="1:7" x14ac:dyDescent="0.25">
      <c r="A175" s="8" t="s">
        <v>257</v>
      </c>
      <c r="B175" s="9" t="s">
        <v>14</v>
      </c>
      <c r="C175" s="9" t="s">
        <v>34</v>
      </c>
      <c r="D175" s="13" t="s">
        <v>163</v>
      </c>
      <c r="E175" s="10">
        <v>702.86</v>
      </c>
      <c r="F175" s="10">
        <v>1.76</v>
      </c>
      <c r="G175" s="11">
        <f>ROUND(E175*F175,2)</f>
        <v>1237.03</v>
      </c>
    </row>
    <row r="176" spans="1:7" ht="409.5" x14ac:dyDescent="0.25">
      <c r="A176" s="12"/>
      <c r="B176" s="12"/>
      <c r="C176" s="12"/>
      <c r="D176" s="13" t="s">
        <v>164</v>
      </c>
      <c r="E176" s="12"/>
      <c r="F176" s="12"/>
      <c r="G176" s="12"/>
    </row>
    <row r="177" spans="1:7" ht="22.5" x14ac:dyDescent="0.25">
      <c r="A177" s="8" t="s">
        <v>91</v>
      </c>
      <c r="B177" s="9" t="s">
        <v>14</v>
      </c>
      <c r="C177" s="9" t="s">
        <v>76</v>
      </c>
      <c r="D177" s="13" t="s">
        <v>92</v>
      </c>
      <c r="E177" s="10">
        <v>314</v>
      </c>
      <c r="F177" s="10">
        <v>7</v>
      </c>
      <c r="G177" s="11">
        <f>ROUND(E177*F177,2)</f>
        <v>2198</v>
      </c>
    </row>
    <row r="178" spans="1:7" ht="409.5" x14ac:dyDescent="0.25">
      <c r="A178" s="12"/>
      <c r="B178" s="12"/>
      <c r="C178" s="12"/>
      <c r="D178" s="13" t="s">
        <v>93</v>
      </c>
      <c r="E178" s="12"/>
      <c r="F178" s="12"/>
      <c r="G178" s="12"/>
    </row>
    <row r="179" spans="1:7" ht="22.5" x14ac:dyDescent="0.25">
      <c r="A179" s="8" t="s">
        <v>258</v>
      </c>
      <c r="B179" s="9" t="s">
        <v>14</v>
      </c>
      <c r="C179" s="9" t="s">
        <v>34</v>
      </c>
      <c r="D179" s="13" t="s">
        <v>178</v>
      </c>
      <c r="E179" s="10">
        <v>702.86</v>
      </c>
      <c r="F179" s="10">
        <v>0.31</v>
      </c>
      <c r="G179" s="11">
        <f>ROUND(E179*F179,2)</f>
        <v>217.89</v>
      </c>
    </row>
    <row r="180" spans="1:7" ht="409.5" x14ac:dyDescent="0.25">
      <c r="A180" s="12"/>
      <c r="B180" s="12"/>
      <c r="C180" s="12"/>
      <c r="D180" s="13" t="s">
        <v>179</v>
      </c>
      <c r="E180" s="12"/>
      <c r="F180" s="12"/>
      <c r="G180" s="12"/>
    </row>
    <row r="181" spans="1:7" ht="22.5" x14ac:dyDescent="0.25">
      <c r="A181" s="8" t="s">
        <v>259</v>
      </c>
      <c r="B181" s="9" t="s">
        <v>14</v>
      </c>
      <c r="C181" s="9" t="s">
        <v>34</v>
      </c>
      <c r="D181" s="13" t="s">
        <v>187</v>
      </c>
      <c r="E181" s="10">
        <v>702.86</v>
      </c>
      <c r="F181" s="10">
        <v>0.39</v>
      </c>
      <c r="G181" s="11">
        <f>ROUND(E181*F181,2)</f>
        <v>274.12</v>
      </c>
    </row>
    <row r="182" spans="1:7" ht="409.5" x14ac:dyDescent="0.25">
      <c r="A182" s="12"/>
      <c r="B182" s="12"/>
      <c r="C182" s="12"/>
      <c r="D182" s="13" t="s">
        <v>188</v>
      </c>
      <c r="E182" s="12"/>
      <c r="F182" s="12"/>
      <c r="G182" s="12"/>
    </row>
    <row r="183" spans="1:7" x14ac:dyDescent="0.25">
      <c r="A183" s="8" t="s">
        <v>260</v>
      </c>
      <c r="B183" s="9" t="s">
        <v>14</v>
      </c>
      <c r="C183" s="9" t="s">
        <v>34</v>
      </c>
      <c r="D183" s="13" t="s">
        <v>190</v>
      </c>
      <c r="E183" s="10">
        <v>702.86</v>
      </c>
      <c r="F183" s="10">
        <v>4.0999999999999996</v>
      </c>
      <c r="G183" s="11">
        <f>ROUND(E183*F183,2)</f>
        <v>2881.73</v>
      </c>
    </row>
    <row r="184" spans="1:7" ht="409.5" x14ac:dyDescent="0.25">
      <c r="A184" s="12"/>
      <c r="B184" s="12"/>
      <c r="C184" s="12"/>
      <c r="D184" s="13" t="s">
        <v>191</v>
      </c>
      <c r="E184" s="12"/>
      <c r="F184" s="12"/>
      <c r="G184" s="12"/>
    </row>
    <row r="185" spans="1:7" ht="22.5" x14ac:dyDescent="0.25">
      <c r="A185" s="8" t="s">
        <v>261</v>
      </c>
      <c r="B185" s="9" t="s">
        <v>14</v>
      </c>
      <c r="C185" s="9" t="s">
        <v>34</v>
      </c>
      <c r="D185" s="13" t="s">
        <v>262</v>
      </c>
      <c r="E185" s="10">
        <v>702.86</v>
      </c>
      <c r="F185" s="10">
        <v>15.14</v>
      </c>
      <c r="G185" s="11">
        <f>ROUND(E185*F185,2)</f>
        <v>10641.3</v>
      </c>
    </row>
    <row r="186" spans="1:7" ht="405" x14ac:dyDescent="0.25">
      <c r="A186" s="12"/>
      <c r="B186" s="12"/>
      <c r="C186" s="12"/>
      <c r="D186" s="13" t="s">
        <v>263</v>
      </c>
      <c r="E186" s="12"/>
      <c r="F186" s="12"/>
      <c r="G186" s="12"/>
    </row>
    <row r="187" spans="1:7" ht="22.5" x14ac:dyDescent="0.25">
      <c r="A187" s="8" t="s">
        <v>264</v>
      </c>
      <c r="B187" s="9" t="s">
        <v>14</v>
      </c>
      <c r="C187" s="9" t="s">
        <v>34</v>
      </c>
      <c r="D187" s="13" t="s">
        <v>265</v>
      </c>
      <c r="E187" s="10">
        <v>702.86</v>
      </c>
      <c r="F187" s="10">
        <v>2.64</v>
      </c>
      <c r="G187" s="11">
        <f>ROUND(E187*F187,2)</f>
        <v>1855.55</v>
      </c>
    </row>
    <row r="188" spans="1:7" ht="409.5" x14ac:dyDescent="0.25">
      <c r="A188" s="12"/>
      <c r="B188" s="12"/>
      <c r="C188" s="12"/>
      <c r="D188" s="13" t="s">
        <v>266</v>
      </c>
      <c r="E188" s="12"/>
      <c r="F188" s="12"/>
      <c r="G188" s="12"/>
    </row>
    <row r="189" spans="1:7" x14ac:dyDescent="0.25">
      <c r="A189" s="12"/>
      <c r="B189" s="12"/>
      <c r="C189" s="12"/>
      <c r="D189" s="23" t="s">
        <v>267</v>
      </c>
      <c r="E189" s="10">
        <v>1</v>
      </c>
      <c r="F189" s="15">
        <f>G169+G171+G173+G175+G177+G179+G181+G183+G185+G187</f>
        <v>26289.67</v>
      </c>
      <c r="G189" s="15">
        <f>ROUND(E189*F189,2)</f>
        <v>26289.67</v>
      </c>
    </row>
    <row r="190" spans="1:7" ht="0.95" customHeight="1" x14ac:dyDescent="0.25">
      <c r="A190" s="16"/>
      <c r="B190" s="16"/>
      <c r="C190" s="16"/>
      <c r="D190" s="24"/>
      <c r="E190" s="16"/>
      <c r="F190" s="16"/>
      <c r="G190" s="16"/>
    </row>
    <row r="191" spans="1:7" x14ac:dyDescent="0.25">
      <c r="A191" s="12"/>
      <c r="B191" s="12"/>
      <c r="C191" s="12"/>
      <c r="D191" s="23" t="s">
        <v>268</v>
      </c>
      <c r="E191" s="14">
        <v>1</v>
      </c>
      <c r="F191" s="15">
        <f>G81+G168</f>
        <v>88329.74</v>
      </c>
      <c r="G191" s="15">
        <f>ROUND(E191*F191,2)</f>
        <v>88329.74</v>
      </c>
    </row>
    <row r="192" spans="1:7" ht="0.95" customHeight="1" x14ac:dyDescent="0.25">
      <c r="A192" s="16"/>
      <c r="B192" s="16"/>
      <c r="C192" s="16"/>
      <c r="D192" s="24"/>
      <c r="E192" s="16"/>
      <c r="F192" s="16"/>
      <c r="G192" s="16"/>
    </row>
    <row r="193" spans="1:7" x14ac:dyDescent="0.25">
      <c r="A193" s="5" t="s">
        <v>269</v>
      </c>
      <c r="B193" s="5" t="s">
        <v>10</v>
      </c>
      <c r="C193" s="5" t="s">
        <v>11</v>
      </c>
      <c r="D193" s="22" t="s">
        <v>270</v>
      </c>
      <c r="E193" s="6">
        <f>E235</f>
        <v>1</v>
      </c>
      <c r="F193" s="7">
        <f>F235</f>
        <v>49570.17</v>
      </c>
      <c r="G193" s="7">
        <f>G235</f>
        <v>49570.17</v>
      </c>
    </row>
    <row r="194" spans="1:7" x14ac:dyDescent="0.25">
      <c r="A194" s="17" t="s">
        <v>271</v>
      </c>
      <c r="B194" s="17" t="s">
        <v>10</v>
      </c>
      <c r="C194" s="17" t="s">
        <v>11</v>
      </c>
      <c r="D194" s="25" t="s">
        <v>272</v>
      </c>
      <c r="E194" s="18">
        <f>E201</f>
        <v>1</v>
      </c>
      <c r="F194" s="18">
        <f>F201</f>
        <v>11511.09</v>
      </c>
      <c r="G194" s="18">
        <f>G201</f>
        <v>11511.09</v>
      </c>
    </row>
    <row r="195" spans="1:7" ht="22.5" x14ac:dyDescent="0.25">
      <c r="A195" s="8" t="s">
        <v>273</v>
      </c>
      <c r="B195" s="9" t="s">
        <v>14</v>
      </c>
      <c r="C195" s="9" t="s">
        <v>274</v>
      </c>
      <c r="D195" s="13" t="s">
        <v>275</v>
      </c>
      <c r="E195" s="10">
        <v>1.06</v>
      </c>
      <c r="F195" s="10">
        <v>120.89</v>
      </c>
      <c r="G195" s="11">
        <f>ROUND(E195*F195,2)</f>
        <v>128.13999999999999</v>
      </c>
    </row>
    <row r="196" spans="1:7" ht="56.25" x14ac:dyDescent="0.25">
      <c r="A196" s="12"/>
      <c r="B196" s="12"/>
      <c r="C196" s="12"/>
      <c r="D196" s="13" t="s">
        <v>276</v>
      </c>
      <c r="E196" s="12"/>
      <c r="F196" s="12"/>
      <c r="G196" s="12"/>
    </row>
    <row r="197" spans="1:7" x14ac:dyDescent="0.25">
      <c r="A197" s="8" t="s">
        <v>277</v>
      </c>
      <c r="B197" s="9" t="s">
        <v>14</v>
      </c>
      <c r="C197" s="9" t="s">
        <v>274</v>
      </c>
      <c r="D197" s="13" t="s">
        <v>278</v>
      </c>
      <c r="E197" s="10">
        <v>54.88</v>
      </c>
      <c r="F197" s="10">
        <v>166.14</v>
      </c>
      <c r="G197" s="11">
        <f>ROUND(E197*F197,2)</f>
        <v>9117.76</v>
      </c>
    </row>
    <row r="198" spans="1:7" ht="67.5" x14ac:dyDescent="0.25">
      <c r="A198" s="12"/>
      <c r="B198" s="12"/>
      <c r="C198" s="12"/>
      <c r="D198" s="13" t="s">
        <v>279</v>
      </c>
      <c r="E198" s="12"/>
      <c r="F198" s="12"/>
      <c r="G198" s="12"/>
    </row>
    <row r="199" spans="1:7" x14ac:dyDescent="0.25">
      <c r="A199" s="8" t="s">
        <v>280</v>
      </c>
      <c r="B199" s="9" t="s">
        <v>14</v>
      </c>
      <c r="C199" s="9" t="s">
        <v>274</v>
      </c>
      <c r="D199" s="13" t="s">
        <v>281</v>
      </c>
      <c r="E199" s="10">
        <v>17.11</v>
      </c>
      <c r="F199" s="10">
        <v>132.38999999999999</v>
      </c>
      <c r="G199" s="11">
        <f>ROUND(E199*F199,2)</f>
        <v>2265.19</v>
      </c>
    </row>
    <row r="200" spans="1:7" ht="67.5" x14ac:dyDescent="0.25">
      <c r="A200" s="12"/>
      <c r="B200" s="12"/>
      <c r="C200" s="12"/>
      <c r="D200" s="13" t="s">
        <v>282</v>
      </c>
      <c r="E200" s="12"/>
      <c r="F200" s="12"/>
      <c r="G200" s="12"/>
    </row>
    <row r="201" spans="1:7" x14ac:dyDescent="0.25">
      <c r="A201" s="12"/>
      <c r="B201" s="12"/>
      <c r="C201" s="12"/>
      <c r="D201" s="23" t="s">
        <v>283</v>
      </c>
      <c r="E201" s="10">
        <v>1</v>
      </c>
      <c r="F201" s="15">
        <f>G195+G197+G199</f>
        <v>11511.09</v>
      </c>
      <c r="G201" s="15">
        <f>ROUND(E201*F201,2)</f>
        <v>11511.09</v>
      </c>
    </row>
    <row r="202" spans="1:7" ht="0.95" customHeight="1" x14ac:dyDescent="0.25">
      <c r="A202" s="16"/>
      <c r="B202" s="16"/>
      <c r="C202" s="16"/>
      <c r="D202" s="24"/>
      <c r="E202" s="16"/>
      <c r="F202" s="16"/>
      <c r="G202" s="16"/>
    </row>
    <row r="203" spans="1:7" x14ac:dyDescent="0.25">
      <c r="A203" s="17" t="s">
        <v>284</v>
      </c>
      <c r="B203" s="17" t="s">
        <v>10</v>
      </c>
      <c r="C203" s="17" t="s">
        <v>11</v>
      </c>
      <c r="D203" s="25" t="s">
        <v>285</v>
      </c>
      <c r="E203" s="18">
        <f>E206</f>
        <v>1</v>
      </c>
      <c r="F203" s="18">
        <f>F206</f>
        <v>11043.14</v>
      </c>
      <c r="G203" s="18">
        <f>G206</f>
        <v>11043.14</v>
      </c>
    </row>
    <row r="204" spans="1:7" x14ac:dyDescent="0.25">
      <c r="A204" s="8" t="s">
        <v>286</v>
      </c>
      <c r="B204" s="9" t="s">
        <v>14</v>
      </c>
      <c r="C204" s="9" t="s">
        <v>287</v>
      </c>
      <c r="D204" s="13" t="s">
        <v>288</v>
      </c>
      <c r="E204" s="10">
        <v>748.18</v>
      </c>
      <c r="F204" s="10">
        <v>14.76</v>
      </c>
      <c r="G204" s="11">
        <f>ROUND(E204*F204,2)</f>
        <v>11043.14</v>
      </c>
    </row>
    <row r="205" spans="1:7" ht="67.5" x14ac:dyDescent="0.25">
      <c r="A205" s="12"/>
      <c r="B205" s="12"/>
      <c r="C205" s="12"/>
      <c r="D205" s="13" t="s">
        <v>289</v>
      </c>
      <c r="E205" s="12"/>
      <c r="F205" s="12"/>
      <c r="G205" s="12"/>
    </row>
    <row r="206" spans="1:7" x14ac:dyDescent="0.25">
      <c r="A206" s="12"/>
      <c r="B206" s="12"/>
      <c r="C206" s="12"/>
      <c r="D206" s="23" t="s">
        <v>290</v>
      </c>
      <c r="E206" s="10">
        <v>1</v>
      </c>
      <c r="F206" s="15">
        <f>G204</f>
        <v>11043.14</v>
      </c>
      <c r="G206" s="15">
        <f>ROUND(E206*F206,2)</f>
        <v>11043.14</v>
      </c>
    </row>
    <row r="207" spans="1:7" ht="0.95" customHeight="1" x14ac:dyDescent="0.25">
      <c r="A207" s="16"/>
      <c r="B207" s="16"/>
      <c r="C207" s="16"/>
      <c r="D207" s="24"/>
      <c r="E207" s="16"/>
      <c r="F207" s="16"/>
      <c r="G207" s="16"/>
    </row>
    <row r="208" spans="1:7" x14ac:dyDescent="0.25">
      <c r="A208" s="17" t="s">
        <v>291</v>
      </c>
      <c r="B208" s="17" t="s">
        <v>10</v>
      </c>
      <c r="C208" s="17" t="s">
        <v>11</v>
      </c>
      <c r="D208" s="25" t="s">
        <v>292</v>
      </c>
      <c r="E208" s="18">
        <f>E213</f>
        <v>1</v>
      </c>
      <c r="F208" s="18">
        <f>F213</f>
        <v>9438.85</v>
      </c>
      <c r="G208" s="18">
        <f>G213</f>
        <v>9438.85</v>
      </c>
    </row>
    <row r="209" spans="1:7" x14ac:dyDescent="0.25">
      <c r="A209" s="8" t="s">
        <v>293</v>
      </c>
      <c r="B209" s="9" t="s">
        <v>14</v>
      </c>
      <c r="C209" s="9" t="s">
        <v>274</v>
      </c>
      <c r="D209" s="13" t="s">
        <v>294</v>
      </c>
      <c r="E209" s="10">
        <v>88.65</v>
      </c>
      <c r="F209" s="10">
        <v>36.35</v>
      </c>
      <c r="G209" s="11">
        <f>ROUND(E209*F209,2)</f>
        <v>3222.43</v>
      </c>
    </row>
    <row r="210" spans="1:7" ht="78.75" x14ac:dyDescent="0.25">
      <c r="A210" s="12"/>
      <c r="B210" s="12"/>
      <c r="C210" s="12"/>
      <c r="D210" s="13" t="s">
        <v>295</v>
      </c>
      <c r="E210" s="12"/>
      <c r="F210" s="12"/>
      <c r="G210" s="12"/>
    </row>
    <row r="211" spans="1:7" x14ac:dyDescent="0.25">
      <c r="A211" s="8" t="s">
        <v>296</v>
      </c>
      <c r="B211" s="9" t="s">
        <v>14</v>
      </c>
      <c r="C211" s="9" t="s">
        <v>297</v>
      </c>
      <c r="D211" s="13" t="s">
        <v>298</v>
      </c>
      <c r="E211" s="10">
        <v>521.95000000000005</v>
      </c>
      <c r="F211" s="10">
        <v>11.91</v>
      </c>
      <c r="G211" s="11">
        <f>ROUND(E211*F211,2)</f>
        <v>6216.42</v>
      </c>
    </row>
    <row r="212" spans="1:7" ht="78.75" x14ac:dyDescent="0.25">
      <c r="A212" s="12"/>
      <c r="B212" s="12"/>
      <c r="C212" s="12"/>
      <c r="D212" s="13" t="s">
        <v>299</v>
      </c>
      <c r="E212" s="12"/>
      <c r="F212" s="12"/>
      <c r="G212" s="12"/>
    </row>
    <row r="213" spans="1:7" x14ac:dyDescent="0.25">
      <c r="A213" s="12"/>
      <c r="B213" s="12"/>
      <c r="C213" s="12"/>
      <c r="D213" s="23" t="s">
        <v>300</v>
      </c>
      <c r="E213" s="10">
        <v>1</v>
      </c>
      <c r="F213" s="15">
        <f>G209+G211</f>
        <v>9438.85</v>
      </c>
      <c r="G213" s="15">
        <f>ROUND(E213*F213,2)</f>
        <v>9438.85</v>
      </c>
    </row>
    <row r="214" spans="1:7" ht="0.95" customHeight="1" x14ac:dyDescent="0.25">
      <c r="A214" s="16"/>
      <c r="B214" s="16"/>
      <c r="C214" s="16"/>
      <c r="D214" s="24"/>
      <c r="E214" s="16"/>
      <c r="F214" s="16"/>
      <c r="G214" s="16"/>
    </row>
    <row r="215" spans="1:7" x14ac:dyDescent="0.25">
      <c r="A215" s="17" t="s">
        <v>301</v>
      </c>
      <c r="B215" s="17" t="s">
        <v>10</v>
      </c>
      <c r="C215" s="17" t="s">
        <v>11</v>
      </c>
      <c r="D215" s="25" t="s">
        <v>302</v>
      </c>
      <c r="E215" s="18">
        <f>E220</f>
        <v>1</v>
      </c>
      <c r="F215" s="18">
        <f>F220</f>
        <v>860.66</v>
      </c>
      <c r="G215" s="18">
        <f>G220</f>
        <v>860.66</v>
      </c>
    </row>
    <row r="216" spans="1:7" x14ac:dyDescent="0.25">
      <c r="A216" s="8" t="s">
        <v>303</v>
      </c>
      <c r="B216" s="9" t="s">
        <v>14</v>
      </c>
      <c r="C216" s="9" t="s">
        <v>297</v>
      </c>
      <c r="D216" s="13" t="s">
        <v>304</v>
      </c>
      <c r="E216" s="10">
        <v>17.23</v>
      </c>
      <c r="F216" s="10">
        <v>43.39</v>
      </c>
      <c r="G216" s="11">
        <f>ROUND(E216*F216,2)</f>
        <v>747.61</v>
      </c>
    </row>
    <row r="217" spans="1:7" ht="78.75" x14ac:dyDescent="0.25">
      <c r="A217" s="12"/>
      <c r="B217" s="12"/>
      <c r="C217" s="12"/>
      <c r="D217" s="13" t="s">
        <v>305</v>
      </c>
      <c r="E217" s="12"/>
      <c r="F217" s="12"/>
      <c r="G217" s="12"/>
    </row>
    <row r="218" spans="1:7" x14ac:dyDescent="0.25">
      <c r="A218" s="8" t="s">
        <v>306</v>
      </c>
      <c r="B218" s="9" t="s">
        <v>14</v>
      </c>
      <c r="C218" s="9" t="s">
        <v>274</v>
      </c>
      <c r="D218" s="13" t="s">
        <v>307</v>
      </c>
      <c r="E218" s="10">
        <v>3.11</v>
      </c>
      <c r="F218" s="10">
        <v>36.35</v>
      </c>
      <c r="G218" s="11">
        <f>ROUND(E218*F218,2)</f>
        <v>113.05</v>
      </c>
    </row>
    <row r="219" spans="1:7" ht="90" x14ac:dyDescent="0.25">
      <c r="A219" s="12"/>
      <c r="B219" s="12"/>
      <c r="C219" s="12"/>
      <c r="D219" s="13" t="s">
        <v>308</v>
      </c>
      <c r="E219" s="12"/>
      <c r="F219" s="12"/>
      <c r="G219" s="12"/>
    </row>
    <row r="220" spans="1:7" x14ac:dyDescent="0.25">
      <c r="A220" s="12"/>
      <c r="B220" s="12"/>
      <c r="C220" s="12"/>
      <c r="D220" s="23" t="s">
        <v>309</v>
      </c>
      <c r="E220" s="10">
        <v>1</v>
      </c>
      <c r="F220" s="15">
        <f>G216+G218</f>
        <v>860.66</v>
      </c>
      <c r="G220" s="15">
        <f>ROUND(E220*F220,2)</f>
        <v>860.66</v>
      </c>
    </row>
    <row r="221" spans="1:7" ht="0.95" customHeight="1" x14ac:dyDescent="0.25">
      <c r="A221" s="16"/>
      <c r="B221" s="16"/>
      <c r="C221" s="16"/>
      <c r="D221" s="24"/>
      <c r="E221" s="16"/>
      <c r="F221" s="16"/>
      <c r="G221" s="16"/>
    </row>
    <row r="222" spans="1:7" x14ac:dyDescent="0.25">
      <c r="A222" s="17" t="s">
        <v>310</v>
      </c>
      <c r="B222" s="17" t="s">
        <v>10</v>
      </c>
      <c r="C222" s="17" t="s">
        <v>11</v>
      </c>
      <c r="D222" s="25" t="s">
        <v>311</v>
      </c>
      <c r="E222" s="18">
        <f>E233</f>
        <v>1</v>
      </c>
      <c r="F222" s="18">
        <f>F233</f>
        <v>16716.43</v>
      </c>
      <c r="G222" s="18">
        <f>G233</f>
        <v>16716.43</v>
      </c>
    </row>
    <row r="223" spans="1:7" ht="22.5" x14ac:dyDescent="0.25">
      <c r="A223" s="8" t="s">
        <v>312</v>
      </c>
      <c r="B223" s="9" t="s">
        <v>14</v>
      </c>
      <c r="C223" s="9" t="s">
        <v>274</v>
      </c>
      <c r="D223" s="13" t="s">
        <v>313</v>
      </c>
      <c r="E223" s="10">
        <v>40.369999999999997</v>
      </c>
      <c r="F223" s="10">
        <v>40.549999999999997</v>
      </c>
      <c r="G223" s="11">
        <f>ROUND(E223*F223,2)</f>
        <v>1637</v>
      </c>
    </row>
    <row r="224" spans="1:7" ht="135" x14ac:dyDescent="0.25">
      <c r="A224" s="12"/>
      <c r="B224" s="12"/>
      <c r="C224" s="12"/>
      <c r="D224" s="13" t="s">
        <v>314</v>
      </c>
      <c r="E224" s="12"/>
      <c r="F224" s="12"/>
      <c r="G224" s="12"/>
    </row>
    <row r="225" spans="1:7" ht="22.5" x14ac:dyDescent="0.25">
      <c r="A225" s="8" t="s">
        <v>315</v>
      </c>
      <c r="B225" s="9" t="s">
        <v>14</v>
      </c>
      <c r="C225" s="9" t="s">
        <v>274</v>
      </c>
      <c r="D225" s="13" t="s">
        <v>316</v>
      </c>
      <c r="E225" s="10">
        <v>45.74</v>
      </c>
      <c r="F225" s="10">
        <v>40.549999999999997</v>
      </c>
      <c r="G225" s="11">
        <f>ROUND(E225*F225,2)</f>
        <v>1854.76</v>
      </c>
    </row>
    <row r="226" spans="1:7" ht="135" x14ac:dyDescent="0.25">
      <c r="A226" s="12"/>
      <c r="B226" s="12"/>
      <c r="C226" s="12"/>
      <c r="D226" s="13" t="s">
        <v>317</v>
      </c>
      <c r="E226" s="12"/>
      <c r="F226" s="12"/>
      <c r="G226" s="12"/>
    </row>
    <row r="227" spans="1:7" ht="22.5" x14ac:dyDescent="0.25">
      <c r="A227" s="8" t="s">
        <v>318</v>
      </c>
      <c r="B227" s="9" t="s">
        <v>14</v>
      </c>
      <c r="C227" s="9" t="s">
        <v>274</v>
      </c>
      <c r="D227" s="13" t="s">
        <v>319</v>
      </c>
      <c r="E227" s="10">
        <v>75.52</v>
      </c>
      <c r="F227" s="10">
        <v>40.549999999999997</v>
      </c>
      <c r="G227" s="11">
        <f>ROUND(E227*F227,2)</f>
        <v>3062.34</v>
      </c>
    </row>
    <row r="228" spans="1:7" ht="135" x14ac:dyDescent="0.25">
      <c r="A228" s="12"/>
      <c r="B228" s="12"/>
      <c r="C228" s="12"/>
      <c r="D228" s="13" t="s">
        <v>320</v>
      </c>
      <c r="E228" s="12"/>
      <c r="F228" s="12"/>
      <c r="G228" s="12"/>
    </row>
    <row r="229" spans="1:7" ht="22.5" x14ac:dyDescent="0.25">
      <c r="A229" s="8" t="s">
        <v>321</v>
      </c>
      <c r="B229" s="9" t="s">
        <v>14</v>
      </c>
      <c r="C229" s="9" t="s">
        <v>274</v>
      </c>
      <c r="D229" s="13" t="s">
        <v>322</v>
      </c>
      <c r="E229" s="10">
        <v>123.88</v>
      </c>
      <c r="F229" s="10">
        <v>40.549999999999997</v>
      </c>
      <c r="G229" s="11">
        <f>ROUND(E229*F229,2)</f>
        <v>5023.33</v>
      </c>
    </row>
    <row r="230" spans="1:7" ht="135" x14ac:dyDescent="0.25">
      <c r="A230" s="12"/>
      <c r="B230" s="12"/>
      <c r="C230" s="12"/>
      <c r="D230" s="13" t="s">
        <v>323</v>
      </c>
      <c r="E230" s="12"/>
      <c r="F230" s="12"/>
      <c r="G230" s="12"/>
    </row>
    <row r="231" spans="1:7" ht="33.75" x14ac:dyDescent="0.25">
      <c r="A231" s="8" t="s">
        <v>324</v>
      </c>
      <c r="B231" s="9" t="s">
        <v>14</v>
      </c>
      <c r="C231" s="9" t="s">
        <v>274</v>
      </c>
      <c r="D231" s="13" t="s">
        <v>325</v>
      </c>
      <c r="E231" s="10">
        <v>285.5</v>
      </c>
      <c r="F231" s="10">
        <v>18</v>
      </c>
      <c r="G231" s="11">
        <f>ROUND(E231*F231,2)</f>
        <v>5139</v>
      </c>
    </row>
    <row r="232" spans="1:7" ht="225" x14ac:dyDescent="0.25">
      <c r="A232" s="12"/>
      <c r="B232" s="12"/>
      <c r="C232" s="12"/>
      <c r="D232" s="13" t="s">
        <v>326</v>
      </c>
      <c r="E232" s="12"/>
      <c r="F232" s="12"/>
      <c r="G232" s="12"/>
    </row>
    <row r="233" spans="1:7" x14ac:dyDescent="0.25">
      <c r="A233" s="12"/>
      <c r="B233" s="12"/>
      <c r="C233" s="12"/>
      <c r="D233" s="23" t="s">
        <v>327</v>
      </c>
      <c r="E233" s="10">
        <v>1</v>
      </c>
      <c r="F233" s="15">
        <f>G223+G225+G227+G229+G231</f>
        <v>16716.43</v>
      </c>
      <c r="G233" s="15">
        <f>ROUND(E233*F233,2)</f>
        <v>16716.43</v>
      </c>
    </row>
    <row r="234" spans="1:7" ht="0.95" customHeight="1" x14ac:dyDescent="0.25">
      <c r="A234" s="16"/>
      <c r="B234" s="16"/>
      <c r="C234" s="16"/>
      <c r="D234" s="24"/>
      <c r="E234" s="16"/>
      <c r="F234" s="16"/>
      <c r="G234" s="16"/>
    </row>
    <row r="235" spans="1:7" x14ac:dyDescent="0.25">
      <c r="A235" s="12"/>
      <c r="B235" s="12"/>
      <c r="C235" s="12"/>
      <c r="D235" s="23" t="s">
        <v>328</v>
      </c>
      <c r="E235" s="14">
        <v>1</v>
      </c>
      <c r="F235" s="15">
        <f>G194+G203+G208+G215+G222</f>
        <v>49570.17</v>
      </c>
      <c r="G235" s="15">
        <f>ROUND(E235*F235,2)</f>
        <v>49570.17</v>
      </c>
    </row>
    <row r="236" spans="1:7" ht="0.95" customHeight="1" x14ac:dyDescent="0.25">
      <c r="A236" s="16"/>
      <c r="B236" s="16"/>
      <c r="C236" s="16"/>
      <c r="D236" s="24"/>
      <c r="E236" s="16"/>
      <c r="F236" s="16"/>
      <c r="G236" s="16"/>
    </row>
    <row r="237" spans="1:7" ht="22.5" x14ac:dyDescent="0.25">
      <c r="A237" s="5" t="s">
        <v>329</v>
      </c>
      <c r="B237" s="5" t="s">
        <v>10</v>
      </c>
      <c r="C237" s="5" t="s">
        <v>11</v>
      </c>
      <c r="D237" s="22" t="s">
        <v>330</v>
      </c>
      <c r="E237" s="6">
        <f>E264</f>
        <v>1</v>
      </c>
      <c r="F237" s="7">
        <f>F264</f>
        <v>75149.990000000005</v>
      </c>
      <c r="G237" s="7">
        <f>G264</f>
        <v>75149.990000000005</v>
      </c>
    </row>
    <row r="238" spans="1:7" x14ac:dyDescent="0.25">
      <c r="A238" s="17" t="s">
        <v>331</v>
      </c>
      <c r="B238" s="17" t="s">
        <v>10</v>
      </c>
      <c r="C238" s="17" t="s">
        <v>11</v>
      </c>
      <c r="D238" s="25" t="s">
        <v>332</v>
      </c>
      <c r="E238" s="18">
        <f>E255</f>
        <v>1</v>
      </c>
      <c r="F238" s="18">
        <f>F255</f>
        <v>48714.55</v>
      </c>
      <c r="G238" s="18">
        <f>G255</f>
        <v>48714.55</v>
      </c>
    </row>
    <row r="239" spans="1:7" x14ac:dyDescent="0.25">
      <c r="A239" s="8" t="s">
        <v>333</v>
      </c>
      <c r="B239" s="9" t="s">
        <v>14</v>
      </c>
      <c r="C239" s="9" t="s">
        <v>66</v>
      </c>
      <c r="D239" s="13" t="s">
        <v>334</v>
      </c>
      <c r="E239" s="10">
        <v>305.58999999999997</v>
      </c>
      <c r="F239" s="10">
        <v>84.32</v>
      </c>
      <c r="G239" s="11">
        <f>ROUND(E239*F239,2)</f>
        <v>25767.35</v>
      </c>
    </row>
    <row r="240" spans="1:7" ht="360" x14ac:dyDescent="0.25">
      <c r="A240" s="12"/>
      <c r="B240" s="12"/>
      <c r="C240" s="12"/>
      <c r="D240" s="13" t="s">
        <v>335</v>
      </c>
      <c r="E240" s="12"/>
      <c r="F240" s="12"/>
      <c r="G240" s="12"/>
    </row>
    <row r="241" spans="1:7" x14ac:dyDescent="0.25">
      <c r="A241" s="8" t="s">
        <v>336</v>
      </c>
      <c r="B241" s="9" t="s">
        <v>14</v>
      </c>
      <c r="C241" s="9" t="s">
        <v>66</v>
      </c>
      <c r="D241" s="13" t="s">
        <v>337</v>
      </c>
      <c r="E241" s="10">
        <v>399.77</v>
      </c>
      <c r="F241" s="10">
        <v>9.58</v>
      </c>
      <c r="G241" s="11">
        <f>ROUND(E241*F241,2)</f>
        <v>3829.8</v>
      </c>
    </row>
    <row r="242" spans="1:7" ht="191.25" x14ac:dyDescent="0.25">
      <c r="A242" s="12"/>
      <c r="B242" s="12"/>
      <c r="C242" s="12"/>
      <c r="D242" s="13" t="s">
        <v>338</v>
      </c>
      <c r="E242" s="12"/>
      <c r="F242" s="12"/>
      <c r="G242" s="12"/>
    </row>
    <row r="243" spans="1:7" x14ac:dyDescent="0.25">
      <c r="A243" s="8" t="s">
        <v>339</v>
      </c>
      <c r="B243" s="9" t="s">
        <v>14</v>
      </c>
      <c r="C243" s="9" t="s">
        <v>66</v>
      </c>
      <c r="D243" s="13" t="s">
        <v>340</v>
      </c>
      <c r="E243" s="10">
        <v>201.24</v>
      </c>
      <c r="F243" s="10">
        <v>31.6</v>
      </c>
      <c r="G243" s="11">
        <f>ROUND(E243*F243,2)</f>
        <v>6359.18</v>
      </c>
    </row>
    <row r="244" spans="1:7" ht="180" x14ac:dyDescent="0.25">
      <c r="A244" s="12"/>
      <c r="B244" s="12"/>
      <c r="C244" s="12"/>
      <c r="D244" s="13" t="s">
        <v>341</v>
      </c>
      <c r="E244" s="12"/>
      <c r="F244" s="12"/>
      <c r="G244" s="12"/>
    </row>
    <row r="245" spans="1:7" ht="22.5" x14ac:dyDescent="0.25">
      <c r="A245" s="8" t="s">
        <v>342</v>
      </c>
      <c r="B245" s="9" t="s">
        <v>14</v>
      </c>
      <c r="C245" s="9" t="s">
        <v>66</v>
      </c>
      <c r="D245" s="13" t="s">
        <v>343</v>
      </c>
      <c r="E245" s="10">
        <v>198.53</v>
      </c>
      <c r="F245" s="10">
        <v>15.5</v>
      </c>
      <c r="G245" s="11">
        <f>ROUND(E245*F245,2)</f>
        <v>3077.22</v>
      </c>
    </row>
    <row r="246" spans="1:7" ht="236.25" x14ac:dyDescent="0.25">
      <c r="A246" s="12"/>
      <c r="B246" s="12"/>
      <c r="C246" s="12"/>
      <c r="D246" s="13" t="s">
        <v>344</v>
      </c>
      <c r="E246" s="12"/>
      <c r="F246" s="12"/>
      <c r="G246" s="12"/>
    </row>
    <row r="247" spans="1:7" x14ac:dyDescent="0.25">
      <c r="A247" s="8" t="s">
        <v>345</v>
      </c>
      <c r="B247" s="9" t="s">
        <v>14</v>
      </c>
      <c r="C247" s="9" t="s">
        <v>18</v>
      </c>
      <c r="D247" s="13" t="s">
        <v>346</v>
      </c>
      <c r="E247" s="10">
        <v>240</v>
      </c>
      <c r="F247" s="10">
        <v>29</v>
      </c>
      <c r="G247" s="11">
        <f>ROUND(E247*F247,2)</f>
        <v>6960</v>
      </c>
    </row>
    <row r="248" spans="1:7" ht="146.25" x14ac:dyDescent="0.25">
      <c r="A248" s="12"/>
      <c r="B248" s="12"/>
      <c r="C248" s="12"/>
      <c r="D248" s="13" t="s">
        <v>347</v>
      </c>
      <c r="E248" s="12"/>
      <c r="F248" s="12"/>
      <c r="G248" s="12"/>
    </row>
    <row r="249" spans="1:7" x14ac:dyDescent="0.25">
      <c r="A249" s="8" t="s">
        <v>348</v>
      </c>
      <c r="B249" s="9" t="s">
        <v>14</v>
      </c>
      <c r="C249" s="9" t="s">
        <v>18</v>
      </c>
      <c r="D249" s="13" t="s">
        <v>349</v>
      </c>
      <c r="E249" s="10">
        <v>1</v>
      </c>
      <c r="F249" s="10">
        <v>1000</v>
      </c>
      <c r="G249" s="11">
        <f>ROUND(E249*F249,2)</f>
        <v>1000</v>
      </c>
    </row>
    <row r="250" spans="1:7" ht="101.25" x14ac:dyDescent="0.25">
      <c r="A250" s="12"/>
      <c r="B250" s="12"/>
      <c r="C250" s="12"/>
      <c r="D250" s="13" t="s">
        <v>350</v>
      </c>
      <c r="E250" s="12"/>
      <c r="F250" s="12"/>
      <c r="G250" s="12"/>
    </row>
    <row r="251" spans="1:7" x14ac:dyDescent="0.25">
      <c r="A251" s="8" t="s">
        <v>351</v>
      </c>
      <c r="B251" s="9" t="s">
        <v>14</v>
      </c>
      <c r="C251" s="9" t="s">
        <v>18</v>
      </c>
      <c r="D251" s="13" t="s">
        <v>352</v>
      </c>
      <c r="E251" s="10">
        <v>1</v>
      </c>
      <c r="F251" s="10">
        <v>1136</v>
      </c>
      <c r="G251" s="11">
        <f>ROUND(E251*F251,2)</f>
        <v>1136</v>
      </c>
    </row>
    <row r="252" spans="1:7" ht="67.5" x14ac:dyDescent="0.25">
      <c r="A252" s="12"/>
      <c r="B252" s="12"/>
      <c r="C252" s="12"/>
      <c r="D252" s="13" t="s">
        <v>353</v>
      </c>
      <c r="E252" s="12"/>
      <c r="F252" s="12"/>
      <c r="G252" s="12"/>
    </row>
    <row r="253" spans="1:7" x14ac:dyDescent="0.25">
      <c r="A253" s="8" t="s">
        <v>354</v>
      </c>
      <c r="B253" s="9" t="s">
        <v>14</v>
      </c>
      <c r="C253" s="9" t="s">
        <v>18</v>
      </c>
      <c r="D253" s="13" t="s">
        <v>355</v>
      </c>
      <c r="E253" s="10">
        <v>3</v>
      </c>
      <c r="F253" s="10">
        <v>195</v>
      </c>
      <c r="G253" s="11">
        <f>ROUND(E253*F253,2)</f>
        <v>585</v>
      </c>
    </row>
    <row r="254" spans="1:7" ht="45" x14ac:dyDescent="0.25">
      <c r="A254" s="12"/>
      <c r="B254" s="12"/>
      <c r="C254" s="12"/>
      <c r="D254" s="13" t="s">
        <v>356</v>
      </c>
      <c r="E254" s="12"/>
      <c r="F254" s="12"/>
      <c r="G254" s="12"/>
    </row>
    <row r="255" spans="1:7" x14ac:dyDescent="0.25">
      <c r="A255" s="12"/>
      <c r="B255" s="12"/>
      <c r="C255" s="12"/>
      <c r="D255" s="23" t="s">
        <v>357</v>
      </c>
      <c r="E255" s="10">
        <v>1</v>
      </c>
      <c r="F255" s="15">
        <f>G239+G241+G243+G245+G247+G249+G251+G253</f>
        <v>48714.55</v>
      </c>
      <c r="G255" s="15">
        <f>ROUND(E255*F255,2)</f>
        <v>48714.55</v>
      </c>
    </row>
    <row r="256" spans="1:7" ht="0.95" customHeight="1" x14ac:dyDescent="0.25">
      <c r="A256" s="16"/>
      <c r="B256" s="16"/>
      <c r="C256" s="16"/>
      <c r="D256" s="24"/>
      <c r="E256" s="16"/>
      <c r="F256" s="16"/>
      <c r="G256" s="16"/>
    </row>
    <row r="257" spans="1:7" x14ac:dyDescent="0.25">
      <c r="A257" s="17" t="s">
        <v>358</v>
      </c>
      <c r="B257" s="17" t="s">
        <v>10</v>
      </c>
      <c r="C257" s="17" t="s">
        <v>11</v>
      </c>
      <c r="D257" s="25" t="s">
        <v>359</v>
      </c>
      <c r="E257" s="18">
        <f>E262</f>
        <v>1</v>
      </c>
      <c r="F257" s="18">
        <f>F262</f>
        <v>26435.439999999999</v>
      </c>
      <c r="G257" s="18">
        <f>G262</f>
        <v>26435.439999999999</v>
      </c>
    </row>
    <row r="258" spans="1:7" ht="22.5" x14ac:dyDescent="0.25">
      <c r="A258" s="8" t="s">
        <v>360</v>
      </c>
      <c r="B258" s="9" t="s">
        <v>14</v>
      </c>
      <c r="C258" s="9" t="s">
        <v>274</v>
      </c>
      <c r="D258" s="13" t="s">
        <v>361</v>
      </c>
      <c r="E258" s="10">
        <v>604.92999999999995</v>
      </c>
      <c r="F258" s="10">
        <v>40.549999999999997</v>
      </c>
      <c r="G258" s="11">
        <f>ROUND(E258*F258,2)</f>
        <v>24529.91</v>
      </c>
    </row>
    <row r="259" spans="1:7" ht="135" x14ac:dyDescent="0.25">
      <c r="A259" s="12"/>
      <c r="B259" s="12"/>
      <c r="C259" s="12"/>
      <c r="D259" s="13" t="s">
        <v>362</v>
      </c>
      <c r="E259" s="12"/>
      <c r="F259" s="12"/>
      <c r="G259" s="12"/>
    </row>
    <row r="260" spans="1:7" ht="33.75" x14ac:dyDescent="0.25">
      <c r="A260" s="8" t="s">
        <v>363</v>
      </c>
      <c r="B260" s="9" t="s">
        <v>14</v>
      </c>
      <c r="C260" s="9" t="s">
        <v>274</v>
      </c>
      <c r="D260" s="13" t="s">
        <v>364</v>
      </c>
      <c r="E260" s="10">
        <v>604.92999999999995</v>
      </c>
      <c r="F260" s="10">
        <v>3.15</v>
      </c>
      <c r="G260" s="11">
        <f>ROUND(E260*F260,2)</f>
        <v>1905.53</v>
      </c>
    </row>
    <row r="261" spans="1:7" ht="180" x14ac:dyDescent="0.25">
      <c r="A261" s="12"/>
      <c r="B261" s="12"/>
      <c r="C261" s="12"/>
      <c r="D261" s="13" t="s">
        <v>365</v>
      </c>
      <c r="E261" s="12"/>
      <c r="F261" s="12"/>
      <c r="G261" s="12"/>
    </row>
    <row r="262" spans="1:7" x14ac:dyDescent="0.25">
      <c r="A262" s="12"/>
      <c r="B262" s="12"/>
      <c r="C262" s="12"/>
      <c r="D262" s="23" t="s">
        <v>366</v>
      </c>
      <c r="E262" s="10">
        <v>1</v>
      </c>
      <c r="F262" s="15">
        <f>G258+G260</f>
        <v>26435.439999999999</v>
      </c>
      <c r="G262" s="15">
        <f>ROUND(E262*F262,2)</f>
        <v>26435.439999999999</v>
      </c>
    </row>
    <row r="263" spans="1:7" ht="0.95" customHeight="1" x14ac:dyDescent="0.25">
      <c r="A263" s="16"/>
      <c r="B263" s="16"/>
      <c r="C263" s="16"/>
      <c r="D263" s="24"/>
      <c r="E263" s="16"/>
      <c r="F263" s="16"/>
      <c r="G263" s="16"/>
    </row>
    <row r="264" spans="1:7" x14ac:dyDescent="0.25">
      <c r="A264" s="12"/>
      <c r="B264" s="12"/>
      <c r="C264" s="12"/>
      <c r="D264" s="23" t="s">
        <v>367</v>
      </c>
      <c r="E264" s="14">
        <v>1</v>
      </c>
      <c r="F264" s="15">
        <f>G238+G257</f>
        <v>75149.990000000005</v>
      </c>
      <c r="G264" s="15">
        <f>ROUND(E264*F264,2)</f>
        <v>75149.990000000005</v>
      </c>
    </row>
    <row r="265" spans="1:7" ht="0.95" customHeight="1" x14ac:dyDescent="0.25">
      <c r="A265" s="16"/>
      <c r="B265" s="16"/>
      <c r="C265" s="16"/>
      <c r="D265" s="24"/>
      <c r="E265" s="16"/>
      <c r="F265" s="16"/>
      <c r="G265" s="16"/>
    </row>
    <row r="266" spans="1:7" x14ac:dyDescent="0.25">
      <c r="A266" s="5" t="s">
        <v>368</v>
      </c>
      <c r="B266" s="5" t="s">
        <v>10</v>
      </c>
      <c r="C266" s="5" t="s">
        <v>11</v>
      </c>
      <c r="D266" s="22" t="s">
        <v>369</v>
      </c>
      <c r="E266" s="6">
        <f>E399</f>
        <v>1</v>
      </c>
      <c r="F266" s="7">
        <f>F399</f>
        <v>297045.73</v>
      </c>
      <c r="G266" s="7">
        <f>G399</f>
        <v>297045.73</v>
      </c>
    </row>
    <row r="267" spans="1:7" x14ac:dyDescent="0.25">
      <c r="A267" s="17" t="s">
        <v>370</v>
      </c>
      <c r="B267" s="17" t="s">
        <v>10</v>
      </c>
      <c r="C267" s="17" t="s">
        <v>11</v>
      </c>
      <c r="D267" s="25" t="s">
        <v>371</v>
      </c>
      <c r="E267" s="18">
        <f>E294</f>
        <v>1</v>
      </c>
      <c r="F267" s="18">
        <f>F294</f>
        <v>41976.36</v>
      </c>
      <c r="G267" s="18">
        <f>G294</f>
        <v>41976.36</v>
      </c>
    </row>
    <row r="268" spans="1:7" x14ac:dyDescent="0.25">
      <c r="A268" s="19" t="s">
        <v>372</v>
      </c>
      <c r="B268" s="19" t="s">
        <v>10</v>
      </c>
      <c r="C268" s="19" t="s">
        <v>11</v>
      </c>
      <c r="D268" s="26" t="s">
        <v>373</v>
      </c>
      <c r="E268" s="20">
        <f>E281</f>
        <v>1</v>
      </c>
      <c r="F268" s="20">
        <f>F281</f>
        <v>2662.51</v>
      </c>
      <c r="G268" s="20">
        <f>G281</f>
        <v>2662.51</v>
      </c>
    </row>
    <row r="269" spans="1:7" ht="22.5" x14ac:dyDescent="0.25">
      <c r="A269" s="8" t="s">
        <v>374</v>
      </c>
      <c r="B269" s="9" t="s">
        <v>14</v>
      </c>
      <c r="C269" s="9" t="s">
        <v>297</v>
      </c>
      <c r="D269" s="13" t="s">
        <v>375</v>
      </c>
      <c r="E269" s="10">
        <v>6.87</v>
      </c>
      <c r="F269" s="10">
        <v>12.91</v>
      </c>
      <c r="G269" s="11">
        <f>ROUND(E269*F269,2)</f>
        <v>88.69</v>
      </c>
    </row>
    <row r="270" spans="1:7" ht="67.5" x14ac:dyDescent="0.25">
      <c r="A270" s="12"/>
      <c r="B270" s="12"/>
      <c r="C270" s="12"/>
      <c r="D270" s="13" t="s">
        <v>376</v>
      </c>
      <c r="E270" s="12"/>
      <c r="F270" s="12"/>
      <c r="G270" s="12"/>
    </row>
    <row r="271" spans="1:7" x14ac:dyDescent="0.25">
      <c r="A271" s="8" t="s">
        <v>377</v>
      </c>
      <c r="B271" s="9" t="s">
        <v>14</v>
      </c>
      <c r="C271" s="9" t="s">
        <v>274</v>
      </c>
      <c r="D271" s="13" t="s">
        <v>378</v>
      </c>
      <c r="E271" s="10">
        <v>4.6100000000000003</v>
      </c>
      <c r="F271" s="10">
        <v>77.58</v>
      </c>
      <c r="G271" s="11">
        <f>ROUND(E271*F271,2)</f>
        <v>357.64</v>
      </c>
    </row>
    <row r="272" spans="1:7" ht="90" x14ac:dyDescent="0.25">
      <c r="A272" s="12"/>
      <c r="B272" s="12"/>
      <c r="C272" s="12"/>
      <c r="D272" s="13" t="s">
        <v>379</v>
      </c>
      <c r="E272" s="12"/>
      <c r="F272" s="12"/>
      <c r="G272" s="12"/>
    </row>
    <row r="273" spans="1:7" ht="22.5" x14ac:dyDescent="0.25">
      <c r="A273" s="8" t="s">
        <v>380</v>
      </c>
      <c r="B273" s="9" t="s">
        <v>14</v>
      </c>
      <c r="C273" s="9" t="s">
        <v>381</v>
      </c>
      <c r="D273" s="13" t="s">
        <v>382</v>
      </c>
      <c r="E273" s="10">
        <v>518.57000000000005</v>
      </c>
      <c r="F273" s="10">
        <v>1.22</v>
      </c>
      <c r="G273" s="11">
        <f>ROUND(E273*F273,2)</f>
        <v>632.66</v>
      </c>
    </row>
    <row r="274" spans="1:7" ht="202.5" x14ac:dyDescent="0.25">
      <c r="A274" s="12"/>
      <c r="B274" s="12"/>
      <c r="C274" s="12"/>
      <c r="D274" s="13" t="s">
        <v>383</v>
      </c>
      <c r="E274" s="12"/>
      <c r="F274" s="12"/>
      <c r="G274" s="12"/>
    </row>
    <row r="275" spans="1:7" ht="22.5" x14ac:dyDescent="0.25">
      <c r="A275" s="8" t="s">
        <v>384</v>
      </c>
      <c r="B275" s="9" t="s">
        <v>14</v>
      </c>
      <c r="C275" s="9" t="s">
        <v>297</v>
      </c>
      <c r="D275" s="13" t="s">
        <v>385</v>
      </c>
      <c r="E275" s="10">
        <v>16.149999999999999</v>
      </c>
      <c r="F275" s="10">
        <v>23.51</v>
      </c>
      <c r="G275" s="11">
        <f>ROUND(E275*F275,2)</f>
        <v>379.69</v>
      </c>
    </row>
    <row r="276" spans="1:7" ht="112.5" x14ac:dyDescent="0.25">
      <c r="A276" s="12"/>
      <c r="B276" s="12"/>
      <c r="C276" s="12"/>
      <c r="D276" s="13" t="s">
        <v>386</v>
      </c>
      <c r="E276" s="12"/>
      <c r="F276" s="12"/>
      <c r="G276" s="12"/>
    </row>
    <row r="277" spans="1:7" ht="22.5" x14ac:dyDescent="0.25">
      <c r="A277" s="8" t="s">
        <v>387</v>
      </c>
      <c r="B277" s="9" t="s">
        <v>14</v>
      </c>
      <c r="C277" s="9" t="s">
        <v>388</v>
      </c>
      <c r="D277" s="13" t="s">
        <v>389</v>
      </c>
      <c r="E277" s="10">
        <v>55</v>
      </c>
      <c r="F277" s="10">
        <v>11.9</v>
      </c>
      <c r="G277" s="11">
        <f>ROUND(E277*F277,2)</f>
        <v>654.5</v>
      </c>
    </row>
    <row r="278" spans="1:7" ht="112.5" x14ac:dyDescent="0.25">
      <c r="A278" s="12"/>
      <c r="B278" s="12"/>
      <c r="C278" s="12"/>
      <c r="D278" s="13" t="s">
        <v>390</v>
      </c>
      <c r="E278" s="12"/>
      <c r="F278" s="12"/>
      <c r="G278" s="12"/>
    </row>
    <row r="279" spans="1:7" ht="22.5" x14ac:dyDescent="0.25">
      <c r="A279" s="8" t="s">
        <v>391</v>
      </c>
      <c r="B279" s="9" t="s">
        <v>14</v>
      </c>
      <c r="C279" s="9" t="s">
        <v>274</v>
      </c>
      <c r="D279" s="13" t="s">
        <v>392</v>
      </c>
      <c r="E279" s="10">
        <v>1.9</v>
      </c>
      <c r="F279" s="10">
        <v>289.12</v>
      </c>
      <c r="G279" s="11">
        <f>ROUND(E279*F279,2)</f>
        <v>549.33000000000004</v>
      </c>
    </row>
    <row r="280" spans="1:7" ht="409.5" x14ac:dyDescent="0.25">
      <c r="A280" s="12"/>
      <c r="B280" s="12"/>
      <c r="C280" s="12"/>
      <c r="D280" s="13" t="s">
        <v>393</v>
      </c>
      <c r="E280" s="12"/>
      <c r="F280" s="12"/>
      <c r="G280" s="12"/>
    </row>
    <row r="281" spans="1:7" x14ac:dyDescent="0.25">
      <c r="A281" s="12"/>
      <c r="B281" s="12"/>
      <c r="C281" s="12"/>
      <c r="D281" s="23" t="s">
        <v>394</v>
      </c>
      <c r="E281" s="10">
        <v>1</v>
      </c>
      <c r="F281" s="15">
        <f>G269+G271+G273+G275+G277+G279</f>
        <v>2662.51</v>
      </c>
      <c r="G281" s="15">
        <f>ROUND(E281*F281,2)</f>
        <v>2662.51</v>
      </c>
    </row>
    <row r="282" spans="1:7" ht="0.95" customHeight="1" x14ac:dyDescent="0.25">
      <c r="A282" s="16"/>
      <c r="B282" s="16"/>
      <c r="C282" s="16"/>
      <c r="D282" s="24"/>
      <c r="E282" s="16"/>
      <c r="F282" s="16"/>
      <c r="G282" s="16"/>
    </row>
    <row r="283" spans="1:7" x14ac:dyDescent="0.25">
      <c r="A283" s="19" t="s">
        <v>395</v>
      </c>
      <c r="B283" s="19" t="s">
        <v>10</v>
      </c>
      <c r="C283" s="19" t="s">
        <v>11</v>
      </c>
      <c r="D283" s="26" t="s">
        <v>396</v>
      </c>
      <c r="E283" s="20">
        <f>E292</f>
        <v>1</v>
      </c>
      <c r="F283" s="20">
        <f>F292</f>
        <v>39313.85</v>
      </c>
      <c r="G283" s="20">
        <f>G292</f>
        <v>39313.85</v>
      </c>
    </row>
    <row r="284" spans="1:7" ht="22.5" x14ac:dyDescent="0.25">
      <c r="A284" s="8" t="s">
        <v>374</v>
      </c>
      <c r="B284" s="9" t="s">
        <v>14</v>
      </c>
      <c r="C284" s="9" t="s">
        <v>297</v>
      </c>
      <c r="D284" s="13" t="s">
        <v>375</v>
      </c>
      <c r="E284" s="10">
        <v>138</v>
      </c>
      <c r="F284" s="10">
        <v>12.91</v>
      </c>
      <c r="G284" s="11">
        <f>ROUND(E284*F284,2)</f>
        <v>1781.58</v>
      </c>
    </row>
    <row r="285" spans="1:7" ht="67.5" x14ac:dyDescent="0.25">
      <c r="A285" s="12"/>
      <c r="B285" s="12"/>
      <c r="C285" s="12"/>
      <c r="D285" s="13" t="s">
        <v>376</v>
      </c>
      <c r="E285" s="12"/>
      <c r="F285" s="12"/>
      <c r="G285" s="12"/>
    </row>
    <row r="286" spans="1:7" ht="22.5" x14ac:dyDescent="0.25">
      <c r="A286" s="8" t="s">
        <v>397</v>
      </c>
      <c r="B286" s="9" t="s">
        <v>14</v>
      </c>
      <c r="C286" s="9" t="s">
        <v>274</v>
      </c>
      <c r="D286" s="13" t="s">
        <v>398</v>
      </c>
      <c r="E286" s="10">
        <v>82.8</v>
      </c>
      <c r="F286" s="10">
        <v>77.58</v>
      </c>
      <c r="G286" s="11">
        <f>ROUND(E286*F286,2)</f>
        <v>6423.62</v>
      </c>
    </row>
    <row r="287" spans="1:7" ht="90" x14ac:dyDescent="0.25">
      <c r="A287" s="12"/>
      <c r="B287" s="12"/>
      <c r="C287" s="12"/>
      <c r="D287" s="13" t="s">
        <v>399</v>
      </c>
      <c r="E287" s="12"/>
      <c r="F287" s="12"/>
      <c r="G287" s="12"/>
    </row>
    <row r="288" spans="1:7" ht="22.5" x14ac:dyDescent="0.25">
      <c r="A288" s="8" t="s">
        <v>380</v>
      </c>
      <c r="B288" s="9" t="s">
        <v>14</v>
      </c>
      <c r="C288" s="9" t="s">
        <v>381</v>
      </c>
      <c r="D288" s="13" t="s">
        <v>382</v>
      </c>
      <c r="E288" s="10">
        <v>8804.6299999999992</v>
      </c>
      <c r="F288" s="10">
        <v>1.22</v>
      </c>
      <c r="G288" s="11">
        <f>ROUND(E288*F288,2)</f>
        <v>10741.65</v>
      </c>
    </row>
    <row r="289" spans="1:7" ht="202.5" x14ac:dyDescent="0.25">
      <c r="A289" s="12"/>
      <c r="B289" s="12"/>
      <c r="C289" s="12"/>
      <c r="D289" s="13" t="s">
        <v>383</v>
      </c>
      <c r="E289" s="12"/>
      <c r="F289" s="12"/>
      <c r="G289" s="12"/>
    </row>
    <row r="290" spans="1:7" ht="33.75" x14ac:dyDescent="0.25">
      <c r="A290" s="8" t="s">
        <v>400</v>
      </c>
      <c r="B290" s="9" t="s">
        <v>14</v>
      </c>
      <c r="C290" s="9" t="s">
        <v>388</v>
      </c>
      <c r="D290" s="13" t="s">
        <v>401</v>
      </c>
      <c r="E290" s="10">
        <v>1550</v>
      </c>
      <c r="F290" s="10">
        <v>13.14</v>
      </c>
      <c r="G290" s="11">
        <f>ROUND(E290*F290,2)</f>
        <v>20367</v>
      </c>
    </row>
    <row r="291" spans="1:7" ht="90" x14ac:dyDescent="0.25">
      <c r="A291" s="12"/>
      <c r="B291" s="12"/>
      <c r="C291" s="12"/>
      <c r="D291" s="13" t="s">
        <v>402</v>
      </c>
      <c r="E291" s="12"/>
      <c r="F291" s="12"/>
      <c r="G291" s="12"/>
    </row>
    <row r="292" spans="1:7" x14ac:dyDescent="0.25">
      <c r="A292" s="12"/>
      <c r="B292" s="12"/>
      <c r="C292" s="12"/>
      <c r="D292" s="23" t="s">
        <v>403</v>
      </c>
      <c r="E292" s="10">
        <v>1</v>
      </c>
      <c r="F292" s="15">
        <f>G284+G286+G288+G290</f>
        <v>39313.85</v>
      </c>
      <c r="G292" s="15">
        <f>ROUND(E292*F292,2)</f>
        <v>39313.85</v>
      </c>
    </row>
    <row r="293" spans="1:7" ht="0.95" customHeight="1" x14ac:dyDescent="0.25">
      <c r="A293" s="16"/>
      <c r="B293" s="16"/>
      <c r="C293" s="16"/>
      <c r="D293" s="24"/>
      <c r="E293" s="16"/>
      <c r="F293" s="16"/>
      <c r="G293" s="16"/>
    </row>
    <row r="294" spans="1:7" x14ac:dyDescent="0.25">
      <c r="A294" s="12"/>
      <c r="B294" s="12"/>
      <c r="C294" s="12"/>
      <c r="D294" s="23" t="s">
        <v>404</v>
      </c>
      <c r="E294" s="10">
        <v>1</v>
      </c>
      <c r="F294" s="15">
        <f>G268+G283</f>
        <v>41976.36</v>
      </c>
      <c r="G294" s="15">
        <f>ROUND(E294*F294,2)</f>
        <v>41976.36</v>
      </c>
    </row>
    <row r="295" spans="1:7" ht="0.95" customHeight="1" x14ac:dyDescent="0.25">
      <c r="A295" s="16"/>
      <c r="B295" s="16"/>
      <c r="C295" s="16"/>
      <c r="D295" s="24"/>
      <c r="E295" s="16"/>
      <c r="F295" s="16"/>
      <c r="G295" s="16"/>
    </row>
    <row r="296" spans="1:7" x14ac:dyDescent="0.25">
      <c r="A296" s="17" t="s">
        <v>405</v>
      </c>
      <c r="B296" s="17" t="s">
        <v>10</v>
      </c>
      <c r="C296" s="17" t="s">
        <v>11</v>
      </c>
      <c r="D296" s="25" t="s">
        <v>406</v>
      </c>
      <c r="E296" s="18">
        <f>E390</f>
        <v>1</v>
      </c>
      <c r="F296" s="18">
        <f>F390</f>
        <v>234891.22</v>
      </c>
      <c r="G296" s="18">
        <f>G390</f>
        <v>234891.22</v>
      </c>
    </row>
    <row r="297" spans="1:7" x14ac:dyDescent="0.25">
      <c r="A297" s="19" t="s">
        <v>407</v>
      </c>
      <c r="B297" s="19" t="s">
        <v>10</v>
      </c>
      <c r="C297" s="19" t="s">
        <v>11</v>
      </c>
      <c r="D297" s="26" t="s">
        <v>408</v>
      </c>
      <c r="E297" s="20">
        <f>E338</f>
        <v>1</v>
      </c>
      <c r="F297" s="20">
        <f>F338</f>
        <v>38193.25</v>
      </c>
      <c r="G297" s="20">
        <f>G338</f>
        <v>38193.25</v>
      </c>
    </row>
    <row r="298" spans="1:7" x14ac:dyDescent="0.25">
      <c r="A298" s="8" t="s">
        <v>409</v>
      </c>
      <c r="B298" s="9" t="s">
        <v>14</v>
      </c>
      <c r="C298" s="9" t="s">
        <v>388</v>
      </c>
      <c r="D298" s="13" t="s">
        <v>410</v>
      </c>
      <c r="E298" s="10">
        <v>192</v>
      </c>
      <c r="F298" s="10">
        <v>15.88</v>
      </c>
      <c r="G298" s="11">
        <f>ROUND(E298*F298,2)</f>
        <v>3048.96</v>
      </c>
    </row>
    <row r="299" spans="1:7" ht="135" x14ac:dyDescent="0.25">
      <c r="A299" s="12"/>
      <c r="B299" s="12"/>
      <c r="C299" s="12"/>
      <c r="D299" s="13" t="s">
        <v>411</v>
      </c>
      <c r="E299" s="12"/>
      <c r="F299" s="12"/>
      <c r="G299" s="12"/>
    </row>
    <row r="300" spans="1:7" x14ac:dyDescent="0.25">
      <c r="A300" s="8" t="s">
        <v>412</v>
      </c>
      <c r="B300" s="9" t="s">
        <v>14</v>
      </c>
      <c r="C300" s="9" t="s">
        <v>297</v>
      </c>
      <c r="D300" s="13" t="s">
        <v>413</v>
      </c>
      <c r="E300" s="10">
        <v>267.13</v>
      </c>
      <c r="F300" s="10">
        <v>14.45</v>
      </c>
      <c r="G300" s="11">
        <f>ROUND(E300*F300,2)</f>
        <v>3860.03</v>
      </c>
    </row>
    <row r="301" spans="1:7" ht="90" x14ac:dyDescent="0.25">
      <c r="A301" s="12"/>
      <c r="B301" s="12"/>
      <c r="C301" s="12"/>
      <c r="D301" s="13" t="s">
        <v>414</v>
      </c>
      <c r="E301" s="12"/>
      <c r="F301" s="12"/>
      <c r="G301" s="12"/>
    </row>
    <row r="302" spans="1:7" ht="22.5" x14ac:dyDescent="0.25">
      <c r="A302" s="8" t="s">
        <v>415</v>
      </c>
      <c r="B302" s="9" t="s">
        <v>14</v>
      </c>
      <c r="C302" s="9" t="s">
        <v>287</v>
      </c>
      <c r="D302" s="13" t="s">
        <v>416</v>
      </c>
      <c r="E302" s="10">
        <v>92</v>
      </c>
      <c r="F302" s="10">
        <v>62.65</v>
      </c>
      <c r="G302" s="11">
        <f>ROUND(E302*F302,2)</f>
        <v>5763.8</v>
      </c>
    </row>
    <row r="303" spans="1:7" ht="146.25" x14ac:dyDescent="0.25">
      <c r="A303" s="12"/>
      <c r="B303" s="12"/>
      <c r="C303" s="12"/>
      <c r="D303" s="13" t="s">
        <v>417</v>
      </c>
      <c r="E303" s="12"/>
      <c r="F303" s="12"/>
      <c r="G303" s="12"/>
    </row>
    <row r="304" spans="1:7" ht="22.5" x14ac:dyDescent="0.25">
      <c r="A304" s="8" t="s">
        <v>418</v>
      </c>
      <c r="B304" s="9" t="s">
        <v>14</v>
      </c>
      <c r="C304" s="9" t="s">
        <v>287</v>
      </c>
      <c r="D304" s="13" t="s">
        <v>419</v>
      </c>
      <c r="E304" s="10">
        <v>46</v>
      </c>
      <c r="F304" s="10">
        <v>35.51</v>
      </c>
      <c r="G304" s="11">
        <f>ROUND(E304*F304,2)</f>
        <v>1633.46</v>
      </c>
    </row>
    <row r="305" spans="1:7" ht="101.25" x14ac:dyDescent="0.25">
      <c r="A305" s="12"/>
      <c r="B305" s="12"/>
      <c r="C305" s="12"/>
      <c r="D305" s="13" t="s">
        <v>420</v>
      </c>
      <c r="E305" s="12"/>
      <c r="F305" s="12"/>
      <c r="G305" s="12"/>
    </row>
    <row r="306" spans="1:7" ht="33.75" x14ac:dyDescent="0.25">
      <c r="A306" s="8" t="s">
        <v>421</v>
      </c>
      <c r="B306" s="9" t="s">
        <v>14</v>
      </c>
      <c r="C306" s="9" t="s">
        <v>388</v>
      </c>
      <c r="D306" s="13" t="s">
        <v>422</v>
      </c>
      <c r="E306" s="10">
        <v>3</v>
      </c>
      <c r="F306" s="10">
        <v>185.45</v>
      </c>
      <c r="G306" s="11">
        <f>ROUND(E306*F306,2)</f>
        <v>556.35</v>
      </c>
    </row>
    <row r="307" spans="1:7" ht="315" x14ac:dyDescent="0.25">
      <c r="A307" s="12"/>
      <c r="B307" s="12"/>
      <c r="C307" s="12"/>
      <c r="D307" s="13" t="s">
        <v>423</v>
      </c>
      <c r="E307" s="12"/>
      <c r="F307" s="12"/>
      <c r="G307" s="12"/>
    </row>
    <row r="308" spans="1:7" ht="33.75" x14ac:dyDescent="0.25">
      <c r="A308" s="8" t="s">
        <v>424</v>
      </c>
      <c r="B308" s="9" t="s">
        <v>14</v>
      </c>
      <c r="C308" s="9" t="s">
        <v>388</v>
      </c>
      <c r="D308" s="13" t="s">
        <v>425</v>
      </c>
      <c r="E308" s="10">
        <v>10</v>
      </c>
      <c r="F308" s="10">
        <v>205.34</v>
      </c>
      <c r="G308" s="11">
        <f>ROUND(E308*F308,2)</f>
        <v>2053.4</v>
      </c>
    </row>
    <row r="309" spans="1:7" ht="315" x14ac:dyDescent="0.25">
      <c r="A309" s="12"/>
      <c r="B309" s="12"/>
      <c r="C309" s="12"/>
      <c r="D309" s="13" t="s">
        <v>426</v>
      </c>
      <c r="E309" s="12"/>
      <c r="F309" s="12"/>
      <c r="G309" s="12"/>
    </row>
    <row r="310" spans="1:7" ht="33.75" x14ac:dyDescent="0.25">
      <c r="A310" s="8" t="s">
        <v>427</v>
      </c>
      <c r="B310" s="9" t="s">
        <v>14</v>
      </c>
      <c r="C310" s="9" t="s">
        <v>388</v>
      </c>
      <c r="D310" s="13" t="s">
        <v>428</v>
      </c>
      <c r="E310" s="10">
        <v>7</v>
      </c>
      <c r="F310" s="10">
        <v>296.08</v>
      </c>
      <c r="G310" s="11">
        <f>ROUND(E310*F310,2)</f>
        <v>2072.56</v>
      </c>
    </row>
    <row r="311" spans="1:7" ht="315" x14ac:dyDescent="0.25">
      <c r="A311" s="12"/>
      <c r="B311" s="12"/>
      <c r="C311" s="12"/>
      <c r="D311" s="13" t="s">
        <v>429</v>
      </c>
      <c r="E311" s="12"/>
      <c r="F311" s="12"/>
      <c r="G311" s="12"/>
    </row>
    <row r="312" spans="1:7" ht="33.75" x14ac:dyDescent="0.25">
      <c r="A312" s="8" t="s">
        <v>430</v>
      </c>
      <c r="B312" s="9" t="s">
        <v>14</v>
      </c>
      <c r="C312" s="9" t="s">
        <v>388</v>
      </c>
      <c r="D312" s="13" t="s">
        <v>431</v>
      </c>
      <c r="E312" s="10">
        <v>2</v>
      </c>
      <c r="F312" s="10">
        <v>591.45000000000005</v>
      </c>
      <c r="G312" s="11">
        <f>ROUND(E312*F312,2)</f>
        <v>1182.9000000000001</v>
      </c>
    </row>
    <row r="313" spans="1:7" ht="360" x14ac:dyDescent="0.25">
      <c r="A313" s="12"/>
      <c r="B313" s="12"/>
      <c r="C313" s="12"/>
      <c r="D313" s="13" t="s">
        <v>432</v>
      </c>
      <c r="E313" s="12"/>
      <c r="F313" s="12"/>
      <c r="G313" s="12"/>
    </row>
    <row r="314" spans="1:7" ht="33.75" x14ac:dyDescent="0.25">
      <c r="A314" s="8" t="s">
        <v>433</v>
      </c>
      <c r="B314" s="9" t="s">
        <v>14</v>
      </c>
      <c r="C314" s="9" t="s">
        <v>388</v>
      </c>
      <c r="D314" s="13" t="s">
        <v>434</v>
      </c>
      <c r="E314" s="10">
        <v>1</v>
      </c>
      <c r="F314" s="10">
        <v>762.73</v>
      </c>
      <c r="G314" s="11">
        <f>ROUND(E314*F314,2)</f>
        <v>762.73</v>
      </c>
    </row>
    <row r="315" spans="1:7" ht="371.25" x14ac:dyDescent="0.25">
      <c r="A315" s="12"/>
      <c r="B315" s="12"/>
      <c r="C315" s="12"/>
      <c r="D315" s="13" t="s">
        <v>435</v>
      </c>
      <c r="E315" s="12"/>
      <c r="F315" s="12"/>
      <c r="G315" s="12"/>
    </row>
    <row r="316" spans="1:7" ht="33.75" x14ac:dyDescent="0.25">
      <c r="A316" s="8" t="s">
        <v>436</v>
      </c>
      <c r="B316" s="9" t="s">
        <v>14</v>
      </c>
      <c r="C316" s="9" t="s">
        <v>388</v>
      </c>
      <c r="D316" s="13" t="s">
        <v>437</v>
      </c>
      <c r="E316" s="10">
        <v>1</v>
      </c>
      <c r="F316" s="10">
        <v>364.35</v>
      </c>
      <c r="G316" s="11">
        <f>ROUND(E316*F316,2)</f>
        <v>364.35</v>
      </c>
    </row>
    <row r="317" spans="1:7" ht="337.5" x14ac:dyDescent="0.25">
      <c r="A317" s="12"/>
      <c r="B317" s="12"/>
      <c r="C317" s="12"/>
      <c r="D317" s="13" t="s">
        <v>438</v>
      </c>
      <c r="E317" s="12"/>
      <c r="F317" s="12"/>
      <c r="G317" s="12"/>
    </row>
    <row r="318" spans="1:7" ht="33.75" x14ac:dyDescent="0.25">
      <c r="A318" s="8" t="s">
        <v>439</v>
      </c>
      <c r="B318" s="9" t="s">
        <v>14</v>
      </c>
      <c r="C318" s="9" t="s">
        <v>388</v>
      </c>
      <c r="D318" s="13" t="s">
        <v>440</v>
      </c>
      <c r="E318" s="10">
        <v>2</v>
      </c>
      <c r="F318" s="10">
        <v>461.53</v>
      </c>
      <c r="G318" s="11">
        <f>ROUND(E318*F318,2)</f>
        <v>923.06</v>
      </c>
    </row>
    <row r="319" spans="1:7" ht="337.5" x14ac:dyDescent="0.25">
      <c r="A319" s="12"/>
      <c r="B319" s="12"/>
      <c r="C319" s="12"/>
      <c r="D319" s="13" t="s">
        <v>441</v>
      </c>
      <c r="E319" s="12"/>
      <c r="F319" s="12"/>
      <c r="G319" s="12"/>
    </row>
    <row r="320" spans="1:7" ht="33.75" x14ac:dyDescent="0.25">
      <c r="A320" s="8" t="s">
        <v>442</v>
      </c>
      <c r="B320" s="9" t="s">
        <v>14</v>
      </c>
      <c r="C320" s="9" t="s">
        <v>388</v>
      </c>
      <c r="D320" s="13" t="s">
        <v>443</v>
      </c>
      <c r="E320" s="10">
        <v>1</v>
      </c>
      <c r="F320" s="10">
        <v>506.67</v>
      </c>
      <c r="G320" s="11">
        <f>ROUND(E320*F320,2)</f>
        <v>506.67</v>
      </c>
    </row>
    <row r="321" spans="1:7" ht="337.5" x14ac:dyDescent="0.25">
      <c r="A321" s="12"/>
      <c r="B321" s="12"/>
      <c r="C321" s="12"/>
      <c r="D321" s="13" t="s">
        <v>444</v>
      </c>
      <c r="E321" s="12"/>
      <c r="F321" s="12"/>
      <c r="G321" s="12"/>
    </row>
    <row r="322" spans="1:7" ht="33.75" x14ac:dyDescent="0.25">
      <c r="A322" s="8" t="s">
        <v>445</v>
      </c>
      <c r="B322" s="9" t="s">
        <v>14</v>
      </c>
      <c r="C322" s="9" t="s">
        <v>388</v>
      </c>
      <c r="D322" s="13" t="s">
        <v>446</v>
      </c>
      <c r="E322" s="10">
        <v>3</v>
      </c>
      <c r="F322" s="10">
        <v>566.29999999999995</v>
      </c>
      <c r="G322" s="11">
        <f>ROUND(E322*F322,2)</f>
        <v>1698.9</v>
      </c>
    </row>
    <row r="323" spans="1:7" ht="337.5" x14ac:dyDescent="0.25">
      <c r="A323" s="12"/>
      <c r="B323" s="12"/>
      <c r="C323" s="12"/>
      <c r="D323" s="13" t="s">
        <v>447</v>
      </c>
      <c r="E323" s="12"/>
      <c r="F323" s="12"/>
      <c r="G323" s="12"/>
    </row>
    <row r="324" spans="1:7" ht="33.75" x14ac:dyDescent="0.25">
      <c r="A324" s="8" t="s">
        <v>448</v>
      </c>
      <c r="B324" s="9" t="s">
        <v>14</v>
      </c>
      <c r="C324" s="9" t="s">
        <v>388</v>
      </c>
      <c r="D324" s="13" t="s">
        <v>449</v>
      </c>
      <c r="E324" s="10">
        <v>1</v>
      </c>
      <c r="F324" s="10">
        <v>1639.94</v>
      </c>
      <c r="G324" s="11">
        <f>ROUND(E324*F324,2)</f>
        <v>1639.94</v>
      </c>
    </row>
    <row r="325" spans="1:7" ht="382.5" x14ac:dyDescent="0.25">
      <c r="A325" s="12"/>
      <c r="B325" s="12"/>
      <c r="C325" s="12"/>
      <c r="D325" s="13" t="s">
        <v>450</v>
      </c>
      <c r="E325" s="12"/>
      <c r="F325" s="12"/>
      <c r="G325" s="12"/>
    </row>
    <row r="326" spans="1:7" ht="33.75" x14ac:dyDescent="0.25">
      <c r="A326" s="8" t="s">
        <v>451</v>
      </c>
      <c r="B326" s="9" t="s">
        <v>14</v>
      </c>
      <c r="C326" s="9" t="s">
        <v>381</v>
      </c>
      <c r="D326" s="13" t="s">
        <v>452</v>
      </c>
      <c r="E326" s="10">
        <v>26.38</v>
      </c>
      <c r="F326" s="10">
        <v>1.78</v>
      </c>
      <c r="G326" s="11">
        <f>ROUND(E326*F326,2)</f>
        <v>46.96</v>
      </c>
    </row>
    <row r="327" spans="1:7" ht="168.75" x14ac:dyDescent="0.25">
      <c r="A327" s="12"/>
      <c r="B327" s="12"/>
      <c r="C327" s="12"/>
      <c r="D327" s="13" t="s">
        <v>453</v>
      </c>
      <c r="E327" s="12"/>
      <c r="F327" s="12"/>
      <c r="G327" s="12"/>
    </row>
    <row r="328" spans="1:7" ht="33.75" x14ac:dyDescent="0.25">
      <c r="A328" s="8" t="s">
        <v>454</v>
      </c>
      <c r="B328" s="9" t="s">
        <v>14</v>
      </c>
      <c r="C328" s="9" t="s">
        <v>388</v>
      </c>
      <c r="D328" s="13" t="s">
        <v>455</v>
      </c>
      <c r="E328" s="10">
        <v>4</v>
      </c>
      <c r="F328" s="10">
        <v>8.92</v>
      </c>
      <c r="G328" s="11">
        <f>ROUND(E328*F328,2)</f>
        <v>35.68</v>
      </c>
    </row>
    <row r="329" spans="1:7" ht="123.75" x14ac:dyDescent="0.25">
      <c r="A329" s="12"/>
      <c r="B329" s="12"/>
      <c r="C329" s="12"/>
      <c r="D329" s="13" t="s">
        <v>456</v>
      </c>
      <c r="E329" s="12"/>
      <c r="F329" s="12"/>
      <c r="G329" s="12"/>
    </row>
    <row r="330" spans="1:7" x14ac:dyDescent="0.25">
      <c r="A330" s="8" t="s">
        <v>457</v>
      </c>
      <c r="B330" s="9" t="s">
        <v>14</v>
      </c>
      <c r="C330" s="9" t="s">
        <v>458</v>
      </c>
      <c r="D330" s="13" t="s">
        <v>459</v>
      </c>
      <c r="E330" s="10">
        <v>4.8</v>
      </c>
      <c r="F330" s="10">
        <v>1.51</v>
      </c>
      <c r="G330" s="11">
        <f>ROUND(E330*F330,2)</f>
        <v>7.25</v>
      </c>
    </row>
    <row r="331" spans="1:7" ht="33.75" x14ac:dyDescent="0.25">
      <c r="A331" s="12"/>
      <c r="B331" s="12"/>
      <c r="C331" s="12"/>
      <c r="D331" s="13" t="s">
        <v>460</v>
      </c>
      <c r="E331" s="12"/>
      <c r="F331" s="12"/>
      <c r="G331" s="12"/>
    </row>
    <row r="332" spans="1:7" x14ac:dyDescent="0.25">
      <c r="A332" s="8" t="s">
        <v>461</v>
      </c>
      <c r="B332" s="9" t="s">
        <v>14</v>
      </c>
      <c r="C332" s="9" t="s">
        <v>274</v>
      </c>
      <c r="D332" s="13" t="s">
        <v>462</v>
      </c>
      <c r="E332" s="10">
        <v>5.17</v>
      </c>
      <c r="F332" s="10">
        <v>789.27</v>
      </c>
      <c r="G332" s="11">
        <f>ROUND(E332*F332,2)</f>
        <v>4080.53</v>
      </c>
    </row>
    <row r="333" spans="1:7" ht="56.25" x14ac:dyDescent="0.25">
      <c r="A333" s="12"/>
      <c r="B333" s="12"/>
      <c r="C333" s="12"/>
      <c r="D333" s="13" t="s">
        <v>463</v>
      </c>
      <c r="E333" s="12"/>
      <c r="F333" s="12"/>
      <c r="G333" s="12"/>
    </row>
    <row r="334" spans="1:7" ht="22.5" x14ac:dyDescent="0.25">
      <c r="A334" s="8" t="s">
        <v>464</v>
      </c>
      <c r="B334" s="9" t="s">
        <v>14</v>
      </c>
      <c r="C334" s="9" t="s">
        <v>274</v>
      </c>
      <c r="D334" s="13" t="s">
        <v>465</v>
      </c>
      <c r="E334" s="10">
        <v>24.63</v>
      </c>
      <c r="F334" s="10">
        <v>295.18</v>
      </c>
      <c r="G334" s="11">
        <f>ROUND(E334*F334,2)</f>
        <v>7270.28</v>
      </c>
    </row>
    <row r="335" spans="1:7" ht="180" x14ac:dyDescent="0.25">
      <c r="A335" s="12"/>
      <c r="B335" s="12"/>
      <c r="C335" s="12"/>
      <c r="D335" s="13" t="s">
        <v>466</v>
      </c>
      <c r="E335" s="12"/>
      <c r="F335" s="12"/>
      <c r="G335" s="12"/>
    </row>
    <row r="336" spans="1:7" ht="22.5" x14ac:dyDescent="0.25">
      <c r="A336" s="8" t="s">
        <v>467</v>
      </c>
      <c r="B336" s="9" t="s">
        <v>14</v>
      </c>
      <c r="C336" s="9" t="s">
        <v>388</v>
      </c>
      <c r="D336" s="13" t="s">
        <v>468</v>
      </c>
      <c r="E336" s="10">
        <v>336</v>
      </c>
      <c r="F336" s="10">
        <v>2.04</v>
      </c>
      <c r="G336" s="11">
        <f>ROUND(E336*F336,2)</f>
        <v>685.44</v>
      </c>
    </row>
    <row r="337" spans="1:7" ht="112.5" x14ac:dyDescent="0.25">
      <c r="A337" s="12"/>
      <c r="B337" s="12"/>
      <c r="C337" s="12"/>
      <c r="D337" s="13" t="s">
        <v>469</v>
      </c>
      <c r="E337" s="12"/>
      <c r="F337" s="12"/>
      <c r="G337" s="12"/>
    </row>
    <row r="338" spans="1:7" x14ac:dyDescent="0.25">
      <c r="A338" s="12"/>
      <c r="B338" s="12"/>
      <c r="C338" s="12"/>
      <c r="D338" s="23" t="s">
        <v>470</v>
      </c>
      <c r="E338" s="10">
        <v>1</v>
      </c>
      <c r="F338" s="15">
        <f>G298+G300+G302+G304+G306+G308+G310+G312+G314+G316+G318+G320+G322+G324+G326+G328+G330+G332+G334+G336</f>
        <v>38193.25</v>
      </c>
      <c r="G338" s="15">
        <f>ROUND(E338*F338,2)</f>
        <v>38193.25</v>
      </c>
    </row>
    <row r="339" spans="1:7" ht="0.95" customHeight="1" x14ac:dyDescent="0.25">
      <c r="A339" s="16"/>
      <c r="B339" s="16"/>
      <c r="C339" s="16"/>
      <c r="D339" s="24"/>
      <c r="E339" s="16"/>
      <c r="F339" s="16"/>
      <c r="G339" s="16"/>
    </row>
    <row r="340" spans="1:7" x14ac:dyDescent="0.25">
      <c r="A340" s="19" t="s">
        <v>471</v>
      </c>
      <c r="B340" s="19" t="s">
        <v>10</v>
      </c>
      <c r="C340" s="19" t="s">
        <v>11</v>
      </c>
      <c r="D340" s="26" t="s">
        <v>472</v>
      </c>
      <c r="E340" s="20">
        <f>E371</f>
        <v>1</v>
      </c>
      <c r="F340" s="20">
        <f>F371</f>
        <v>183142.54</v>
      </c>
      <c r="G340" s="20">
        <f>G371</f>
        <v>183142.54</v>
      </c>
    </row>
    <row r="341" spans="1:7" ht="33.75" x14ac:dyDescent="0.25">
      <c r="A341" s="8" t="s">
        <v>473</v>
      </c>
      <c r="B341" s="9" t="s">
        <v>14</v>
      </c>
      <c r="C341" s="9" t="s">
        <v>274</v>
      </c>
      <c r="D341" s="13" t="s">
        <v>474</v>
      </c>
      <c r="E341" s="10">
        <v>123.32</v>
      </c>
      <c r="F341" s="10">
        <v>210.81</v>
      </c>
      <c r="G341" s="11">
        <f>ROUND(E341*F341,2)</f>
        <v>25997.09</v>
      </c>
    </row>
    <row r="342" spans="1:7" ht="123.75" x14ac:dyDescent="0.25">
      <c r="A342" s="12"/>
      <c r="B342" s="12"/>
      <c r="C342" s="12"/>
      <c r="D342" s="13" t="s">
        <v>475</v>
      </c>
      <c r="E342" s="12"/>
      <c r="F342" s="12"/>
      <c r="G342" s="12"/>
    </row>
    <row r="343" spans="1:7" x14ac:dyDescent="0.25">
      <c r="A343" s="8" t="s">
        <v>476</v>
      </c>
      <c r="B343" s="9" t="s">
        <v>14</v>
      </c>
      <c r="C343" s="9" t="s">
        <v>297</v>
      </c>
      <c r="D343" s="13" t="s">
        <v>477</v>
      </c>
      <c r="E343" s="10">
        <v>678.39</v>
      </c>
      <c r="F343" s="10">
        <v>7.62</v>
      </c>
      <c r="G343" s="11">
        <f>ROUND(E343*F343,2)</f>
        <v>5169.33</v>
      </c>
    </row>
    <row r="344" spans="1:7" ht="56.25" x14ac:dyDescent="0.25">
      <c r="A344" s="12"/>
      <c r="B344" s="12"/>
      <c r="C344" s="12"/>
      <c r="D344" s="13" t="s">
        <v>478</v>
      </c>
      <c r="E344" s="12"/>
      <c r="F344" s="12"/>
      <c r="G344" s="12"/>
    </row>
    <row r="345" spans="1:7" x14ac:dyDescent="0.25">
      <c r="A345" s="8" t="s">
        <v>479</v>
      </c>
      <c r="B345" s="9" t="s">
        <v>14</v>
      </c>
      <c r="C345" s="9" t="s">
        <v>297</v>
      </c>
      <c r="D345" s="13" t="s">
        <v>480</v>
      </c>
      <c r="E345" s="10">
        <v>322.24</v>
      </c>
      <c r="F345" s="10">
        <v>56.41</v>
      </c>
      <c r="G345" s="11">
        <f>ROUND(E345*F345,2)</f>
        <v>18177.560000000001</v>
      </c>
    </row>
    <row r="346" spans="1:7" ht="45" x14ac:dyDescent="0.25">
      <c r="A346" s="12"/>
      <c r="B346" s="12"/>
      <c r="C346" s="12"/>
      <c r="D346" s="13" t="s">
        <v>481</v>
      </c>
      <c r="E346" s="12"/>
      <c r="F346" s="12"/>
      <c r="G346" s="12"/>
    </row>
    <row r="347" spans="1:7" x14ac:dyDescent="0.25">
      <c r="A347" s="8" t="s">
        <v>482</v>
      </c>
      <c r="B347" s="9" t="s">
        <v>14</v>
      </c>
      <c r="C347" s="9" t="s">
        <v>381</v>
      </c>
      <c r="D347" s="13" t="s">
        <v>483</v>
      </c>
      <c r="E347" s="10">
        <v>11810.94</v>
      </c>
      <c r="F347" s="10">
        <v>1.42</v>
      </c>
      <c r="G347" s="11">
        <f>ROUND(E347*F347,2)</f>
        <v>16771.53</v>
      </c>
    </row>
    <row r="348" spans="1:7" ht="202.5" x14ac:dyDescent="0.25">
      <c r="A348" s="12"/>
      <c r="B348" s="12"/>
      <c r="C348" s="12"/>
      <c r="D348" s="13" t="s">
        <v>484</v>
      </c>
      <c r="E348" s="12"/>
      <c r="F348" s="12"/>
      <c r="G348" s="12"/>
    </row>
    <row r="349" spans="1:7" ht="22.5" x14ac:dyDescent="0.25">
      <c r="A349" s="8" t="s">
        <v>485</v>
      </c>
      <c r="B349" s="9" t="s">
        <v>14</v>
      </c>
      <c r="C349" s="9" t="s">
        <v>388</v>
      </c>
      <c r="D349" s="13" t="s">
        <v>486</v>
      </c>
      <c r="E349" s="10">
        <v>6594</v>
      </c>
      <c r="F349" s="10">
        <v>2.4500000000000002</v>
      </c>
      <c r="G349" s="11">
        <f>ROUND(E349*F349,2)</f>
        <v>16155.3</v>
      </c>
    </row>
    <row r="350" spans="1:7" ht="56.25" x14ac:dyDescent="0.25">
      <c r="A350" s="12"/>
      <c r="B350" s="12"/>
      <c r="C350" s="12"/>
      <c r="D350" s="13" t="s">
        <v>487</v>
      </c>
      <c r="E350" s="12"/>
      <c r="F350" s="12"/>
      <c r="G350" s="12"/>
    </row>
    <row r="351" spans="1:7" ht="22.5" x14ac:dyDescent="0.25">
      <c r="A351" s="8" t="s">
        <v>488</v>
      </c>
      <c r="B351" s="9" t="s">
        <v>14</v>
      </c>
      <c r="C351" s="9" t="s">
        <v>388</v>
      </c>
      <c r="D351" s="13" t="s">
        <v>489</v>
      </c>
      <c r="E351" s="10">
        <v>1187</v>
      </c>
      <c r="F351" s="10">
        <v>7.65</v>
      </c>
      <c r="G351" s="11">
        <f>ROUND(E351*F351,2)</f>
        <v>9080.5499999999993</v>
      </c>
    </row>
    <row r="352" spans="1:7" ht="112.5" x14ac:dyDescent="0.25">
      <c r="A352" s="12"/>
      <c r="B352" s="12"/>
      <c r="C352" s="12"/>
      <c r="D352" s="13" t="s">
        <v>490</v>
      </c>
      <c r="E352" s="12"/>
      <c r="F352" s="12"/>
      <c r="G352" s="12"/>
    </row>
    <row r="353" spans="1:7" ht="22.5" x14ac:dyDescent="0.25">
      <c r="A353" s="8" t="s">
        <v>491</v>
      </c>
      <c r="B353" s="9" t="s">
        <v>14</v>
      </c>
      <c r="C353" s="9" t="s">
        <v>274</v>
      </c>
      <c r="D353" s="13" t="s">
        <v>492</v>
      </c>
      <c r="E353" s="10">
        <v>25.65</v>
      </c>
      <c r="F353" s="10">
        <v>1016.83</v>
      </c>
      <c r="G353" s="11">
        <f>ROUND(E353*F353,2)</f>
        <v>26081.69</v>
      </c>
    </row>
    <row r="354" spans="1:7" ht="191.25" x14ac:dyDescent="0.25">
      <c r="A354" s="12"/>
      <c r="B354" s="12"/>
      <c r="C354" s="12"/>
      <c r="D354" s="13" t="s">
        <v>493</v>
      </c>
      <c r="E354" s="12"/>
      <c r="F354" s="12"/>
      <c r="G354" s="12"/>
    </row>
    <row r="355" spans="1:7" ht="33.75" x14ac:dyDescent="0.25">
      <c r="A355" s="8" t="s">
        <v>494</v>
      </c>
      <c r="B355" s="9" t="s">
        <v>14</v>
      </c>
      <c r="C355" s="9" t="s">
        <v>388</v>
      </c>
      <c r="D355" s="13" t="s">
        <v>495</v>
      </c>
      <c r="E355" s="10">
        <v>86</v>
      </c>
      <c r="F355" s="10">
        <v>504.48</v>
      </c>
      <c r="G355" s="11">
        <f>ROUND(E355*F355,2)</f>
        <v>43385.279999999999</v>
      </c>
    </row>
    <row r="356" spans="1:7" ht="168.75" x14ac:dyDescent="0.25">
      <c r="A356" s="12"/>
      <c r="B356" s="12"/>
      <c r="C356" s="12"/>
      <c r="D356" s="13" t="s">
        <v>496</v>
      </c>
      <c r="E356" s="12"/>
      <c r="F356" s="12"/>
      <c r="G356" s="12"/>
    </row>
    <row r="357" spans="1:7" ht="22.5" x14ac:dyDescent="0.25">
      <c r="A357" s="8" t="s">
        <v>497</v>
      </c>
      <c r="B357" s="9" t="s">
        <v>14</v>
      </c>
      <c r="C357" s="9" t="s">
        <v>388</v>
      </c>
      <c r="D357" s="13" t="s">
        <v>498</v>
      </c>
      <c r="E357" s="10">
        <v>14</v>
      </c>
      <c r="F357" s="10">
        <v>108.74</v>
      </c>
      <c r="G357" s="11">
        <f>ROUND(E357*F357,2)</f>
        <v>1522.36</v>
      </c>
    </row>
    <row r="358" spans="1:7" ht="123.75" x14ac:dyDescent="0.25">
      <c r="A358" s="12"/>
      <c r="B358" s="12"/>
      <c r="C358" s="12"/>
      <c r="D358" s="13" t="s">
        <v>499</v>
      </c>
      <c r="E358" s="12"/>
      <c r="F358" s="12"/>
      <c r="G358" s="12"/>
    </row>
    <row r="359" spans="1:7" x14ac:dyDescent="0.25">
      <c r="A359" s="8" t="s">
        <v>500</v>
      </c>
      <c r="B359" s="9" t="s">
        <v>14</v>
      </c>
      <c r="C359" s="9" t="s">
        <v>388</v>
      </c>
      <c r="D359" s="13" t="s">
        <v>501</v>
      </c>
      <c r="E359" s="10">
        <v>103</v>
      </c>
      <c r="F359" s="10">
        <v>22.82</v>
      </c>
      <c r="G359" s="11">
        <f>ROUND(E359*F359,2)</f>
        <v>2350.46</v>
      </c>
    </row>
    <row r="360" spans="1:7" ht="90" x14ac:dyDescent="0.25">
      <c r="A360" s="12"/>
      <c r="B360" s="12"/>
      <c r="C360" s="12"/>
      <c r="D360" s="13" t="s">
        <v>502</v>
      </c>
      <c r="E360" s="12"/>
      <c r="F360" s="12"/>
      <c r="G360" s="12"/>
    </row>
    <row r="361" spans="1:7" x14ac:dyDescent="0.25">
      <c r="A361" s="8" t="s">
        <v>503</v>
      </c>
      <c r="B361" s="9" t="s">
        <v>14</v>
      </c>
      <c r="C361" s="9" t="s">
        <v>381</v>
      </c>
      <c r="D361" s="13" t="s">
        <v>504</v>
      </c>
      <c r="E361" s="10">
        <v>2419</v>
      </c>
      <c r="F361" s="10">
        <v>2.15</v>
      </c>
      <c r="G361" s="11">
        <f>ROUND(E361*F361,2)</f>
        <v>5200.8500000000004</v>
      </c>
    </row>
    <row r="362" spans="1:7" ht="191.25" x14ac:dyDescent="0.25">
      <c r="A362" s="12"/>
      <c r="B362" s="12"/>
      <c r="C362" s="12"/>
      <c r="D362" s="13" t="s">
        <v>505</v>
      </c>
      <c r="E362" s="12"/>
      <c r="F362" s="12"/>
      <c r="G362" s="12"/>
    </row>
    <row r="363" spans="1:7" ht="22.5" x14ac:dyDescent="0.25">
      <c r="A363" s="8" t="s">
        <v>506</v>
      </c>
      <c r="B363" s="9" t="s">
        <v>14</v>
      </c>
      <c r="C363" s="9" t="s">
        <v>388</v>
      </c>
      <c r="D363" s="13" t="s">
        <v>507</v>
      </c>
      <c r="E363" s="10">
        <v>97</v>
      </c>
      <c r="F363" s="10">
        <v>8.92</v>
      </c>
      <c r="G363" s="11">
        <f>ROUND(E363*F363,2)</f>
        <v>865.24</v>
      </c>
    </row>
    <row r="364" spans="1:7" ht="123.75" x14ac:dyDescent="0.25">
      <c r="A364" s="12"/>
      <c r="B364" s="12"/>
      <c r="C364" s="12"/>
      <c r="D364" s="13" t="s">
        <v>456</v>
      </c>
      <c r="E364" s="12"/>
      <c r="F364" s="12"/>
      <c r="G364" s="12"/>
    </row>
    <row r="365" spans="1:7" ht="22.5" x14ac:dyDescent="0.25">
      <c r="A365" s="8" t="s">
        <v>508</v>
      </c>
      <c r="B365" s="9" t="s">
        <v>14</v>
      </c>
      <c r="C365" s="9" t="s">
        <v>274</v>
      </c>
      <c r="D365" s="13" t="s">
        <v>509</v>
      </c>
      <c r="E365" s="10">
        <v>3.57</v>
      </c>
      <c r="F365" s="10">
        <v>91.41</v>
      </c>
      <c r="G365" s="11">
        <f>ROUND(E365*F365,2)</f>
        <v>326.33</v>
      </c>
    </row>
    <row r="366" spans="1:7" ht="78.75" x14ac:dyDescent="0.25">
      <c r="A366" s="12"/>
      <c r="B366" s="12"/>
      <c r="C366" s="12"/>
      <c r="D366" s="13" t="s">
        <v>510</v>
      </c>
      <c r="E366" s="12"/>
      <c r="F366" s="12"/>
      <c r="G366" s="12"/>
    </row>
    <row r="367" spans="1:7" ht="22.5" x14ac:dyDescent="0.25">
      <c r="A367" s="8" t="s">
        <v>511</v>
      </c>
      <c r="B367" s="9" t="s">
        <v>14</v>
      </c>
      <c r="C367" s="9" t="s">
        <v>297</v>
      </c>
      <c r="D367" s="13" t="s">
        <v>512</v>
      </c>
      <c r="E367" s="10">
        <v>55.49</v>
      </c>
      <c r="F367" s="10">
        <v>34.68</v>
      </c>
      <c r="G367" s="11">
        <f>ROUND(E367*F367,2)</f>
        <v>1924.39</v>
      </c>
    </row>
    <row r="368" spans="1:7" ht="123.75" x14ac:dyDescent="0.25">
      <c r="A368" s="12"/>
      <c r="B368" s="12"/>
      <c r="C368" s="12"/>
      <c r="D368" s="13" t="s">
        <v>513</v>
      </c>
      <c r="E368" s="12"/>
      <c r="F368" s="12"/>
      <c r="G368" s="12"/>
    </row>
    <row r="369" spans="1:7" ht="22.5" x14ac:dyDescent="0.25">
      <c r="A369" s="8" t="s">
        <v>514</v>
      </c>
      <c r="B369" s="9" t="s">
        <v>14</v>
      </c>
      <c r="C369" s="9" t="s">
        <v>297</v>
      </c>
      <c r="D369" s="13" t="s">
        <v>515</v>
      </c>
      <c r="E369" s="10">
        <v>710.7</v>
      </c>
      <c r="F369" s="10">
        <v>14.26</v>
      </c>
      <c r="G369" s="11">
        <f>ROUND(E369*F369,2)</f>
        <v>10134.58</v>
      </c>
    </row>
    <row r="370" spans="1:7" ht="168.75" x14ac:dyDescent="0.25">
      <c r="A370" s="12"/>
      <c r="B370" s="12"/>
      <c r="C370" s="12"/>
      <c r="D370" s="13" t="s">
        <v>516</v>
      </c>
      <c r="E370" s="12"/>
      <c r="F370" s="12"/>
      <c r="G370" s="12"/>
    </row>
    <row r="371" spans="1:7" x14ac:dyDescent="0.25">
      <c r="A371" s="12"/>
      <c r="B371" s="12"/>
      <c r="C371" s="12"/>
      <c r="D371" s="23" t="s">
        <v>517</v>
      </c>
      <c r="E371" s="10">
        <v>1</v>
      </c>
      <c r="F371" s="15">
        <f>G341+G343+G345+G347+G349+G351+G353+G355+G357+G359+G361+G363+G365+G367+G369</f>
        <v>183142.54</v>
      </c>
      <c r="G371" s="15">
        <f>ROUND(E371*F371,2)</f>
        <v>183142.54</v>
      </c>
    </row>
    <row r="372" spans="1:7" ht="0.95" customHeight="1" x14ac:dyDescent="0.25">
      <c r="A372" s="16"/>
      <c r="B372" s="16"/>
      <c r="C372" s="16"/>
      <c r="D372" s="24"/>
      <c r="E372" s="16"/>
      <c r="F372" s="16"/>
      <c r="G372" s="16"/>
    </row>
    <row r="373" spans="1:7" x14ac:dyDescent="0.25">
      <c r="A373" s="19" t="s">
        <v>518</v>
      </c>
      <c r="B373" s="19" t="s">
        <v>10</v>
      </c>
      <c r="C373" s="19" t="s">
        <v>11</v>
      </c>
      <c r="D373" s="26" t="s">
        <v>519</v>
      </c>
      <c r="E373" s="20">
        <f>E388</f>
        <v>1</v>
      </c>
      <c r="F373" s="20">
        <f>F388</f>
        <v>13555.43</v>
      </c>
      <c r="G373" s="20">
        <f>G388</f>
        <v>13555.43</v>
      </c>
    </row>
    <row r="374" spans="1:7" ht="22.5" x14ac:dyDescent="0.25">
      <c r="A374" s="8" t="s">
        <v>520</v>
      </c>
      <c r="B374" s="9" t="s">
        <v>14</v>
      </c>
      <c r="C374" s="9" t="s">
        <v>274</v>
      </c>
      <c r="D374" s="13" t="s">
        <v>521</v>
      </c>
      <c r="E374" s="10">
        <v>5.71</v>
      </c>
      <c r="F374" s="10">
        <v>215.7</v>
      </c>
      <c r="G374" s="11">
        <f>ROUND(E374*F374,2)</f>
        <v>1231.6500000000001</v>
      </c>
    </row>
    <row r="375" spans="1:7" ht="123.75" x14ac:dyDescent="0.25">
      <c r="A375" s="12"/>
      <c r="B375" s="12"/>
      <c r="C375" s="12"/>
      <c r="D375" s="13" t="s">
        <v>522</v>
      </c>
      <c r="E375" s="12"/>
      <c r="F375" s="12"/>
      <c r="G375" s="12"/>
    </row>
    <row r="376" spans="1:7" x14ac:dyDescent="0.25">
      <c r="A376" s="8" t="s">
        <v>482</v>
      </c>
      <c r="B376" s="9" t="s">
        <v>14</v>
      </c>
      <c r="C376" s="9" t="s">
        <v>381</v>
      </c>
      <c r="D376" s="13" t="s">
        <v>483</v>
      </c>
      <c r="E376" s="10">
        <v>666.58</v>
      </c>
      <c r="F376" s="10">
        <v>1.42</v>
      </c>
      <c r="G376" s="11">
        <f>ROUND(E376*F376,2)</f>
        <v>946.54</v>
      </c>
    </row>
    <row r="377" spans="1:7" ht="202.5" x14ac:dyDescent="0.25">
      <c r="A377" s="12"/>
      <c r="B377" s="12"/>
      <c r="C377" s="12"/>
      <c r="D377" s="13" t="s">
        <v>484</v>
      </c>
      <c r="E377" s="12"/>
      <c r="F377" s="12"/>
      <c r="G377" s="12"/>
    </row>
    <row r="378" spans="1:7" ht="22.5" x14ac:dyDescent="0.25">
      <c r="A378" s="8" t="s">
        <v>523</v>
      </c>
      <c r="B378" s="9" t="s">
        <v>14</v>
      </c>
      <c r="C378" s="9" t="s">
        <v>297</v>
      </c>
      <c r="D378" s="13" t="s">
        <v>524</v>
      </c>
      <c r="E378" s="10">
        <v>18.3</v>
      </c>
      <c r="F378" s="10">
        <v>81.25</v>
      </c>
      <c r="G378" s="11">
        <f>ROUND(E378*F378,2)</f>
        <v>1486.88</v>
      </c>
    </row>
    <row r="379" spans="1:7" ht="123.75" x14ac:dyDescent="0.25">
      <c r="A379" s="12"/>
      <c r="B379" s="12"/>
      <c r="C379" s="12"/>
      <c r="D379" s="13" t="s">
        <v>525</v>
      </c>
      <c r="E379" s="12"/>
      <c r="F379" s="12"/>
      <c r="G379" s="12"/>
    </row>
    <row r="380" spans="1:7" ht="22.5" x14ac:dyDescent="0.25">
      <c r="A380" s="8" t="s">
        <v>526</v>
      </c>
      <c r="B380" s="9" t="s">
        <v>14</v>
      </c>
      <c r="C380" s="9" t="s">
        <v>388</v>
      </c>
      <c r="D380" s="13" t="s">
        <v>527</v>
      </c>
      <c r="E380" s="10">
        <v>110</v>
      </c>
      <c r="F380" s="10">
        <v>7.65</v>
      </c>
      <c r="G380" s="11">
        <f>ROUND(E380*F380,2)</f>
        <v>841.5</v>
      </c>
    </row>
    <row r="381" spans="1:7" ht="112.5" x14ac:dyDescent="0.25">
      <c r="A381" s="12"/>
      <c r="B381" s="12"/>
      <c r="C381" s="12"/>
      <c r="D381" s="13" t="s">
        <v>528</v>
      </c>
      <c r="E381" s="12"/>
      <c r="F381" s="12"/>
      <c r="G381" s="12"/>
    </row>
    <row r="382" spans="1:7" ht="22.5" x14ac:dyDescent="0.25">
      <c r="A382" s="8" t="s">
        <v>529</v>
      </c>
      <c r="B382" s="9" t="s">
        <v>14</v>
      </c>
      <c r="C382" s="9" t="s">
        <v>381</v>
      </c>
      <c r="D382" s="13" t="s">
        <v>530</v>
      </c>
      <c r="E382" s="10">
        <v>3728.91</v>
      </c>
      <c r="F382" s="10">
        <v>2.1</v>
      </c>
      <c r="G382" s="11">
        <f>ROUND(E382*F382,2)</f>
        <v>7830.71</v>
      </c>
    </row>
    <row r="383" spans="1:7" ht="168.75" x14ac:dyDescent="0.25">
      <c r="A383" s="12"/>
      <c r="B383" s="12"/>
      <c r="C383" s="12"/>
      <c r="D383" s="13" t="s">
        <v>531</v>
      </c>
      <c r="E383" s="12"/>
      <c r="F383" s="12"/>
      <c r="G383" s="12"/>
    </row>
    <row r="384" spans="1:7" ht="22.5" x14ac:dyDescent="0.25">
      <c r="A384" s="8" t="s">
        <v>532</v>
      </c>
      <c r="B384" s="9" t="s">
        <v>14</v>
      </c>
      <c r="C384" s="9" t="s">
        <v>381</v>
      </c>
      <c r="D384" s="13" t="s">
        <v>533</v>
      </c>
      <c r="E384" s="10">
        <v>201.78</v>
      </c>
      <c r="F384" s="10">
        <v>1.66</v>
      </c>
      <c r="G384" s="11">
        <f>ROUND(E384*F384,2)</f>
        <v>334.95</v>
      </c>
    </row>
    <row r="385" spans="1:7" ht="168.75" x14ac:dyDescent="0.25">
      <c r="A385" s="12"/>
      <c r="B385" s="12"/>
      <c r="C385" s="12"/>
      <c r="D385" s="13" t="s">
        <v>534</v>
      </c>
      <c r="E385" s="12"/>
      <c r="F385" s="12"/>
      <c r="G385" s="12"/>
    </row>
    <row r="386" spans="1:7" ht="22.5" x14ac:dyDescent="0.25">
      <c r="A386" s="8" t="s">
        <v>535</v>
      </c>
      <c r="B386" s="9" t="s">
        <v>14</v>
      </c>
      <c r="C386" s="9" t="s">
        <v>388</v>
      </c>
      <c r="D386" s="13" t="s">
        <v>536</v>
      </c>
      <c r="E386" s="10">
        <v>96</v>
      </c>
      <c r="F386" s="10">
        <v>9.1999999999999993</v>
      </c>
      <c r="G386" s="11">
        <f>ROUND(E386*F386,2)</f>
        <v>883.2</v>
      </c>
    </row>
    <row r="387" spans="1:7" ht="90" x14ac:dyDescent="0.25">
      <c r="A387" s="12"/>
      <c r="B387" s="12"/>
      <c r="C387" s="12"/>
      <c r="D387" s="13" t="s">
        <v>537</v>
      </c>
      <c r="E387" s="12"/>
      <c r="F387" s="12"/>
      <c r="G387" s="12"/>
    </row>
    <row r="388" spans="1:7" x14ac:dyDescent="0.25">
      <c r="A388" s="12"/>
      <c r="B388" s="12"/>
      <c r="C388" s="12"/>
      <c r="D388" s="23" t="s">
        <v>538</v>
      </c>
      <c r="E388" s="10">
        <v>1</v>
      </c>
      <c r="F388" s="15">
        <f>G374+G376+G378+G380+G382+G384+G386</f>
        <v>13555.43</v>
      </c>
      <c r="G388" s="15">
        <f>ROUND(E388*F388,2)</f>
        <v>13555.43</v>
      </c>
    </row>
    <row r="389" spans="1:7" ht="0.95" customHeight="1" x14ac:dyDescent="0.25">
      <c r="A389" s="16"/>
      <c r="B389" s="16"/>
      <c r="C389" s="16"/>
      <c r="D389" s="24"/>
      <c r="E389" s="16"/>
      <c r="F389" s="16"/>
      <c r="G389" s="16"/>
    </row>
    <row r="390" spans="1:7" x14ac:dyDescent="0.25">
      <c r="A390" s="12"/>
      <c r="B390" s="12"/>
      <c r="C390" s="12"/>
      <c r="D390" s="23" t="s">
        <v>539</v>
      </c>
      <c r="E390" s="10">
        <v>1</v>
      </c>
      <c r="F390" s="15">
        <f>G297+G340+G373</f>
        <v>234891.22</v>
      </c>
      <c r="G390" s="15">
        <f>ROUND(E390*F390,2)</f>
        <v>234891.22</v>
      </c>
    </row>
    <row r="391" spans="1:7" ht="0.95" customHeight="1" x14ac:dyDescent="0.25">
      <c r="A391" s="16"/>
      <c r="B391" s="16"/>
      <c r="C391" s="16"/>
      <c r="D391" s="24"/>
      <c r="E391" s="16"/>
      <c r="F391" s="16"/>
      <c r="G391" s="16"/>
    </row>
    <row r="392" spans="1:7" x14ac:dyDescent="0.25">
      <c r="A392" s="17" t="s">
        <v>540</v>
      </c>
      <c r="B392" s="17" t="s">
        <v>10</v>
      </c>
      <c r="C392" s="17" t="s">
        <v>11</v>
      </c>
      <c r="D392" s="25" t="s">
        <v>541</v>
      </c>
      <c r="E392" s="18">
        <f>E397</f>
        <v>1</v>
      </c>
      <c r="F392" s="18">
        <f>F397</f>
        <v>20178.150000000001</v>
      </c>
      <c r="G392" s="18">
        <f>G397</f>
        <v>20178.150000000001</v>
      </c>
    </row>
    <row r="393" spans="1:7" ht="22.5" x14ac:dyDescent="0.25">
      <c r="A393" s="8" t="s">
        <v>542</v>
      </c>
      <c r="B393" s="9" t="s">
        <v>14</v>
      </c>
      <c r="C393" s="9" t="s">
        <v>287</v>
      </c>
      <c r="D393" s="13" t="s">
        <v>543</v>
      </c>
      <c r="E393" s="10">
        <v>1201.08</v>
      </c>
      <c r="F393" s="10">
        <v>9.57</v>
      </c>
      <c r="G393" s="11">
        <f>ROUND(E393*F393,2)</f>
        <v>11494.34</v>
      </c>
    </row>
    <row r="394" spans="1:7" ht="157.5" x14ac:dyDescent="0.25">
      <c r="A394" s="12"/>
      <c r="B394" s="12"/>
      <c r="C394" s="12"/>
      <c r="D394" s="13" t="s">
        <v>544</v>
      </c>
      <c r="E394" s="12"/>
      <c r="F394" s="12"/>
      <c r="G394" s="12"/>
    </row>
    <row r="395" spans="1:7" ht="22.5" x14ac:dyDescent="0.25">
      <c r="A395" s="8" t="s">
        <v>545</v>
      </c>
      <c r="B395" s="9" t="s">
        <v>14</v>
      </c>
      <c r="C395" s="9" t="s">
        <v>287</v>
      </c>
      <c r="D395" s="13" t="s">
        <v>546</v>
      </c>
      <c r="E395" s="10">
        <v>1201.08</v>
      </c>
      <c r="F395" s="10">
        <v>7.23</v>
      </c>
      <c r="G395" s="11">
        <f>ROUND(E395*F395,2)</f>
        <v>8683.81</v>
      </c>
    </row>
    <row r="396" spans="1:7" ht="157.5" x14ac:dyDescent="0.25">
      <c r="A396" s="12"/>
      <c r="B396" s="12"/>
      <c r="C396" s="12"/>
      <c r="D396" s="13" t="s">
        <v>547</v>
      </c>
      <c r="E396" s="12"/>
      <c r="F396" s="12"/>
      <c r="G396" s="12"/>
    </row>
    <row r="397" spans="1:7" x14ac:dyDescent="0.25">
      <c r="A397" s="12"/>
      <c r="B397" s="12"/>
      <c r="C397" s="12"/>
      <c r="D397" s="23" t="s">
        <v>548</v>
      </c>
      <c r="E397" s="10">
        <v>1</v>
      </c>
      <c r="F397" s="15">
        <f>G393+G395</f>
        <v>20178.150000000001</v>
      </c>
      <c r="G397" s="15">
        <f>ROUND(E397*F397,2)</f>
        <v>20178.150000000001</v>
      </c>
    </row>
    <row r="398" spans="1:7" ht="0.95" customHeight="1" x14ac:dyDescent="0.25">
      <c r="A398" s="16"/>
      <c r="B398" s="16"/>
      <c r="C398" s="16"/>
      <c r="D398" s="24"/>
      <c r="E398" s="16"/>
      <c r="F398" s="16"/>
      <c r="G398" s="16"/>
    </row>
    <row r="399" spans="1:7" x14ac:dyDescent="0.25">
      <c r="A399" s="12"/>
      <c r="B399" s="12"/>
      <c r="C399" s="12"/>
      <c r="D399" s="23" t="s">
        <v>549</v>
      </c>
      <c r="E399" s="14">
        <v>1</v>
      </c>
      <c r="F399" s="15">
        <f>G267+G296+G392</f>
        <v>297045.73</v>
      </c>
      <c r="G399" s="15">
        <f>ROUND(E399*F399,2)</f>
        <v>297045.73</v>
      </c>
    </row>
    <row r="400" spans="1:7" ht="0.95" customHeight="1" x14ac:dyDescent="0.25">
      <c r="A400" s="16"/>
      <c r="B400" s="16"/>
      <c r="C400" s="16"/>
      <c r="D400" s="24"/>
      <c r="E400" s="16"/>
      <c r="F400" s="16"/>
      <c r="G400" s="16"/>
    </row>
    <row r="401" spans="1:7" x14ac:dyDescent="0.25">
      <c r="A401" s="5" t="s">
        <v>550</v>
      </c>
      <c r="B401" s="5" t="s">
        <v>10</v>
      </c>
      <c r="C401" s="5" t="s">
        <v>11</v>
      </c>
      <c r="D401" s="22" t="s">
        <v>551</v>
      </c>
      <c r="E401" s="6">
        <f>E422</f>
        <v>1</v>
      </c>
      <c r="F401" s="7">
        <f>F422</f>
        <v>86309.35</v>
      </c>
      <c r="G401" s="7">
        <f>G422</f>
        <v>86309.35</v>
      </c>
    </row>
    <row r="402" spans="1:7" x14ac:dyDescent="0.25">
      <c r="A402" s="8" t="s">
        <v>552</v>
      </c>
      <c r="B402" s="9" t="s">
        <v>14</v>
      </c>
      <c r="C402" s="9" t="s">
        <v>553</v>
      </c>
      <c r="D402" s="13" t="s">
        <v>554</v>
      </c>
      <c r="E402" s="10">
        <v>0</v>
      </c>
      <c r="F402" s="10">
        <v>0</v>
      </c>
      <c r="G402" s="11">
        <f>ROUND(E402*F402,2)</f>
        <v>0</v>
      </c>
    </row>
    <row r="403" spans="1:7" ht="45" x14ac:dyDescent="0.25">
      <c r="A403" s="12"/>
      <c r="B403" s="12"/>
      <c r="C403" s="12"/>
      <c r="D403" s="13" t="s">
        <v>555</v>
      </c>
      <c r="E403" s="12"/>
      <c r="F403" s="12"/>
      <c r="G403" s="12"/>
    </row>
    <row r="404" spans="1:7" x14ac:dyDescent="0.25">
      <c r="A404" s="8" t="s">
        <v>556</v>
      </c>
      <c r="B404" s="9" t="s">
        <v>14</v>
      </c>
      <c r="C404" s="9" t="s">
        <v>18</v>
      </c>
      <c r="D404" s="13" t="s">
        <v>557</v>
      </c>
      <c r="E404" s="10">
        <v>1</v>
      </c>
      <c r="F404" s="10">
        <v>420.07</v>
      </c>
      <c r="G404" s="11">
        <f>ROUND(E404*F404,2)</f>
        <v>420.07</v>
      </c>
    </row>
    <row r="405" spans="1:7" ht="157.5" x14ac:dyDescent="0.25">
      <c r="A405" s="12"/>
      <c r="B405" s="12"/>
      <c r="C405" s="12"/>
      <c r="D405" s="13" t="s">
        <v>558</v>
      </c>
      <c r="E405" s="12"/>
      <c r="F405" s="12"/>
      <c r="G405" s="12"/>
    </row>
    <row r="406" spans="1:7" ht="22.5" x14ac:dyDescent="0.25">
      <c r="A406" s="8" t="s">
        <v>559</v>
      </c>
      <c r="B406" s="9" t="s">
        <v>14</v>
      </c>
      <c r="C406" s="9" t="s">
        <v>34</v>
      </c>
      <c r="D406" s="13" t="s">
        <v>560</v>
      </c>
      <c r="E406" s="10">
        <v>397.06</v>
      </c>
      <c r="F406" s="10">
        <v>12.22</v>
      </c>
      <c r="G406" s="11">
        <f>ROUND(E406*F406,2)</f>
        <v>4852.07</v>
      </c>
    </row>
    <row r="407" spans="1:7" ht="191.25" x14ac:dyDescent="0.25">
      <c r="A407" s="12"/>
      <c r="B407" s="12"/>
      <c r="C407" s="12"/>
      <c r="D407" s="13" t="s">
        <v>561</v>
      </c>
      <c r="E407" s="12"/>
      <c r="F407" s="12"/>
      <c r="G407" s="12"/>
    </row>
    <row r="408" spans="1:7" ht="22.5" x14ac:dyDescent="0.25">
      <c r="A408" s="8" t="s">
        <v>562</v>
      </c>
      <c r="B408" s="9" t="s">
        <v>14</v>
      </c>
      <c r="C408" s="9" t="s">
        <v>34</v>
      </c>
      <c r="D408" s="13" t="s">
        <v>563</v>
      </c>
      <c r="E408" s="10">
        <v>794.12</v>
      </c>
      <c r="F408" s="10">
        <v>2.82</v>
      </c>
      <c r="G408" s="11">
        <f>ROUND(E408*F408,2)</f>
        <v>2239.42</v>
      </c>
    </row>
    <row r="409" spans="1:7" ht="112.5" x14ac:dyDescent="0.25">
      <c r="A409" s="12"/>
      <c r="B409" s="12"/>
      <c r="C409" s="12"/>
      <c r="D409" s="13" t="s">
        <v>564</v>
      </c>
      <c r="E409" s="12"/>
      <c r="F409" s="12"/>
      <c r="G409" s="12"/>
    </row>
    <row r="410" spans="1:7" x14ac:dyDescent="0.25">
      <c r="A410" s="8" t="s">
        <v>565</v>
      </c>
      <c r="B410" s="9" t="s">
        <v>14</v>
      </c>
      <c r="C410" s="9" t="s">
        <v>34</v>
      </c>
      <c r="D410" s="13" t="s">
        <v>566</v>
      </c>
      <c r="E410" s="10">
        <v>397.06</v>
      </c>
      <c r="F410" s="10">
        <v>5.82</v>
      </c>
      <c r="G410" s="11">
        <f>ROUND(E410*F410,2)</f>
        <v>2310.89</v>
      </c>
    </row>
    <row r="411" spans="1:7" ht="202.5" x14ac:dyDescent="0.25">
      <c r="A411" s="12"/>
      <c r="B411" s="12"/>
      <c r="C411" s="12"/>
      <c r="D411" s="13" t="s">
        <v>567</v>
      </c>
      <c r="E411" s="12"/>
      <c r="F411" s="12"/>
      <c r="G411" s="12"/>
    </row>
    <row r="412" spans="1:7" x14ac:dyDescent="0.25">
      <c r="A412" s="8" t="s">
        <v>568</v>
      </c>
      <c r="B412" s="9" t="s">
        <v>14</v>
      </c>
      <c r="C412" s="9" t="s">
        <v>34</v>
      </c>
      <c r="D412" s="13" t="s">
        <v>569</v>
      </c>
      <c r="E412" s="10">
        <v>151.46</v>
      </c>
      <c r="F412" s="10">
        <v>5.82</v>
      </c>
      <c r="G412" s="11">
        <f>ROUND(E412*F412,2)</f>
        <v>881.5</v>
      </c>
    </row>
    <row r="413" spans="1:7" ht="191.25" x14ac:dyDescent="0.25">
      <c r="A413" s="12"/>
      <c r="B413" s="12"/>
      <c r="C413" s="12"/>
      <c r="D413" s="13" t="s">
        <v>570</v>
      </c>
      <c r="E413" s="12"/>
      <c r="F413" s="12"/>
      <c r="G413" s="12"/>
    </row>
    <row r="414" spans="1:7" x14ac:dyDescent="0.25">
      <c r="A414" s="8" t="s">
        <v>571</v>
      </c>
      <c r="B414" s="9" t="s">
        <v>14</v>
      </c>
      <c r="C414" s="9" t="s">
        <v>34</v>
      </c>
      <c r="D414" s="13" t="s">
        <v>572</v>
      </c>
      <c r="E414" s="10">
        <v>678.45</v>
      </c>
      <c r="F414" s="10">
        <v>5.92</v>
      </c>
      <c r="G414" s="11">
        <f>ROUND(E414*F414,2)</f>
        <v>4016.42</v>
      </c>
    </row>
    <row r="415" spans="1:7" ht="191.25" x14ac:dyDescent="0.25">
      <c r="A415" s="12"/>
      <c r="B415" s="12"/>
      <c r="C415" s="12"/>
      <c r="D415" s="13" t="s">
        <v>573</v>
      </c>
      <c r="E415" s="12"/>
      <c r="F415" s="12"/>
      <c r="G415" s="12"/>
    </row>
    <row r="416" spans="1:7" x14ac:dyDescent="0.25">
      <c r="A416" s="8" t="s">
        <v>574</v>
      </c>
      <c r="B416" s="9" t="s">
        <v>14</v>
      </c>
      <c r="C416" s="9" t="s">
        <v>34</v>
      </c>
      <c r="D416" s="13" t="s">
        <v>575</v>
      </c>
      <c r="E416" s="10">
        <v>283.35000000000002</v>
      </c>
      <c r="F416" s="10">
        <v>4.93</v>
      </c>
      <c r="G416" s="11">
        <f>ROUND(E416*F416,2)</f>
        <v>1396.92</v>
      </c>
    </row>
    <row r="417" spans="1:7" ht="123.75" x14ac:dyDescent="0.25">
      <c r="A417" s="12"/>
      <c r="B417" s="12"/>
      <c r="C417" s="12"/>
      <c r="D417" s="13" t="s">
        <v>576</v>
      </c>
      <c r="E417" s="12"/>
      <c r="F417" s="12"/>
      <c r="G417" s="12"/>
    </row>
    <row r="418" spans="1:7" x14ac:dyDescent="0.25">
      <c r="A418" s="8" t="s">
        <v>577</v>
      </c>
      <c r="B418" s="9" t="s">
        <v>14</v>
      </c>
      <c r="C418" s="9" t="s">
        <v>50</v>
      </c>
      <c r="D418" s="13" t="s">
        <v>578</v>
      </c>
      <c r="E418" s="10">
        <v>198.85</v>
      </c>
      <c r="F418" s="10">
        <v>71.95</v>
      </c>
      <c r="G418" s="11">
        <f>ROUND(E418*F418,2)</f>
        <v>14307.26</v>
      </c>
    </row>
    <row r="419" spans="1:7" ht="270" x14ac:dyDescent="0.25">
      <c r="A419" s="12"/>
      <c r="B419" s="12"/>
      <c r="C419" s="12"/>
      <c r="D419" s="13" t="s">
        <v>579</v>
      </c>
      <c r="E419" s="12"/>
      <c r="F419" s="12"/>
      <c r="G419" s="12"/>
    </row>
    <row r="420" spans="1:7" ht="22.5" x14ac:dyDescent="0.25">
      <c r="A420" s="8" t="s">
        <v>580</v>
      </c>
      <c r="B420" s="9" t="s">
        <v>14</v>
      </c>
      <c r="C420" s="9" t="s">
        <v>34</v>
      </c>
      <c r="D420" s="13" t="s">
        <v>581</v>
      </c>
      <c r="E420" s="10">
        <v>596.54999999999995</v>
      </c>
      <c r="F420" s="10">
        <v>93.68</v>
      </c>
      <c r="G420" s="11">
        <f>ROUND(E420*F420,2)</f>
        <v>55884.800000000003</v>
      </c>
    </row>
    <row r="421" spans="1:7" ht="180" x14ac:dyDescent="0.25">
      <c r="A421" s="12"/>
      <c r="B421" s="12"/>
      <c r="C421" s="12"/>
      <c r="D421" s="13" t="s">
        <v>582</v>
      </c>
      <c r="E421" s="12"/>
      <c r="F421" s="12"/>
      <c r="G421" s="12"/>
    </row>
    <row r="422" spans="1:7" x14ac:dyDescent="0.25">
      <c r="A422" s="12"/>
      <c r="B422" s="12"/>
      <c r="C422" s="12"/>
      <c r="D422" s="23" t="s">
        <v>583</v>
      </c>
      <c r="E422" s="14">
        <v>1</v>
      </c>
      <c r="F422" s="15">
        <f>G402+G404+G406+G408+G410+G412+G414+G416+G418+G420</f>
        <v>86309.35</v>
      </c>
      <c r="G422" s="15">
        <f>ROUND(E422*F422,2)</f>
        <v>86309.35</v>
      </c>
    </row>
    <row r="423" spans="1:7" ht="0.95" customHeight="1" x14ac:dyDescent="0.25">
      <c r="A423" s="16"/>
      <c r="B423" s="16"/>
      <c r="C423" s="16"/>
      <c r="D423" s="24"/>
      <c r="E423" s="16"/>
      <c r="F423" s="16"/>
      <c r="G423" s="16"/>
    </row>
    <row r="424" spans="1:7" x14ac:dyDescent="0.25">
      <c r="A424" s="5" t="s">
        <v>584</v>
      </c>
      <c r="B424" s="5" t="s">
        <v>10</v>
      </c>
      <c r="C424" s="5" t="s">
        <v>11</v>
      </c>
      <c r="D424" s="22" t="s">
        <v>585</v>
      </c>
      <c r="E424" s="6">
        <f>E441</f>
        <v>1</v>
      </c>
      <c r="F424" s="7">
        <f>F441</f>
        <v>26641.17</v>
      </c>
      <c r="G424" s="7">
        <f>G441</f>
        <v>26641.17</v>
      </c>
    </row>
    <row r="425" spans="1:7" x14ac:dyDescent="0.25">
      <c r="A425" s="8" t="s">
        <v>552</v>
      </c>
      <c r="B425" s="9" t="s">
        <v>14</v>
      </c>
      <c r="C425" s="9" t="s">
        <v>553</v>
      </c>
      <c r="D425" s="13" t="s">
        <v>554</v>
      </c>
      <c r="E425" s="10">
        <v>0</v>
      </c>
      <c r="F425" s="10">
        <v>0</v>
      </c>
      <c r="G425" s="11">
        <f>ROUND(E425*F425,2)</f>
        <v>0</v>
      </c>
    </row>
    <row r="426" spans="1:7" ht="45" x14ac:dyDescent="0.25">
      <c r="A426" s="12"/>
      <c r="B426" s="12"/>
      <c r="C426" s="12"/>
      <c r="D426" s="13" t="s">
        <v>555</v>
      </c>
      <c r="E426" s="12"/>
      <c r="F426" s="12"/>
      <c r="G426" s="12"/>
    </row>
    <row r="427" spans="1:7" x14ac:dyDescent="0.25">
      <c r="A427" s="8" t="s">
        <v>586</v>
      </c>
      <c r="B427" s="9" t="s">
        <v>14</v>
      </c>
      <c r="C427" s="9" t="s">
        <v>34</v>
      </c>
      <c r="D427" s="13" t="s">
        <v>587</v>
      </c>
      <c r="E427" s="10">
        <v>180.35</v>
      </c>
      <c r="F427" s="10">
        <v>39.33</v>
      </c>
      <c r="G427" s="11">
        <f>ROUND(E427*F427,2)</f>
        <v>7093.17</v>
      </c>
    </row>
    <row r="428" spans="1:7" ht="382.5" x14ac:dyDescent="0.25">
      <c r="A428" s="12"/>
      <c r="B428" s="12"/>
      <c r="C428" s="12"/>
      <c r="D428" s="13" t="s">
        <v>588</v>
      </c>
      <c r="E428" s="12"/>
      <c r="F428" s="12"/>
      <c r="G428" s="12"/>
    </row>
    <row r="429" spans="1:7" x14ac:dyDescent="0.25">
      <c r="A429" s="8" t="s">
        <v>589</v>
      </c>
      <c r="B429" s="9" t="s">
        <v>14</v>
      </c>
      <c r="C429" s="9" t="s">
        <v>34</v>
      </c>
      <c r="D429" s="13" t="s">
        <v>590</v>
      </c>
      <c r="E429" s="10">
        <v>180.35</v>
      </c>
      <c r="F429" s="10">
        <v>44.44</v>
      </c>
      <c r="G429" s="11">
        <f>ROUND(E429*F429,2)</f>
        <v>8014.75</v>
      </c>
    </row>
    <row r="430" spans="1:7" ht="315" x14ac:dyDescent="0.25">
      <c r="A430" s="12"/>
      <c r="B430" s="12"/>
      <c r="C430" s="12"/>
      <c r="D430" s="13" t="s">
        <v>591</v>
      </c>
      <c r="E430" s="12"/>
      <c r="F430" s="12"/>
      <c r="G430" s="12"/>
    </row>
    <row r="431" spans="1:7" x14ac:dyDescent="0.25">
      <c r="A431" s="8" t="s">
        <v>592</v>
      </c>
      <c r="B431" s="9" t="s">
        <v>14</v>
      </c>
      <c r="C431" s="9" t="s">
        <v>34</v>
      </c>
      <c r="D431" s="13" t="s">
        <v>593</v>
      </c>
      <c r="E431" s="10">
        <v>17.7</v>
      </c>
      <c r="F431" s="10">
        <v>9</v>
      </c>
      <c r="G431" s="11">
        <f>ROUND(E431*F431,2)</f>
        <v>159.30000000000001</v>
      </c>
    </row>
    <row r="432" spans="1:7" ht="315" x14ac:dyDescent="0.25">
      <c r="A432" s="12"/>
      <c r="B432" s="12"/>
      <c r="C432" s="12"/>
      <c r="D432" s="13" t="s">
        <v>594</v>
      </c>
      <c r="E432" s="12"/>
      <c r="F432" s="12"/>
      <c r="G432" s="12"/>
    </row>
    <row r="433" spans="1:7" x14ac:dyDescent="0.25">
      <c r="A433" s="8" t="s">
        <v>595</v>
      </c>
      <c r="B433" s="9" t="s">
        <v>14</v>
      </c>
      <c r="C433" s="9" t="s">
        <v>34</v>
      </c>
      <c r="D433" s="13" t="s">
        <v>596</v>
      </c>
      <c r="E433" s="10">
        <v>151.46</v>
      </c>
      <c r="F433" s="10">
        <v>45.44</v>
      </c>
      <c r="G433" s="11">
        <f>ROUND(E433*F433,2)</f>
        <v>6882.34</v>
      </c>
    </row>
    <row r="434" spans="1:7" ht="409.5" x14ac:dyDescent="0.25">
      <c r="A434" s="12"/>
      <c r="B434" s="12"/>
      <c r="C434" s="12"/>
      <c r="D434" s="13" t="s">
        <v>597</v>
      </c>
      <c r="E434" s="12"/>
      <c r="F434" s="12"/>
      <c r="G434" s="12"/>
    </row>
    <row r="435" spans="1:7" x14ac:dyDescent="0.25">
      <c r="A435" s="8" t="s">
        <v>598</v>
      </c>
      <c r="B435" s="9" t="s">
        <v>14</v>
      </c>
      <c r="C435" s="9" t="s">
        <v>34</v>
      </c>
      <c r="D435" s="13" t="s">
        <v>599</v>
      </c>
      <c r="E435" s="10">
        <v>10.8</v>
      </c>
      <c r="F435" s="10">
        <v>84.61</v>
      </c>
      <c r="G435" s="11">
        <f>ROUND(E435*F435,2)</f>
        <v>913.79</v>
      </c>
    </row>
    <row r="436" spans="1:7" ht="409.5" x14ac:dyDescent="0.25">
      <c r="A436" s="12"/>
      <c r="B436" s="12"/>
      <c r="C436" s="12"/>
      <c r="D436" s="13" t="s">
        <v>600</v>
      </c>
      <c r="E436" s="12"/>
      <c r="F436" s="12"/>
      <c r="G436" s="12"/>
    </row>
    <row r="437" spans="1:7" ht="22.5" x14ac:dyDescent="0.25">
      <c r="A437" s="8" t="s">
        <v>601</v>
      </c>
      <c r="B437" s="9" t="s">
        <v>14</v>
      </c>
      <c r="C437" s="9" t="s">
        <v>50</v>
      </c>
      <c r="D437" s="13" t="s">
        <v>602</v>
      </c>
      <c r="E437" s="10">
        <v>30.15</v>
      </c>
      <c r="F437" s="10">
        <v>25.58</v>
      </c>
      <c r="G437" s="11">
        <f>ROUND(E437*F437,2)</f>
        <v>771.24</v>
      </c>
    </row>
    <row r="438" spans="1:7" ht="258.75" x14ac:dyDescent="0.25">
      <c r="A438" s="12"/>
      <c r="B438" s="12"/>
      <c r="C438" s="12"/>
      <c r="D438" s="13" t="s">
        <v>603</v>
      </c>
      <c r="E438" s="12"/>
      <c r="F438" s="12"/>
      <c r="G438" s="12"/>
    </row>
    <row r="439" spans="1:7" ht="22.5" x14ac:dyDescent="0.25">
      <c r="A439" s="8" t="s">
        <v>604</v>
      </c>
      <c r="B439" s="9" t="s">
        <v>14</v>
      </c>
      <c r="C439" s="9" t="s">
        <v>50</v>
      </c>
      <c r="D439" s="13" t="s">
        <v>605</v>
      </c>
      <c r="E439" s="10">
        <v>113.26</v>
      </c>
      <c r="F439" s="10">
        <v>24.78</v>
      </c>
      <c r="G439" s="11">
        <f>ROUND(E439*F439,2)</f>
        <v>2806.58</v>
      </c>
    </row>
    <row r="440" spans="1:7" ht="258.75" x14ac:dyDescent="0.25">
      <c r="A440" s="12"/>
      <c r="B440" s="12"/>
      <c r="C440" s="12"/>
      <c r="D440" s="13" t="s">
        <v>606</v>
      </c>
      <c r="E440" s="12"/>
      <c r="F440" s="12"/>
      <c r="G440" s="12"/>
    </row>
    <row r="441" spans="1:7" x14ac:dyDescent="0.25">
      <c r="A441" s="12"/>
      <c r="B441" s="12"/>
      <c r="C441" s="12"/>
      <c r="D441" s="23" t="s">
        <v>607</v>
      </c>
      <c r="E441" s="14">
        <v>1</v>
      </c>
      <c r="F441" s="15">
        <f>G425+G427+G429+G431+G433+G435+G437+G439</f>
        <v>26641.17</v>
      </c>
      <c r="G441" s="15">
        <f>ROUND(E441*F441,2)</f>
        <v>26641.17</v>
      </c>
    </row>
    <row r="442" spans="1:7" ht="0.95" customHeight="1" x14ac:dyDescent="0.25">
      <c r="A442" s="16"/>
      <c r="B442" s="16"/>
      <c r="C442" s="16"/>
      <c r="D442" s="24"/>
      <c r="E442" s="16"/>
      <c r="F442" s="16"/>
      <c r="G442" s="16"/>
    </row>
    <row r="443" spans="1:7" x14ac:dyDescent="0.25">
      <c r="A443" s="5" t="s">
        <v>608</v>
      </c>
      <c r="B443" s="5" t="s">
        <v>10</v>
      </c>
      <c r="C443" s="5" t="s">
        <v>11</v>
      </c>
      <c r="D443" s="22" t="s">
        <v>609</v>
      </c>
      <c r="E443" s="6">
        <f>E478</f>
        <v>1</v>
      </c>
      <c r="F443" s="7">
        <f>F478</f>
        <v>76362.73</v>
      </c>
      <c r="G443" s="7">
        <f>G478</f>
        <v>76362.73</v>
      </c>
    </row>
    <row r="444" spans="1:7" x14ac:dyDescent="0.25">
      <c r="A444" s="8" t="s">
        <v>552</v>
      </c>
      <c r="B444" s="9" t="s">
        <v>14</v>
      </c>
      <c r="C444" s="9" t="s">
        <v>553</v>
      </c>
      <c r="D444" s="13" t="s">
        <v>554</v>
      </c>
      <c r="E444" s="10">
        <v>0</v>
      </c>
      <c r="F444" s="10">
        <v>0</v>
      </c>
      <c r="G444" s="11">
        <f>ROUND(E444*F444,2)</f>
        <v>0</v>
      </c>
    </row>
    <row r="445" spans="1:7" ht="45" x14ac:dyDescent="0.25">
      <c r="A445" s="12"/>
      <c r="B445" s="12"/>
      <c r="C445" s="12"/>
      <c r="D445" s="13" t="s">
        <v>555</v>
      </c>
      <c r="E445" s="12"/>
      <c r="F445" s="12"/>
      <c r="G445" s="12"/>
    </row>
    <row r="446" spans="1:7" x14ac:dyDescent="0.25">
      <c r="A446" s="8" t="s">
        <v>610</v>
      </c>
      <c r="B446" s="9" t="s">
        <v>14</v>
      </c>
      <c r="C446" s="9" t="s">
        <v>34</v>
      </c>
      <c r="D446" s="13" t="s">
        <v>611</v>
      </c>
      <c r="E446" s="10">
        <v>346.21</v>
      </c>
      <c r="F446" s="10">
        <v>30.71</v>
      </c>
      <c r="G446" s="11">
        <f>ROUND(E446*F446,2)</f>
        <v>10632.11</v>
      </c>
    </row>
    <row r="447" spans="1:7" ht="409.5" x14ac:dyDescent="0.25">
      <c r="A447" s="12"/>
      <c r="B447" s="12"/>
      <c r="C447" s="12"/>
      <c r="D447" s="13" t="s">
        <v>612</v>
      </c>
      <c r="E447" s="12"/>
      <c r="F447" s="12"/>
      <c r="G447" s="12"/>
    </row>
    <row r="448" spans="1:7" x14ac:dyDescent="0.25">
      <c r="A448" s="8" t="s">
        <v>613</v>
      </c>
      <c r="B448" s="9" t="s">
        <v>14</v>
      </c>
      <c r="C448" s="9" t="s">
        <v>34</v>
      </c>
      <c r="D448" s="13" t="s">
        <v>614</v>
      </c>
      <c r="E448" s="10">
        <v>119.99</v>
      </c>
      <c r="F448" s="10">
        <v>30.14</v>
      </c>
      <c r="G448" s="11">
        <f>ROUND(E448*F448,2)</f>
        <v>3616.5</v>
      </c>
    </row>
    <row r="449" spans="1:7" ht="409.5" x14ac:dyDescent="0.25">
      <c r="A449" s="12"/>
      <c r="B449" s="12"/>
      <c r="C449" s="12"/>
      <c r="D449" s="13" t="s">
        <v>615</v>
      </c>
      <c r="E449" s="12"/>
      <c r="F449" s="12"/>
      <c r="G449" s="12"/>
    </row>
    <row r="450" spans="1:7" x14ac:dyDescent="0.25">
      <c r="A450" s="8" t="s">
        <v>616</v>
      </c>
      <c r="B450" s="9" t="s">
        <v>14</v>
      </c>
      <c r="C450" s="9" t="s">
        <v>34</v>
      </c>
      <c r="D450" s="13" t="s">
        <v>617</v>
      </c>
      <c r="E450" s="10">
        <v>58.92</v>
      </c>
      <c r="F450" s="10">
        <v>35.19</v>
      </c>
      <c r="G450" s="11">
        <f>ROUND(E450*F450,2)</f>
        <v>2073.39</v>
      </c>
    </row>
    <row r="451" spans="1:7" ht="393.75" x14ac:dyDescent="0.25">
      <c r="A451" s="12"/>
      <c r="B451" s="12"/>
      <c r="C451" s="12"/>
      <c r="D451" s="13" t="s">
        <v>618</v>
      </c>
      <c r="E451" s="12"/>
      <c r="F451" s="12"/>
      <c r="G451" s="12"/>
    </row>
    <row r="452" spans="1:7" x14ac:dyDescent="0.25">
      <c r="A452" s="8" t="s">
        <v>619</v>
      </c>
      <c r="B452" s="9" t="s">
        <v>14</v>
      </c>
      <c r="C452" s="9" t="s">
        <v>50</v>
      </c>
      <c r="D452" s="13" t="s">
        <v>620</v>
      </c>
      <c r="E452" s="10">
        <v>147.88999999999999</v>
      </c>
      <c r="F452" s="10">
        <v>31.65</v>
      </c>
      <c r="G452" s="11">
        <f>ROUND(E452*F452,2)</f>
        <v>4680.72</v>
      </c>
    </row>
    <row r="453" spans="1:7" ht="409.5" x14ac:dyDescent="0.25">
      <c r="A453" s="12"/>
      <c r="B453" s="12"/>
      <c r="C453" s="12"/>
      <c r="D453" s="13" t="s">
        <v>621</v>
      </c>
      <c r="E453" s="12"/>
      <c r="F453" s="12"/>
      <c r="G453" s="12"/>
    </row>
    <row r="454" spans="1:7" x14ac:dyDescent="0.25">
      <c r="A454" s="8" t="s">
        <v>622</v>
      </c>
      <c r="B454" s="9" t="s">
        <v>14</v>
      </c>
      <c r="C454" s="9" t="s">
        <v>50</v>
      </c>
      <c r="D454" s="13" t="s">
        <v>623</v>
      </c>
      <c r="E454" s="10">
        <v>48.6</v>
      </c>
      <c r="F454" s="10">
        <v>17</v>
      </c>
      <c r="G454" s="11">
        <f>ROUND(E454*F454,2)</f>
        <v>826.2</v>
      </c>
    </row>
    <row r="455" spans="1:7" ht="371.25" x14ac:dyDescent="0.25">
      <c r="A455" s="12"/>
      <c r="B455" s="12"/>
      <c r="C455" s="12"/>
      <c r="D455" s="13" t="s">
        <v>624</v>
      </c>
      <c r="E455" s="12"/>
      <c r="F455" s="12"/>
      <c r="G455" s="12"/>
    </row>
    <row r="456" spans="1:7" x14ac:dyDescent="0.25">
      <c r="A456" s="8" t="s">
        <v>625</v>
      </c>
      <c r="B456" s="9" t="s">
        <v>14</v>
      </c>
      <c r="C456" s="9" t="s">
        <v>76</v>
      </c>
      <c r="D456" s="13" t="s">
        <v>626</v>
      </c>
      <c r="E456" s="10">
        <v>5</v>
      </c>
      <c r="F456" s="10">
        <v>132.02000000000001</v>
      </c>
      <c r="G456" s="11">
        <f>ROUND(E456*F456,2)</f>
        <v>660.1</v>
      </c>
    </row>
    <row r="457" spans="1:7" ht="405" x14ac:dyDescent="0.25">
      <c r="A457" s="12"/>
      <c r="B457" s="12"/>
      <c r="C457" s="12"/>
      <c r="D457" s="13" t="s">
        <v>627</v>
      </c>
      <c r="E457" s="12"/>
      <c r="F457" s="12"/>
      <c r="G457" s="12"/>
    </row>
    <row r="458" spans="1:7" ht="22.5" x14ac:dyDescent="0.25">
      <c r="A458" s="8" t="s">
        <v>628</v>
      </c>
      <c r="B458" s="9" t="s">
        <v>14</v>
      </c>
      <c r="C458" s="9" t="s">
        <v>34</v>
      </c>
      <c r="D458" s="13" t="s">
        <v>629</v>
      </c>
      <c r="E458" s="10">
        <v>782.77</v>
      </c>
      <c r="F458" s="10">
        <v>22.15</v>
      </c>
      <c r="G458" s="11">
        <f>ROUND(E458*F458,2)</f>
        <v>17338.36</v>
      </c>
    </row>
    <row r="459" spans="1:7" ht="409.5" x14ac:dyDescent="0.25">
      <c r="A459" s="12"/>
      <c r="B459" s="12"/>
      <c r="C459" s="12"/>
      <c r="D459" s="13" t="s">
        <v>630</v>
      </c>
      <c r="E459" s="12"/>
      <c r="F459" s="12"/>
      <c r="G459" s="12"/>
    </row>
    <row r="460" spans="1:7" ht="22.5" x14ac:dyDescent="0.25">
      <c r="A460" s="8" t="s">
        <v>631</v>
      </c>
      <c r="B460" s="9" t="s">
        <v>14</v>
      </c>
      <c r="C460" s="9" t="s">
        <v>34</v>
      </c>
      <c r="D460" s="13" t="s">
        <v>632</v>
      </c>
      <c r="E460" s="10">
        <v>17.100000000000001</v>
      </c>
      <c r="F460" s="10">
        <v>31.68</v>
      </c>
      <c r="G460" s="11">
        <f>ROUND(E460*F460,2)</f>
        <v>541.73</v>
      </c>
    </row>
    <row r="461" spans="1:7" ht="409.5" x14ac:dyDescent="0.25">
      <c r="A461" s="12"/>
      <c r="B461" s="12"/>
      <c r="C461" s="12"/>
      <c r="D461" s="13" t="s">
        <v>633</v>
      </c>
      <c r="E461" s="12"/>
      <c r="F461" s="12"/>
      <c r="G461" s="12"/>
    </row>
    <row r="462" spans="1:7" ht="22.5" x14ac:dyDescent="0.25">
      <c r="A462" s="8" t="s">
        <v>634</v>
      </c>
      <c r="B462" s="9" t="s">
        <v>14</v>
      </c>
      <c r="C462" s="9" t="s">
        <v>34</v>
      </c>
      <c r="D462" s="13" t="s">
        <v>635</v>
      </c>
      <c r="E462" s="10">
        <v>1265.7</v>
      </c>
      <c r="F462" s="10">
        <v>19.71</v>
      </c>
      <c r="G462" s="11">
        <f>ROUND(E462*F462,2)</f>
        <v>24946.95</v>
      </c>
    </row>
    <row r="463" spans="1:7" ht="409.5" x14ac:dyDescent="0.25">
      <c r="A463" s="12"/>
      <c r="B463" s="12"/>
      <c r="C463" s="12"/>
      <c r="D463" s="13" t="s">
        <v>636</v>
      </c>
      <c r="E463" s="12"/>
      <c r="F463" s="12"/>
      <c r="G463" s="12"/>
    </row>
    <row r="464" spans="1:7" ht="22.5" x14ac:dyDescent="0.25">
      <c r="A464" s="8" t="s">
        <v>637</v>
      </c>
      <c r="B464" s="9" t="s">
        <v>14</v>
      </c>
      <c r="C464" s="9" t="s">
        <v>34</v>
      </c>
      <c r="D464" s="13" t="s">
        <v>638</v>
      </c>
      <c r="E464" s="10">
        <v>345.77</v>
      </c>
      <c r="F464" s="10">
        <v>18.350000000000001</v>
      </c>
      <c r="G464" s="11">
        <f>ROUND(E464*F464,2)</f>
        <v>6344.88</v>
      </c>
    </row>
    <row r="465" spans="1:7" ht="409.5" x14ac:dyDescent="0.25">
      <c r="A465" s="12"/>
      <c r="B465" s="12"/>
      <c r="C465" s="12"/>
      <c r="D465" s="13" t="s">
        <v>639</v>
      </c>
      <c r="E465" s="12"/>
      <c r="F465" s="12"/>
      <c r="G465" s="12"/>
    </row>
    <row r="466" spans="1:7" ht="22.5" x14ac:dyDescent="0.25">
      <c r="A466" s="8" t="s">
        <v>640</v>
      </c>
      <c r="B466" s="9" t="s">
        <v>14</v>
      </c>
      <c r="C466" s="9" t="s">
        <v>34</v>
      </c>
      <c r="D466" s="13" t="s">
        <v>641</v>
      </c>
      <c r="E466" s="10">
        <v>900.42</v>
      </c>
      <c r="F466" s="10">
        <v>0.93</v>
      </c>
      <c r="G466" s="11">
        <f>ROUND(E466*F466,2)</f>
        <v>837.39</v>
      </c>
    </row>
    <row r="467" spans="1:7" ht="213.75" x14ac:dyDescent="0.25">
      <c r="A467" s="12"/>
      <c r="B467" s="12"/>
      <c r="C467" s="12"/>
      <c r="D467" s="13" t="s">
        <v>642</v>
      </c>
      <c r="E467" s="12"/>
      <c r="F467" s="12"/>
      <c r="G467" s="12"/>
    </row>
    <row r="468" spans="1:7" ht="22.5" x14ac:dyDescent="0.25">
      <c r="A468" s="8" t="s">
        <v>643</v>
      </c>
      <c r="B468" s="9" t="s">
        <v>14</v>
      </c>
      <c r="C468" s="9" t="s">
        <v>34</v>
      </c>
      <c r="D468" s="13" t="s">
        <v>644</v>
      </c>
      <c r="E468" s="10">
        <v>196.74</v>
      </c>
      <c r="F468" s="10">
        <v>7.67</v>
      </c>
      <c r="G468" s="11">
        <f>ROUND(E468*F468,2)</f>
        <v>1509</v>
      </c>
    </row>
    <row r="469" spans="1:7" ht="225" x14ac:dyDescent="0.25">
      <c r="A469" s="12"/>
      <c r="B469" s="12"/>
      <c r="C469" s="12"/>
      <c r="D469" s="13" t="s">
        <v>645</v>
      </c>
      <c r="E469" s="12"/>
      <c r="F469" s="12"/>
      <c r="G469" s="12"/>
    </row>
    <row r="470" spans="1:7" x14ac:dyDescent="0.25">
      <c r="A470" s="8" t="s">
        <v>646</v>
      </c>
      <c r="B470" s="9" t="s">
        <v>14</v>
      </c>
      <c r="C470" s="9" t="s">
        <v>76</v>
      </c>
      <c r="D470" s="13" t="s">
        <v>647</v>
      </c>
      <c r="E470" s="10">
        <v>1</v>
      </c>
      <c r="F470" s="10">
        <v>33.229999999999997</v>
      </c>
      <c r="G470" s="11">
        <f>ROUND(E470*F470,2)</f>
        <v>33.229999999999997</v>
      </c>
    </row>
    <row r="471" spans="1:7" ht="202.5" x14ac:dyDescent="0.25">
      <c r="A471" s="12"/>
      <c r="B471" s="12"/>
      <c r="C471" s="12"/>
      <c r="D471" s="13" t="s">
        <v>648</v>
      </c>
      <c r="E471" s="12"/>
      <c r="F471" s="12"/>
      <c r="G471" s="12"/>
    </row>
    <row r="472" spans="1:7" x14ac:dyDescent="0.25">
      <c r="A472" s="8" t="s">
        <v>649</v>
      </c>
      <c r="B472" s="9" t="s">
        <v>14</v>
      </c>
      <c r="C472" s="9" t="s">
        <v>76</v>
      </c>
      <c r="D472" s="13" t="s">
        <v>650</v>
      </c>
      <c r="E472" s="10">
        <v>4</v>
      </c>
      <c r="F472" s="10">
        <v>25.23</v>
      </c>
      <c r="G472" s="11">
        <f>ROUND(E472*F472,2)</f>
        <v>100.92</v>
      </c>
    </row>
    <row r="473" spans="1:7" ht="202.5" x14ac:dyDescent="0.25">
      <c r="A473" s="12"/>
      <c r="B473" s="12"/>
      <c r="C473" s="12"/>
      <c r="D473" s="13" t="s">
        <v>651</v>
      </c>
      <c r="E473" s="12"/>
      <c r="F473" s="12"/>
      <c r="G473" s="12"/>
    </row>
    <row r="474" spans="1:7" x14ac:dyDescent="0.25">
      <c r="A474" s="8" t="s">
        <v>652</v>
      </c>
      <c r="B474" s="9" t="s">
        <v>14</v>
      </c>
      <c r="C474" s="9" t="s">
        <v>76</v>
      </c>
      <c r="D474" s="13" t="s">
        <v>653</v>
      </c>
      <c r="E474" s="10">
        <v>7</v>
      </c>
      <c r="F474" s="10">
        <v>57.3</v>
      </c>
      <c r="G474" s="11">
        <f>ROUND(E474*F474,2)</f>
        <v>401.1</v>
      </c>
    </row>
    <row r="475" spans="1:7" ht="168.75" x14ac:dyDescent="0.25">
      <c r="A475" s="12"/>
      <c r="B475" s="12"/>
      <c r="C475" s="12"/>
      <c r="D475" s="13" t="s">
        <v>654</v>
      </c>
      <c r="E475" s="12"/>
      <c r="F475" s="12"/>
      <c r="G475" s="12"/>
    </row>
    <row r="476" spans="1:7" x14ac:dyDescent="0.25">
      <c r="A476" s="8" t="s">
        <v>655</v>
      </c>
      <c r="B476" s="9" t="s">
        <v>14</v>
      </c>
      <c r="C476" s="9" t="s">
        <v>76</v>
      </c>
      <c r="D476" s="13" t="s">
        <v>656</v>
      </c>
      <c r="E476" s="10">
        <v>5</v>
      </c>
      <c r="F476" s="10">
        <v>364.03</v>
      </c>
      <c r="G476" s="11">
        <f>ROUND(E476*F476,2)</f>
        <v>1820.15</v>
      </c>
    </row>
    <row r="477" spans="1:7" ht="213.75" x14ac:dyDescent="0.25">
      <c r="A477" s="12"/>
      <c r="B477" s="12"/>
      <c r="C477" s="12"/>
      <c r="D477" s="13" t="s">
        <v>657</v>
      </c>
      <c r="E477" s="12"/>
      <c r="F477" s="12"/>
      <c r="G477" s="12"/>
    </row>
    <row r="478" spans="1:7" x14ac:dyDescent="0.25">
      <c r="A478" s="12"/>
      <c r="B478" s="12"/>
      <c r="C478" s="12"/>
      <c r="D478" s="23" t="s">
        <v>658</v>
      </c>
      <c r="E478" s="14">
        <v>1</v>
      </c>
      <c r="F478" s="15">
        <f>G444+G446+G448+G450+G452+G454+G456+G458+G460+G462+G464+G466+G468+G470+G472+G474+G476</f>
        <v>76362.73</v>
      </c>
      <c r="G478" s="15">
        <f>ROUND(E478*F478,2)</f>
        <v>76362.73</v>
      </c>
    </row>
    <row r="479" spans="1:7" ht="0.95" customHeight="1" x14ac:dyDescent="0.25">
      <c r="A479" s="16"/>
      <c r="B479" s="16"/>
      <c r="C479" s="16"/>
      <c r="D479" s="24"/>
      <c r="E479" s="16"/>
      <c r="F479" s="16"/>
      <c r="G479" s="16"/>
    </row>
    <row r="480" spans="1:7" x14ac:dyDescent="0.25">
      <c r="A480" s="5" t="s">
        <v>659</v>
      </c>
      <c r="B480" s="5" t="s">
        <v>10</v>
      </c>
      <c r="C480" s="5" t="s">
        <v>11</v>
      </c>
      <c r="D480" s="22" t="s">
        <v>660</v>
      </c>
      <c r="E480" s="6">
        <f>E531</f>
        <v>1</v>
      </c>
      <c r="F480" s="7">
        <f>F531</f>
        <v>92992.82</v>
      </c>
      <c r="G480" s="7">
        <f>G531</f>
        <v>92992.82</v>
      </c>
    </row>
    <row r="481" spans="1:7" x14ac:dyDescent="0.25">
      <c r="A481" s="8" t="s">
        <v>552</v>
      </c>
      <c r="B481" s="9" t="s">
        <v>14</v>
      </c>
      <c r="C481" s="9" t="s">
        <v>553</v>
      </c>
      <c r="D481" s="13" t="s">
        <v>554</v>
      </c>
      <c r="E481" s="10">
        <v>0</v>
      </c>
      <c r="F481" s="10">
        <v>0</v>
      </c>
      <c r="G481" s="11">
        <f>ROUND(E481*F481,2)</f>
        <v>0</v>
      </c>
    </row>
    <row r="482" spans="1:7" ht="45" x14ac:dyDescent="0.25">
      <c r="A482" s="12"/>
      <c r="B482" s="12"/>
      <c r="C482" s="12"/>
      <c r="D482" s="13" t="s">
        <v>555</v>
      </c>
      <c r="E482" s="12"/>
      <c r="F482" s="12"/>
      <c r="G482" s="12"/>
    </row>
    <row r="483" spans="1:7" x14ac:dyDescent="0.25">
      <c r="A483" s="8" t="s">
        <v>661</v>
      </c>
      <c r="B483" s="9" t="s">
        <v>14</v>
      </c>
      <c r="C483" s="9" t="s">
        <v>34</v>
      </c>
      <c r="D483" s="13" t="s">
        <v>662</v>
      </c>
      <c r="E483" s="10">
        <v>121.07</v>
      </c>
      <c r="F483" s="10">
        <v>65.72</v>
      </c>
      <c r="G483" s="11">
        <f>ROUND(E483*F483,2)</f>
        <v>7956.72</v>
      </c>
    </row>
    <row r="484" spans="1:7" ht="409.5" x14ac:dyDescent="0.25">
      <c r="A484" s="12"/>
      <c r="B484" s="12"/>
      <c r="C484" s="12"/>
      <c r="D484" s="13" t="s">
        <v>663</v>
      </c>
      <c r="E484" s="12"/>
      <c r="F484" s="12"/>
      <c r="G484" s="12"/>
    </row>
    <row r="485" spans="1:7" x14ac:dyDescent="0.25">
      <c r="A485" s="8" t="s">
        <v>664</v>
      </c>
      <c r="B485" s="9" t="s">
        <v>14</v>
      </c>
      <c r="C485" s="9" t="s">
        <v>34</v>
      </c>
      <c r="D485" s="13" t="s">
        <v>665</v>
      </c>
      <c r="E485" s="10">
        <v>121.07</v>
      </c>
      <c r="F485" s="10">
        <v>17.88</v>
      </c>
      <c r="G485" s="11">
        <f>ROUND(E485*F485,2)</f>
        <v>2164.73</v>
      </c>
    </row>
    <row r="486" spans="1:7" ht="225" x14ac:dyDescent="0.25">
      <c r="A486" s="12"/>
      <c r="B486" s="12"/>
      <c r="C486" s="12"/>
      <c r="D486" s="13" t="s">
        <v>666</v>
      </c>
      <c r="E486" s="12"/>
      <c r="F486" s="12"/>
      <c r="G486" s="12"/>
    </row>
    <row r="487" spans="1:7" ht="22.5" x14ac:dyDescent="0.25">
      <c r="A487" s="8" t="s">
        <v>667</v>
      </c>
      <c r="B487" s="9" t="s">
        <v>14</v>
      </c>
      <c r="C487" s="9" t="s">
        <v>50</v>
      </c>
      <c r="D487" s="13" t="s">
        <v>668</v>
      </c>
      <c r="E487" s="10">
        <v>48.6</v>
      </c>
      <c r="F487" s="10">
        <v>50.63</v>
      </c>
      <c r="G487" s="11">
        <f>ROUND(E487*F487,2)</f>
        <v>2460.62</v>
      </c>
    </row>
    <row r="488" spans="1:7" ht="371.25" x14ac:dyDescent="0.25">
      <c r="A488" s="12"/>
      <c r="B488" s="12"/>
      <c r="C488" s="12"/>
      <c r="D488" s="13" t="s">
        <v>669</v>
      </c>
      <c r="E488" s="12"/>
      <c r="F488" s="12"/>
      <c r="G488" s="12"/>
    </row>
    <row r="489" spans="1:7" ht="22.5" x14ac:dyDescent="0.25">
      <c r="A489" s="8" t="s">
        <v>670</v>
      </c>
      <c r="B489" s="9" t="s">
        <v>14</v>
      </c>
      <c r="C489" s="9" t="s">
        <v>50</v>
      </c>
      <c r="D489" s="13" t="s">
        <v>671</v>
      </c>
      <c r="E489" s="10">
        <v>83.8</v>
      </c>
      <c r="F489" s="10">
        <v>75.040000000000006</v>
      </c>
      <c r="G489" s="11">
        <f>ROUND(E489*F489,2)</f>
        <v>6288.35</v>
      </c>
    </row>
    <row r="490" spans="1:7" ht="315" x14ac:dyDescent="0.25">
      <c r="A490" s="12"/>
      <c r="B490" s="12"/>
      <c r="C490" s="12"/>
      <c r="D490" s="13" t="s">
        <v>672</v>
      </c>
      <c r="E490" s="12"/>
      <c r="F490" s="12"/>
      <c r="G490" s="12"/>
    </row>
    <row r="491" spans="1:7" x14ac:dyDescent="0.25">
      <c r="A491" s="8" t="s">
        <v>673</v>
      </c>
      <c r="B491" s="9" t="s">
        <v>14</v>
      </c>
      <c r="C491" s="9" t="s">
        <v>50</v>
      </c>
      <c r="D491" s="13" t="s">
        <v>674</v>
      </c>
      <c r="E491" s="10">
        <v>16.25</v>
      </c>
      <c r="F491" s="10">
        <v>46.63</v>
      </c>
      <c r="G491" s="11">
        <f>ROUND(E491*F491,2)</f>
        <v>757.74</v>
      </c>
    </row>
    <row r="492" spans="1:7" ht="213.75" x14ac:dyDescent="0.25">
      <c r="A492" s="12"/>
      <c r="B492" s="12"/>
      <c r="C492" s="12"/>
      <c r="D492" s="13" t="s">
        <v>675</v>
      </c>
      <c r="E492" s="12"/>
      <c r="F492" s="12"/>
      <c r="G492" s="12"/>
    </row>
    <row r="493" spans="1:7" x14ac:dyDescent="0.25">
      <c r="A493" s="8" t="s">
        <v>676</v>
      </c>
      <c r="B493" s="9" t="s">
        <v>14</v>
      </c>
      <c r="C493" s="9" t="s">
        <v>50</v>
      </c>
      <c r="D493" s="13" t="s">
        <v>677</v>
      </c>
      <c r="E493" s="10">
        <v>61.57</v>
      </c>
      <c r="F493" s="10">
        <v>45.83</v>
      </c>
      <c r="G493" s="11">
        <f>ROUND(E493*F493,2)</f>
        <v>2821.75</v>
      </c>
    </row>
    <row r="494" spans="1:7" ht="191.25" x14ac:dyDescent="0.25">
      <c r="A494" s="12"/>
      <c r="B494" s="12"/>
      <c r="C494" s="12"/>
      <c r="D494" s="13" t="s">
        <v>678</v>
      </c>
      <c r="E494" s="12"/>
      <c r="F494" s="12"/>
      <c r="G494" s="12"/>
    </row>
    <row r="495" spans="1:7" x14ac:dyDescent="0.25">
      <c r="A495" s="8" t="s">
        <v>679</v>
      </c>
      <c r="B495" s="9" t="s">
        <v>14</v>
      </c>
      <c r="C495" s="9" t="s">
        <v>34</v>
      </c>
      <c r="D495" s="13" t="s">
        <v>680</v>
      </c>
      <c r="E495" s="10">
        <v>133.24</v>
      </c>
      <c r="F495" s="10">
        <v>19.52</v>
      </c>
      <c r="G495" s="11">
        <f>ROUND(E495*F495,2)</f>
        <v>2600.84</v>
      </c>
    </row>
    <row r="496" spans="1:7" ht="292.5" x14ac:dyDescent="0.25">
      <c r="A496" s="12"/>
      <c r="B496" s="12"/>
      <c r="C496" s="12"/>
      <c r="D496" s="13" t="s">
        <v>681</v>
      </c>
      <c r="E496" s="12"/>
      <c r="F496" s="12"/>
      <c r="G496" s="12"/>
    </row>
    <row r="497" spans="1:7" x14ac:dyDescent="0.25">
      <c r="A497" s="8" t="s">
        <v>682</v>
      </c>
      <c r="B497" s="9" t="s">
        <v>14</v>
      </c>
      <c r="C497" s="9" t="s">
        <v>34</v>
      </c>
      <c r="D497" s="13" t="s">
        <v>683</v>
      </c>
      <c r="E497" s="10">
        <v>291.23</v>
      </c>
      <c r="F497" s="10">
        <v>14.1</v>
      </c>
      <c r="G497" s="11">
        <f>ROUND(E497*F497,2)</f>
        <v>4106.34</v>
      </c>
    </row>
    <row r="498" spans="1:7" ht="292.5" x14ac:dyDescent="0.25">
      <c r="A498" s="12"/>
      <c r="B498" s="12"/>
      <c r="C498" s="12"/>
      <c r="D498" s="13" t="s">
        <v>684</v>
      </c>
      <c r="E498" s="12"/>
      <c r="F498" s="12"/>
      <c r="G498" s="12"/>
    </row>
    <row r="499" spans="1:7" x14ac:dyDescent="0.25">
      <c r="A499" s="8" t="s">
        <v>685</v>
      </c>
      <c r="B499" s="9" t="s">
        <v>14</v>
      </c>
      <c r="C499" s="9" t="s">
        <v>34</v>
      </c>
      <c r="D499" s="13" t="s">
        <v>686</v>
      </c>
      <c r="E499" s="10">
        <v>139.16999999999999</v>
      </c>
      <c r="F499" s="10">
        <v>17.5</v>
      </c>
      <c r="G499" s="11">
        <f>ROUND(E499*F499,2)</f>
        <v>2435.48</v>
      </c>
    </row>
    <row r="500" spans="1:7" ht="326.25" x14ac:dyDescent="0.25">
      <c r="A500" s="12"/>
      <c r="B500" s="12"/>
      <c r="C500" s="12"/>
      <c r="D500" s="13" t="s">
        <v>687</v>
      </c>
      <c r="E500" s="12"/>
      <c r="F500" s="12"/>
      <c r="G500" s="12"/>
    </row>
    <row r="501" spans="1:7" x14ac:dyDescent="0.25">
      <c r="A501" s="8" t="s">
        <v>688</v>
      </c>
      <c r="B501" s="9" t="s">
        <v>14</v>
      </c>
      <c r="C501" s="9" t="s">
        <v>34</v>
      </c>
      <c r="D501" s="13" t="s">
        <v>689</v>
      </c>
      <c r="E501" s="10">
        <v>675.41</v>
      </c>
      <c r="F501" s="10">
        <v>15.55</v>
      </c>
      <c r="G501" s="11">
        <f>ROUND(E501*F501,2)</f>
        <v>10502.63</v>
      </c>
    </row>
    <row r="502" spans="1:7" ht="315" x14ac:dyDescent="0.25">
      <c r="A502" s="12"/>
      <c r="B502" s="12"/>
      <c r="C502" s="12"/>
      <c r="D502" s="13" t="s">
        <v>690</v>
      </c>
      <c r="E502" s="12"/>
      <c r="F502" s="12"/>
      <c r="G502" s="12"/>
    </row>
    <row r="503" spans="1:7" ht="22.5" x14ac:dyDescent="0.25">
      <c r="A503" s="8" t="s">
        <v>691</v>
      </c>
      <c r="B503" s="9" t="s">
        <v>14</v>
      </c>
      <c r="C503" s="9" t="s">
        <v>34</v>
      </c>
      <c r="D503" s="13" t="s">
        <v>692</v>
      </c>
      <c r="E503" s="10">
        <v>775.63</v>
      </c>
      <c r="F503" s="10">
        <v>16.350000000000001</v>
      </c>
      <c r="G503" s="11">
        <f>ROUND(E503*F503,2)</f>
        <v>12681.55</v>
      </c>
    </row>
    <row r="504" spans="1:7" ht="270" x14ac:dyDescent="0.25">
      <c r="A504" s="12"/>
      <c r="B504" s="12"/>
      <c r="C504" s="12"/>
      <c r="D504" s="13" t="s">
        <v>693</v>
      </c>
      <c r="E504" s="12"/>
      <c r="F504" s="12"/>
      <c r="G504" s="12"/>
    </row>
    <row r="505" spans="1:7" ht="22.5" x14ac:dyDescent="0.25">
      <c r="A505" s="8" t="s">
        <v>694</v>
      </c>
      <c r="B505" s="9" t="s">
        <v>14</v>
      </c>
      <c r="C505" s="9" t="s">
        <v>34</v>
      </c>
      <c r="D505" s="13" t="s">
        <v>695</v>
      </c>
      <c r="E505" s="10">
        <v>32.43</v>
      </c>
      <c r="F505" s="10">
        <v>21</v>
      </c>
      <c r="G505" s="11">
        <f>ROUND(E505*F505,2)</f>
        <v>681.03</v>
      </c>
    </row>
    <row r="506" spans="1:7" ht="303.75" x14ac:dyDescent="0.25">
      <c r="A506" s="12"/>
      <c r="B506" s="12"/>
      <c r="C506" s="12"/>
      <c r="D506" s="13" t="s">
        <v>696</v>
      </c>
      <c r="E506" s="12"/>
      <c r="F506" s="12"/>
      <c r="G506" s="12"/>
    </row>
    <row r="507" spans="1:7" ht="22.5" x14ac:dyDescent="0.25">
      <c r="A507" s="8" t="s">
        <v>697</v>
      </c>
      <c r="B507" s="9" t="s">
        <v>14</v>
      </c>
      <c r="C507" s="9" t="s">
        <v>34</v>
      </c>
      <c r="D507" s="13" t="s">
        <v>698</v>
      </c>
      <c r="E507" s="10">
        <v>274.01</v>
      </c>
      <c r="F507" s="10">
        <v>44.59</v>
      </c>
      <c r="G507" s="11">
        <f>ROUND(E507*F507,2)</f>
        <v>12218.11</v>
      </c>
    </row>
    <row r="508" spans="1:7" ht="326.25" x14ac:dyDescent="0.25">
      <c r="A508" s="12"/>
      <c r="B508" s="12"/>
      <c r="C508" s="12"/>
      <c r="D508" s="13" t="s">
        <v>699</v>
      </c>
      <c r="E508" s="12"/>
      <c r="F508" s="12"/>
      <c r="G508" s="12"/>
    </row>
    <row r="509" spans="1:7" ht="22.5" x14ac:dyDescent="0.25">
      <c r="A509" s="8" t="s">
        <v>700</v>
      </c>
      <c r="B509" s="9" t="s">
        <v>14</v>
      </c>
      <c r="C509" s="9" t="s">
        <v>34</v>
      </c>
      <c r="D509" s="13" t="s">
        <v>701</v>
      </c>
      <c r="E509" s="10">
        <v>93.05</v>
      </c>
      <c r="F509" s="10">
        <v>42.65</v>
      </c>
      <c r="G509" s="11">
        <f>ROUND(E509*F509,2)</f>
        <v>3968.58</v>
      </c>
    </row>
    <row r="510" spans="1:7" ht="326.25" x14ac:dyDescent="0.25">
      <c r="A510" s="12"/>
      <c r="B510" s="12"/>
      <c r="C510" s="12"/>
      <c r="D510" s="13" t="s">
        <v>702</v>
      </c>
      <c r="E510" s="12"/>
      <c r="F510" s="12"/>
      <c r="G510" s="12"/>
    </row>
    <row r="511" spans="1:7" x14ac:dyDescent="0.25">
      <c r="A511" s="8" t="s">
        <v>703</v>
      </c>
      <c r="B511" s="9" t="s">
        <v>14</v>
      </c>
      <c r="C511" s="9" t="s">
        <v>34</v>
      </c>
      <c r="D511" s="13" t="s">
        <v>704</v>
      </c>
      <c r="E511" s="10">
        <v>139.41999999999999</v>
      </c>
      <c r="F511" s="10">
        <v>24.5</v>
      </c>
      <c r="G511" s="11">
        <f>ROUND(E511*F511,2)</f>
        <v>3415.79</v>
      </c>
    </row>
    <row r="512" spans="1:7" ht="292.5" x14ac:dyDescent="0.25">
      <c r="A512" s="12"/>
      <c r="B512" s="12"/>
      <c r="C512" s="12"/>
      <c r="D512" s="13" t="s">
        <v>705</v>
      </c>
      <c r="E512" s="12"/>
      <c r="F512" s="12"/>
      <c r="G512" s="12"/>
    </row>
    <row r="513" spans="1:7" ht="22.5" x14ac:dyDescent="0.25">
      <c r="A513" s="8" t="s">
        <v>706</v>
      </c>
      <c r="B513" s="9" t="s">
        <v>14</v>
      </c>
      <c r="C513" s="9" t="s">
        <v>34</v>
      </c>
      <c r="D513" s="13" t="s">
        <v>707</v>
      </c>
      <c r="E513" s="10">
        <v>120.56</v>
      </c>
      <c r="F513" s="10">
        <v>25.5</v>
      </c>
      <c r="G513" s="11">
        <f>ROUND(E513*F513,2)</f>
        <v>3074.28</v>
      </c>
    </row>
    <row r="514" spans="1:7" ht="315" x14ac:dyDescent="0.25">
      <c r="A514" s="12"/>
      <c r="B514" s="12"/>
      <c r="C514" s="12"/>
      <c r="D514" s="13" t="s">
        <v>708</v>
      </c>
      <c r="E514" s="12"/>
      <c r="F514" s="12"/>
      <c r="G514" s="12"/>
    </row>
    <row r="515" spans="1:7" ht="22.5" x14ac:dyDescent="0.25">
      <c r="A515" s="8" t="s">
        <v>709</v>
      </c>
      <c r="B515" s="9" t="s">
        <v>14</v>
      </c>
      <c r="C515" s="9" t="s">
        <v>50</v>
      </c>
      <c r="D515" s="13" t="s">
        <v>710</v>
      </c>
      <c r="E515" s="10">
        <v>27.41</v>
      </c>
      <c r="F515" s="10">
        <v>15.6</v>
      </c>
      <c r="G515" s="11">
        <f>ROUND(E515*F515,2)</f>
        <v>427.6</v>
      </c>
    </row>
    <row r="516" spans="1:7" ht="247.5" x14ac:dyDescent="0.25">
      <c r="A516" s="12"/>
      <c r="B516" s="12"/>
      <c r="C516" s="12"/>
      <c r="D516" s="13" t="s">
        <v>711</v>
      </c>
      <c r="E516" s="12"/>
      <c r="F516" s="12"/>
      <c r="G516" s="12"/>
    </row>
    <row r="517" spans="1:7" x14ac:dyDescent="0.25">
      <c r="A517" s="8" t="s">
        <v>712</v>
      </c>
      <c r="B517" s="9" t="s">
        <v>14</v>
      </c>
      <c r="C517" s="9" t="s">
        <v>18</v>
      </c>
      <c r="D517" s="13" t="s">
        <v>713</v>
      </c>
      <c r="E517" s="10">
        <v>21</v>
      </c>
      <c r="F517" s="10">
        <v>111.38</v>
      </c>
      <c r="G517" s="11">
        <f>ROUND(E517*F517,2)</f>
        <v>2338.98</v>
      </c>
    </row>
    <row r="518" spans="1:7" ht="247.5" x14ac:dyDescent="0.25">
      <c r="A518" s="12"/>
      <c r="B518" s="12"/>
      <c r="C518" s="12"/>
      <c r="D518" s="13" t="s">
        <v>714</v>
      </c>
      <c r="E518" s="12"/>
      <c r="F518" s="12"/>
      <c r="G518" s="12"/>
    </row>
    <row r="519" spans="1:7" ht="22.5" x14ac:dyDescent="0.25">
      <c r="A519" s="8" t="s">
        <v>715</v>
      </c>
      <c r="B519" s="9" t="s">
        <v>14</v>
      </c>
      <c r="C519" s="9" t="s">
        <v>34</v>
      </c>
      <c r="D519" s="13" t="s">
        <v>716</v>
      </c>
      <c r="E519" s="10">
        <v>19.190000000000001</v>
      </c>
      <c r="F519" s="10">
        <v>43.39</v>
      </c>
      <c r="G519" s="11">
        <f>ROUND(E519*F519,2)</f>
        <v>832.65</v>
      </c>
    </row>
    <row r="520" spans="1:7" ht="247.5" x14ac:dyDescent="0.25">
      <c r="A520" s="12"/>
      <c r="B520" s="12"/>
      <c r="C520" s="12"/>
      <c r="D520" s="13" t="s">
        <v>717</v>
      </c>
      <c r="E520" s="12"/>
      <c r="F520" s="12"/>
      <c r="G520" s="12"/>
    </row>
    <row r="521" spans="1:7" ht="22.5" x14ac:dyDescent="0.25">
      <c r="A521" s="8" t="s">
        <v>718</v>
      </c>
      <c r="B521" s="9" t="s">
        <v>14</v>
      </c>
      <c r="C521" s="9" t="s">
        <v>34</v>
      </c>
      <c r="D521" s="13" t="s">
        <v>719</v>
      </c>
      <c r="E521" s="10">
        <v>10.8</v>
      </c>
      <c r="F521" s="10">
        <v>31.92</v>
      </c>
      <c r="G521" s="11">
        <f>ROUND(E521*F521,2)</f>
        <v>344.74</v>
      </c>
    </row>
    <row r="522" spans="1:7" ht="225" x14ac:dyDescent="0.25">
      <c r="A522" s="12"/>
      <c r="B522" s="12"/>
      <c r="C522" s="12"/>
      <c r="D522" s="13" t="s">
        <v>720</v>
      </c>
      <c r="E522" s="12"/>
      <c r="F522" s="12"/>
      <c r="G522" s="12"/>
    </row>
    <row r="523" spans="1:7" x14ac:dyDescent="0.25">
      <c r="A523" s="8" t="s">
        <v>721</v>
      </c>
      <c r="B523" s="9" t="s">
        <v>14</v>
      </c>
      <c r="C523" s="9" t="s">
        <v>34</v>
      </c>
      <c r="D523" s="13" t="s">
        <v>722</v>
      </c>
      <c r="E523" s="10">
        <v>18.75</v>
      </c>
      <c r="F523" s="10">
        <v>326.20999999999998</v>
      </c>
      <c r="G523" s="11">
        <f>ROUND(E523*F523,2)</f>
        <v>6116.44</v>
      </c>
    </row>
    <row r="524" spans="1:7" ht="213.75" x14ac:dyDescent="0.25">
      <c r="A524" s="12"/>
      <c r="B524" s="12"/>
      <c r="C524" s="12"/>
      <c r="D524" s="13" t="s">
        <v>723</v>
      </c>
      <c r="E524" s="12"/>
      <c r="F524" s="12"/>
      <c r="G524" s="12"/>
    </row>
    <row r="525" spans="1:7" x14ac:dyDescent="0.25">
      <c r="A525" s="8" t="s">
        <v>724</v>
      </c>
      <c r="B525" s="9" t="s">
        <v>14</v>
      </c>
      <c r="C525" s="9" t="s">
        <v>34</v>
      </c>
      <c r="D525" s="13" t="s">
        <v>725</v>
      </c>
      <c r="E525" s="10">
        <v>24.34</v>
      </c>
      <c r="F525" s="10">
        <v>138.16999999999999</v>
      </c>
      <c r="G525" s="11">
        <f>ROUND(E525*F525,2)</f>
        <v>3363.06</v>
      </c>
    </row>
    <row r="526" spans="1:7" ht="180" x14ac:dyDescent="0.25">
      <c r="A526" s="12"/>
      <c r="B526" s="12"/>
      <c r="C526" s="12"/>
      <c r="D526" s="13" t="s">
        <v>726</v>
      </c>
      <c r="E526" s="12"/>
      <c r="F526" s="12"/>
      <c r="G526" s="12"/>
    </row>
    <row r="527" spans="1:7" x14ac:dyDescent="0.25">
      <c r="A527" s="8" t="s">
        <v>727</v>
      </c>
      <c r="B527" s="9" t="s">
        <v>14</v>
      </c>
      <c r="C527" s="9" t="s">
        <v>34</v>
      </c>
      <c r="D527" s="13" t="s">
        <v>728</v>
      </c>
      <c r="E527" s="10">
        <v>0.78</v>
      </c>
      <c r="F527" s="10">
        <v>335</v>
      </c>
      <c r="G527" s="11">
        <f>ROUND(E527*F527,2)</f>
        <v>261.3</v>
      </c>
    </row>
    <row r="528" spans="1:7" ht="270" x14ac:dyDescent="0.25">
      <c r="A528" s="12"/>
      <c r="B528" s="12"/>
      <c r="C528" s="12"/>
      <c r="D528" s="13" t="s">
        <v>729</v>
      </c>
      <c r="E528" s="12"/>
      <c r="F528" s="12"/>
      <c r="G528" s="12"/>
    </row>
    <row r="529" spans="1:7" ht="22.5" x14ac:dyDescent="0.25">
      <c r="A529" s="8" t="s">
        <v>730</v>
      </c>
      <c r="B529" s="9" t="s">
        <v>14</v>
      </c>
      <c r="C529" s="9" t="s">
        <v>18</v>
      </c>
      <c r="D529" s="13" t="s">
        <v>731</v>
      </c>
      <c r="E529" s="10">
        <v>17</v>
      </c>
      <c r="F529" s="10">
        <v>69.03</v>
      </c>
      <c r="G529" s="11">
        <f>ROUND(E529*F529,2)</f>
        <v>1173.51</v>
      </c>
    </row>
    <row r="530" spans="1:7" ht="202.5" x14ac:dyDescent="0.25">
      <c r="A530" s="12"/>
      <c r="B530" s="12"/>
      <c r="C530" s="12"/>
      <c r="D530" s="13" t="s">
        <v>732</v>
      </c>
      <c r="E530" s="12"/>
      <c r="F530" s="12"/>
      <c r="G530" s="12"/>
    </row>
    <row r="531" spans="1:7" x14ac:dyDescent="0.25">
      <c r="A531" s="12"/>
      <c r="B531" s="12"/>
      <c r="C531" s="12"/>
      <c r="D531" s="23" t="s">
        <v>733</v>
      </c>
      <c r="E531" s="14">
        <v>1</v>
      </c>
      <c r="F531" s="15">
        <f>G481+G483+G485+G487+G489+G491+G493+G495+G497+G499+G501+G503+G505+G507+G509+G511+G513+G515+G517+G519+G521+G523+G525+G527+G529</f>
        <v>92992.82</v>
      </c>
      <c r="G531" s="15">
        <f>ROUND(E531*F531,2)</f>
        <v>92992.82</v>
      </c>
    </row>
    <row r="532" spans="1:7" ht="0.95" customHeight="1" x14ac:dyDescent="0.25">
      <c r="A532" s="16"/>
      <c r="B532" s="16"/>
      <c r="C532" s="16"/>
      <c r="D532" s="24"/>
      <c r="E532" s="16"/>
      <c r="F532" s="16"/>
      <c r="G532" s="16"/>
    </row>
    <row r="533" spans="1:7" x14ac:dyDescent="0.25">
      <c r="A533" s="5" t="s">
        <v>734</v>
      </c>
      <c r="B533" s="5" t="s">
        <v>10</v>
      </c>
      <c r="C533" s="5" t="s">
        <v>11</v>
      </c>
      <c r="D533" s="22" t="s">
        <v>735</v>
      </c>
      <c r="E533" s="6">
        <f>E574</f>
        <v>1</v>
      </c>
      <c r="F533" s="7">
        <f>F574</f>
        <v>99277.87</v>
      </c>
      <c r="G533" s="7">
        <f>G574</f>
        <v>99277.87</v>
      </c>
    </row>
    <row r="534" spans="1:7" x14ac:dyDescent="0.25">
      <c r="A534" s="8" t="s">
        <v>552</v>
      </c>
      <c r="B534" s="9" t="s">
        <v>14</v>
      </c>
      <c r="C534" s="9" t="s">
        <v>553</v>
      </c>
      <c r="D534" s="13" t="s">
        <v>554</v>
      </c>
      <c r="E534" s="10">
        <v>0</v>
      </c>
      <c r="F534" s="10">
        <v>0</v>
      </c>
      <c r="G534" s="11">
        <f>ROUND(E534*F534,2)</f>
        <v>0</v>
      </c>
    </row>
    <row r="535" spans="1:7" ht="45" x14ac:dyDescent="0.25">
      <c r="A535" s="12"/>
      <c r="B535" s="12"/>
      <c r="C535" s="12"/>
      <c r="D535" s="13" t="s">
        <v>555</v>
      </c>
      <c r="E535" s="12"/>
      <c r="F535" s="12"/>
      <c r="G535" s="12"/>
    </row>
    <row r="536" spans="1:7" x14ac:dyDescent="0.25">
      <c r="A536" s="8" t="s">
        <v>736</v>
      </c>
      <c r="B536" s="9" t="s">
        <v>14</v>
      </c>
      <c r="C536" s="9" t="s">
        <v>34</v>
      </c>
      <c r="D536" s="13" t="s">
        <v>737</v>
      </c>
      <c r="E536" s="10">
        <v>397.06</v>
      </c>
      <c r="F536" s="10">
        <v>7.92</v>
      </c>
      <c r="G536" s="11">
        <f>ROUND(E536*F536,2)</f>
        <v>3144.72</v>
      </c>
    </row>
    <row r="537" spans="1:7" ht="225" x14ac:dyDescent="0.25">
      <c r="A537" s="12"/>
      <c r="B537" s="12"/>
      <c r="C537" s="12"/>
      <c r="D537" s="13" t="s">
        <v>738</v>
      </c>
      <c r="E537" s="12"/>
      <c r="F537" s="12"/>
      <c r="G537" s="12"/>
    </row>
    <row r="538" spans="1:7" x14ac:dyDescent="0.25">
      <c r="A538" s="8" t="s">
        <v>739</v>
      </c>
      <c r="B538" s="9" t="s">
        <v>14</v>
      </c>
      <c r="C538" s="9" t="s">
        <v>34</v>
      </c>
      <c r="D538" s="13" t="s">
        <v>740</v>
      </c>
      <c r="E538" s="10">
        <v>397.06</v>
      </c>
      <c r="F538" s="10">
        <v>19.68</v>
      </c>
      <c r="G538" s="11">
        <f>ROUND(E538*F538,2)</f>
        <v>7814.14</v>
      </c>
    </row>
    <row r="539" spans="1:7" ht="409.5" x14ac:dyDescent="0.25">
      <c r="A539" s="12"/>
      <c r="B539" s="12"/>
      <c r="C539" s="12"/>
      <c r="D539" s="13" t="s">
        <v>741</v>
      </c>
      <c r="E539" s="12"/>
      <c r="F539" s="12"/>
      <c r="G539" s="12"/>
    </row>
    <row r="540" spans="1:7" x14ac:dyDescent="0.25">
      <c r="A540" s="8" t="s">
        <v>742</v>
      </c>
      <c r="B540" s="9" t="s">
        <v>14</v>
      </c>
      <c r="C540" s="9" t="s">
        <v>34</v>
      </c>
      <c r="D540" s="13" t="s">
        <v>743</v>
      </c>
      <c r="E540" s="10">
        <v>397.06</v>
      </c>
      <c r="F540" s="10">
        <v>11.45</v>
      </c>
      <c r="G540" s="11">
        <f>ROUND(E540*F540,2)</f>
        <v>4546.34</v>
      </c>
    </row>
    <row r="541" spans="1:7" ht="135" x14ac:dyDescent="0.25">
      <c r="A541" s="12"/>
      <c r="B541" s="12"/>
      <c r="C541" s="12"/>
      <c r="D541" s="13" t="s">
        <v>744</v>
      </c>
      <c r="E541" s="12"/>
      <c r="F541" s="12"/>
      <c r="G541" s="12"/>
    </row>
    <row r="542" spans="1:7" x14ac:dyDescent="0.25">
      <c r="A542" s="8" t="s">
        <v>745</v>
      </c>
      <c r="B542" s="9" t="s">
        <v>14</v>
      </c>
      <c r="C542" s="9" t="s">
        <v>34</v>
      </c>
      <c r="D542" s="13" t="s">
        <v>746</v>
      </c>
      <c r="E542" s="10">
        <v>678.45</v>
      </c>
      <c r="F542" s="10">
        <v>13.6</v>
      </c>
      <c r="G542" s="11">
        <f>ROUND(E542*F542,2)</f>
        <v>9226.92</v>
      </c>
    </row>
    <row r="543" spans="1:7" ht="348.75" x14ac:dyDescent="0.25">
      <c r="A543" s="12"/>
      <c r="B543" s="12"/>
      <c r="C543" s="12"/>
      <c r="D543" s="13" t="s">
        <v>747</v>
      </c>
      <c r="E543" s="12"/>
      <c r="F543" s="12"/>
      <c r="G543" s="12"/>
    </row>
    <row r="544" spans="1:7" x14ac:dyDescent="0.25">
      <c r="A544" s="8" t="s">
        <v>748</v>
      </c>
      <c r="B544" s="9" t="s">
        <v>14</v>
      </c>
      <c r="C544" s="9" t="s">
        <v>34</v>
      </c>
      <c r="D544" s="13" t="s">
        <v>749</v>
      </c>
      <c r="E544" s="10">
        <v>592.96</v>
      </c>
      <c r="F544" s="10">
        <v>18.5</v>
      </c>
      <c r="G544" s="11">
        <f>ROUND(E544*F544,2)</f>
        <v>10969.76</v>
      </c>
    </row>
    <row r="545" spans="1:7" ht="236.25" x14ac:dyDescent="0.25">
      <c r="A545" s="12"/>
      <c r="B545" s="12"/>
      <c r="C545" s="12"/>
      <c r="D545" s="13" t="s">
        <v>750</v>
      </c>
      <c r="E545" s="12"/>
      <c r="F545" s="12"/>
      <c r="G545" s="12"/>
    </row>
    <row r="546" spans="1:7" ht="22.5" x14ac:dyDescent="0.25">
      <c r="A546" s="8" t="s">
        <v>751</v>
      </c>
      <c r="B546" s="9" t="s">
        <v>14</v>
      </c>
      <c r="C546" s="9" t="s">
        <v>34</v>
      </c>
      <c r="D546" s="13" t="s">
        <v>752</v>
      </c>
      <c r="E546" s="10">
        <v>2.1</v>
      </c>
      <c r="F546" s="10">
        <v>12.72</v>
      </c>
      <c r="G546" s="11">
        <f>ROUND(E546*F546,2)</f>
        <v>26.71</v>
      </c>
    </row>
    <row r="547" spans="1:7" ht="236.25" x14ac:dyDescent="0.25">
      <c r="A547" s="12"/>
      <c r="B547" s="12"/>
      <c r="C547" s="12"/>
      <c r="D547" s="13" t="s">
        <v>753</v>
      </c>
      <c r="E547" s="12"/>
      <c r="F547" s="12"/>
      <c r="G547" s="12"/>
    </row>
    <row r="548" spans="1:7" x14ac:dyDescent="0.25">
      <c r="A548" s="8" t="s">
        <v>754</v>
      </c>
      <c r="B548" s="9" t="s">
        <v>14</v>
      </c>
      <c r="C548" s="9" t="s">
        <v>34</v>
      </c>
      <c r="D548" s="13" t="s">
        <v>755</v>
      </c>
      <c r="E548" s="10">
        <v>68.08</v>
      </c>
      <c r="F548" s="10">
        <v>52.44</v>
      </c>
      <c r="G548" s="11">
        <f>ROUND(E548*F548,2)</f>
        <v>3570.12</v>
      </c>
    </row>
    <row r="549" spans="1:7" ht="405" x14ac:dyDescent="0.25">
      <c r="A549" s="12"/>
      <c r="B549" s="12"/>
      <c r="C549" s="12"/>
      <c r="D549" s="13" t="s">
        <v>756</v>
      </c>
      <c r="E549" s="12"/>
      <c r="F549" s="12"/>
      <c r="G549" s="12"/>
    </row>
    <row r="550" spans="1:7" x14ac:dyDescent="0.25">
      <c r="A550" s="8" t="s">
        <v>757</v>
      </c>
      <c r="B550" s="9" t="s">
        <v>14</v>
      </c>
      <c r="C550" s="9" t="s">
        <v>34</v>
      </c>
      <c r="D550" s="13" t="s">
        <v>758</v>
      </c>
      <c r="E550" s="10">
        <v>35.729999999999997</v>
      </c>
      <c r="F550" s="10">
        <v>47.7</v>
      </c>
      <c r="G550" s="11">
        <f>ROUND(E550*F550,2)</f>
        <v>1704.32</v>
      </c>
    </row>
    <row r="551" spans="1:7" ht="393.75" x14ac:dyDescent="0.25">
      <c r="A551" s="12"/>
      <c r="B551" s="12"/>
      <c r="C551" s="12"/>
      <c r="D551" s="13" t="s">
        <v>759</v>
      </c>
      <c r="E551" s="12"/>
      <c r="F551" s="12"/>
      <c r="G551" s="12"/>
    </row>
    <row r="552" spans="1:7" x14ac:dyDescent="0.25">
      <c r="A552" s="8" t="s">
        <v>760</v>
      </c>
      <c r="B552" s="9" t="s">
        <v>14</v>
      </c>
      <c r="C552" s="9" t="s">
        <v>34</v>
      </c>
      <c r="D552" s="13" t="s">
        <v>761</v>
      </c>
      <c r="E552" s="10">
        <v>1.66</v>
      </c>
      <c r="F552" s="10">
        <v>69.83</v>
      </c>
      <c r="G552" s="11">
        <f>ROUND(E552*F552,2)</f>
        <v>115.92</v>
      </c>
    </row>
    <row r="553" spans="1:7" ht="360" x14ac:dyDescent="0.25">
      <c r="A553" s="12"/>
      <c r="B553" s="12"/>
      <c r="C553" s="12"/>
      <c r="D553" s="13" t="s">
        <v>762</v>
      </c>
      <c r="E553" s="12"/>
      <c r="F553" s="12"/>
      <c r="G553" s="12"/>
    </row>
    <row r="554" spans="1:7" ht="22.5" x14ac:dyDescent="0.25">
      <c r="A554" s="8" t="s">
        <v>763</v>
      </c>
      <c r="B554" s="9" t="s">
        <v>14</v>
      </c>
      <c r="C554" s="9" t="s">
        <v>34</v>
      </c>
      <c r="D554" s="13" t="s">
        <v>764</v>
      </c>
      <c r="E554" s="10">
        <v>52</v>
      </c>
      <c r="F554" s="10">
        <v>19.809999999999999</v>
      </c>
      <c r="G554" s="11">
        <f>ROUND(E554*F554,2)</f>
        <v>1030.1199999999999</v>
      </c>
    </row>
    <row r="555" spans="1:7" ht="409.5" x14ac:dyDescent="0.25">
      <c r="A555" s="12"/>
      <c r="B555" s="12"/>
      <c r="C555" s="12"/>
      <c r="D555" s="13" t="s">
        <v>765</v>
      </c>
      <c r="E555" s="12"/>
      <c r="F555" s="12"/>
      <c r="G555" s="12"/>
    </row>
    <row r="556" spans="1:7" x14ac:dyDescent="0.25">
      <c r="A556" s="8" t="s">
        <v>766</v>
      </c>
      <c r="B556" s="9" t="s">
        <v>14</v>
      </c>
      <c r="C556" s="9" t="s">
        <v>50</v>
      </c>
      <c r="D556" s="13" t="s">
        <v>767</v>
      </c>
      <c r="E556" s="10">
        <v>61</v>
      </c>
      <c r="F556" s="10">
        <v>9</v>
      </c>
      <c r="G556" s="11">
        <f>ROUND(E556*F556,2)</f>
        <v>549</v>
      </c>
    </row>
    <row r="557" spans="1:7" ht="225" x14ac:dyDescent="0.25">
      <c r="A557" s="12"/>
      <c r="B557" s="12"/>
      <c r="C557" s="12"/>
      <c r="D557" s="13" t="s">
        <v>768</v>
      </c>
      <c r="E557" s="12"/>
      <c r="F557" s="12"/>
      <c r="G557" s="12"/>
    </row>
    <row r="558" spans="1:7" x14ac:dyDescent="0.25">
      <c r="A558" s="8" t="s">
        <v>769</v>
      </c>
      <c r="B558" s="9" t="s">
        <v>14</v>
      </c>
      <c r="C558" s="9" t="s">
        <v>34</v>
      </c>
      <c r="D558" s="13" t="s">
        <v>770</v>
      </c>
      <c r="E558" s="10">
        <v>592.96</v>
      </c>
      <c r="F558" s="10">
        <v>31.4</v>
      </c>
      <c r="G558" s="11">
        <f>ROUND(E558*F558,2)</f>
        <v>18618.939999999999</v>
      </c>
    </row>
    <row r="559" spans="1:7" ht="409.5" x14ac:dyDescent="0.25">
      <c r="A559" s="12"/>
      <c r="B559" s="12"/>
      <c r="C559" s="12"/>
      <c r="D559" s="13" t="s">
        <v>771</v>
      </c>
      <c r="E559" s="12"/>
      <c r="F559" s="12"/>
      <c r="G559" s="12"/>
    </row>
    <row r="560" spans="1:7" x14ac:dyDescent="0.25">
      <c r="A560" s="8" t="s">
        <v>772</v>
      </c>
      <c r="B560" s="9" t="s">
        <v>14</v>
      </c>
      <c r="C560" s="9" t="s">
        <v>50</v>
      </c>
      <c r="D560" s="13" t="s">
        <v>773</v>
      </c>
      <c r="E560" s="10">
        <v>97.2</v>
      </c>
      <c r="F560" s="10">
        <v>89.01</v>
      </c>
      <c r="G560" s="11">
        <f>ROUND(E560*F560,2)</f>
        <v>8651.77</v>
      </c>
    </row>
    <row r="561" spans="1:7" ht="409.5" x14ac:dyDescent="0.25">
      <c r="A561" s="12"/>
      <c r="B561" s="12"/>
      <c r="C561" s="12"/>
      <c r="D561" s="13" t="s">
        <v>774</v>
      </c>
      <c r="E561" s="12"/>
      <c r="F561" s="12"/>
      <c r="G561" s="12"/>
    </row>
    <row r="562" spans="1:7" x14ac:dyDescent="0.25">
      <c r="A562" s="8" t="s">
        <v>775</v>
      </c>
      <c r="B562" s="9" t="s">
        <v>14</v>
      </c>
      <c r="C562" s="9" t="s">
        <v>34</v>
      </c>
      <c r="D562" s="13" t="s">
        <v>776</v>
      </c>
      <c r="E562" s="10">
        <v>85.49</v>
      </c>
      <c r="F562" s="10">
        <v>32.5</v>
      </c>
      <c r="G562" s="11">
        <f>ROUND(E562*F562,2)</f>
        <v>2778.43</v>
      </c>
    </row>
    <row r="563" spans="1:7" ht="409.5" x14ac:dyDescent="0.25">
      <c r="A563" s="12"/>
      <c r="B563" s="12"/>
      <c r="C563" s="12"/>
      <c r="D563" s="13" t="s">
        <v>777</v>
      </c>
      <c r="E563" s="12"/>
      <c r="F563" s="12"/>
      <c r="G563" s="12"/>
    </row>
    <row r="564" spans="1:7" ht="22.5" x14ac:dyDescent="0.25">
      <c r="A564" s="8" t="s">
        <v>778</v>
      </c>
      <c r="B564" s="9" t="s">
        <v>14</v>
      </c>
      <c r="C564" s="9" t="s">
        <v>50</v>
      </c>
      <c r="D564" s="13" t="s">
        <v>779</v>
      </c>
      <c r="E564" s="10">
        <v>47.2</v>
      </c>
      <c r="F564" s="10">
        <v>42.63</v>
      </c>
      <c r="G564" s="11">
        <f>ROUND(E564*F564,2)</f>
        <v>2012.14</v>
      </c>
    </row>
    <row r="565" spans="1:7" ht="393.75" x14ac:dyDescent="0.25">
      <c r="A565" s="12"/>
      <c r="B565" s="12"/>
      <c r="C565" s="12"/>
      <c r="D565" s="13" t="s">
        <v>780</v>
      </c>
      <c r="E565" s="12"/>
      <c r="F565" s="12"/>
      <c r="G565" s="12"/>
    </row>
    <row r="566" spans="1:7" ht="22.5" x14ac:dyDescent="0.25">
      <c r="A566" s="8" t="s">
        <v>781</v>
      </c>
      <c r="B566" s="9" t="s">
        <v>14</v>
      </c>
      <c r="C566" s="9" t="s">
        <v>34</v>
      </c>
      <c r="D566" s="13" t="s">
        <v>782</v>
      </c>
      <c r="E566" s="10">
        <v>7.04</v>
      </c>
      <c r="F566" s="10">
        <v>40.28</v>
      </c>
      <c r="G566" s="11">
        <f>ROUND(E566*F566,2)</f>
        <v>283.57</v>
      </c>
    </row>
    <row r="567" spans="1:7" ht="382.5" x14ac:dyDescent="0.25">
      <c r="A567" s="12"/>
      <c r="B567" s="12"/>
      <c r="C567" s="12"/>
      <c r="D567" s="13" t="s">
        <v>783</v>
      </c>
      <c r="E567" s="12"/>
      <c r="F567" s="12"/>
      <c r="G567" s="12"/>
    </row>
    <row r="568" spans="1:7" ht="22.5" x14ac:dyDescent="0.25">
      <c r="A568" s="8" t="s">
        <v>784</v>
      </c>
      <c r="B568" s="9" t="s">
        <v>14</v>
      </c>
      <c r="C568" s="9" t="s">
        <v>50</v>
      </c>
      <c r="D568" s="13" t="s">
        <v>785</v>
      </c>
      <c r="E568" s="10">
        <v>64.900000000000006</v>
      </c>
      <c r="F568" s="10">
        <v>97.28</v>
      </c>
      <c r="G568" s="11">
        <f>ROUND(E568*F568,2)</f>
        <v>6313.47</v>
      </c>
    </row>
    <row r="569" spans="1:7" ht="409.5" x14ac:dyDescent="0.25">
      <c r="A569" s="12"/>
      <c r="B569" s="12"/>
      <c r="C569" s="12"/>
      <c r="D569" s="13" t="s">
        <v>786</v>
      </c>
      <c r="E569" s="12"/>
      <c r="F569" s="12"/>
      <c r="G569" s="12"/>
    </row>
    <row r="570" spans="1:7" ht="22.5" x14ac:dyDescent="0.25">
      <c r="A570" s="8" t="s">
        <v>787</v>
      </c>
      <c r="B570" s="9" t="s">
        <v>14</v>
      </c>
      <c r="C570" s="9" t="s">
        <v>34</v>
      </c>
      <c r="D570" s="13" t="s">
        <v>788</v>
      </c>
      <c r="E570" s="10">
        <v>169.16</v>
      </c>
      <c r="F570" s="10">
        <v>41.8</v>
      </c>
      <c r="G570" s="11">
        <f>ROUND(E570*F570,2)</f>
        <v>7070.89</v>
      </c>
    </row>
    <row r="571" spans="1:7" ht="270" x14ac:dyDescent="0.25">
      <c r="A571" s="12"/>
      <c r="B571" s="12"/>
      <c r="C571" s="12"/>
      <c r="D571" s="13" t="s">
        <v>789</v>
      </c>
      <c r="E571" s="12"/>
      <c r="F571" s="12"/>
      <c r="G571" s="12"/>
    </row>
    <row r="572" spans="1:7" ht="22.5" x14ac:dyDescent="0.25">
      <c r="A572" s="8" t="s">
        <v>790</v>
      </c>
      <c r="B572" s="9" t="s">
        <v>14</v>
      </c>
      <c r="C572" s="9" t="s">
        <v>34</v>
      </c>
      <c r="D572" s="13" t="s">
        <v>791</v>
      </c>
      <c r="E572" s="10">
        <v>151.46</v>
      </c>
      <c r="F572" s="10">
        <v>71.64</v>
      </c>
      <c r="G572" s="11">
        <f>ROUND(E572*F572,2)</f>
        <v>10850.59</v>
      </c>
    </row>
    <row r="573" spans="1:7" ht="409.5" x14ac:dyDescent="0.25">
      <c r="A573" s="12"/>
      <c r="B573" s="12"/>
      <c r="C573" s="12"/>
      <c r="D573" s="13" t="s">
        <v>792</v>
      </c>
      <c r="E573" s="12"/>
      <c r="F573" s="12"/>
      <c r="G573" s="12"/>
    </row>
    <row r="574" spans="1:7" x14ac:dyDescent="0.25">
      <c r="A574" s="12"/>
      <c r="B574" s="12"/>
      <c r="C574" s="12"/>
      <c r="D574" s="23" t="s">
        <v>793</v>
      </c>
      <c r="E574" s="14">
        <v>1</v>
      </c>
      <c r="F574" s="15">
        <f>G534+G536+G538+G540+G542+G544+G546+G548+G550+G552+G554+G556+G558+G560+G562+G564+G566+G568+G570+G572</f>
        <v>99277.87</v>
      </c>
      <c r="G574" s="15">
        <f>ROUND(E574*F574,2)</f>
        <v>99277.87</v>
      </c>
    </row>
    <row r="575" spans="1:7" ht="0.95" customHeight="1" x14ac:dyDescent="0.25">
      <c r="A575" s="16"/>
      <c r="B575" s="16"/>
      <c r="C575" s="16"/>
      <c r="D575" s="24"/>
      <c r="E575" s="16"/>
      <c r="F575" s="16"/>
      <c r="G575" s="16"/>
    </row>
    <row r="576" spans="1:7" x14ac:dyDescent="0.25">
      <c r="A576" s="5" t="s">
        <v>794</v>
      </c>
      <c r="B576" s="5" t="s">
        <v>10</v>
      </c>
      <c r="C576" s="5" t="s">
        <v>11</v>
      </c>
      <c r="D576" s="22" t="s">
        <v>795</v>
      </c>
      <c r="E576" s="6">
        <f>E593</f>
        <v>1</v>
      </c>
      <c r="F576" s="7">
        <f>F593</f>
        <v>33843.31</v>
      </c>
      <c r="G576" s="7">
        <f>G593</f>
        <v>33843.31</v>
      </c>
    </row>
    <row r="577" spans="1:7" x14ac:dyDescent="0.25">
      <c r="A577" s="8" t="s">
        <v>552</v>
      </c>
      <c r="B577" s="9" t="s">
        <v>14</v>
      </c>
      <c r="C577" s="9" t="s">
        <v>553</v>
      </c>
      <c r="D577" s="13" t="s">
        <v>554</v>
      </c>
      <c r="E577" s="10">
        <v>0</v>
      </c>
      <c r="F577" s="10">
        <v>0</v>
      </c>
      <c r="G577" s="11">
        <f>ROUND(E577*F577,2)</f>
        <v>0</v>
      </c>
    </row>
    <row r="578" spans="1:7" ht="45" x14ac:dyDescent="0.25">
      <c r="A578" s="12"/>
      <c r="B578" s="12"/>
      <c r="C578" s="12"/>
      <c r="D578" s="13" t="s">
        <v>555</v>
      </c>
      <c r="E578" s="12"/>
      <c r="F578" s="12"/>
      <c r="G578" s="12"/>
    </row>
    <row r="579" spans="1:7" x14ac:dyDescent="0.25">
      <c r="A579" s="8" t="s">
        <v>796</v>
      </c>
      <c r="B579" s="9" t="s">
        <v>14</v>
      </c>
      <c r="C579" s="9" t="s">
        <v>34</v>
      </c>
      <c r="D579" s="13" t="s">
        <v>797</v>
      </c>
      <c r="E579" s="10">
        <v>139.16999999999999</v>
      </c>
      <c r="F579" s="10">
        <v>3.09</v>
      </c>
      <c r="G579" s="11">
        <f>ROUND(E579*F579,2)</f>
        <v>430.04</v>
      </c>
    </row>
    <row r="580" spans="1:7" ht="281.25" x14ac:dyDescent="0.25">
      <c r="A580" s="12"/>
      <c r="B580" s="12"/>
      <c r="C580" s="12"/>
      <c r="D580" s="13" t="s">
        <v>798</v>
      </c>
      <c r="E580" s="12"/>
      <c r="F580" s="12"/>
      <c r="G580" s="12"/>
    </row>
    <row r="581" spans="1:7" x14ac:dyDescent="0.25">
      <c r="A581" s="8" t="s">
        <v>799</v>
      </c>
      <c r="B581" s="9" t="s">
        <v>14</v>
      </c>
      <c r="C581" s="9" t="s">
        <v>34</v>
      </c>
      <c r="D581" s="13" t="s">
        <v>800</v>
      </c>
      <c r="E581" s="10">
        <v>291.23</v>
      </c>
      <c r="F581" s="10">
        <v>3.09</v>
      </c>
      <c r="G581" s="11">
        <f>ROUND(E581*F581,2)</f>
        <v>899.9</v>
      </c>
    </row>
    <row r="582" spans="1:7" ht="202.5" x14ac:dyDescent="0.25">
      <c r="A582" s="12"/>
      <c r="B582" s="12"/>
      <c r="C582" s="12"/>
      <c r="D582" s="13" t="s">
        <v>801</v>
      </c>
      <c r="E582" s="12"/>
      <c r="F582" s="12"/>
      <c r="G582" s="12"/>
    </row>
    <row r="583" spans="1:7" x14ac:dyDescent="0.25">
      <c r="A583" s="8" t="s">
        <v>802</v>
      </c>
      <c r="B583" s="9" t="s">
        <v>14</v>
      </c>
      <c r="C583" s="9" t="s">
        <v>34</v>
      </c>
      <c r="D583" s="13" t="s">
        <v>803</v>
      </c>
      <c r="E583" s="10">
        <v>2945.41</v>
      </c>
      <c r="F583" s="10">
        <v>2.62</v>
      </c>
      <c r="G583" s="11">
        <f>ROUND(E583*F583,2)</f>
        <v>7716.97</v>
      </c>
    </row>
    <row r="584" spans="1:7" ht="236.25" x14ac:dyDescent="0.25">
      <c r="A584" s="12"/>
      <c r="B584" s="12"/>
      <c r="C584" s="12"/>
      <c r="D584" s="13" t="s">
        <v>804</v>
      </c>
      <c r="E584" s="12"/>
      <c r="F584" s="12"/>
      <c r="G584" s="12"/>
    </row>
    <row r="585" spans="1:7" ht="22.5" x14ac:dyDescent="0.25">
      <c r="A585" s="8" t="s">
        <v>805</v>
      </c>
      <c r="B585" s="9" t="s">
        <v>14</v>
      </c>
      <c r="C585" s="9" t="s">
        <v>34</v>
      </c>
      <c r="D585" s="13" t="s">
        <v>806</v>
      </c>
      <c r="E585" s="10">
        <v>283.35000000000002</v>
      </c>
      <c r="F585" s="10">
        <v>2.62</v>
      </c>
      <c r="G585" s="11">
        <f>ROUND(E585*F585,2)</f>
        <v>742.38</v>
      </c>
    </row>
    <row r="586" spans="1:7" ht="213.75" x14ac:dyDescent="0.25">
      <c r="A586" s="12"/>
      <c r="B586" s="12"/>
      <c r="C586" s="12"/>
      <c r="D586" s="13" t="s">
        <v>807</v>
      </c>
      <c r="E586" s="12"/>
      <c r="F586" s="12"/>
      <c r="G586" s="12"/>
    </row>
    <row r="587" spans="1:7" ht="22.5" x14ac:dyDescent="0.25">
      <c r="A587" s="8" t="s">
        <v>808</v>
      </c>
      <c r="B587" s="9" t="s">
        <v>14</v>
      </c>
      <c r="C587" s="9" t="s">
        <v>34</v>
      </c>
      <c r="D587" s="13" t="s">
        <v>809</v>
      </c>
      <c r="E587" s="10">
        <v>775.63</v>
      </c>
      <c r="F587" s="10">
        <v>3.42</v>
      </c>
      <c r="G587" s="11">
        <f>ROUND(E587*F587,2)</f>
        <v>2652.65</v>
      </c>
    </row>
    <row r="588" spans="1:7" ht="281.25" x14ac:dyDescent="0.25">
      <c r="A588" s="12"/>
      <c r="B588" s="12"/>
      <c r="C588" s="12"/>
      <c r="D588" s="13" t="s">
        <v>810</v>
      </c>
      <c r="E588" s="12"/>
      <c r="F588" s="12"/>
      <c r="G588" s="12"/>
    </row>
    <row r="589" spans="1:7" ht="22.5" x14ac:dyDescent="0.25">
      <c r="A589" s="8" t="s">
        <v>811</v>
      </c>
      <c r="B589" s="9" t="s">
        <v>14</v>
      </c>
      <c r="C589" s="9" t="s">
        <v>34</v>
      </c>
      <c r="D589" s="13" t="s">
        <v>812</v>
      </c>
      <c r="E589" s="10">
        <v>150.44999999999999</v>
      </c>
      <c r="F589" s="10">
        <v>4.22</v>
      </c>
      <c r="G589" s="11">
        <f>ROUND(E589*F589,2)</f>
        <v>634.9</v>
      </c>
    </row>
    <row r="590" spans="1:7" ht="281.25" x14ac:dyDescent="0.25">
      <c r="A590" s="12"/>
      <c r="B590" s="12"/>
      <c r="C590" s="12"/>
      <c r="D590" s="13" t="s">
        <v>813</v>
      </c>
      <c r="E590" s="12"/>
      <c r="F590" s="12"/>
      <c r="G590" s="12"/>
    </row>
    <row r="591" spans="1:7" x14ac:dyDescent="0.25">
      <c r="A591" s="8" t="s">
        <v>814</v>
      </c>
      <c r="B591" s="9" t="s">
        <v>14</v>
      </c>
      <c r="C591" s="9" t="s">
        <v>297</v>
      </c>
      <c r="D591" s="13" t="s">
        <v>815</v>
      </c>
      <c r="E591" s="10">
        <v>996.95</v>
      </c>
      <c r="F591" s="10">
        <v>20.83</v>
      </c>
      <c r="G591" s="11">
        <f>ROUND(E591*F591,2)</f>
        <v>20766.47</v>
      </c>
    </row>
    <row r="592" spans="1:7" ht="90" x14ac:dyDescent="0.25">
      <c r="A592" s="12"/>
      <c r="B592" s="12"/>
      <c r="C592" s="12"/>
      <c r="D592" s="13" t="s">
        <v>816</v>
      </c>
      <c r="E592" s="12"/>
      <c r="F592" s="12"/>
      <c r="G592" s="12"/>
    </row>
    <row r="593" spans="1:7" x14ac:dyDescent="0.25">
      <c r="A593" s="12"/>
      <c r="B593" s="12"/>
      <c r="C593" s="12"/>
      <c r="D593" s="23" t="s">
        <v>817</v>
      </c>
      <c r="E593" s="14">
        <v>1</v>
      </c>
      <c r="F593" s="15">
        <f>G577+G579+G581+G583+G585+G587+G589+G591</f>
        <v>33843.31</v>
      </c>
      <c r="G593" s="15">
        <f>ROUND(E593*F593,2)</f>
        <v>33843.31</v>
      </c>
    </row>
    <row r="594" spans="1:7" ht="0.95" customHeight="1" x14ac:dyDescent="0.25">
      <c r="A594" s="16"/>
      <c r="B594" s="16"/>
      <c r="C594" s="16"/>
      <c r="D594" s="24"/>
      <c r="E594" s="16"/>
      <c r="F594" s="16"/>
      <c r="G594" s="16"/>
    </row>
    <row r="595" spans="1:7" x14ac:dyDescent="0.25">
      <c r="A595" s="5" t="s">
        <v>818</v>
      </c>
      <c r="B595" s="5" t="s">
        <v>10</v>
      </c>
      <c r="C595" s="5" t="s">
        <v>11</v>
      </c>
      <c r="D595" s="22" t="s">
        <v>819</v>
      </c>
      <c r="E595" s="6">
        <f>E598</f>
        <v>1</v>
      </c>
      <c r="F595" s="7">
        <f>F598</f>
        <v>340.68</v>
      </c>
      <c r="G595" s="7">
        <f>G598</f>
        <v>340.68</v>
      </c>
    </row>
    <row r="596" spans="1:7" x14ac:dyDescent="0.25">
      <c r="A596" s="8" t="s">
        <v>820</v>
      </c>
      <c r="B596" s="9" t="s">
        <v>14</v>
      </c>
      <c r="C596" s="9" t="s">
        <v>18</v>
      </c>
      <c r="D596" s="13" t="s">
        <v>821</v>
      </c>
      <c r="E596" s="10">
        <v>1</v>
      </c>
      <c r="F596" s="10">
        <v>340.68</v>
      </c>
      <c r="G596" s="11">
        <f>ROUND(E596*F596,2)</f>
        <v>340.68</v>
      </c>
    </row>
    <row r="597" spans="1:7" ht="409.5" x14ac:dyDescent="0.25">
      <c r="A597" s="12"/>
      <c r="B597" s="12"/>
      <c r="C597" s="12"/>
      <c r="D597" s="13" t="s">
        <v>822</v>
      </c>
      <c r="E597" s="12"/>
      <c r="F597" s="12"/>
      <c r="G597" s="12"/>
    </row>
    <row r="598" spans="1:7" x14ac:dyDescent="0.25">
      <c r="A598" s="12"/>
      <c r="B598" s="12"/>
      <c r="C598" s="12"/>
      <c r="D598" s="23" t="s">
        <v>823</v>
      </c>
      <c r="E598" s="14">
        <v>1</v>
      </c>
      <c r="F598" s="15">
        <f>G596</f>
        <v>340.68</v>
      </c>
      <c r="G598" s="15">
        <f>ROUND(E598*F598,2)</f>
        <v>340.68</v>
      </c>
    </row>
    <row r="599" spans="1:7" ht="0.95" customHeight="1" x14ac:dyDescent="0.25">
      <c r="A599" s="16"/>
      <c r="B599" s="16"/>
      <c r="C599" s="16"/>
      <c r="D599" s="24"/>
      <c r="E599" s="16"/>
      <c r="F599" s="16"/>
      <c r="G599" s="16"/>
    </row>
    <row r="600" spans="1:7" x14ac:dyDescent="0.25">
      <c r="A600" s="5" t="s">
        <v>824</v>
      </c>
      <c r="B600" s="5" t="s">
        <v>10</v>
      </c>
      <c r="C600" s="5" t="s">
        <v>11</v>
      </c>
      <c r="D600" s="22" t="s">
        <v>825</v>
      </c>
      <c r="E600" s="6">
        <f>E661</f>
        <v>1</v>
      </c>
      <c r="F600" s="7">
        <f>F661</f>
        <v>143981.87</v>
      </c>
      <c r="G600" s="7">
        <f>G661</f>
        <v>143981.87</v>
      </c>
    </row>
    <row r="601" spans="1:7" x14ac:dyDescent="0.25">
      <c r="A601" s="17" t="s">
        <v>826</v>
      </c>
      <c r="B601" s="17" t="s">
        <v>10</v>
      </c>
      <c r="C601" s="17" t="s">
        <v>11</v>
      </c>
      <c r="D601" s="25" t="s">
        <v>827</v>
      </c>
      <c r="E601" s="18">
        <f>E638</f>
        <v>1</v>
      </c>
      <c r="F601" s="18">
        <f>F638</f>
        <v>128962.51</v>
      </c>
      <c r="G601" s="18">
        <f>G638</f>
        <v>128962.51</v>
      </c>
    </row>
    <row r="602" spans="1:7" x14ac:dyDescent="0.25">
      <c r="A602" s="8" t="s">
        <v>828</v>
      </c>
      <c r="B602" s="9" t="s">
        <v>14</v>
      </c>
      <c r="C602" s="9" t="s">
        <v>18</v>
      </c>
      <c r="D602" s="13" t="s">
        <v>829</v>
      </c>
      <c r="E602" s="10">
        <v>3</v>
      </c>
      <c r="F602" s="10">
        <v>4531.1499999999996</v>
      </c>
      <c r="G602" s="11">
        <f>ROUND(E602*F602,2)</f>
        <v>13593.45</v>
      </c>
    </row>
    <row r="603" spans="1:7" ht="409.5" x14ac:dyDescent="0.25">
      <c r="A603" s="12"/>
      <c r="B603" s="12"/>
      <c r="C603" s="12"/>
      <c r="D603" s="13" t="s">
        <v>830</v>
      </c>
      <c r="E603" s="12"/>
      <c r="F603" s="12"/>
      <c r="G603" s="12"/>
    </row>
    <row r="604" spans="1:7" x14ac:dyDescent="0.25">
      <c r="A604" s="8" t="s">
        <v>831</v>
      </c>
      <c r="B604" s="9" t="s">
        <v>14</v>
      </c>
      <c r="C604" s="9" t="s">
        <v>18</v>
      </c>
      <c r="D604" s="13" t="s">
        <v>832</v>
      </c>
      <c r="E604" s="10">
        <v>3</v>
      </c>
      <c r="F604" s="10">
        <v>4349.58</v>
      </c>
      <c r="G604" s="11">
        <f>ROUND(E604*F604,2)</f>
        <v>13048.74</v>
      </c>
    </row>
    <row r="605" spans="1:7" ht="409.5" x14ac:dyDescent="0.25">
      <c r="A605" s="12"/>
      <c r="B605" s="12"/>
      <c r="C605" s="12"/>
      <c r="D605" s="13" t="s">
        <v>833</v>
      </c>
      <c r="E605" s="12"/>
      <c r="F605" s="12"/>
      <c r="G605" s="12"/>
    </row>
    <row r="606" spans="1:7" x14ac:dyDescent="0.25">
      <c r="A606" s="8" t="s">
        <v>834</v>
      </c>
      <c r="B606" s="9" t="s">
        <v>14</v>
      </c>
      <c r="C606" s="9" t="s">
        <v>18</v>
      </c>
      <c r="D606" s="13" t="s">
        <v>835</v>
      </c>
      <c r="E606" s="10">
        <v>2</v>
      </c>
      <c r="F606" s="10">
        <v>2402.34</v>
      </c>
      <c r="G606" s="11">
        <f>ROUND(E606*F606,2)</f>
        <v>4804.68</v>
      </c>
    </row>
    <row r="607" spans="1:7" ht="409.5" x14ac:dyDescent="0.25">
      <c r="A607" s="12"/>
      <c r="B607" s="12"/>
      <c r="C607" s="12"/>
      <c r="D607" s="13" t="s">
        <v>836</v>
      </c>
      <c r="E607" s="12"/>
      <c r="F607" s="12"/>
      <c r="G607" s="12"/>
    </row>
    <row r="608" spans="1:7" x14ac:dyDescent="0.25">
      <c r="A608" s="8" t="s">
        <v>837</v>
      </c>
      <c r="B608" s="9" t="s">
        <v>14</v>
      </c>
      <c r="C608" s="9" t="s">
        <v>18</v>
      </c>
      <c r="D608" s="13" t="s">
        <v>838</v>
      </c>
      <c r="E608" s="10">
        <v>1</v>
      </c>
      <c r="F608" s="10">
        <v>2327.88</v>
      </c>
      <c r="G608" s="11">
        <f>ROUND(E608*F608,2)</f>
        <v>2327.88</v>
      </c>
    </row>
    <row r="609" spans="1:7" ht="409.5" x14ac:dyDescent="0.25">
      <c r="A609" s="12"/>
      <c r="B609" s="12"/>
      <c r="C609" s="12"/>
      <c r="D609" s="13" t="s">
        <v>839</v>
      </c>
      <c r="E609" s="12"/>
      <c r="F609" s="12"/>
      <c r="G609" s="12"/>
    </row>
    <row r="610" spans="1:7" x14ac:dyDescent="0.25">
      <c r="A610" s="8" t="s">
        <v>840</v>
      </c>
      <c r="B610" s="9" t="s">
        <v>14</v>
      </c>
      <c r="C610" s="9" t="s">
        <v>18</v>
      </c>
      <c r="D610" s="13" t="s">
        <v>841</v>
      </c>
      <c r="E610" s="10">
        <v>3</v>
      </c>
      <c r="F610" s="10">
        <v>1581.36</v>
      </c>
      <c r="G610" s="11">
        <f>ROUND(E610*F610,2)</f>
        <v>4744.08</v>
      </c>
    </row>
    <row r="611" spans="1:7" ht="409.5" x14ac:dyDescent="0.25">
      <c r="A611" s="12"/>
      <c r="B611" s="12"/>
      <c r="C611" s="12"/>
      <c r="D611" s="13" t="s">
        <v>842</v>
      </c>
      <c r="E611" s="12"/>
      <c r="F611" s="12"/>
      <c r="G611" s="12"/>
    </row>
    <row r="612" spans="1:7" x14ac:dyDescent="0.25">
      <c r="A612" s="8" t="s">
        <v>843</v>
      </c>
      <c r="B612" s="9" t="s">
        <v>14</v>
      </c>
      <c r="C612" s="9" t="s">
        <v>18</v>
      </c>
      <c r="D612" s="13" t="s">
        <v>844</v>
      </c>
      <c r="E612" s="10">
        <v>3</v>
      </c>
      <c r="F612" s="10">
        <v>1561.17</v>
      </c>
      <c r="G612" s="11">
        <f>ROUND(E612*F612,2)</f>
        <v>4683.51</v>
      </c>
    </row>
    <row r="613" spans="1:7" ht="409.5" x14ac:dyDescent="0.25">
      <c r="A613" s="12"/>
      <c r="B613" s="12"/>
      <c r="C613" s="12"/>
      <c r="D613" s="13" t="s">
        <v>845</v>
      </c>
      <c r="E613" s="12"/>
      <c r="F613" s="12"/>
      <c r="G613" s="12"/>
    </row>
    <row r="614" spans="1:7" x14ac:dyDescent="0.25">
      <c r="A614" s="8" t="s">
        <v>846</v>
      </c>
      <c r="B614" s="9" t="s">
        <v>14</v>
      </c>
      <c r="C614" s="9" t="s">
        <v>18</v>
      </c>
      <c r="D614" s="13" t="s">
        <v>847</v>
      </c>
      <c r="E614" s="10">
        <v>3</v>
      </c>
      <c r="F614" s="10">
        <v>1558.93</v>
      </c>
      <c r="G614" s="11">
        <f>ROUND(E614*F614,2)</f>
        <v>4676.79</v>
      </c>
    </row>
    <row r="615" spans="1:7" ht="409.5" x14ac:dyDescent="0.25">
      <c r="A615" s="12"/>
      <c r="B615" s="12"/>
      <c r="C615" s="12"/>
      <c r="D615" s="13" t="s">
        <v>848</v>
      </c>
      <c r="E615" s="12"/>
      <c r="F615" s="12"/>
      <c r="G615" s="12"/>
    </row>
    <row r="616" spans="1:7" x14ac:dyDescent="0.25">
      <c r="A616" s="8" t="s">
        <v>849</v>
      </c>
      <c r="B616" s="9" t="s">
        <v>14</v>
      </c>
      <c r="C616" s="9" t="s">
        <v>18</v>
      </c>
      <c r="D616" s="13" t="s">
        <v>850</v>
      </c>
      <c r="E616" s="10">
        <v>1</v>
      </c>
      <c r="F616" s="10">
        <v>1223.42</v>
      </c>
      <c r="G616" s="11">
        <f>ROUND(E616*F616,2)</f>
        <v>1223.42</v>
      </c>
    </row>
    <row r="617" spans="1:7" ht="409.5" x14ac:dyDescent="0.25">
      <c r="A617" s="12"/>
      <c r="B617" s="12"/>
      <c r="C617" s="12"/>
      <c r="D617" s="13" t="s">
        <v>851</v>
      </c>
      <c r="E617" s="12"/>
      <c r="F617" s="12"/>
      <c r="G617" s="12"/>
    </row>
    <row r="618" spans="1:7" x14ac:dyDescent="0.25">
      <c r="A618" s="8" t="s">
        <v>852</v>
      </c>
      <c r="B618" s="9" t="s">
        <v>14</v>
      </c>
      <c r="C618" s="9" t="s">
        <v>18</v>
      </c>
      <c r="D618" s="13" t="s">
        <v>853</v>
      </c>
      <c r="E618" s="10">
        <v>5</v>
      </c>
      <c r="F618" s="10">
        <v>1860.74</v>
      </c>
      <c r="G618" s="11">
        <f>ROUND(E618*F618,2)</f>
        <v>9303.7000000000007</v>
      </c>
    </row>
    <row r="619" spans="1:7" ht="409.5" x14ac:dyDescent="0.25">
      <c r="A619" s="12"/>
      <c r="B619" s="12"/>
      <c r="C619" s="12"/>
      <c r="D619" s="13" t="s">
        <v>854</v>
      </c>
      <c r="E619" s="12"/>
      <c r="F619" s="12"/>
      <c r="G619" s="12"/>
    </row>
    <row r="620" spans="1:7" ht="22.5" x14ac:dyDescent="0.25">
      <c r="A620" s="8" t="s">
        <v>855</v>
      </c>
      <c r="B620" s="9" t="s">
        <v>14</v>
      </c>
      <c r="C620" s="9" t="s">
        <v>18</v>
      </c>
      <c r="D620" s="13" t="s">
        <v>856</v>
      </c>
      <c r="E620" s="10">
        <v>3</v>
      </c>
      <c r="F620" s="10">
        <v>1968.41</v>
      </c>
      <c r="G620" s="11">
        <f>ROUND(E620*F620,2)</f>
        <v>5905.23</v>
      </c>
    </row>
    <row r="621" spans="1:7" ht="409.5" x14ac:dyDescent="0.25">
      <c r="A621" s="12"/>
      <c r="B621" s="12"/>
      <c r="C621" s="12"/>
      <c r="D621" s="13" t="s">
        <v>857</v>
      </c>
      <c r="E621" s="12"/>
      <c r="F621" s="12"/>
      <c r="G621" s="12"/>
    </row>
    <row r="622" spans="1:7" ht="22.5" x14ac:dyDescent="0.25">
      <c r="A622" s="8" t="s">
        <v>858</v>
      </c>
      <c r="B622" s="9" t="s">
        <v>14</v>
      </c>
      <c r="C622" s="9" t="s">
        <v>18</v>
      </c>
      <c r="D622" s="13" t="s">
        <v>859</v>
      </c>
      <c r="E622" s="10">
        <v>3</v>
      </c>
      <c r="F622" s="10">
        <v>1557</v>
      </c>
      <c r="G622" s="11">
        <f>ROUND(E622*F622,2)</f>
        <v>4671</v>
      </c>
    </row>
    <row r="623" spans="1:7" ht="409.5" x14ac:dyDescent="0.25">
      <c r="A623" s="12"/>
      <c r="B623" s="12"/>
      <c r="C623" s="12"/>
      <c r="D623" s="13" t="s">
        <v>860</v>
      </c>
      <c r="E623" s="12"/>
      <c r="F623" s="12"/>
      <c r="G623" s="12"/>
    </row>
    <row r="624" spans="1:7" ht="22.5" x14ac:dyDescent="0.25">
      <c r="A624" s="8" t="s">
        <v>861</v>
      </c>
      <c r="B624" s="9" t="s">
        <v>14</v>
      </c>
      <c r="C624" s="9" t="s">
        <v>18</v>
      </c>
      <c r="D624" s="13" t="s">
        <v>862</v>
      </c>
      <c r="E624" s="10">
        <v>3</v>
      </c>
      <c r="F624" s="10">
        <v>1968.41</v>
      </c>
      <c r="G624" s="11">
        <f>ROUND(E624*F624,2)</f>
        <v>5905.23</v>
      </c>
    </row>
    <row r="625" spans="1:7" ht="409.5" x14ac:dyDescent="0.25">
      <c r="A625" s="12"/>
      <c r="B625" s="12"/>
      <c r="C625" s="12"/>
      <c r="D625" s="13" t="s">
        <v>863</v>
      </c>
      <c r="E625" s="12"/>
      <c r="F625" s="12"/>
      <c r="G625" s="12"/>
    </row>
    <row r="626" spans="1:7" ht="22.5" x14ac:dyDescent="0.25">
      <c r="A626" s="8" t="s">
        <v>864</v>
      </c>
      <c r="B626" s="9" t="s">
        <v>14</v>
      </c>
      <c r="C626" s="9" t="s">
        <v>18</v>
      </c>
      <c r="D626" s="13" t="s">
        <v>865</v>
      </c>
      <c r="E626" s="10">
        <v>4</v>
      </c>
      <c r="F626" s="10">
        <v>1557</v>
      </c>
      <c r="G626" s="11">
        <f>ROUND(E626*F626,2)</f>
        <v>6228</v>
      </c>
    </row>
    <row r="627" spans="1:7" ht="409.5" x14ac:dyDescent="0.25">
      <c r="A627" s="12"/>
      <c r="B627" s="12"/>
      <c r="C627" s="12"/>
      <c r="D627" s="13" t="s">
        <v>860</v>
      </c>
      <c r="E627" s="12"/>
      <c r="F627" s="12"/>
      <c r="G627" s="12"/>
    </row>
    <row r="628" spans="1:7" x14ac:dyDescent="0.25">
      <c r="A628" s="8" t="s">
        <v>866</v>
      </c>
      <c r="B628" s="9" t="s">
        <v>14</v>
      </c>
      <c r="C628" s="9" t="s">
        <v>18</v>
      </c>
      <c r="D628" s="13" t="s">
        <v>867</v>
      </c>
      <c r="E628" s="10">
        <v>25</v>
      </c>
      <c r="F628" s="10">
        <v>1319.26</v>
      </c>
      <c r="G628" s="11">
        <f>ROUND(E628*F628,2)</f>
        <v>32981.5</v>
      </c>
    </row>
    <row r="629" spans="1:7" ht="409.5" x14ac:dyDescent="0.25">
      <c r="A629" s="12"/>
      <c r="B629" s="12"/>
      <c r="C629" s="12"/>
      <c r="D629" s="13" t="s">
        <v>868</v>
      </c>
      <c r="E629" s="12"/>
      <c r="F629" s="12"/>
      <c r="G629" s="12"/>
    </row>
    <row r="630" spans="1:7" x14ac:dyDescent="0.25">
      <c r="A630" s="8" t="s">
        <v>869</v>
      </c>
      <c r="B630" s="9" t="s">
        <v>14</v>
      </c>
      <c r="C630" s="9" t="s">
        <v>18</v>
      </c>
      <c r="D630" s="13" t="s">
        <v>870</v>
      </c>
      <c r="E630" s="10">
        <v>2</v>
      </c>
      <c r="F630" s="10">
        <v>705.82</v>
      </c>
      <c r="G630" s="11">
        <f>ROUND(E630*F630,2)</f>
        <v>1411.64</v>
      </c>
    </row>
    <row r="631" spans="1:7" ht="409.5" x14ac:dyDescent="0.25">
      <c r="A631" s="12"/>
      <c r="B631" s="12"/>
      <c r="C631" s="12"/>
      <c r="D631" s="13" t="s">
        <v>871</v>
      </c>
      <c r="E631" s="12"/>
      <c r="F631" s="12"/>
      <c r="G631" s="12"/>
    </row>
    <row r="632" spans="1:7" x14ac:dyDescent="0.25">
      <c r="A632" s="8" t="s">
        <v>872</v>
      </c>
      <c r="B632" s="9" t="s">
        <v>14</v>
      </c>
      <c r="C632" s="9" t="s">
        <v>18</v>
      </c>
      <c r="D632" s="13" t="s">
        <v>873</v>
      </c>
      <c r="E632" s="10">
        <v>1</v>
      </c>
      <c r="F632" s="10">
        <v>1314.11</v>
      </c>
      <c r="G632" s="11">
        <f>ROUND(E632*F632,2)</f>
        <v>1314.11</v>
      </c>
    </row>
    <row r="633" spans="1:7" ht="409.5" x14ac:dyDescent="0.25">
      <c r="A633" s="12"/>
      <c r="B633" s="12"/>
      <c r="C633" s="12"/>
      <c r="D633" s="13" t="s">
        <v>874</v>
      </c>
      <c r="E633" s="12"/>
      <c r="F633" s="12"/>
      <c r="G633" s="12"/>
    </row>
    <row r="634" spans="1:7" x14ac:dyDescent="0.25">
      <c r="A634" s="8" t="s">
        <v>875</v>
      </c>
      <c r="B634" s="9" t="s">
        <v>14</v>
      </c>
      <c r="C634" s="9" t="s">
        <v>18</v>
      </c>
      <c r="D634" s="13" t="s">
        <v>876</v>
      </c>
      <c r="E634" s="10">
        <v>2</v>
      </c>
      <c r="F634" s="10">
        <v>1952</v>
      </c>
      <c r="G634" s="11">
        <f>ROUND(E634*F634,2)</f>
        <v>3904</v>
      </c>
    </row>
    <row r="635" spans="1:7" ht="409.5" x14ac:dyDescent="0.25">
      <c r="A635" s="12"/>
      <c r="B635" s="12"/>
      <c r="C635" s="12"/>
      <c r="D635" s="13" t="s">
        <v>854</v>
      </c>
      <c r="E635" s="12"/>
      <c r="F635" s="12"/>
      <c r="G635" s="12"/>
    </row>
    <row r="636" spans="1:7" x14ac:dyDescent="0.25">
      <c r="A636" s="8" t="s">
        <v>877</v>
      </c>
      <c r="B636" s="9" t="s">
        <v>14</v>
      </c>
      <c r="C636" s="9" t="s">
        <v>34</v>
      </c>
      <c r="D636" s="13" t="s">
        <v>878</v>
      </c>
      <c r="E636" s="10">
        <v>149.71</v>
      </c>
      <c r="F636" s="10">
        <v>55.01</v>
      </c>
      <c r="G636" s="11">
        <f>ROUND(E636*F636,2)</f>
        <v>8235.5499999999993</v>
      </c>
    </row>
    <row r="637" spans="1:7" ht="292.5" x14ac:dyDescent="0.25">
      <c r="A637" s="12"/>
      <c r="B637" s="12"/>
      <c r="C637" s="12"/>
      <c r="D637" s="13" t="s">
        <v>879</v>
      </c>
      <c r="E637" s="12"/>
      <c r="F637" s="12"/>
      <c r="G637" s="12"/>
    </row>
    <row r="638" spans="1:7" x14ac:dyDescent="0.25">
      <c r="A638" s="12"/>
      <c r="B638" s="12"/>
      <c r="C638" s="12"/>
      <c r="D638" s="23" t="s">
        <v>880</v>
      </c>
      <c r="E638" s="10">
        <v>1</v>
      </c>
      <c r="F638" s="15">
        <f>G602+G604+G606+G608+G610+G612+G614+G616+G618+G620+G622+G624+G626+G628+G630+G632+G634+G636</f>
        <v>128962.51</v>
      </c>
      <c r="G638" s="15">
        <f>ROUND(E638*F638,2)</f>
        <v>128962.51</v>
      </c>
    </row>
    <row r="639" spans="1:7" ht="0.95" customHeight="1" x14ac:dyDescent="0.25">
      <c r="A639" s="16"/>
      <c r="B639" s="16"/>
      <c r="C639" s="16"/>
      <c r="D639" s="24"/>
      <c r="E639" s="16"/>
      <c r="F639" s="16"/>
      <c r="G639" s="16"/>
    </row>
    <row r="640" spans="1:7" x14ac:dyDescent="0.25">
      <c r="A640" s="17" t="s">
        <v>881</v>
      </c>
      <c r="B640" s="17" t="s">
        <v>10</v>
      </c>
      <c r="C640" s="17" t="s">
        <v>11</v>
      </c>
      <c r="D640" s="25" t="s">
        <v>882</v>
      </c>
      <c r="E640" s="18">
        <f>E659</f>
        <v>1</v>
      </c>
      <c r="F640" s="18">
        <f>F659</f>
        <v>15019.36</v>
      </c>
      <c r="G640" s="18">
        <f>G659</f>
        <v>15019.36</v>
      </c>
    </row>
    <row r="641" spans="1:7" x14ac:dyDescent="0.25">
      <c r="A641" s="8" t="s">
        <v>883</v>
      </c>
      <c r="B641" s="9" t="s">
        <v>14</v>
      </c>
      <c r="C641" s="9" t="s">
        <v>553</v>
      </c>
      <c r="D641" s="13" t="s">
        <v>884</v>
      </c>
      <c r="E641" s="10">
        <v>0</v>
      </c>
      <c r="F641" s="10">
        <v>0</v>
      </c>
      <c r="G641" s="11">
        <f>ROUND(E641*F641,2)</f>
        <v>0</v>
      </c>
    </row>
    <row r="642" spans="1:7" ht="56.25" x14ac:dyDescent="0.25">
      <c r="A642" s="12"/>
      <c r="B642" s="12"/>
      <c r="C642" s="12"/>
      <c r="D642" s="13" t="s">
        <v>885</v>
      </c>
      <c r="E642" s="12"/>
      <c r="F642" s="12"/>
      <c r="G642" s="12"/>
    </row>
    <row r="643" spans="1:7" ht="22.5" x14ac:dyDescent="0.25">
      <c r="A643" s="8" t="s">
        <v>886</v>
      </c>
      <c r="B643" s="9" t="s">
        <v>14</v>
      </c>
      <c r="C643" s="9" t="s">
        <v>18</v>
      </c>
      <c r="D643" s="13" t="s">
        <v>887</v>
      </c>
      <c r="E643" s="10">
        <v>3</v>
      </c>
      <c r="F643" s="10">
        <v>1115.51</v>
      </c>
      <c r="G643" s="11">
        <f>ROUND(E643*F643,2)</f>
        <v>3346.53</v>
      </c>
    </row>
    <row r="644" spans="1:7" ht="393.75" x14ac:dyDescent="0.25">
      <c r="A644" s="12"/>
      <c r="B644" s="12"/>
      <c r="C644" s="12"/>
      <c r="D644" s="13" t="s">
        <v>888</v>
      </c>
      <c r="E644" s="12"/>
      <c r="F644" s="12"/>
      <c r="G644" s="12"/>
    </row>
    <row r="645" spans="1:7" ht="22.5" x14ac:dyDescent="0.25">
      <c r="A645" s="8" t="s">
        <v>889</v>
      </c>
      <c r="B645" s="9" t="s">
        <v>14</v>
      </c>
      <c r="C645" s="9" t="s">
        <v>18</v>
      </c>
      <c r="D645" s="13" t="s">
        <v>890</v>
      </c>
      <c r="E645" s="10">
        <v>3</v>
      </c>
      <c r="F645" s="10">
        <v>964.59</v>
      </c>
      <c r="G645" s="11">
        <f>ROUND(E645*F645,2)</f>
        <v>2893.77</v>
      </c>
    </row>
    <row r="646" spans="1:7" ht="393.75" x14ac:dyDescent="0.25">
      <c r="A646" s="12"/>
      <c r="B646" s="12"/>
      <c r="C646" s="12"/>
      <c r="D646" s="13" t="s">
        <v>891</v>
      </c>
      <c r="E646" s="12"/>
      <c r="F646" s="12"/>
      <c r="G646" s="12"/>
    </row>
    <row r="647" spans="1:7" ht="22.5" x14ac:dyDescent="0.25">
      <c r="A647" s="8" t="s">
        <v>892</v>
      </c>
      <c r="B647" s="9" t="s">
        <v>14</v>
      </c>
      <c r="C647" s="9" t="s">
        <v>18</v>
      </c>
      <c r="D647" s="13" t="s">
        <v>893</v>
      </c>
      <c r="E647" s="10">
        <v>2</v>
      </c>
      <c r="F647" s="10">
        <v>569.07000000000005</v>
      </c>
      <c r="G647" s="11">
        <f>ROUND(E647*F647,2)</f>
        <v>1138.1400000000001</v>
      </c>
    </row>
    <row r="648" spans="1:7" ht="393.75" x14ac:dyDescent="0.25">
      <c r="A648" s="12"/>
      <c r="B648" s="12"/>
      <c r="C648" s="12"/>
      <c r="D648" s="13" t="s">
        <v>894</v>
      </c>
      <c r="E648" s="12"/>
      <c r="F648" s="12"/>
      <c r="G648" s="12"/>
    </row>
    <row r="649" spans="1:7" ht="22.5" x14ac:dyDescent="0.25">
      <c r="A649" s="8" t="s">
        <v>895</v>
      </c>
      <c r="B649" s="9" t="s">
        <v>14</v>
      </c>
      <c r="C649" s="9" t="s">
        <v>18</v>
      </c>
      <c r="D649" s="13" t="s">
        <v>896</v>
      </c>
      <c r="E649" s="10">
        <v>1</v>
      </c>
      <c r="F649" s="10">
        <v>508.93</v>
      </c>
      <c r="G649" s="11">
        <f>ROUND(E649*F649,2)</f>
        <v>508.93</v>
      </c>
    </row>
    <row r="650" spans="1:7" ht="393.75" x14ac:dyDescent="0.25">
      <c r="A650" s="12"/>
      <c r="B650" s="12"/>
      <c r="C650" s="12"/>
      <c r="D650" s="13" t="s">
        <v>897</v>
      </c>
      <c r="E650" s="12"/>
      <c r="F650" s="12"/>
      <c r="G650" s="12"/>
    </row>
    <row r="651" spans="1:7" ht="22.5" x14ac:dyDescent="0.25">
      <c r="A651" s="8" t="s">
        <v>898</v>
      </c>
      <c r="B651" s="9" t="s">
        <v>14</v>
      </c>
      <c r="C651" s="9" t="s">
        <v>18</v>
      </c>
      <c r="D651" s="13" t="s">
        <v>899</v>
      </c>
      <c r="E651" s="10">
        <v>3</v>
      </c>
      <c r="F651" s="10">
        <v>212.31</v>
      </c>
      <c r="G651" s="11">
        <f>ROUND(E651*F651,2)</f>
        <v>636.92999999999995</v>
      </c>
    </row>
    <row r="652" spans="1:7" ht="393.75" x14ac:dyDescent="0.25">
      <c r="A652" s="12"/>
      <c r="B652" s="12"/>
      <c r="C652" s="12"/>
      <c r="D652" s="13" t="s">
        <v>900</v>
      </c>
      <c r="E652" s="12"/>
      <c r="F652" s="12"/>
      <c r="G652" s="12"/>
    </row>
    <row r="653" spans="1:7" ht="22.5" x14ac:dyDescent="0.25">
      <c r="A653" s="8" t="s">
        <v>901</v>
      </c>
      <c r="B653" s="9" t="s">
        <v>14</v>
      </c>
      <c r="C653" s="9" t="s">
        <v>18</v>
      </c>
      <c r="D653" s="13" t="s">
        <v>902</v>
      </c>
      <c r="E653" s="10">
        <v>3</v>
      </c>
      <c r="F653" s="10">
        <v>222.43</v>
      </c>
      <c r="G653" s="11">
        <f>ROUND(E653*F653,2)</f>
        <v>667.29</v>
      </c>
    </row>
    <row r="654" spans="1:7" ht="393.75" x14ac:dyDescent="0.25">
      <c r="A654" s="12"/>
      <c r="B654" s="12"/>
      <c r="C654" s="12"/>
      <c r="D654" s="13" t="s">
        <v>903</v>
      </c>
      <c r="E654" s="12"/>
      <c r="F654" s="12"/>
      <c r="G654" s="12"/>
    </row>
    <row r="655" spans="1:7" ht="22.5" x14ac:dyDescent="0.25">
      <c r="A655" s="8" t="s">
        <v>904</v>
      </c>
      <c r="B655" s="9" t="s">
        <v>14</v>
      </c>
      <c r="C655" s="9" t="s">
        <v>18</v>
      </c>
      <c r="D655" s="13" t="s">
        <v>905</v>
      </c>
      <c r="E655" s="10">
        <v>3</v>
      </c>
      <c r="F655" s="10">
        <v>222.43</v>
      </c>
      <c r="G655" s="11">
        <f>ROUND(E655*F655,2)</f>
        <v>667.29</v>
      </c>
    </row>
    <row r="656" spans="1:7" ht="393.75" x14ac:dyDescent="0.25">
      <c r="A656" s="12"/>
      <c r="B656" s="12"/>
      <c r="C656" s="12"/>
      <c r="D656" s="13" t="s">
        <v>906</v>
      </c>
      <c r="E656" s="12"/>
      <c r="F656" s="12"/>
      <c r="G656" s="12"/>
    </row>
    <row r="657" spans="1:7" ht="22.5" x14ac:dyDescent="0.25">
      <c r="A657" s="8" t="s">
        <v>907</v>
      </c>
      <c r="B657" s="9" t="s">
        <v>14</v>
      </c>
      <c r="C657" s="9" t="s">
        <v>18</v>
      </c>
      <c r="D657" s="13" t="s">
        <v>908</v>
      </c>
      <c r="E657" s="10">
        <v>16</v>
      </c>
      <c r="F657" s="10">
        <v>322.52999999999997</v>
      </c>
      <c r="G657" s="11">
        <f>ROUND(E657*F657,2)</f>
        <v>5160.4799999999996</v>
      </c>
    </row>
    <row r="658" spans="1:7" ht="393.75" x14ac:dyDescent="0.25">
      <c r="A658" s="12"/>
      <c r="B658" s="12"/>
      <c r="C658" s="12"/>
      <c r="D658" s="13" t="s">
        <v>909</v>
      </c>
      <c r="E658" s="12"/>
      <c r="F658" s="12"/>
      <c r="G658" s="12"/>
    </row>
    <row r="659" spans="1:7" x14ac:dyDescent="0.25">
      <c r="A659" s="12"/>
      <c r="B659" s="12"/>
      <c r="C659" s="12"/>
      <c r="D659" s="23" t="s">
        <v>910</v>
      </c>
      <c r="E659" s="10">
        <v>1</v>
      </c>
      <c r="F659" s="15">
        <f>G641+G643+G645+G647+G649+G651+G653+G655+G657</f>
        <v>15019.36</v>
      </c>
      <c r="G659" s="15">
        <f>ROUND(E659*F659,2)</f>
        <v>15019.36</v>
      </c>
    </row>
    <row r="660" spans="1:7" ht="0.95" customHeight="1" x14ac:dyDescent="0.25">
      <c r="A660" s="16"/>
      <c r="B660" s="16"/>
      <c r="C660" s="16"/>
      <c r="D660" s="24"/>
      <c r="E660" s="16"/>
      <c r="F660" s="16"/>
      <c r="G660" s="16"/>
    </row>
    <row r="661" spans="1:7" x14ac:dyDescent="0.25">
      <c r="A661" s="12"/>
      <c r="B661" s="12"/>
      <c r="C661" s="12"/>
      <c r="D661" s="23" t="s">
        <v>911</v>
      </c>
      <c r="E661" s="14">
        <v>1</v>
      </c>
      <c r="F661" s="15">
        <f>G601+G640</f>
        <v>143981.87</v>
      </c>
      <c r="G661" s="15">
        <f>ROUND(E661*F661,2)</f>
        <v>143981.87</v>
      </c>
    </row>
    <row r="662" spans="1:7" ht="0.95" customHeight="1" x14ac:dyDescent="0.25">
      <c r="A662" s="16"/>
      <c r="B662" s="16"/>
      <c r="C662" s="16"/>
      <c r="D662" s="24"/>
      <c r="E662" s="16"/>
      <c r="F662" s="16"/>
      <c r="G662" s="16"/>
    </row>
    <row r="663" spans="1:7" x14ac:dyDescent="0.25">
      <c r="A663" s="5" t="s">
        <v>912</v>
      </c>
      <c r="B663" s="5" t="s">
        <v>10</v>
      </c>
      <c r="C663" s="5" t="s">
        <v>11</v>
      </c>
      <c r="D663" s="22" t="s">
        <v>913</v>
      </c>
      <c r="E663" s="6">
        <f>E708</f>
        <v>1</v>
      </c>
      <c r="F663" s="7">
        <f>F708</f>
        <v>40817.19</v>
      </c>
      <c r="G663" s="7">
        <f>G708</f>
        <v>40817.19</v>
      </c>
    </row>
    <row r="664" spans="1:7" x14ac:dyDescent="0.25">
      <c r="A664" s="8" t="s">
        <v>914</v>
      </c>
      <c r="B664" s="9" t="s">
        <v>14</v>
      </c>
      <c r="C664" s="9" t="s">
        <v>18</v>
      </c>
      <c r="D664" s="13" t="s">
        <v>915</v>
      </c>
      <c r="E664" s="10">
        <v>4</v>
      </c>
      <c r="F664" s="10">
        <v>350</v>
      </c>
      <c r="G664" s="11">
        <f>ROUND(E664*F664,2)</f>
        <v>1400</v>
      </c>
    </row>
    <row r="665" spans="1:7" ht="405" x14ac:dyDescent="0.25">
      <c r="A665" s="12"/>
      <c r="B665" s="12"/>
      <c r="C665" s="12"/>
      <c r="D665" s="13" t="s">
        <v>916</v>
      </c>
      <c r="E665" s="12"/>
      <c r="F665" s="12"/>
      <c r="G665" s="12"/>
    </row>
    <row r="666" spans="1:7" x14ac:dyDescent="0.25">
      <c r="A666" s="8" t="s">
        <v>917</v>
      </c>
      <c r="B666" s="9" t="s">
        <v>14</v>
      </c>
      <c r="C666" s="9" t="s">
        <v>18</v>
      </c>
      <c r="D666" s="13" t="s">
        <v>918</v>
      </c>
      <c r="E666" s="10">
        <v>8</v>
      </c>
      <c r="F666" s="10">
        <v>350</v>
      </c>
      <c r="G666" s="11">
        <f>ROUND(E666*F666,2)</f>
        <v>2800</v>
      </c>
    </row>
    <row r="667" spans="1:7" ht="405" x14ac:dyDescent="0.25">
      <c r="A667" s="12"/>
      <c r="B667" s="12"/>
      <c r="C667" s="12"/>
      <c r="D667" s="13" t="s">
        <v>916</v>
      </c>
      <c r="E667" s="12"/>
      <c r="F667" s="12"/>
      <c r="G667" s="12"/>
    </row>
    <row r="668" spans="1:7" x14ac:dyDescent="0.25">
      <c r="A668" s="8" t="s">
        <v>919</v>
      </c>
      <c r="B668" s="9" t="s">
        <v>14</v>
      </c>
      <c r="C668" s="9" t="s">
        <v>18</v>
      </c>
      <c r="D668" s="13" t="s">
        <v>920</v>
      </c>
      <c r="E668" s="10">
        <v>6</v>
      </c>
      <c r="F668" s="10">
        <v>370</v>
      </c>
      <c r="G668" s="11">
        <f>ROUND(E668*F668,2)</f>
        <v>2220</v>
      </c>
    </row>
    <row r="669" spans="1:7" ht="405" x14ac:dyDescent="0.25">
      <c r="A669" s="12"/>
      <c r="B669" s="12"/>
      <c r="C669" s="12"/>
      <c r="D669" s="13" t="s">
        <v>921</v>
      </c>
      <c r="E669" s="12"/>
      <c r="F669" s="12"/>
      <c r="G669" s="12"/>
    </row>
    <row r="670" spans="1:7" x14ac:dyDescent="0.25">
      <c r="A670" s="8" t="s">
        <v>922</v>
      </c>
      <c r="B670" s="9" t="s">
        <v>14</v>
      </c>
      <c r="C670" s="9" t="s">
        <v>18</v>
      </c>
      <c r="D670" s="13" t="s">
        <v>923</v>
      </c>
      <c r="E670" s="10">
        <v>6</v>
      </c>
      <c r="F670" s="10">
        <v>370</v>
      </c>
      <c r="G670" s="11">
        <f>ROUND(E670*F670,2)</f>
        <v>2220</v>
      </c>
    </row>
    <row r="671" spans="1:7" ht="405" x14ac:dyDescent="0.25">
      <c r="A671" s="12"/>
      <c r="B671" s="12"/>
      <c r="C671" s="12"/>
      <c r="D671" s="13" t="s">
        <v>921</v>
      </c>
      <c r="E671" s="12"/>
      <c r="F671" s="12"/>
      <c r="G671" s="12"/>
    </row>
    <row r="672" spans="1:7" ht="22.5" x14ac:dyDescent="0.25">
      <c r="A672" s="8" t="s">
        <v>924</v>
      </c>
      <c r="B672" s="9" t="s">
        <v>14</v>
      </c>
      <c r="C672" s="9" t="s">
        <v>18</v>
      </c>
      <c r="D672" s="13" t="s">
        <v>925</v>
      </c>
      <c r="E672" s="10">
        <v>7</v>
      </c>
      <c r="F672" s="10">
        <v>850</v>
      </c>
      <c r="G672" s="11">
        <f>ROUND(E672*F672,2)</f>
        <v>5950</v>
      </c>
    </row>
    <row r="673" spans="1:7" ht="409.5" x14ac:dyDescent="0.25">
      <c r="A673" s="12"/>
      <c r="B673" s="12"/>
      <c r="C673" s="12"/>
      <c r="D673" s="13" t="s">
        <v>926</v>
      </c>
      <c r="E673" s="12"/>
      <c r="F673" s="12"/>
      <c r="G673" s="12"/>
    </row>
    <row r="674" spans="1:7" ht="22.5" x14ac:dyDescent="0.25">
      <c r="A674" s="8" t="s">
        <v>927</v>
      </c>
      <c r="B674" s="9" t="s">
        <v>14</v>
      </c>
      <c r="C674" s="9" t="s">
        <v>18</v>
      </c>
      <c r="D674" s="13" t="s">
        <v>928</v>
      </c>
      <c r="E674" s="10">
        <v>2</v>
      </c>
      <c r="F674" s="10">
        <v>850</v>
      </c>
      <c r="G674" s="11">
        <f>ROUND(E674*F674,2)</f>
        <v>1700</v>
      </c>
    </row>
    <row r="675" spans="1:7" ht="409.5" x14ac:dyDescent="0.25">
      <c r="A675" s="12"/>
      <c r="B675" s="12"/>
      <c r="C675" s="12"/>
      <c r="D675" s="13" t="s">
        <v>926</v>
      </c>
      <c r="E675" s="12"/>
      <c r="F675" s="12"/>
      <c r="G675" s="12"/>
    </row>
    <row r="676" spans="1:7" x14ac:dyDescent="0.25">
      <c r="A676" s="8" t="s">
        <v>929</v>
      </c>
      <c r="B676" s="9" t="s">
        <v>14</v>
      </c>
      <c r="C676" s="9" t="s">
        <v>18</v>
      </c>
      <c r="D676" s="13" t="s">
        <v>930</v>
      </c>
      <c r="E676" s="10">
        <v>13</v>
      </c>
      <c r="F676" s="10">
        <v>575</v>
      </c>
      <c r="G676" s="11">
        <f>ROUND(E676*F676,2)</f>
        <v>7475</v>
      </c>
    </row>
    <row r="677" spans="1:7" ht="409.5" x14ac:dyDescent="0.25">
      <c r="A677" s="12"/>
      <c r="B677" s="12"/>
      <c r="C677" s="12"/>
      <c r="D677" s="13" t="s">
        <v>931</v>
      </c>
      <c r="E677" s="12"/>
      <c r="F677" s="12"/>
      <c r="G677" s="12"/>
    </row>
    <row r="678" spans="1:7" x14ac:dyDescent="0.25">
      <c r="A678" s="8" t="s">
        <v>932</v>
      </c>
      <c r="B678" s="9" t="s">
        <v>14</v>
      </c>
      <c r="C678" s="9" t="s">
        <v>18</v>
      </c>
      <c r="D678" s="13" t="s">
        <v>933</v>
      </c>
      <c r="E678" s="10">
        <v>1</v>
      </c>
      <c r="F678" s="10">
        <v>585</v>
      </c>
      <c r="G678" s="11">
        <f>ROUND(E678*F678,2)</f>
        <v>585</v>
      </c>
    </row>
    <row r="679" spans="1:7" ht="409.5" x14ac:dyDescent="0.25">
      <c r="A679" s="12"/>
      <c r="B679" s="12"/>
      <c r="C679" s="12"/>
      <c r="D679" s="13" t="s">
        <v>934</v>
      </c>
      <c r="E679" s="12"/>
      <c r="F679" s="12"/>
      <c r="G679" s="12"/>
    </row>
    <row r="680" spans="1:7" x14ac:dyDescent="0.25">
      <c r="A680" s="8" t="s">
        <v>935</v>
      </c>
      <c r="B680" s="9" t="s">
        <v>14</v>
      </c>
      <c r="C680" s="9" t="s">
        <v>18</v>
      </c>
      <c r="D680" s="13" t="s">
        <v>936</v>
      </c>
      <c r="E680" s="10">
        <v>1</v>
      </c>
      <c r="F680" s="10">
        <v>850</v>
      </c>
      <c r="G680" s="11">
        <f>ROUND(E680*F680,2)</f>
        <v>850</v>
      </c>
    </row>
    <row r="681" spans="1:7" ht="382.5" x14ac:dyDescent="0.25">
      <c r="A681" s="12"/>
      <c r="B681" s="12"/>
      <c r="C681" s="12"/>
      <c r="D681" s="13" t="s">
        <v>937</v>
      </c>
      <c r="E681" s="12"/>
      <c r="F681" s="12"/>
      <c r="G681" s="12"/>
    </row>
    <row r="682" spans="1:7" x14ac:dyDescent="0.25">
      <c r="A682" s="8" t="s">
        <v>938</v>
      </c>
      <c r="B682" s="9" t="s">
        <v>14</v>
      </c>
      <c r="C682" s="9" t="s">
        <v>18</v>
      </c>
      <c r="D682" s="13" t="s">
        <v>939</v>
      </c>
      <c r="E682" s="10">
        <v>5</v>
      </c>
      <c r="F682" s="10">
        <v>585</v>
      </c>
      <c r="G682" s="11">
        <f>ROUND(E682*F682,2)</f>
        <v>2925</v>
      </c>
    </row>
    <row r="683" spans="1:7" ht="382.5" x14ac:dyDescent="0.25">
      <c r="A683" s="12"/>
      <c r="B683" s="12"/>
      <c r="C683" s="12"/>
      <c r="D683" s="13" t="s">
        <v>940</v>
      </c>
      <c r="E683" s="12"/>
      <c r="F683" s="12"/>
      <c r="G683" s="12"/>
    </row>
    <row r="684" spans="1:7" x14ac:dyDescent="0.25">
      <c r="A684" s="8" t="s">
        <v>941</v>
      </c>
      <c r="B684" s="9" t="s">
        <v>14</v>
      </c>
      <c r="C684" s="9" t="s">
        <v>18</v>
      </c>
      <c r="D684" s="13" t="s">
        <v>942</v>
      </c>
      <c r="E684" s="10">
        <v>1</v>
      </c>
      <c r="F684" s="10">
        <v>840</v>
      </c>
      <c r="G684" s="11">
        <f>ROUND(E684*F684,2)</f>
        <v>840</v>
      </c>
    </row>
    <row r="685" spans="1:7" ht="382.5" x14ac:dyDescent="0.25">
      <c r="A685" s="12"/>
      <c r="B685" s="12"/>
      <c r="C685" s="12"/>
      <c r="D685" s="13" t="s">
        <v>943</v>
      </c>
      <c r="E685" s="12"/>
      <c r="F685" s="12"/>
      <c r="G685" s="12"/>
    </row>
    <row r="686" spans="1:7" x14ac:dyDescent="0.25">
      <c r="A686" s="8" t="s">
        <v>944</v>
      </c>
      <c r="B686" s="9" t="s">
        <v>14</v>
      </c>
      <c r="C686" s="9" t="s">
        <v>18</v>
      </c>
      <c r="D686" s="13" t="s">
        <v>945</v>
      </c>
      <c r="E686" s="10">
        <v>1</v>
      </c>
      <c r="F686" s="10">
        <v>669.85</v>
      </c>
      <c r="G686" s="11">
        <f>ROUND(E686*F686,2)</f>
        <v>669.85</v>
      </c>
    </row>
    <row r="687" spans="1:7" ht="393.75" x14ac:dyDescent="0.25">
      <c r="A687" s="12"/>
      <c r="B687" s="12"/>
      <c r="C687" s="12"/>
      <c r="D687" s="13" t="s">
        <v>946</v>
      </c>
      <c r="E687" s="12"/>
      <c r="F687" s="12"/>
      <c r="G687" s="12"/>
    </row>
    <row r="688" spans="1:7" x14ac:dyDescent="0.25">
      <c r="A688" s="8" t="s">
        <v>947</v>
      </c>
      <c r="B688" s="9" t="s">
        <v>14</v>
      </c>
      <c r="C688" s="9" t="s">
        <v>18</v>
      </c>
      <c r="D688" s="13" t="s">
        <v>948</v>
      </c>
      <c r="E688" s="10">
        <v>1</v>
      </c>
      <c r="F688" s="10">
        <v>715</v>
      </c>
      <c r="G688" s="11">
        <f>ROUND(E688*F688,2)</f>
        <v>715</v>
      </c>
    </row>
    <row r="689" spans="1:7" ht="348.75" x14ac:dyDescent="0.25">
      <c r="A689" s="12"/>
      <c r="B689" s="12"/>
      <c r="C689" s="12"/>
      <c r="D689" s="13" t="s">
        <v>949</v>
      </c>
      <c r="E689" s="12"/>
      <c r="F689" s="12"/>
      <c r="G689" s="12"/>
    </row>
    <row r="690" spans="1:7" x14ac:dyDescent="0.25">
      <c r="A690" s="8" t="s">
        <v>950</v>
      </c>
      <c r="B690" s="9" t="s">
        <v>14</v>
      </c>
      <c r="C690" s="9" t="s">
        <v>18</v>
      </c>
      <c r="D690" s="13" t="s">
        <v>951</v>
      </c>
      <c r="E690" s="10">
        <v>2</v>
      </c>
      <c r="F690" s="10">
        <v>765</v>
      </c>
      <c r="G690" s="11">
        <f>ROUND(E690*F690,2)</f>
        <v>1530</v>
      </c>
    </row>
    <row r="691" spans="1:7" ht="348.75" x14ac:dyDescent="0.25">
      <c r="A691" s="12"/>
      <c r="B691" s="12"/>
      <c r="C691" s="12"/>
      <c r="D691" s="13" t="s">
        <v>952</v>
      </c>
      <c r="E691" s="12"/>
      <c r="F691" s="12"/>
      <c r="G691" s="12"/>
    </row>
    <row r="692" spans="1:7" x14ac:dyDescent="0.25">
      <c r="A692" s="8" t="s">
        <v>953</v>
      </c>
      <c r="B692" s="9" t="s">
        <v>14</v>
      </c>
      <c r="C692" s="9" t="s">
        <v>18</v>
      </c>
      <c r="D692" s="13" t="s">
        <v>954</v>
      </c>
      <c r="E692" s="10">
        <v>1</v>
      </c>
      <c r="F692" s="10">
        <v>715</v>
      </c>
      <c r="G692" s="11">
        <f>ROUND(E692*F692,2)</f>
        <v>715</v>
      </c>
    </row>
    <row r="693" spans="1:7" ht="348.75" x14ac:dyDescent="0.25">
      <c r="A693" s="12"/>
      <c r="B693" s="12"/>
      <c r="C693" s="12"/>
      <c r="D693" s="13" t="s">
        <v>955</v>
      </c>
      <c r="E693" s="12"/>
      <c r="F693" s="12"/>
      <c r="G693" s="12"/>
    </row>
    <row r="694" spans="1:7" x14ac:dyDescent="0.25">
      <c r="A694" s="8" t="s">
        <v>956</v>
      </c>
      <c r="B694" s="9" t="s">
        <v>14</v>
      </c>
      <c r="C694" s="9" t="s">
        <v>18</v>
      </c>
      <c r="D694" s="13" t="s">
        <v>957</v>
      </c>
      <c r="E694" s="10">
        <v>2</v>
      </c>
      <c r="F694" s="10">
        <v>750</v>
      </c>
      <c r="G694" s="11">
        <f>ROUND(E694*F694,2)</f>
        <v>1500</v>
      </c>
    </row>
    <row r="695" spans="1:7" ht="337.5" x14ac:dyDescent="0.25">
      <c r="A695" s="12"/>
      <c r="B695" s="12"/>
      <c r="C695" s="12"/>
      <c r="D695" s="13" t="s">
        <v>958</v>
      </c>
      <c r="E695" s="12"/>
      <c r="F695" s="12"/>
      <c r="G695" s="12"/>
    </row>
    <row r="696" spans="1:7" x14ac:dyDescent="0.25">
      <c r="A696" s="8" t="s">
        <v>959</v>
      </c>
      <c r="B696" s="9" t="s">
        <v>14</v>
      </c>
      <c r="C696" s="9" t="s">
        <v>18</v>
      </c>
      <c r="D696" s="13" t="s">
        <v>960</v>
      </c>
      <c r="E696" s="10">
        <v>1</v>
      </c>
      <c r="F696" s="10">
        <v>715</v>
      </c>
      <c r="G696" s="11">
        <f>ROUND(E696*F696,2)</f>
        <v>715</v>
      </c>
    </row>
    <row r="697" spans="1:7" ht="348.75" x14ac:dyDescent="0.25">
      <c r="A697" s="12"/>
      <c r="B697" s="12"/>
      <c r="C697" s="12"/>
      <c r="D697" s="13" t="s">
        <v>961</v>
      </c>
      <c r="E697" s="12"/>
      <c r="F697" s="12"/>
      <c r="G697" s="12"/>
    </row>
    <row r="698" spans="1:7" x14ac:dyDescent="0.25">
      <c r="A698" s="8" t="s">
        <v>962</v>
      </c>
      <c r="B698" s="9" t="s">
        <v>14</v>
      </c>
      <c r="C698" s="9" t="s">
        <v>18</v>
      </c>
      <c r="D698" s="13" t="s">
        <v>963</v>
      </c>
      <c r="E698" s="10">
        <v>1</v>
      </c>
      <c r="F698" s="10">
        <v>1450</v>
      </c>
      <c r="G698" s="11">
        <f>ROUND(E698*F698,2)</f>
        <v>1450</v>
      </c>
    </row>
    <row r="699" spans="1:7" ht="405" x14ac:dyDescent="0.25">
      <c r="A699" s="12"/>
      <c r="B699" s="12"/>
      <c r="C699" s="12"/>
      <c r="D699" s="13" t="s">
        <v>964</v>
      </c>
      <c r="E699" s="12"/>
      <c r="F699" s="12"/>
      <c r="G699" s="12"/>
    </row>
    <row r="700" spans="1:7" ht="22.5" x14ac:dyDescent="0.25">
      <c r="A700" s="8" t="s">
        <v>965</v>
      </c>
      <c r="B700" s="9" t="s">
        <v>14</v>
      </c>
      <c r="C700" s="9" t="s">
        <v>18</v>
      </c>
      <c r="D700" s="13" t="s">
        <v>966</v>
      </c>
      <c r="E700" s="10">
        <v>2</v>
      </c>
      <c r="F700" s="10">
        <v>950</v>
      </c>
      <c r="G700" s="11">
        <f>ROUND(E700*F700,2)</f>
        <v>1900</v>
      </c>
    </row>
    <row r="701" spans="1:7" ht="360" x14ac:dyDescent="0.25">
      <c r="A701" s="12"/>
      <c r="B701" s="12"/>
      <c r="C701" s="12"/>
      <c r="D701" s="13" t="s">
        <v>967</v>
      </c>
      <c r="E701" s="12"/>
      <c r="F701" s="12"/>
      <c r="G701" s="12"/>
    </row>
    <row r="702" spans="1:7" ht="22.5" x14ac:dyDescent="0.25">
      <c r="A702" s="8" t="s">
        <v>968</v>
      </c>
      <c r="B702" s="9" t="s">
        <v>14</v>
      </c>
      <c r="C702" s="9" t="s">
        <v>18</v>
      </c>
      <c r="D702" s="13" t="s">
        <v>969</v>
      </c>
      <c r="E702" s="10">
        <v>1</v>
      </c>
      <c r="F702" s="10">
        <v>350</v>
      </c>
      <c r="G702" s="11">
        <f>ROUND(E702*F702,2)</f>
        <v>350</v>
      </c>
    </row>
    <row r="703" spans="1:7" ht="360" x14ac:dyDescent="0.25">
      <c r="A703" s="12"/>
      <c r="B703" s="12"/>
      <c r="C703" s="12"/>
      <c r="D703" s="13" t="s">
        <v>970</v>
      </c>
      <c r="E703" s="12"/>
      <c r="F703" s="12"/>
      <c r="G703" s="12"/>
    </row>
    <row r="704" spans="1:7" x14ac:dyDescent="0.25">
      <c r="A704" s="8" t="s">
        <v>971</v>
      </c>
      <c r="B704" s="9" t="s">
        <v>14</v>
      </c>
      <c r="C704" s="9" t="s">
        <v>50</v>
      </c>
      <c r="D704" s="13" t="s">
        <v>972</v>
      </c>
      <c r="E704" s="10">
        <v>14.55</v>
      </c>
      <c r="F704" s="10">
        <v>55.47</v>
      </c>
      <c r="G704" s="11">
        <f>ROUND(E704*F704,2)</f>
        <v>807.09</v>
      </c>
    </row>
    <row r="705" spans="1:7" ht="247.5" x14ac:dyDescent="0.25">
      <c r="A705" s="12"/>
      <c r="B705" s="12"/>
      <c r="C705" s="12"/>
      <c r="D705" s="13" t="s">
        <v>973</v>
      </c>
      <c r="E705" s="12"/>
      <c r="F705" s="12"/>
      <c r="G705" s="12"/>
    </row>
    <row r="706" spans="1:7" x14ac:dyDescent="0.25">
      <c r="A706" s="8" t="s">
        <v>974</v>
      </c>
      <c r="B706" s="9" t="s">
        <v>14</v>
      </c>
      <c r="C706" s="9" t="s">
        <v>18</v>
      </c>
      <c r="D706" s="13" t="s">
        <v>975</v>
      </c>
      <c r="E706" s="10">
        <v>5</v>
      </c>
      <c r="F706" s="10">
        <v>300.05</v>
      </c>
      <c r="G706" s="11">
        <f>ROUND(E706*F706,2)</f>
        <v>1500.25</v>
      </c>
    </row>
    <row r="707" spans="1:7" ht="409.5" x14ac:dyDescent="0.25">
      <c r="A707" s="12"/>
      <c r="B707" s="12"/>
      <c r="C707" s="12"/>
      <c r="D707" s="13" t="s">
        <v>976</v>
      </c>
      <c r="E707" s="12"/>
      <c r="F707" s="12"/>
      <c r="G707" s="12"/>
    </row>
    <row r="708" spans="1:7" x14ac:dyDescent="0.25">
      <c r="A708" s="12"/>
      <c r="B708" s="12"/>
      <c r="C708" s="12"/>
      <c r="D708" s="23" t="s">
        <v>977</v>
      </c>
      <c r="E708" s="14">
        <v>1</v>
      </c>
      <c r="F708" s="15">
        <f>G664+G666+G668+G670+G672+G674+G676+G678+G680+G682+G684+G686+G688+G690+G692+G694+G696+G698+G700+G702+G704+G706</f>
        <v>40817.19</v>
      </c>
      <c r="G708" s="15">
        <f>ROUND(E708*F708,2)</f>
        <v>40817.19</v>
      </c>
    </row>
    <row r="709" spans="1:7" ht="0.95" customHeight="1" x14ac:dyDescent="0.25">
      <c r="A709" s="16"/>
      <c r="B709" s="16"/>
      <c r="C709" s="16"/>
      <c r="D709" s="24"/>
      <c r="E709" s="16"/>
      <c r="F709" s="16"/>
      <c r="G709" s="16"/>
    </row>
    <row r="710" spans="1:7" x14ac:dyDescent="0.25">
      <c r="A710" s="5" t="s">
        <v>978</v>
      </c>
      <c r="B710" s="5" t="s">
        <v>10</v>
      </c>
      <c r="C710" s="5" t="s">
        <v>11</v>
      </c>
      <c r="D710" s="22" t="s">
        <v>979</v>
      </c>
      <c r="E710" s="6">
        <f>E747</f>
        <v>1</v>
      </c>
      <c r="F710" s="7">
        <f>F747</f>
        <v>54316.56</v>
      </c>
      <c r="G710" s="7">
        <f>G747</f>
        <v>54316.56</v>
      </c>
    </row>
    <row r="711" spans="1:7" x14ac:dyDescent="0.25">
      <c r="A711" s="8" t="s">
        <v>980</v>
      </c>
      <c r="B711" s="9" t="s">
        <v>14</v>
      </c>
      <c r="C711" s="9" t="s">
        <v>18</v>
      </c>
      <c r="D711" s="13" t="s">
        <v>981</v>
      </c>
      <c r="E711" s="10">
        <v>2</v>
      </c>
      <c r="F711" s="10">
        <v>494.7</v>
      </c>
      <c r="G711" s="11">
        <f>ROUND(E711*F711,2)</f>
        <v>989.4</v>
      </c>
    </row>
    <row r="712" spans="1:7" ht="409.5" x14ac:dyDescent="0.25">
      <c r="A712" s="12"/>
      <c r="B712" s="12"/>
      <c r="C712" s="12"/>
      <c r="D712" s="13" t="s">
        <v>982</v>
      </c>
      <c r="E712" s="12"/>
      <c r="F712" s="12"/>
      <c r="G712" s="12"/>
    </row>
    <row r="713" spans="1:7" x14ac:dyDescent="0.25">
      <c r="A713" s="8" t="s">
        <v>983</v>
      </c>
      <c r="B713" s="9" t="s">
        <v>14</v>
      </c>
      <c r="C713" s="9" t="s">
        <v>18</v>
      </c>
      <c r="D713" s="13" t="s">
        <v>984</v>
      </c>
      <c r="E713" s="10">
        <v>1</v>
      </c>
      <c r="F713" s="10">
        <v>494.7</v>
      </c>
      <c r="G713" s="11">
        <f>ROUND(E713*F713,2)</f>
        <v>494.7</v>
      </c>
    </row>
    <row r="714" spans="1:7" ht="409.5" x14ac:dyDescent="0.25">
      <c r="A714" s="12"/>
      <c r="B714" s="12"/>
      <c r="C714" s="12"/>
      <c r="D714" s="13" t="s">
        <v>982</v>
      </c>
      <c r="E714" s="12"/>
      <c r="F714" s="12"/>
      <c r="G714" s="12"/>
    </row>
    <row r="715" spans="1:7" ht="22.5" x14ac:dyDescent="0.25">
      <c r="A715" s="8" t="s">
        <v>985</v>
      </c>
      <c r="B715" s="9" t="s">
        <v>14</v>
      </c>
      <c r="C715" s="9" t="s">
        <v>18</v>
      </c>
      <c r="D715" s="13" t="s">
        <v>986</v>
      </c>
      <c r="E715" s="10">
        <v>1</v>
      </c>
      <c r="F715" s="10">
        <v>320.26</v>
      </c>
      <c r="G715" s="11">
        <f>ROUND(E715*F715,2)</f>
        <v>320.26</v>
      </c>
    </row>
    <row r="716" spans="1:7" ht="409.5" x14ac:dyDescent="0.25">
      <c r="A716" s="12"/>
      <c r="B716" s="12"/>
      <c r="C716" s="12"/>
      <c r="D716" s="13" t="s">
        <v>987</v>
      </c>
      <c r="E716" s="12"/>
      <c r="F716" s="12"/>
      <c r="G716" s="12"/>
    </row>
    <row r="717" spans="1:7" ht="22.5" x14ac:dyDescent="0.25">
      <c r="A717" s="8" t="s">
        <v>988</v>
      </c>
      <c r="B717" s="9" t="s">
        <v>14</v>
      </c>
      <c r="C717" s="9" t="s">
        <v>18</v>
      </c>
      <c r="D717" s="13" t="s">
        <v>989</v>
      </c>
      <c r="E717" s="10">
        <v>1</v>
      </c>
      <c r="F717" s="10">
        <v>420.27</v>
      </c>
      <c r="G717" s="11">
        <f>ROUND(E717*F717,2)</f>
        <v>420.27</v>
      </c>
    </row>
    <row r="718" spans="1:7" ht="409.5" x14ac:dyDescent="0.25">
      <c r="A718" s="12"/>
      <c r="B718" s="12"/>
      <c r="C718" s="12"/>
      <c r="D718" s="13" t="s">
        <v>990</v>
      </c>
      <c r="E718" s="12"/>
      <c r="F718" s="12"/>
      <c r="G718" s="12"/>
    </row>
    <row r="719" spans="1:7" ht="22.5" x14ac:dyDescent="0.25">
      <c r="A719" s="8" t="s">
        <v>991</v>
      </c>
      <c r="B719" s="9" t="s">
        <v>14</v>
      </c>
      <c r="C719" s="9" t="s">
        <v>18</v>
      </c>
      <c r="D719" s="13" t="s">
        <v>992</v>
      </c>
      <c r="E719" s="10">
        <v>1</v>
      </c>
      <c r="F719" s="10">
        <v>305.26</v>
      </c>
      <c r="G719" s="11">
        <f>ROUND(E719*F719,2)</f>
        <v>305.26</v>
      </c>
    </row>
    <row r="720" spans="1:7" ht="409.5" x14ac:dyDescent="0.25">
      <c r="A720" s="12"/>
      <c r="B720" s="12"/>
      <c r="C720" s="12"/>
      <c r="D720" s="13" t="s">
        <v>993</v>
      </c>
      <c r="E720" s="12"/>
      <c r="F720" s="12"/>
      <c r="G720" s="12"/>
    </row>
    <row r="721" spans="1:7" ht="22.5" x14ac:dyDescent="0.25">
      <c r="A721" s="8" t="s">
        <v>994</v>
      </c>
      <c r="B721" s="9" t="s">
        <v>14</v>
      </c>
      <c r="C721" s="9" t="s">
        <v>18</v>
      </c>
      <c r="D721" s="13" t="s">
        <v>995</v>
      </c>
      <c r="E721" s="10">
        <v>1</v>
      </c>
      <c r="F721" s="10">
        <v>456</v>
      </c>
      <c r="G721" s="11">
        <f>ROUND(E721*F721,2)</f>
        <v>456</v>
      </c>
    </row>
    <row r="722" spans="1:7" ht="409.5" x14ac:dyDescent="0.25">
      <c r="A722" s="12"/>
      <c r="B722" s="12"/>
      <c r="C722" s="12"/>
      <c r="D722" s="13" t="s">
        <v>996</v>
      </c>
      <c r="E722" s="12"/>
      <c r="F722" s="12"/>
      <c r="G722" s="12"/>
    </row>
    <row r="723" spans="1:7" ht="22.5" x14ac:dyDescent="0.25">
      <c r="A723" s="8" t="s">
        <v>997</v>
      </c>
      <c r="B723" s="9" t="s">
        <v>14</v>
      </c>
      <c r="C723" s="9" t="s">
        <v>18</v>
      </c>
      <c r="D723" s="13" t="s">
        <v>998</v>
      </c>
      <c r="E723" s="10">
        <v>1</v>
      </c>
      <c r="F723" s="10">
        <v>325</v>
      </c>
      <c r="G723" s="11">
        <f>ROUND(E723*F723,2)</f>
        <v>325</v>
      </c>
    </row>
    <row r="724" spans="1:7" ht="409.5" x14ac:dyDescent="0.25">
      <c r="A724" s="12"/>
      <c r="B724" s="12"/>
      <c r="C724" s="12"/>
      <c r="D724" s="13" t="s">
        <v>999</v>
      </c>
      <c r="E724" s="12"/>
      <c r="F724" s="12"/>
      <c r="G724" s="12"/>
    </row>
    <row r="725" spans="1:7" x14ac:dyDescent="0.25">
      <c r="A725" s="8" t="s">
        <v>1000</v>
      </c>
      <c r="B725" s="9" t="s">
        <v>14</v>
      </c>
      <c r="C725" s="9" t="s">
        <v>18</v>
      </c>
      <c r="D725" s="13" t="s">
        <v>1001</v>
      </c>
      <c r="E725" s="10">
        <v>1</v>
      </c>
      <c r="F725" s="10">
        <v>211.89</v>
      </c>
      <c r="G725" s="11">
        <f>ROUND(E725*F725,2)</f>
        <v>211.89</v>
      </c>
    </row>
    <row r="726" spans="1:7" ht="409.5" x14ac:dyDescent="0.25">
      <c r="A726" s="12"/>
      <c r="B726" s="12"/>
      <c r="C726" s="12"/>
      <c r="D726" s="13" t="s">
        <v>1002</v>
      </c>
      <c r="E726" s="12"/>
      <c r="F726" s="12"/>
      <c r="G726" s="12"/>
    </row>
    <row r="727" spans="1:7" x14ac:dyDescent="0.25">
      <c r="A727" s="8" t="s">
        <v>1003</v>
      </c>
      <c r="B727" s="9" t="s">
        <v>14</v>
      </c>
      <c r="C727" s="9" t="s">
        <v>18</v>
      </c>
      <c r="D727" s="13" t="s">
        <v>1004</v>
      </c>
      <c r="E727" s="10">
        <v>1</v>
      </c>
      <c r="F727" s="10">
        <v>371.91</v>
      </c>
      <c r="G727" s="11">
        <f>ROUND(E727*F727,2)</f>
        <v>371.91</v>
      </c>
    </row>
    <row r="728" spans="1:7" ht="409.5" x14ac:dyDescent="0.25">
      <c r="A728" s="12"/>
      <c r="B728" s="12"/>
      <c r="C728" s="12"/>
      <c r="D728" s="13" t="s">
        <v>1005</v>
      </c>
      <c r="E728" s="12"/>
      <c r="F728" s="12"/>
      <c r="G728" s="12"/>
    </row>
    <row r="729" spans="1:7" x14ac:dyDescent="0.25">
      <c r="A729" s="8" t="s">
        <v>1006</v>
      </c>
      <c r="B729" s="9" t="s">
        <v>14</v>
      </c>
      <c r="C729" s="9" t="s">
        <v>18</v>
      </c>
      <c r="D729" s="13" t="s">
        <v>1007</v>
      </c>
      <c r="E729" s="10">
        <v>5</v>
      </c>
      <c r="F729" s="10">
        <v>214.12</v>
      </c>
      <c r="G729" s="11">
        <f>ROUND(E729*F729,2)</f>
        <v>1070.5999999999999</v>
      </c>
    </row>
    <row r="730" spans="1:7" ht="409.5" x14ac:dyDescent="0.25">
      <c r="A730" s="12"/>
      <c r="B730" s="12"/>
      <c r="C730" s="12"/>
      <c r="D730" s="13" t="s">
        <v>1008</v>
      </c>
      <c r="E730" s="12"/>
      <c r="F730" s="12"/>
      <c r="G730" s="12"/>
    </row>
    <row r="731" spans="1:7" x14ac:dyDescent="0.25">
      <c r="A731" s="8" t="s">
        <v>1009</v>
      </c>
      <c r="B731" s="9" t="s">
        <v>14</v>
      </c>
      <c r="C731" s="9" t="s">
        <v>18</v>
      </c>
      <c r="D731" s="13" t="s">
        <v>1010</v>
      </c>
      <c r="E731" s="10">
        <v>1</v>
      </c>
      <c r="F731" s="10">
        <v>172.54</v>
      </c>
      <c r="G731" s="11">
        <f>ROUND(E731*F731,2)</f>
        <v>172.54</v>
      </c>
    </row>
    <row r="732" spans="1:7" ht="360" x14ac:dyDescent="0.25">
      <c r="A732" s="12"/>
      <c r="B732" s="12"/>
      <c r="C732" s="12"/>
      <c r="D732" s="13" t="s">
        <v>1011</v>
      </c>
      <c r="E732" s="12"/>
      <c r="F732" s="12"/>
      <c r="G732" s="12"/>
    </row>
    <row r="733" spans="1:7" x14ac:dyDescent="0.25">
      <c r="A733" s="8" t="s">
        <v>1012</v>
      </c>
      <c r="B733" s="9" t="s">
        <v>14</v>
      </c>
      <c r="C733" s="9" t="s">
        <v>18</v>
      </c>
      <c r="D733" s="13" t="s">
        <v>1013</v>
      </c>
      <c r="E733" s="10">
        <v>1</v>
      </c>
      <c r="F733" s="10">
        <v>2300.71</v>
      </c>
      <c r="G733" s="11">
        <f>ROUND(E733*F733,2)</f>
        <v>2300.71</v>
      </c>
    </row>
    <row r="734" spans="1:7" ht="409.5" x14ac:dyDescent="0.25">
      <c r="A734" s="12"/>
      <c r="B734" s="12"/>
      <c r="C734" s="12"/>
      <c r="D734" s="13" t="s">
        <v>1014</v>
      </c>
      <c r="E734" s="12"/>
      <c r="F734" s="12"/>
      <c r="G734" s="12"/>
    </row>
    <row r="735" spans="1:7" x14ac:dyDescent="0.25">
      <c r="A735" s="8" t="s">
        <v>1015</v>
      </c>
      <c r="B735" s="9" t="s">
        <v>14</v>
      </c>
      <c r="C735" s="9" t="s">
        <v>18</v>
      </c>
      <c r="D735" s="13" t="s">
        <v>1016</v>
      </c>
      <c r="E735" s="10">
        <v>13</v>
      </c>
      <c r="F735" s="10">
        <v>844.21</v>
      </c>
      <c r="G735" s="11">
        <f>ROUND(E735*F735,2)</f>
        <v>10974.73</v>
      </c>
    </row>
    <row r="736" spans="1:7" ht="409.5" x14ac:dyDescent="0.25">
      <c r="A736" s="12"/>
      <c r="B736" s="12"/>
      <c r="C736" s="12"/>
      <c r="D736" s="13" t="s">
        <v>1017</v>
      </c>
      <c r="E736" s="12"/>
      <c r="F736" s="12"/>
      <c r="G736" s="12"/>
    </row>
    <row r="737" spans="1:7" x14ac:dyDescent="0.25">
      <c r="A737" s="8" t="s">
        <v>1018</v>
      </c>
      <c r="B737" s="9" t="s">
        <v>14</v>
      </c>
      <c r="C737" s="9" t="s">
        <v>18</v>
      </c>
      <c r="D737" s="13" t="s">
        <v>1019</v>
      </c>
      <c r="E737" s="10">
        <v>1</v>
      </c>
      <c r="F737" s="10">
        <v>1960.11</v>
      </c>
      <c r="G737" s="11">
        <f>ROUND(E737*F737,2)</f>
        <v>1960.11</v>
      </c>
    </row>
    <row r="738" spans="1:7" ht="409.5" x14ac:dyDescent="0.25">
      <c r="A738" s="12"/>
      <c r="B738" s="12"/>
      <c r="C738" s="12"/>
      <c r="D738" s="13" t="s">
        <v>1020</v>
      </c>
      <c r="E738" s="12"/>
      <c r="F738" s="12"/>
      <c r="G738" s="12"/>
    </row>
    <row r="739" spans="1:7" x14ac:dyDescent="0.25">
      <c r="A739" s="8" t="s">
        <v>1021</v>
      </c>
      <c r="B739" s="9" t="s">
        <v>14</v>
      </c>
      <c r="C739" s="9" t="s">
        <v>18</v>
      </c>
      <c r="D739" s="13" t="s">
        <v>1022</v>
      </c>
      <c r="E739" s="10">
        <v>1</v>
      </c>
      <c r="F739" s="10">
        <v>221.59</v>
      </c>
      <c r="G739" s="11">
        <f>ROUND(E739*F739,2)</f>
        <v>221.59</v>
      </c>
    </row>
    <row r="740" spans="1:7" ht="409.5" x14ac:dyDescent="0.25">
      <c r="A740" s="12"/>
      <c r="B740" s="12"/>
      <c r="C740" s="12"/>
      <c r="D740" s="13" t="s">
        <v>1023</v>
      </c>
      <c r="E740" s="12"/>
      <c r="F740" s="12"/>
      <c r="G740" s="12"/>
    </row>
    <row r="741" spans="1:7" x14ac:dyDescent="0.25">
      <c r="A741" s="8" t="s">
        <v>1024</v>
      </c>
      <c r="B741" s="9" t="s">
        <v>14</v>
      </c>
      <c r="C741" s="9" t="s">
        <v>18</v>
      </c>
      <c r="D741" s="13" t="s">
        <v>1025</v>
      </c>
      <c r="E741" s="10">
        <v>1</v>
      </c>
      <c r="F741" s="10">
        <v>221.59</v>
      </c>
      <c r="G741" s="11">
        <f>ROUND(E741*F741,2)</f>
        <v>221.59</v>
      </c>
    </row>
    <row r="742" spans="1:7" ht="409.5" x14ac:dyDescent="0.25">
      <c r="A742" s="12"/>
      <c r="B742" s="12"/>
      <c r="C742" s="12"/>
      <c r="D742" s="13" t="s">
        <v>1023</v>
      </c>
      <c r="E742" s="12"/>
      <c r="F742" s="12"/>
      <c r="G742" s="12"/>
    </row>
    <row r="743" spans="1:7" ht="22.5" x14ac:dyDescent="0.25">
      <c r="A743" s="8" t="s">
        <v>1026</v>
      </c>
      <c r="B743" s="9" t="s">
        <v>14</v>
      </c>
      <c r="C743" s="9" t="s">
        <v>18</v>
      </c>
      <c r="D743" s="13" t="s">
        <v>1027</v>
      </c>
      <c r="E743" s="10">
        <v>2</v>
      </c>
      <c r="F743" s="10">
        <v>11500</v>
      </c>
      <c r="G743" s="11">
        <f>ROUND(E743*F743,2)</f>
        <v>23000</v>
      </c>
    </row>
    <row r="744" spans="1:7" ht="409.5" x14ac:dyDescent="0.25">
      <c r="A744" s="12"/>
      <c r="B744" s="12"/>
      <c r="C744" s="12"/>
      <c r="D744" s="13" t="s">
        <v>1028</v>
      </c>
      <c r="E744" s="12"/>
      <c r="F744" s="12"/>
      <c r="G744" s="12"/>
    </row>
    <row r="745" spans="1:7" ht="22.5" x14ac:dyDescent="0.25">
      <c r="A745" s="8" t="s">
        <v>1029</v>
      </c>
      <c r="B745" s="9" t="s">
        <v>14</v>
      </c>
      <c r="C745" s="9" t="s">
        <v>18</v>
      </c>
      <c r="D745" s="13" t="s">
        <v>1030</v>
      </c>
      <c r="E745" s="10">
        <v>1</v>
      </c>
      <c r="F745" s="10">
        <v>10500</v>
      </c>
      <c r="G745" s="11">
        <f>ROUND(E745*F745,2)</f>
        <v>10500</v>
      </c>
    </row>
    <row r="746" spans="1:7" ht="409.5" x14ac:dyDescent="0.25">
      <c r="A746" s="12"/>
      <c r="B746" s="12"/>
      <c r="C746" s="12"/>
      <c r="D746" s="13" t="s">
        <v>1031</v>
      </c>
      <c r="E746" s="12"/>
      <c r="F746" s="12"/>
      <c r="G746" s="12"/>
    </row>
    <row r="747" spans="1:7" x14ac:dyDescent="0.25">
      <c r="A747" s="12"/>
      <c r="B747" s="12"/>
      <c r="C747" s="12"/>
      <c r="D747" s="23" t="s">
        <v>1032</v>
      </c>
      <c r="E747" s="14">
        <v>1</v>
      </c>
      <c r="F747" s="15">
        <f>G711+G713+G715+G717+G719+G721+G723+G725+G727+G729+G731+G733+G735+G737+G739+G741+G743+G745</f>
        <v>54316.56</v>
      </c>
      <c r="G747" s="15">
        <f>ROUND(E747*F747,2)</f>
        <v>54316.56</v>
      </c>
    </row>
    <row r="748" spans="1:7" ht="0.95" customHeight="1" x14ac:dyDescent="0.25">
      <c r="A748" s="16"/>
      <c r="B748" s="16"/>
      <c r="C748" s="16"/>
      <c r="D748" s="24"/>
      <c r="E748" s="16"/>
      <c r="F748" s="16"/>
      <c r="G748" s="16"/>
    </row>
    <row r="749" spans="1:7" x14ac:dyDescent="0.25">
      <c r="A749" s="5" t="s">
        <v>1033</v>
      </c>
      <c r="B749" s="5" t="s">
        <v>10</v>
      </c>
      <c r="C749" s="5" t="s">
        <v>11</v>
      </c>
      <c r="D749" s="22" t="s">
        <v>1034</v>
      </c>
      <c r="E749" s="6">
        <f>E796</f>
        <v>1</v>
      </c>
      <c r="F749" s="7">
        <f>F796</f>
        <v>37993</v>
      </c>
      <c r="G749" s="7">
        <f>G796</f>
        <v>37993</v>
      </c>
    </row>
    <row r="750" spans="1:7" x14ac:dyDescent="0.25">
      <c r="A750" s="8" t="s">
        <v>1035</v>
      </c>
      <c r="B750" s="9" t="s">
        <v>14</v>
      </c>
      <c r="C750" s="9" t="s">
        <v>18</v>
      </c>
      <c r="D750" s="13" t="s">
        <v>1036</v>
      </c>
      <c r="E750" s="10">
        <v>3</v>
      </c>
      <c r="F750" s="10">
        <v>420.07</v>
      </c>
      <c r="G750" s="11">
        <f>ROUND(E750*F750,2)</f>
        <v>1260.21</v>
      </c>
    </row>
    <row r="751" spans="1:7" ht="409.5" x14ac:dyDescent="0.25">
      <c r="A751" s="12"/>
      <c r="B751" s="12"/>
      <c r="C751" s="12"/>
      <c r="D751" s="13" t="s">
        <v>1037</v>
      </c>
      <c r="E751" s="12"/>
      <c r="F751" s="12"/>
      <c r="G751" s="12"/>
    </row>
    <row r="752" spans="1:7" x14ac:dyDescent="0.25">
      <c r="A752" s="8" t="s">
        <v>1038</v>
      </c>
      <c r="B752" s="9" t="s">
        <v>14</v>
      </c>
      <c r="C752" s="9" t="s">
        <v>18</v>
      </c>
      <c r="D752" s="13" t="s">
        <v>1039</v>
      </c>
      <c r="E752" s="10">
        <v>2</v>
      </c>
      <c r="F752" s="10">
        <v>460.07</v>
      </c>
      <c r="G752" s="11">
        <f>ROUND(E752*F752,2)</f>
        <v>920.14</v>
      </c>
    </row>
    <row r="753" spans="1:7" ht="409.5" x14ac:dyDescent="0.25">
      <c r="A753" s="12"/>
      <c r="B753" s="12"/>
      <c r="C753" s="12"/>
      <c r="D753" s="13" t="s">
        <v>1040</v>
      </c>
      <c r="E753" s="12"/>
      <c r="F753" s="12"/>
      <c r="G753" s="12"/>
    </row>
    <row r="754" spans="1:7" x14ac:dyDescent="0.25">
      <c r="A754" s="8" t="s">
        <v>1041</v>
      </c>
      <c r="B754" s="9" t="s">
        <v>14</v>
      </c>
      <c r="C754" s="9" t="s">
        <v>18</v>
      </c>
      <c r="D754" s="13" t="s">
        <v>1042</v>
      </c>
      <c r="E754" s="10">
        <v>1</v>
      </c>
      <c r="F754" s="10">
        <v>420.07</v>
      </c>
      <c r="G754" s="11">
        <f>ROUND(E754*F754,2)</f>
        <v>420.07</v>
      </c>
    </row>
    <row r="755" spans="1:7" ht="409.5" x14ac:dyDescent="0.25">
      <c r="A755" s="12"/>
      <c r="B755" s="12"/>
      <c r="C755" s="12"/>
      <c r="D755" s="13" t="s">
        <v>1043</v>
      </c>
      <c r="E755" s="12"/>
      <c r="F755" s="12"/>
      <c r="G755" s="12"/>
    </row>
    <row r="756" spans="1:7" x14ac:dyDescent="0.25">
      <c r="A756" s="8" t="s">
        <v>1044</v>
      </c>
      <c r="B756" s="9" t="s">
        <v>14</v>
      </c>
      <c r="C756" s="9" t="s">
        <v>18</v>
      </c>
      <c r="D756" s="13" t="s">
        <v>1045</v>
      </c>
      <c r="E756" s="10">
        <v>3</v>
      </c>
      <c r="F756" s="10">
        <v>460.07</v>
      </c>
      <c r="G756" s="11">
        <f>ROUND(E756*F756,2)</f>
        <v>1380.21</v>
      </c>
    </row>
    <row r="757" spans="1:7" ht="409.5" x14ac:dyDescent="0.25">
      <c r="A757" s="12"/>
      <c r="B757" s="12"/>
      <c r="C757" s="12"/>
      <c r="D757" s="13" t="s">
        <v>1046</v>
      </c>
      <c r="E757" s="12"/>
      <c r="F757" s="12"/>
      <c r="G757" s="12"/>
    </row>
    <row r="758" spans="1:7" x14ac:dyDescent="0.25">
      <c r="A758" s="8" t="s">
        <v>1047</v>
      </c>
      <c r="B758" s="9" t="s">
        <v>14</v>
      </c>
      <c r="C758" s="9" t="s">
        <v>18</v>
      </c>
      <c r="D758" s="13" t="s">
        <v>1048</v>
      </c>
      <c r="E758" s="10">
        <v>1</v>
      </c>
      <c r="F758" s="10">
        <v>580.09</v>
      </c>
      <c r="G758" s="11">
        <f>ROUND(E758*F758,2)</f>
        <v>580.09</v>
      </c>
    </row>
    <row r="759" spans="1:7" ht="409.5" x14ac:dyDescent="0.25">
      <c r="A759" s="12"/>
      <c r="B759" s="12"/>
      <c r="C759" s="12"/>
      <c r="D759" s="13" t="s">
        <v>1049</v>
      </c>
      <c r="E759" s="12"/>
      <c r="F759" s="12"/>
      <c r="G759" s="12"/>
    </row>
    <row r="760" spans="1:7" x14ac:dyDescent="0.25">
      <c r="A760" s="8" t="s">
        <v>1050</v>
      </c>
      <c r="B760" s="9" t="s">
        <v>14</v>
      </c>
      <c r="C760" s="9" t="s">
        <v>18</v>
      </c>
      <c r="D760" s="13" t="s">
        <v>1051</v>
      </c>
      <c r="E760" s="10">
        <v>1</v>
      </c>
      <c r="F760" s="10">
        <v>600.09</v>
      </c>
      <c r="G760" s="11">
        <f>ROUND(E760*F760,2)</f>
        <v>600.09</v>
      </c>
    </row>
    <row r="761" spans="1:7" ht="409.5" x14ac:dyDescent="0.25">
      <c r="A761" s="12"/>
      <c r="B761" s="12"/>
      <c r="C761" s="12"/>
      <c r="D761" s="13" t="s">
        <v>1052</v>
      </c>
      <c r="E761" s="12"/>
      <c r="F761" s="12"/>
      <c r="G761" s="12"/>
    </row>
    <row r="762" spans="1:7" x14ac:dyDescent="0.25">
      <c r="A762" s="8" t="s">
        <v>1053</v>
      </c>
      <c r="B762" s="9" t="s">
        <v>14</v>
      </c>
      <c r="C762" s="9" t="s">
        <v>50</v>
      </c>
      <c r="D762" s="13" t="s">
        <v>1054</v>
      </c>
      <c r="E762" s="10">
        <v>42.1</v>
      </c>
      <c r="F762" s="10">
        <v>81.73</v>
      </c>
      <c r="G762" s="11">
        <f>ROUND(E762*F762,2)</f>
        <v>3440.83</v>
      </c>
    </row>
    <row r="763" spans="1:7" ht="409.5" x14ac:dyDescent="0.25">
      <c r="A763" s="12"/>
      <c r="B763" s="12"/>
      <c r="C763" s="12"/>
      <c r="D763" s="13" t="s">
        <v>1055</v>
      </c>
      <c r="E763" s="12"/>
      <c r="F763" s="12"/>
      <c r="G763" s="12"/>
    </row>
    <row r="764" spans="1:7" ht="22.5" x14ac:dyDescent="0.25">
      <c r="A764" s="8" t="s">
        <v>1056</v>
      </c>
      <c r="B764" s="9" t="s">
        <v>14</v>
      </c>
      <c r="C764" s="9" t="s">
        <v>50</v>
      </c>
      <c r="D764" s="13" t="s">
        <v>1057</v>
      </c>
      <c r="E764" s="10">
        <v>15.6</v>
      </c>
      <c r="F764" s="10">
        <v>100.73</v>
      </c>
      <c r="G764" s="11">
        <f>ROUND(E764*F764,2)</f>
        <v>1571.39</v>
      </c>
    </row>
    <row r="765" spans="1:7" ht="409.5" x14ac:dyDescent="0.25">
      <c r="A765" s="12"/>
      <c r="B765" s="12"/>
      <c r="C765" s="12"/>
      <c r="D765" s="13" t="s">
        <v>1058</v>
      </c>
      <c r="E765" s="12"/>
      <c r="F765" s="12"/>
      <c r="G765" s="12"/>
    </row>
    <row r="766" spans="1:7" x14ac:dyDescent="0.25">
      <c r="A766" s="8" t="s">
        <v>1059</v>
      </c>
      <c r="B766" s="9" t="s">
        <v>14</v>
      </c>
      <c r="C766" s="9" t="s">
        <v>50</v>
      </c>
      <c r="D766" s="13" t="s">
        <v>1060</v>
      </c>
      <c r="E766" s="10">
        <v>22.75</v>
      </c>
      <c r="F766" s="10">
        <v>36.21</v>
      </c>
      <c r="G766" s="11">
        <f>ROUND(E766*F766,2)</f>
        <v>823.78</v>
      </c>
    </row>
    <row r="767" spans="1:7" ht="409.5" x14ac:dyDescent="0.25">
      <c r="A767" s="12"/>
      <c r="B767" s="12"/>
      <c r="C767" s="12"/>
      <c r="D767" s="13" t="s">
        <v>1061</v>
      </c>
      <c r="E767" s="12"/>
      <c r="F767" s="12"/>
      <c r="G767" s="12"/>
    </row>
    <row r="768" spans="1:7" x14ac:dyDescent="0.25">
      <c r="A768" s="8" t="s">
        <v>1062</v>
      </c>
      <c r="B768" s="9" t="s">
        <v>14</v>
      </c>
      <c r="C768" s="9" t="s">
        <v>76</v>
      </c>
      <c r="D768" s="13" t="s">
        <v>1063</v>
      </c>
      <c r="E768" s="10">
        <v>6</v>
      </c>
      <c r="F768" s="10">
        <v>420.07</v>
      </c>
      <c r="G768" s="11">
        <f>ROUND(E768*F768,2)</f>
        <v>2520.42</v>
      </c>
    </row>
    <row r="769" spans="1:7" ht="409.5" x14ac:dyDescent="0.25">
      <c r="A769" s="12"/>
      <c r="B769" s="12"/>
      <c r="C769" s="12"/>
      <c r="D769" s="13" t="s">
        <v>1064</v>
      </c>
      <c r="E769" s="12"/>
      <c r="F769" s="12"/>
      <c r="G769" s="12"/>
    </row>
    <row r="770" spans="1:7" x14ac:dyDescent="0.25">
      <c r="A770" s="8" t="s">
        <v>1065</v>
      </c>
      <c r="B770" s="9" t="s">
        <v>14</v>
      </c>
      <c r="C770" s="9" t="s">
        <v>34</v>
      </c>
      <c r="D770" s="13" t="s">
        <v>1066</v>
      </c>
      <c r="E770" s="10">
        <v>16.68</v>
      </c>
      <c r="F770" s="10">
        <v>36.61</v>
      </c>
      <c r="G770" s="11">
        <f>ROUND(E770*F770,2)</f>
        <v>610.65</v>
      </c>
    </row>
    <row r="771" spans="1:7" ht="281.25" x14ac:dyDescent="0.25">
      <c r="A771" s="12"/>
      <c r="B771" s="12"/>
      <c r="C771" s="12"/>
      <c r="D771" s="13" t="s">
        <v>1067</v>
      </c>
      <c r="E771" s="12"/>
      <c r="F771" s="12"/>
      <c r="G771" s="12"/>
    </row>
    <row r="772" spans="1:7" ht="22.5" x14ac:dyDescent="0.25">
      <c r="A772" s="8" t="s">
        <v>1068</v>
      </c>
      <c r="B772" s="9" t="s">
        <v>14</v>
      </c>
      <c r="C772" s="9" t="s">
        <v>34</v>
      </c>
      <c r="D772" s="13" t="s">
        <v>1069</v>
      </c>
      <c r="E772" s="10">
        <v>40.43</v>
      </c>
      <c r="F772" s="10">
        <v>52.21</v>
      </c>
      <c r="G772" s="11">
        <f>ROUND(E772*F772,2)</f>
        <v>2110.85</v>
      </c>
    </row>
    <row r="773" spans="1:7" ht="405" x14ac:dyDescent="0.25">
      <c r="A773" s="12"/>
      <c r="B773" s="12"/>
      <c r="C773" s="12"/>
      <c r="D773" s="13" t="s">
        <v>1070</v>
      </c>
      <c r="E773" s="12"/>
      <c r="F773" s="12"/>
      <c r="G773" s="12"/>
    </row>
    <row r="774" spans="1:7" ht="22.5" x14ac:dyDescent="0.25">
      <c r="A774" s="8" t="s">
        <v>1071</v>
      </c>
      <c r="B774" s="9" t="s">
        <v>14</v>
      </c>
      <c r="C774" s="9" t="s">
        <v>50</v>
      </c>
      <c r="D774" s="13" t="s">
        <v>1072</v>
      </c>
      <c r="E774" s="10">
        <v>20</v>
      </c>
      <c r="F774" s="10">
        <v>43.86</v>
      </c>
      <c r="G774" s="11">
        <f>ROUND(E774*F774,2)</f>
        <v>877.2</v>
      </c>
    </row>
    <row r="775" spans="1:7" ht="337.5" x14ac:dyDescent="0.25">
      <c r="A775" s="12"/>
      <c r="B775" s="12"/>
      <c r="C775" s="12"/>
      <c r="D775" s="13" t="s">
        <v>1073</v>
      </c>
      <c r="E775" s="12"/>
      <c r="F775" s="12"/>
      <c r="G775" s="12"/>
    </row>
    <row r="776" spans="1:7" x14ac:dyDescent="0.25">
      <c r="A776" s="8" t="s">
        <v>1074</v>
      </c>
      <c r="B776" s="9" t="s">
        <v>14</v>
      </c>
      <c r="C776" s="9" t="s">
        <v>18</v>
      </c>
      <c r="D776" s="13" t="s">
        <v>1075</v>
      </c>
      <c r="E776" s="10">
        <v>7</v>
      </c>
      <c r="F776" s="10">
        <v>599.49</v>
      </c>
      <c r="G776" s="11">
        <f>ROUND(E776*F776,2)</f>
        <v>4196.43</v>
      </c>
    </row>
    <row r="777" spans="1:7" ht="409.5" x14ac:dyDescent="0.25">
      <c r="A777" s="12"/>
      <c r="B777" s="12"/>
      <c r="C777" s="12"/>
      <c r="D777" s="13" t="s">
        <v>1076</v>
      </c>
      <c r="E777" s="12"/>
      <c r="F777" s="12"/>
      <c r="G777" s="12"/>
    </row>
    <row r="778" spans="1:7" x14ac:dyDescent="0.25">
      <c r="A778" s="8" t="s">
        <v>1077</v>
      </c>
      <c r="B778" s="9" t="s">
        <v>14</v>
      </c>
      <c r="C778" s="9" t="s">
        <v>18</v>
      </c>
      <c r="D778" s="13" t="s">
        <v>1078</v>
      </c>
      <c r="E778" s="10">
        <v>5</v>
      </c>
      <c r="F778" s="10">
        <v>580.02</v>
      </c>
      <c r="G778" s="11">
        <f>ROUND(E778*F778,2)</f>
        <v>2900.1</v>
      </c>
    </row>
    <row r="779" spans="1:7" ht="409.5" x14ac:dyDescent="0.25">
      <c r="A779" s="12"/>
      <c r="B779" s="12"/>
      <c r="C779" s="12"/>
      <c r="D779" s="13" t="s">
        <v>1079</v>
      </c>
      <c r="E779" s="12"/>
      <c r="F779" s="12"/>
      <c r="G779" s="12"/>
    </row>
    <row r="780" spans="1:7" x14ac:dyDescent="0.25">
      <c r="A780" s="8" t="s">
        <v>1080</v>
      </c>
      <c r="B780" s="9" t="s">
        <v>14</v>
      </c>
      <c r="C780" s="9" t="s">
        <v>18</v>
      </c>
      <c r="D780" s="13" t="s">
        <v>1081</v>
      </c>
      <c r="E780" s="10">
        <v>1</v>
      </c>
      <c r="F780" s="10">
        <v>562.87</v>
      </c>
      <c r="G780" s="11">
        <f>ROUND(E780*F780,2)</f>
        <v>562.87</v>
      </c>
    </row>
    <row r="781" spans="1:7" ht="409.5" x14ac:dyDescent="0.25">
      <c r="A781" s="12"/>
      <c r="B781" s="12"/>
      <c r="C781" s="12"/>
      <c r="D781" s="13" t="s">
        <v>1082</v>
      </c>
      <c r="E781" s="12"/>
      <c r="F781" s="12"/>
      <c r="G781" s="12"/>
    </row>
    <row r="782" spans="1:7" x14ac:dyDescent="0.25">
      <c r="A782" s="8" t="s">
        <v>1083</v>
      </c>
      <c r="B782" s="9" t="s">
        <v>14</v>
      </c>
      <c r="C782" s="9" t="s">
        <v>18</v>
      </c>
      <c r="D782" s="13" t="s">
        <v>1084</v>
      </c>
      <c r="E782" s="10">
        <v>1</v>
      </c>
      <c r="F782" s="10">
        <v>544.24</v>
      </c>
      <c r="G782" s="11">
        <f>ROUND(E782*F782,2)</f>
        <v>544.24</v>
      </c>
    </row>
    <row r="783" spans="1:7" ht="409.5" x14ac:dyDescent="0.25">
      <c r="A783" s="12"/>
      <c r="B783" s="12"/>
      <c r="C783" s="12"/>
      <c r="D783" s="13" t="s">
        <v>1085</v>
      </c>
      <c r="E783" s="12"/>
      <c r="F783" s="12"/>
      <c r="G783" s="12"/>
    </row>
    <row r="784" spans="1:7" x14ac:dyDescent="0.25">
      <c r="A784" s="8" t="s">
        <v>1086</v>
      </c>
      <c r="B784" s="9" t="s">
        <v>14</v>
      </c>
      <c r="C784" s="9" t="s">
        <v>18</v>
      </c>
      <c r="D784" s="13" t="s">
        <v>1087</v>
      </c>
      <c r="E784" s="10">
        <v>1</v>
      </c>
      <c r="F784" s="10">
        <v>574.69000000000005</v>
      </c>
      <c r="G784" s="11">
        <f>ROUND(E784*F784,2)</f>
        <v>574.69000000000005</v>
      </c>
    </row>
    <row r="785" spans="1:7" ht="409.5" x14ac:dyDescent="0.25">
      <c r="A785" s="12"/>
      <c r="B785" s="12"/>
      <c r="C785" s="12"/>
      <c r="D785" s="13" t="s">
        <v>1088</v>
      </c>
      <c r="E785" s="12"/>
      <c r="F785" s="12"/>
      <c r="G785" s="12"/>
    </row>
    <row r="786" spans="1:7" x14ac:dyDescent="0.25">
      <c r="A786" s="8" t="s">
        <v>1089</v>
      </c>
      <c r="B786" s="9" t="s">
        <v>14</v>
      </c>
      <c r="C786" s="9" t="s">
        <v>18</v>
      </c>
      <c r="D786" s="13" t="s">
        <v>1090</v>
      </c>
      <c r="E786" s="10">
        <v>1</v>
      </c>
      <c r="F786" s="10">
        <v>563.13</v>
      </c>
      <c r="G786" s="11">
        <f>ROUND(E786*F786,2)</f>
        <v>563.13</v>
      </c>
    </row>
    <row r="787" spans="1:7" ht="409.5" x14ac:dyDescent="0.25">
      <c r="A787" s="12"/>
      <c r="B787" s="12"/>
      <c r="C787" s="12"/>
      <c r="D787" s="13" t="s">
        <v>1091</v>
      </c>
      <c r="E787" s="12"/>
      <c r="F787" s="12"/>
      <c r="G787" s="12"/>
    </row>
    <row r="788" spans="1:7" x14ac:dyDescent="0.25">
      <c r="A788" s="8" t="s">
        <v>1092</v>
      </c>
      <c r="B788" s="9" t="s">
        <v>14</v>
      </c>
      <c r="C788" s="9" t="s">
        <v>34</v>
      </c>
      <c r="D788" s="13" t="s">
        <v>1093</v>
      </c>
      <c r="E788" s="10">
        <v>9.35</v>
      </c>
      <c r="F788" s="10">
        <v>116.15</v>
      </c>
      <c r="G788" s="11">
        <f>ROUND(E788*F788,2)</f>
        <v>1086</v>
      </c>
    </row>
    <row r="789" spans="1:7" ht="371.25" x14ac:dyDescent="0.25">
      <c r="A789" s="12"/>
      <c r="B789" s="12"/>
      <c r="C789" s="12"/>
      <c r="D789" s="13" t="s">
        <v>1094</v>
      </c>
      <c r="E789" s="12"/>
      <c r="F789" s="12"/>
      <c r="G789" s="12"/>
    </row>
    <row r="790" spans="1:7" ht="22.5" x14ac:dyDescent="0.25">
      <c r="A790" s="8" t="s">
        <v>1095</v>
      </c>
      <c r="B790" s="9" t="s">
        <v>14</v>
      </c>
      <c r="C790" s="9" t="s">
        <v>34</v>
      </c>
      <c r="D790" s="13" t="s">
        <v>1096</v>
      </c>
      <c r="E790" s="10">
        <v>42.91</v>
      </c>
      <c r="F790" s="10">
        <v>119.9</v>
      </c>
      <c r="G790" s="11">
        <f>ROUND(E790*F790,2)</f>
        <v>5144.91</v>
      </c>
    </row>
    <row r="791" spans="1:7" ht="409.5" x14ac:dyDescent="0.25">
      <c r="A791" s="12"/>
      <c r="B791" s="12"/>
      <c r="C791" s="12"/>
      <c r="D791" s="13" t="s">
        <v>1097</v>
      </c>
      <c r="E791" s="12"/>
      <c r="F791" s="12"/>
      <c r="G791" s="12"/>
    </row>
    <row r="792" spans="1:7" ht="22.5" x14ac:dyDescent="0.25">
      <c r="A792" s="8" t="s">
        <v>1098</v>
      </c>
      <c r="B792" s="9" t="s">
        <v>14</v>
      </c>
      <c r="C792" s="9" t="s">
        <v>34</v>
      </c>
      <c r="D792" s="13" t="s">
        <v>1099</v>
      </c>
      <c r="E792" s="10">
        <v>12.4</v>
      </c>
      <c r="F792" s="10">
        <v>122.96</v>
      </c>
      <c r="G792" s="11">
        <f>ROUND(E792*F792,2)</f>
        <v>1524.7</v>
      </c>
    </row>
    <row r="793" spans="1:7" ht="409.5" x14ac:dyDescent="0.25">
      <c r="A793" s="12"/>
      <c r="B793" s="12"/>
      <c r="C793" s="12"/>
      <c r="D793" s="13" t="s">
        <v>1100</v>
      </c>
      <c r="E793" s="12"/>
      <c r="F793" s="12"/>
      <c r="G793" s="12"/>
    </row>
    <row r="794" spans="1:7" x14ac:dyDescent="0.25">
      <c r="A794" s="8" t="s">
        <v>1101</v>
      </c>
      <c r="B794" s="9" t="s">
        <v>14</v>
      </c>
      <c r="C794" s="9" t="s">
        <v>34</v>
      </c>
      <c r="D794" s="13" t="s">
        <v>1102</v>
      </c>
      <c r="E794" s="10">
        <v>16.8</v>
      </c>
      <c r="F794" s="10">
        <v>225</v>
      </c>
      <c r="G794" s="11">
        <f>ROUND(E794*F794,2)</f>
        <v>3780</v>
      </c>
    </row>
    <row r="795" spans="1:7" ht="409.5" x14ac:dyDescent="0.25">
      <c r="A795" s="12"/>
      <c r="B795" s="12"/>
      <c r="C795" s="12"/>
      <c r="D795" s="13" t="s">
        <v>1103</v>
      </c>
      <c r="E795" s="12"/>
      <c r="F795" s="12"/>
      <c r="G795" s="12"/>
    </row>
    <row r="796" spans="1:7" x14ac:dyDescent="0.25">
      <c r="A796" s="12"/>
      <c r="B796" s="12"/>
      <c r="C796" s="12"/>
      <c r="D796" s="23" t="s">
        <v>1104</v>
      </c>
      <c r="E796" s="14">
        <v>1</v>
      </c>
      <c r="F796" s="15">
        <f>G750+G752+G754+G756+G758+G760+G762+G764+G766+G768+G770+G772+G774+G776+G778+G780+G782+G784+G786+G788+G790+G792+G794</f>
        <v>37993</v>
      </c>
      <c r="G796" s="15">
        <f>ROUND(E796*F796,2)</f>
        <v>37993</v>
      </c>
    </row>
    <row r="797" spans="1:7" ht="0.95" customHeight="1" x14ac:dyDescent="0.25">
      <c r="A797" s="16"/>
      <c r="B797" s="16"/>
      <c r="C797" s="16"/>
      <c r="D797" s="24"/>
      <c r="E797" s="16"/>
      <c r="F797" s="16"/>
      <c r="G797" s="16"/>
    </row>
    <row r="798" spans="1:7" x14ac:dyDescent="0.25">
      <c r="A798" s="5" t="s">
        <v>1105</v>
      </c>
      <c r="B798" s="5" t="s">
        <v>10</v>
      </c>
      <c r="C798" s="5" t="s">
        <v>11</v>
      </c>
      <c r="D798" s="22" t="s">
        <v>1106</v>
      </c>
      <c r="E798" s="6">
        <f>E801</f>
        <v>1</v>
      </c>
      <c r="F798" s="7">
        <f>F801</f>
        <v>13402.11</v>
      </c>
      <c r="G798" s="7">
        <f>G801</f>
        <v>13402.11</v>
      </c>
    </row>
    <row r="799" spans="1:7" x14ac:dyDescent="0.25">
      <c r="A799" s="8" t="s">
        <v>1107</v>
      </c>
      <c r="B799" s="9" t="s">
        <v>14</v>
      </c>
      <c r="C799" s="9" t="s">
        <v>76</v>
      </c>
      <c r="D799" s="13" t="s">
        <v>1108</v>
      </c>
      <c r="E799" s="10">
        <v>1</v>
      </c>
      <c r="F799" s="10">
        <v>13402.11</v>
      </c>
      <c r="G799" s="11">
        <f>ROUND(E799*F799,2)</f>
        <v>13402.11</v>
      </c>
    </row>
    <row r="800" spans="1:7" ht="409.5" x14ac:dyDescent="0.25">
      <c r="A800" s="12"/>
      <c r="B800" s="12"/>
      <c r="C800" s="12"/>
      <c r="D800" s="13" t="s">
        <v>1109</v>
      </c>
      <c r="E800" s="12"/>
      <c r="F800" s="12"/>
      <c r="G800" s="12"/>
    </row>
    <row r="801" spans="1:7" x14ac:dyDescent="0.25">
      <c r="A801" s="12"/>
      <c r="B801" s="12"/>
      <c r="C801" s="12"/>
      <c r="D801" s="23" t="s">
        <v>1110</v>
      </c>
      <c r="E801" s="14">
        <v>1</v>
      </c>
      <c r="F801" s="15">
        <f>G799</f>
        <v>13402.11</v>
      </c>
      <c r="G801" s="15">
        <f>ROUND(E801*F801,2)</f>
        <v>13402.11</v>
      </c>
    </row>
    <row r="802" spans="1:7" ht="0.95" customHeight="1" x14ac:dyDescent="0.25">
      <c r="A802" s="16"/>
      <c r="B802" s="16"/>
      <c r="C802" s="16"/>
      <c r="D802" s="24"/>
      <c r="E802" s="16"/>
      <c r="F802" s="16"/>
      <c r="G802" s="16"/>
    </row>
    <row r="803" spans="1:7" x14ac:dyDescent="0.25">
      <c r="A803" s="5" t="s">
        <v>1111</v>
      </c>
      <c r="B803" s="5" t="s">
        <v>10</v>
      </c>
      <c r="C803" s="5" t="s">
        <v>11</v>
      </c>
      <c r="D803" s="22" t="s">
        <v>1112</v>
      </c>
      <c r="E803" s="6">
        <f>E870</f>
        <v>1</v>
      </c>
      <c r="F803" s="7">
        <f>F870</f>
        <v>36291.53</v>
      </c>
      <c r="G803" s="7">
        <f>G870</f>
        <v>36291.53</v>
      </c>
    </row>
    <row r="804" spans="1:7" x14ac:dyDescent="0.25">
      <c r="A804" s="17" t="s">
        <v>1113</v>
      </c>
      <c r="B804" s="17" t="s">
        <v>10</v>
      </c>
      <c r="C804" s="17" t="s">
        <v>11</v>
      </c>
      <c r="D804" s="25" t="s">
        <v>1114</v>
      </c>
      <c r="E804" s="18">
        <f>E829</f>
        <v>1</v>
      </c>
      <c r="F804" s="18">
        <f>F829</f>
        <v>14797.31</v>
      </c>
      <c r="G804" s="18">
        <f>G829</f>
        <v>14797.31</v>
      </c>
    </row>
    <row r="805" spans="1:7" x14ac:dyDescent="0.25">
      <c r="A805" s="8" t="s">
        <v>1115</v>
      </c>
      <c r="B805" s="9" t="s">
        <v>14</v>
      </c>
      <c r="C805" s="9" t="s">
        <v>18</v>
      </c>
      <c r="D805" s="13" t="s">
        <v>1116</v>
      </c>
      <c r="E805" s="10">
        <v>1</v>
      </c>
      <c r="F805" s="10">
        <v>783.81</v>
      </c>
      <c r="G805" s="11">
        <f>ROUND(E805*F805,2)</f>
        <v>783.81</v>
      </c>
    </row>
    <row r="806" spans="1:7" ht="409.5" x14ac:dyDescent="0.25">
      <c r="A806" s="12"/>
      <c r="B806" s="12"/>
      <c r="C806" s="12"/>
      <c r="D806" s="13" t="s">
        <v>1117</v>
      </c>
      <c r="E806" s="12"/>
      <c r="F806" s="12"/>
      <c r="G806" s="12"/>
    </row>
    <row r="807" spans="1:7" x14ac:dyDescent="0.25">
      <c r="A807" s="8" t="s">
        <v>1118</v>
      </c>
      <c r="B807" s="9" t="s">
        <v>14</v>
      </c>
      <c r="C807" s="9" t="s">
        <v>18</v>
      </c>
      <c r="D807" s="13" t="s">
        <v>1119</v>
      </c>
      <c r="E807" s="10">
        <v>1</v>
      </c>
      <c r="F807" s="10">
        <v>625.73</v>
      </c>
      <c r="G807" s="11">
        <f>ROUND(E807*F807,2)</f>
        <v>625.73</v>
      </c>
    </row>
    <row r="808" spans="1:7" ht="409.5" x14ac:dyDescent="0.25">
      <c r="A808" s="12"/>
      <c r="B808" s="12"/>
      <c r="C808" s="12"/>
      <c r="D808" s="13" t="s">
        <v>1120</v>
      </c>
      <c r="E808" s="12"/>
      <c r="F808" s="12"/>
      <c r="G808" s="12"/>
    </row>
    <row r="809" spans="1:7" x14ac:dyDescent="0.25">
      <c r="A809" s="8" t="s">
        <v>1121</v>
      </c>
      <c r="B809" s="9" t="s">
        <v>14</v>
      </c>
      <c r="C809" s="9" t="s">
        <v>18</v>
      </c>
      <c r="D809" s="13" t="s">
        <v>1122</v>
      </c>
      <c r="E809" s="10">
        <v>1</v>
      </c>
      <c r="F809" s="10">
        <v>900.17</v>
      </c>
      <c r="G809" s="11">
        <f>ROUND(E809*F809,2)</f>
        <v>900.17</v>
      </c>
    </row>
    <row r="810" spans="1:7" ht="409.5" x14ac:dyDescent="0.25">
      <c r="A810" s="12"/>
      <c r="B810" s="12"/>
      <c r="C810" s="12"/>
      <c r="D810" s="13" t="s">
        <v>1123</v>
      </c>
      <c r="E810" s="12"/>
      <c r="F810" s="12"/>
      <c r="G810" s="12"/>
    </row>
    <row r="811" spans="1:7" x14ac:dyDescent="0.25">
      <c r="A811" s="8" t="s">
        <v>1124</v>
      </c>
      <c r="B811" s="9" t="s">
        <v>14</v>
      </c>
      <c r="C811" s="9" t="s">
        <v>18</v>
      </c>
      <c r="D811" s="13" t="s">
        <v>1125</v>
      </c>
      <c r="E811" s="10">
        <v>1</v>
      </c>
      <c r="F811" s="10">
        <v>913.34</v>
      </c>
      <c r="G811" s="11">
        <f>ROUND(E811*F811,2)</f>
        <v>913.34</v>
      </c>
    </row>
    <row r="812" spans="1:7" ht="409.5" x14ac:dyDescent="0.25">
      <c r="A812" s="12"/>
      <c r="B812" s="12"/>
      <c r="C812" s="12"/>
      <c r="D812" s="13" t="s">
        <v>1126</v>
      </c>
      <c r="E812" s="12"/>
      <c r="F812" s="12"/>
      <c r="G812" s="12"/>
    </row>
    <row r="813" spans="1:7" x14ac:dyDescent="0.25">
      <c r="A813" s="8" t="s">
        <v>1127</v>
      </c>
      <c r="B813" s="9" t="s">
        <v>14</v>
      </c>
      <c r="C813" s="9" t="s">
        <v>18</v>
      </c>
      <c r="D813" s="13" t="s">
        <v>1128</v>
      </c>
      <c r="E813" s="10">
        <v>4</v>
      </c>
      <c r="F813" s="10">
        <v>658.66</v>
      </c>
      <c r="G813" s="11">
        <f>ROUND(E813*F813,2)</f>
        <v>2634.64</v>
      </c>
    </row>
    <row r="814" spans="1:7" ht="409.5" x14ac:dyDescent="0.25">
      <c r="A814" s="12"/>
      <c r="B814" s="12"/>
      <c r="C814" s="12"/>
      <c r="D814" s="13" t="s">
        <v>1129</v>
      </c>
      <c r="E814" s="12"/>
      <c r="F814" s="12"/>
      <c r="G814" s="12"/>
    </row>
    <row r="815" spans="1:7" x14ac:dyDescent="0.25">
      <c r="A815" s="8" t="s">
        <v>1130</v>
      </c>
      <c r="B815" s="9" t="s">
        <v>14</v>
      </c>
      <c r="C815" s="9" t="s">
        <v>18</v>
      </c>
      <c r="D815" s="13" t="s">
        <v>1131</v>
      </c>
      <c r="E815" s="10">
        <v>2</v>
      </c>
      <c r="F815" s="10">
        <v>658.66</v>
      </c>
      <c r="G815" s="11">
        <f>ROUND(E815*F815,2)</f>
        <v>1317.32</v>
      </c>
    </row>
    <row r="816" spans="1:7" ht="409.5" x14ac:dyDescent="0.25">
      <c r="A816" s="12"/>
      <c r="B816" s="12"/>
      <c r="C816" s="12"/>
      <c r="D816" s="13" t="s">
        <v>1132</v>
      </c>
      <c r="E816" s="12"/>
      <c r="F816" s="12"/>
      <c r="G816" s="12"/>
    </row>
    <row r="817" spans="1:7" x14ac:dyDescent="0.25">
      <c r="A817" s="8" t="s">
        <v>1133</v>
      </c>
      <c r="B817" s="9" t="s">
        <v>14</v>
      </c>
      <c r="C817" s="9" t="s">
        <v>18</v>
      </c>
      <c r="D817" s="13" t="s">
        <v>1134</v>
      </c>
      <c r="E817" s="10">
        <v>1</v>
      </c>
      <c r="F817" s="10">
        <v>889.2</v>
      </c>
      <c r="G817" s="11">
        <f>ROUND(E817*F817,2)</f>
        <v>889.2</v>
      </c>
    </row>
    <row r="818" spans="1:7" ht="409.5" x14ac:dyDescent="0.25">
      <c r="A818" s="12"/>
      <c r="B818" s="12"/>
      <c r="C818" s="12"/>
      <c r="D818" s="13" t="s">
        <v>1135</v>
      </c>
      <c r="E818" s="12"/>
      <c r="F818" s="12"/>
      <c r="G818" s="12"/>
    </row>
    <row r="819" spans="1:7" x14ac:dyDescent="0.25">
      <c r="A819" s="8" t="s">
        <v>1136</v>
      </c>
      <c r="B819" s="9" t="s">
        <v>14</v>
      </c>
      <c r="C819" s="9" t="s">
        <v>18</v>
      </c>
      <c r="D819" s="13" t="s">
        <v>1137</v>
      </c>
      <c r="E819" s="10">
        <v>11</v>
      </c>
      <c r="F819" s="10">
        <v>188.03</v>
      </c>
      <c r="G819" s="11">
        <f>ROUND(E819*F819,2)</f>
        <v>2068.33</v>
      </c>
    </row>
    <row r="820" spans="1:7" ht="360" x14ac:dyDescent="0.25">
      <c r="A820" s="12"/>
      <c r="B820" s="12"/>
      <c r="C820" s="12"/>
      <c r="D820" s="13" t="s">
        <v>1138</v>
      </c>
      <c r="E820" s="12"/>
      <c r="F820" s="12"/>
      <c r="G820" s="12"/>
    </row>
    <row r="821" spans="1:7" x14ac:dyDescent="0.25">
      <c r="A821" s="8" t="s">
        <v>1139</v>
      </c>
      <c r="B821" s="9" t="s">
        <v>14</v>
      </c>
      <c r="C821" s="9" t="s">
        <v>18</v>
      </c>
      <c r="D821" s="13" t="s">
        <v>1140</v>
      </c>
      <c r="E821" s="10">
        <v>11</v>
      </c>
      <c r="F821" s="10">
        <v>156.02000000000001</v>
      </c>
      <c r="G821" s="11">
        <f>ROUND(E821*F821,2)</f>
        <v>1716.22</v>
      </c>
    </row>
    <row r="822" spans="1:7" ht="292.5" x14ac:dyDescent="0.25">
      <c r="A822" s="12"/>
      <c r="B822" s="12"/>
      <c r="C822" s="12"/>
      <c r="D822" s="13" t="s">
        <v>1141</v>
      </c>
      <c r="E822" s="12"/>
      <c r="F822" s="12"/>
      <c r="G822" s="12"/>
    </row>
    <row r="823" spans="1:7" x14ac:dyDescent="0.25">
      <c r="A823" s="8" t="s">
        <v>1142</v>
      </c>
      <c r="B823" s="9" t="s">
        <v>14</v>
      </c>
      <c r="C823" s="9" t="s">
        <v>18</v>
      </c>
      <c r="D823" s="13" t="s">
        <v>1143</v>
      </c>
      <c r="E823" s="10">
        <v>11</v>
      </c>
      <c r="F823" s="10">
        <v>172.03</v>
      </c>
      <c r="G823" s="11">
        <f>ROUND(E823*F823,2)</f>
        <v>1892.33</v>
      </c>
    </row>
    <row r="824" spans="1:7" ht="292.5" x14ac:dyDescent="0.25">
      <c r="A824" s="12"/>
      <c r="B824" s="12"/>
      <c r="C824" s="12"/>
      <c r="D824" s="13" t="s">
        <v>1144</v>
      </c>
      <c r="E824" s="12"/>
      <c r="F824" s="12"/>
      <c r="G824" s="12"/>
    </row>
    <row r="825" spans="1:7" x14ac:dyDescent="0.25">
      <c r="A825" s="8" t="s">
        <v>1145</v>
      </c>
      <c r="B825" s="9" t="s">
        <v>14</v>
      </c>
      <c r="C825" s="9" t="s">
        <v>18</v>
      </c>
      <c r="D825" s="13" t="s">
        <v>1146</v>
      </c>
      <c r="E825" s="10">
        <v>11</v>
      </c>
      <c r="F825" s="10">
        <v>44.01</v>
      </c>
      <c r="G825" s="11">
        <f>ROUND(E825*F825,2)</f>
        <v>484.11</v>
      </c>
    </row>
    <row r="826" spans="1:7" ht="303.75" x14ac:dyDescent="0.25">
      <c r="A826" s="12"/>
      <c r="B826" s="12"/>
      <c r="C826" s="12"/>
      <c r="D826" s="13" t="s">
        <v>1147</v>
      </c>
      <c r="E826" s="12"/>
      <c r="F826" s="12"/>
      <c r="G826" s="12"/>
    </row>
    <row r="827" spans="1:7" x14ac:dyDescent="0.25">
      <c r="A827" s="8" t="s">
        <v>1148</v>
      </c>
      <c r="B827" s="9" t="s">
        <v>14</v>
      </c>
      <c r="C827" s="9" t="s">
        <v>18</v>
      </c>
      <c r="D827" s="13" t="s">
        <v>1149</v>
      </c>
      <c r="E827" s="10">
        <v>11</v>
      </c>
      <c r="F827" s="10">
        <v>52.01</v>
      </c>
      <c r="G827" s="11">
        <f>ROUND(E827*F827,2)</f>
        <v>572.11</v>
      </c>
    </row>
    <row r="828" spans="1:7" ht="236.25" x14ac:dyDescent="0.25">
      <c r="A828" s="12"/>
      <c r="B828" s="12"/>
      <c r="C828" s="12"/>
      <c r="D828" s="13" t="s">
        <v>1150</v>
      </c>
      <c r="E828" s="12"/>
      <c r="F828" s="12"/>
      <c r="G828" s="12"/>
    </row>
    <row r="829" spans="1:7" x14ac:dyDescent="0.25">
      <c r="A829" s="12"/>
      <c r="B829" s="12"/>
      <c r="C829" s="12"/>
      <c r="D829" s="23" t="s">
        <v>1151</v>
      </c>
      <c r="E829" s="10">
        <v>1</v>
      </c>
      <c r="F829" s="15">
        <f>G805+G807+G809+G811+G813+G815+G817+G819+G821+G823+G825+G827</f>
        <v>14797.31</v>
      </c>
      <c r="G829" s="15">
        <f>ROUND(E829*F829,2)</f>
        <v>14797.31</v>
      </c>
    </row>
    <row r="830" spans="1:7" ht="0.95" customHeight="1" x14ac:dyDescent="0.25">
      <c r="A830" s="16"/>
      <c r="B830" s="16"/>
      <c r="C830" s="16"/>
      <c r="D830" s="24"/>
      <c r="E830" s="16"/>
      <c r="F830" s="16"/>
      <c r="G830" s="16"/>
    </row>
    <row r="831" spans="1:7" x14ac:dyDescent="0.25">
      <c r="A831" s="17" t="s">
        <v>1152</v>
      </c>
      <c r="B831" s="17" t="s">
        <v>10</v>
      </c>
      <c r="C831" s="17" t="s">
        <v>11</v>
      </c>
      <c r="D831" s="25" t="s">
        <v>1153</v>
      </c>
      <c r="E831" s="18">
        <f>E868</f>
        <v>1</v>
      </c>
      <c r="F831" s="18">
        <f>F868</f>
        <v>21494.22</v>
      </c>
      <c r="G831" s="18">
        <f>G868</f>
        <v>21494.22</v>
      </c>
    </row>
    <row r="832" spans="1:7" x14ac:dyDescent="0.25">
      <c r="A832" s="8" t="s">
        <v>1154</v>
      </c>
      <c r="B832" s="9" t="s">
        <v>14</v>
      </c>
      <c r="C832" s="9" t="s">
        <v>18</v>
      </c>
      <c r="D832" s="13" t="s">
        <v>1155</v>
      </c>
      <c r="E832" s="10">
        <v>18</v>
      </c>
      <c r="F832" s="10">
        <v>6.98</v>
      </c>
      <c r="G832" s="11">
        <f>ROUND(E832*F832,2)</f>
        <v>125.64</v>
      </c>
    </row>
    <row r="833" spans="1:7" ht="146.25" x14ac:dyDescent="0.25">
      <c r="A833" s="12"/>
      <c r="B833" s="12"/>
      <c r="C833" s="12"/>
      <c r="D833" s="13" t="s">
        <v>1156</v>
      </c>
      <c r="E833" s="12"/>
      <c r="F833" s="12"/>
      <c r="G833" s="12"/>
    </row>
    <row r="834" spans="1:7" x14ac:dyDescent="0.25">
      <c r="A834" s="8" t="s">
        <v>1157</v>
      </c>
      <c r="B834" s="9" t="s">
        <v>14</v>
      </c>
      <c r="C834" s="9" t="s">
        <v>18</v>
      </c>
      <c r="D834" s="13" t="s">
        <v>1158</v>
      </c>
      <c r="E834" s="10">
        <v>79</v>
      </c>
      <c r="F834" s="10">
        <v>6.98</v>
      </c>
      <c r="G834" s="11">
        <f>ROUND(E834*F834,2)</f>
        <v>551.41999999999996</v>
      </c>
    </row>
    <row r="835" spans="1:7" ht="157.5" x14ac:dyDescent="0.25">
      <c r="A835" s="12"/>
      <c r="B835" s="12"/>
      <c r="C835" s="12"/>
      <c r="D835" s="13" t="s">
        <v>1159</v>
      </c>
      <c r="E835" s="12"/>
      <c r="F835" s="12"/>
      <c r="G835" s="12"/>
    </row>
    <row r="836" spans="1:7" x14ac:dyDescent="0.25">
      <c r="A836" s="8" t="s">
        <v>1160</v>
      </c>
      <c r="B836" s="9" t="s">
        <v>14</v>
      </c>
      <c r="C836" s="9" t="s">
        <v>18</v>
      </c>
      <c r="D836" s="13" t="s">
        <v>1161</v>
      </c>
      <c r="E836" s="10">
        <v>66</v>
      </c>
      <c r="F836" s="10">
        <v>6.98</v>
      </c>
      <c r="G836" s="11">
        <f>ROUND(E836*F836,2)</f>
        <v>460.68</v>
      </c>
    </row>
    <row r="837" spans="1:7" ht="157.5" x14ac:dyDescent="0.25">
      <c r="A837" s="12"/>
      <c r="B837" s="12"/>
      <c r="C837" s="12"/>
      <c r="D837" s="13" t="s">
        <v>1162</v>
      </c>
      <c r="E837" s="12"/>
      <c r="F837" s="12"/>
      <c r="G837" s="12"/>
    </row>
    <row r="838" spans="1:7" x14ac:dyDescent="0.25">
      <c r="A838" s="8" t="s">
        <v>1163</v>
      </c>
      <c r="B838" s="9" t="s">
        <v>14</v>
      </c>
      <c r="C838" s="9" t="s">
        <v>18</v>
      </c>
      <c r="D838" s="13" t="s">
        <v>1164</v>
      </c>
      <c r="E838" s="10">
        <v>82</v>
      </c>
      <c r="F838" s="10">
        <v>13.96</v>
      </c>
      <c r="G838" s="11">
        <f>ROUND(E838*F838,2)</f>
        <v>1144.72</v>
      </c>
    </row>
    <row r="839" spans="1:7" ht="225" x14ac:dyDescent="0.25">
      <c r="A839" s="12"/>
      <c r="B839" s="12"/>
      <c r="C839" s="12"/>
      <c r="D839" s="13" t="s">
        <v>1165</v>
      </c>
      <c r="E839" s="12"/>
      <c r="F839" s="12"/>
      <c r="G839" s="12"/>
    </row>
    <row r="840" spans="1:7" x14ac:dyDescent="0.25">
      <c r="A840" s="8" t="s">
        <v>1166</v>
      </c>
      <c r="B840" s="9" t="s">
        <v>14</v>
      </c>
      <c r="C840" s="9" t="s">
        <v>18</v>
      </c>
      <c r="D840" s="13" t="s">
        <v>1167</v>
      </c>
      <c r="E840" s="10">
        <v>24</v>
      </c>
      <c r="F840" s="10">
        <v>227</v>
      </c>
      <c r="G840" s="11">
        <f>ROUND(E840*F840,2)</f>
        <v>5448</v>
      </c>
    </row>
    <row r="841" spans="1:7" ht="337.5" x14ac:dyDescent="0.25">
      <c r="A841" s="12"/>
      <c r="B841" s="12"/>
      <c r="C841" s="12"/>
      <c r="D841" s="13" t="s">
        <v>1168</v>
      </c>
      <c r="E841" s="12"/>
      <c r="F841" s="12"/>
      <c r="G841" s="12"/>
    </row>
    <row r="842" spans="1:7" x14ac:dyDescent="0.25">
      <c r="A842" s="8" t="s">
        <v>1169</v>
      </c>
      <c r="B842" s="9" t="s">
        <v>14</v>
      </c>
      <c r="C842" s="9" t="s">
        <v>18</v>
      </c>
      <c r="D842" s="13" t="s">
        <v>1170</v>
      </c>
      <c r="E842" s="10">
        <v>13</v>
      </c>
      <c r="F842" s="10">
        <v>134.02000000000001</v>
      </c>
      <c r="G842" s="11">
        <f>ROUND(E842*F842,2)</f>
        <v>1742.26</v>
      </c>
    </row>
    <row r="843" spans="1:7" ht="258.75" x14ac:dyDescent="0.25">
      <c r="A843" s="12"/>
      <c r="B843" s="12"/>
      <c r="C843" s="12"/>
      <c r="D843" s="13" t="s">
        <v>1171</v>
      </c>
      <c r="E843" s="12"/>
      <c r="F843" s="12"/>
      <c r="G843" s="12"/>
    </row>
    <row r="844" spans="1:7" x14ac:dyDescent="0.25">
      <c r="A844" s="8" t="s">
        <v>1172</v>
      </c>
      <c r="B844" s="9" t="s">
        <v>14</v>
      </c>
      <c r="C844" s="9" t="s">
        <v>18</v>
      </c>
      <c r="D844" s="13" t="s">
        <v>1173</v>
      </c>
      <c r="E844" s="10">
        <v>11</v>
      </c>
      <c r="F844" s="10">
        <v>93.69</v>
      </c>
      <c r="G844" s="11">
        <f>ROUND(E844*F844,2)</f>
        <v>1030.5899999999999</v>
      </c>
    </row>
    <row r="845" spans="1:7" ht="258.75" x14ac:dyDescent="0.25">
      <c r="A845" s="12"/>
      <c r="B845" s="12"/>
      <c r="C845" s="12"/>
      <c r="D845" s="13" t="s">
        <v>1174</v>
      </c>
      <c r="E845" s="12"/>
      <c r="F845" s="12"/>
      <c r="G845" s="12"/>
    </row>
    <row r="846" spans="1:7" x14ac:dyDescent="0.25">
      <c r="A846" s="8" t="s">
        <v>1175</v>
      </c>
      <c r="B846" s="9" t="s">
        <v>14</v>
      </c>
      <c r="C846" s="9" t="s">
        <v>18</v>
      </c>
      <c r="D846" s="13" t="s">
        <v>1176</v>
      </c>
      <c r="E846" s="10">
        <v>24</v>
      </c>
      <c r="F846" s="10">
        <v>86.58</v>
      </c>
      <c r="G846" s="11">
        <f>ROUND(E846*F846,2)</f>
        <v>2077.92</v>
      </c>
    </row>
    <row r="847" spans="1:7" ht="236.25" x14ac:dyDescent="0.25">
      <c r="A847" s="12"/>
      <c r="B847" s="12"/>
      <c r="C847" s="12"/>
      <c r="D847" s="13" t="s">
        <v>1177</v>
      </c>
      <c r="E847" s="12"/>
      <c r="F847" s="12"/>
      <c r="G847" s="12"/>
    </row>
    <row r="848" spans="1:7" x14ac:dyDescent="0.25">
      <c r="A848" s="8" t="s">
        <v>1178</v>
      </c>
      <c r="B848" s="9" t="s">
        <v>14</v>
      </c>
      <c r="C848" s="9" t="s">
        <v>18</v>
      </c>
      <c r="D848" s="13" t="s">
        <v>1179</v>
      </c>
      <c r="E848" s="10">
        <v>7</v>
      </c>
      <c r="F848" s="10">
        <v>128.82</v>
      </c>
      <c r="G848" s="11">
        <f>ROUND(E848*F848,2)</f>
        <v>901.74</v>
      </c>
    </row>
    <row r="849" spans="1:7" ht="292.5" x14ac:dyDescent="0.25">
      <c r="A849" s="12"/>
      <c r="B849" s="12"/>
      <c r="C849" s="12"/>
      <c r="D849" s="13" t="s">
        <v>1180</v>
      </c>
      <c r="E849" s="12"/>
      <c r="F849" s="12"/>
      <c r="G849" s="12"/>
    </row>
    <row r="850" spans="1:7" x14ac:dyDescent="0.25">
      <c r="A850" s="8" t="s">
        <v>1181</v>
      </c>
      <c r="B850" s="9" t="s">
        <v>14</v>
      </c>
      <c r="C850" s="9" t="s">
        <v>18</v>
      </c>
      <c r="D850" s="13" t="s">
        <v>1182</v>
      </c>
      <c r="E850" s="10">
        <v>5</v>
      </c>
      <c r="F850" s="10">
        <v>116.82</v>
      </c>
      <c r="G850" s="11">
        <f>ROUND(E850*F850,2)</f>
        <v>584.1</v>
      </c>
    </row>
    <row r="851" spans="1:7" ht="292.5" x14ac:dyDescent="0.25">
      <c r="A851" s="12"/>
      <c r="B851" s="12"/>
      <c r="C851" s="12"/>
      <c r="D851" s="13" t="s">
        <v>1183</v>
      </c>
      <c r="E851" s="12"/>
      <c r="F851" s="12"/>
      <c r="G851" s="12"/>
    </row>
    <row r="852" spans="1:7" x14ac:dyDescent="0.25">
      <c r="A852" s="8" t="s">
        <v>1184</v>
      </c>
      <c r="B852" s="9" t="s">
        <v>14</v>
      </c>
      <c r="C852" s="9" t="s">
        <v>18</v>
      </c>
      <c r="D852" s="13" t="s">
        <v>1185</v>
      </c>
      <c r="E852" s="10">
        <v>1</v>
      </c>
      <c r="F852" s="10">
        <v>104.82</v>
      </c>
      <c r="G852" s="11">
        <f>ROUND(E852*F852,2)</f>
        <v>104.82</v>
      </c>
    </row>
    <row r="853" spans="1:7" ht="292.5" x14ac:dyDescent="0.25">
      <c r="A853" s="12"/>
      <c r="B853" s="12"/>
      <c r="C853" s="12"/>
      <c r="D853" s="13" t="s">
        <v>1186</v>
      </c>
      <c r="E853" s="12"/>
      <c r="F853" s="12"/>
      <c r="G853" s="12"/>
    </row>
    <row r="854" spans="1:7" x14ac:dyDescent="0.25">
      <c r="A854" s="8" t="s">
        <v>1187</v>
      </c>
      <c r="B854" s="9" t="s">
        <v>14</v>
      </c>
      <c r="C854" s="9" t="s">
        <v>18</v>
      </c>
      <c r="D854" s="13" t="s">
        <v>1188</v>
      </c>
      <c r="E854" s="10">
        <v>2</v>
      </c>
      <c r="F854" s="10">
        <v>92.81</v>
      </c>
      <c r="G854" s="11">
        <f>ROUND(E854*F854,2)</f>
        <v>185.62</v>
      </c>
    </row>
    <row r="855" spans="1:7" ht="292.5" x14ac:dyDescent="0.25">
      <c r="A855" s="12"/>
      <c r="B855" s="12"/>
      <c r="C855" s="12"/>
      <c r="D855" s="13" t="s">
        <v>1189</v>
      </c>
      <c r="E855" s="12"/>
      <c r="F855" s="12"/>
      <c r="G855" s="12"/>
    </row>
    <row r="856" spans="1:7" x14ac:dyDescent="0.25">
      <c r="A856" s="8" t="s">
        <v>1190</v>
      </c>
      <c r="B856" s="9" t="s">
        <v>14</v>
      </c>
      <c r="C856" s="9" t="s">
        <v>18</v>
      </c>
      <c r="D856" s="13" t="s">
        <v>1191</v>
      </c>
      <c r="E856" s="10">
        <v>1</v>
      </c>
      <c r="F856" s="10">
        <v>80.81</v>
      </c>
      <c r="G856" s="11">
        <f>ROUND(E856*F856,2)</f>
        <v>80.81</v>
      </c>
    </row>
    <row r="857" spans="1:7" ht="292.5" x14ac:dyDescent="0.25">
      <c r="A857" s="12"/>
      <c r="B857" s="12"/>
      <c r="C857" s="12"/>
      <c r="D857" s="13" t="s">
        <v>1192</v>
      </c>
      <c r="E857" s="12"/>
      <c r="F857" s="12"/>
      <c r="G857" s="12"/>
    </row>
    <row r="858" spans="1:7" x14ac:dyDescent="0.25">
      <c r="A858" s="8" t="s">
        <v>1193</v>
      </c>
      <c r="B858" s="9" t="s">
        <v>14</v>
      </c>
      <c r="C858" s="9" t="s">
        <v>18</v>
      </c>
      <c r="D858" s="13" t="s">
        <v>1194</v>
      </c>
      <c r="E858" s="10">
        <v>1</v>
      </c>
      <c r="F858" s="10">
        <v>72.81</v>
      </c>
      <c r="G858" s="11">
        <f>ROUND(E858*F858,2)</f>
        <v>72.81</v>
      </c>
    </row>
    <row r="859" spans="1:7" ht="292.5" x14ac:dyDescent="0.25">
      <c r="A859" s="12"/>
      <c r="B859" s="12"/>
      <c r="C859" s="12"/>
      <c r="D859" s="13" t="s">
        <v>1195</v>
      </c>
      <c r="E859" s="12"/>
      <c r="F859" s="12"/>
      <c r="G859" s="12"/>
    </row>
    <row r="860" spans="1:7" x14ac:dyDescent="0.25">
      <c r="A860" s="8" t="s">
        <v>1196</v>
      </c>
      <c r="B860" s="9" t="s">
        <v>14</v>
      </c>
      <c r="C860" s="9" t="s">
        <v>18</v>
      </c>
      <c r="D860" s="13" t="s">
        <v>1197</v>
      </c>
      <c r="E860" s="10">
        <v>17</v>
      </c>
      <c r="F860" s="10">
        <v>103.72</v>
      </c>
      <c r="G860" s="11">
        <f>ROUND(E860*F860,2)</f>
        <v>1763.24</v>
      </c>
    </row>
    <row r="861" spans="1:7" ht="225" x14ac:dyDescent="0.25">
      <c r="A861" s="12"/>
      <c r="B861" s="12"/>
      <c r="C861" s="12"/>
      <c r="D861" s="13" t="s">
        <v>1198</v>
      </c>
      <c r="E861" s="12"/>
      <c r="F861" s="12"/>
      <c r="G861" s="12"/>
    </row>
    <row r="862" spans="1:7" x14ac:dyDescent="0.25">
      <c r="A862" s="8" t="s">
        <v>1199</v>
      </c>
      <c r="B862" s="9" t="s">
        <v>14</v>
      </c>
      <c r="C862" s="9" t="s">
        <v>18</v>
      </c>
      <c r="D862" s="13" t="s">
        <v>1200</v>
      </c>
      <c r="E862" s="10">
        <v>1</v>
      </c>
      <c r="F862" s="10">
        <v>94.95</v>
      </c>
      <c r="G862" s="11">
        <f>ROUND(E862*F862,2)</f>
        <v>94.95</v>
      </c>
    </row>
    <row r="863" spans="1:7" ht="213.75" x14ac:dyDescent="0.25">
      <c r="A863" s="12"/>
      <c r="B863" s="12"/>
      <c r="C863" s="12"/>
      <c r="D863" s="13" t="s">
        <v>1201</v>
      </c>
      <c r="E863" s="12"/>
      <c r="F863" s="12"/>
      <c r="G863" s="12"/>
    </row>
    <row r="864" spans="1:7" x14ac:dyDescent="0.25">
      <c r="A864" s="8" t="s">
        <v>1202</v>
      </c>
      <c r="B864" s="9" t="s">
        <v>14</v>
      </c>
      <c r="C864" s="9" t="s">
        <v>18</v>
      </c>
      <c r="D864" s="13" t="s">
        <v>1203</v>
      </c>
      <c r="E864" s="10">
        <v>1</v>
      </c>
      <c r="F864" s="10">
        <v>108.02</v>
      </c>
      <c r="G864" s="11">
        <f>ROUND(E864*F864,2)</f>
        <v>108.02</v>
      </c>
    </row>
    <row r="865" spans="1:7" ht="213.75" x14ac:dyDescent="0.25">
      <c r="A865" s="12"/>
      <c r="B865" s="12"/>
      <c r="C865" s="12"/>
      <c r="D865" s="13" t="s">
        <v>1204</v>
      </c>
      <c r="E865" s="12"/>
      <c r="F865" s="12"/>
      <c r="G865" s="12"/>
    </row>
    <row r="866" spans="1:7" x14ac:dyDescent="0.25">
      <c r="A866" s="8" t="s">
        <v>1205</v>
      </c>
      <c r="B866" s="9" t="s">
        <v>14</v>
      </c>
      <c r="C866" s="9" t="s">
        <v>18</v>
      </c>
      <c r="D866" s="13" t="s">
        <v>1206</v>
      </c>
      <c r="E866" s="10">
        <v>22</v>
      </c>
      <c r="F866" s="10">
        <v>228.04</v>
      </c>
      <c r="G866" s="11">
        <f>ROUND(E866*F866,2)</f>
        <v>5016.88</v>
      </c>
    </row>
    <row r="867" spans="1:7" ht="247.5" x14ac:dyDescent="0.25">
      <c r="A867" s="12"/>
      <c r="B867" s="12"/>
      <c r="C867" s="12"/>
      <c r="D867" s="13" t="s">
        <v>1207</v>
      </c>
      <c r="E867" s="12"/>
      <c r="F867" s="12"/>
      <c r="G867" s="12"/>
    </row>
    <row r="868" spans="1:7" x14ac:dyDescent="0.25">
      <c r="A868" s="12"/>
      <c r="B868" s="12"/>
      <c r="C868" s="12"/>
      <c r="D868" s="23" t="s">
        <v>1208</v>
      </c>
      <c r="E868" s="10">
        <v>1</v>
      </c>
      <c r="F868" s="15">
        <f>G832+G834+G836+G838+G840+G842+G844+G846+G848+G850+G852+G854+G856+G858+G860+G862+G864+G866</f>
        <v>21494.22</v>
      </c>
      <c r="G868" s="15">
        <f>ROUND(E868*F868,2)</f>
        <v>21494.22</v>
      </c>
    </row>
    <row r="869" spans="1:7" ht="0.95" customHeight="1" x14ac:dyDescent="0.25">
      <c r="A869" s="16"/>
      <c r="B869" s="16"/>
      <c r="C869" s="16"/>
      <c r="D869" s="24"/>
      <c r="E869" s="16"/>
      <c r="F869" s="16"/>
      <c r="G869" s="16"/>
    </row>
    <row r="870" spans="1:7" x14ac:dyDescent="0.25">
      <c r="A870" s="12"/>
      <c r="B870" s="12"/>
      <c r="C870" s="12"/>
      <c r="D870" s="23" t="s">
        <v>1209</v>
      </c>
      <c r="E870" s="14">
        <v>1</v>
      </c>
      <c r="F870" s="15">
        <f>G804+G831</f>
        <v>36291.53</v>
      </c>
      <c r="G870" s="15">
        <f>ROUND(E870*F870,2)</f>
        <v>36291.53</v>
      </c>
    </row>
    <row r="871" spans="1:7" ht="0.95" customHeight="1" x14ac:dyDescent="0.25">
      <c r="A871" s="16"/>
      <c r="B871" s="16"/>
      <c r="C871" s="16"/>
      <c r="D871" s="24"/>
      <c r="E871" s="16"/>
      <c r="F871" s="16"/>
      <c r="G871" s="16"/>
    </row>
    <row r="872" spans="1:7" x14ac:dyDescent="0.25">
      <c r="A872" s="5" t="s">
        <v>1210</v>
      </c>
      <c r="B872" s="5" t="s">
        <v>10</v>
      </c>
      <c r="C872" s="5" t="s">
        <v>11</v>
      </c>
      <c r="D872" s="22" t="s">
        <v>1211</v>
      </c>
      <c r="E872" s="6">
        <f>E948</f>
        <v>1</v>
      </c>
      <c r="F872" s="7">
        <f>F948</f>
        <v>20104.89</v>
      </c>
      <c r="G872" s="7">
        <f>G948</f>
        <v>20104.89</v>
      </c>
    </row>
    <row r="873" spans="1:7" x14ac:dyDescent="0.25">
      <c r="A873" s="17" t="s">
        <v>1212</v>
      </c>
      <c r="B873" s="17" t="s">
        <v>10</v>
      </c>
      <c r="C873" s="17" t="s">
        <v>11</v>
      </c>
      <c r="D873" s="25" t="s">
        <v>1213</v>
      </c>
      <c r="E873" s="18">
        <f>E878</f>
        <v>1</v>
      </c>
      <c r="F873" s="18">
        <f>F878</f>
        <v>0</v>
      </c>
      <c r="G873" s="18">
        <f>G878</f>
        <v>0</v>
      </c>
    </row>
    <row r="874" spans="1:7" x14ac:dyDescent="0.25">
      <c r="A874" s="8" t="s">
        <v>1214</v>
      </c>
      <c r="B874" s="9" t="s">
        <v>14</v>
      </c>
      <c r="C874" s="9" t="s">
        <v>159</v>
      </c>
      <c r="D874" s="13" t="s">
        <v>1215</v>
      </c>
      <c r="E874" s="10">
        <v>1</v>
      </c>
      <c r="F874" s="10">
        <v>0</v>
      </c>
      <c r="G874" s="11">
        <f>ROUND(E874*F874,2)</f>
        <v>0</v>
      </c>
    </row>
    <row r="875" spans="1:7" ht="213.75" x14ac:dyDescent="0.25">
      <c r="A875" s="12"/>
      <c r="B875" s="12"/>
      <c r="C875" s="12"/>
      <c r="D875" s="13" t="s">
        <v>1216</v>
      </c>
      <c r="E875" s="12"/>
      <c r="F875" s="12"/>
      <c r="G875" s="12"/>
    </row>
    <row r="876" spans="1:7" x14ac:dyDescent="0.25">
      <c r="A876" s="8" t="s">
        <v>1217</v>
      </c>
      <c r="B876" s="9" t="s">
        <v>14</v>
      </c>
      <c r="C876" s="9" t="s">
        <v>159</v>
      </c>
      <c r="D876" s="13" t="s">
        <v>1218</v>
      </c>
      <c r="E876" s="10">
        <v>1</v>
      </c>
      <c r="F876" s="10">
        <v>0</v>
      </c>
      <c r="G876" s="11">
        <f>ROUND(E876*F876,2)</f>
        <v>0</v>
      </c>
    </row>
    <row r="877" spans="1:7" ht="45" x14ac:dyDescent="0.25">
      <c r="A877" s="12"/>
      <c r="B877" s="12"/>
      <c r="C877" s="12"/>
      <c r="D877" s="13" t="s">
        <v>1219</v>
      </c>
      <c r="E877" s="12"/>
      <c r="F877" s="12"/>
      <c r="G877" s="12"/>
    </row>
    <row r="878" spans="1:7" x14ac:dyDescent="0.25">
      <c r="A878" s="12"/>
      <c r="B878" s="12"/>
      <c r="C878" s="12"/>
      <c r="D878" s="23" t="s">
        <v>1220</v>
      </c>
      <c r="E878" s="10">
        <v>1</v>
      </c>
      <c r="F878" s="15">
        <f>G874+G876</f>
        <v>0</v>
      </c>
      <c r="G878" s="15">
        <f>ROUND(E878*F878,2)</f>
        <v>0</v>
      </c>
    </row>
    <row r="879" spans="1:7" ht="0.95" customHeight="1" x14ac:dyDescent="0.25">
      <c r="A879" s="16"/>
      <c r="B879" s="16"/>
      <c r="C879" s="16"/>
      <c r="D879" s="24"/>
      <c r="E879" s="16"/>
      <c r="F879" s="16"/>
      <c r="G879" s="16"/>
    </row>
    <row r="880" spans="1:7" x14ac:dyDescent="0.25">
      <c r="A880" s="17" t="s">
        <v>1221</v>
      </c>
      <c r="B880" s="17" t="s">
        <v>10</v>
      </c>
      <c r="C880" s="17" t="s">
        <v>11</v>
      </c>
      <c r="D880" s="25" t="s">
        <v>1222</v>
      </c>
      <c r="E880" s="18">
        <f>E891</f>
        <v>1</v>
      </c>
      <c r="F880" s="18">
        <f>F891</f>
        <v>5207.13</v>
      </c>
      <c r="G880" s="18">
        <f>G891</f>
        <v>5207.13</v>
      </c>
    </row>
    <row r="881" spans="1:7" x14ac:dyDescent="0.25">
      <c r="A881" s="8" t="s">
        <v>1223</v>
      </c>
      <c r="B881" s="9" t="s">
        <v>14</v>
      </c>
      <c r="C881" s="9" t="s">
        <v>50</v>
      </c>
      <c r="D881" s="13" t="s">
        <v>1224</v>
      </c>
      <c r="E881" s="10">
        <v>103</v>
      </c>
      <c r="F881" s="10">
        <v>13.03</v>
      </c>
      <c r="G881" s="11">
        <f>ROUND(E881*F881,2)</f>
        <v>1342.09</v>
      </c>
    </row>
    <row r="882" spans="1:7" ht="135" x14ac:dyDescent="0.25">
      <c r="A882" s="12"/>
      <c r="B882" s="12"/>
      <c r="C882" s="12"/>
      <c r="D882" s="13" t="s">
        <v>1225</v>
      </c>
      <c r="E882" s="12"/>
      <c r="F882" s="12"/>
      <c r="G882" s="12"/>
    </row>
    <row r="883" spans="1:7" ht="22.5" x14ac:dyDescent="0.25">
      <c r="A883" s="8" t="s">
        <v>1226</v>
      </c>
      <c r="B883" s="9" t="s">
        <v>14</v>
      </c>
      <c r="C883" s="9" t="s">
        <v>50</v>
      </c>
      <c r="D883" s="13" t="s">
        <v>1227</v>
      </c>
      <c r="E883" s="10">
        <v>88</v>
      </c>
      <c r="F883" s="10">
        <v>29.11</v>
      </c>
      <c r="G883" s="11">
        <f>ROUND(E883*F883,2)</f>
        <v>2561.6799999999998</v>
      </c>
    </row>
    <row r="884" spans="1:7" ht="135" x14ac:dyDescent="0.25">
      <c r="A884" s="12"/>
      <c r="B884" s="12"/>
      <c r="C884" s="12"/>
      <c r="D884" s="13" t="s">
        <v>1228</v>
      </c>
      <c r="E884" s="12"/>
      <c r="F884" s="12"/>
      <c r="G884" s="12"/>
    </row>
    <row r="885" spans="1:7" ht="22.5" x14ac:dyDescent="0.25">
      <c r="A885" s="8" t="s">
        <v>1229</v>
      </c>
      <c r="B885" s="9" t="s">
        <v>14</v>
      </c>
      <c r="C885" s="9" t="s">
        <v>18</v>
      </c>
      <c r="D885" s="13" t="s">
        <v>1230</v>
      </c>
      <c r="E885" s="10">
        <v>12</v>
      </c>
      <c r="F885" s="10">
        <v>75</v>
      </c>
      <c r="G885" s="11">
        <f>ROUND(E885*F885,2)</f>
        <v>900</v>
      </c>
    </row>
    <row r="886" spans="1:7" ht="90" x14ac:dyDescent="0.25">
      <c r="A886" s="12"/>
      <c r="B886" s="12"/>
      <c r="C886" s="12"/>
      <c r="D886" s="13" t="s">
        <v>1231</v>
      </c>
      <c r="E886" s="12"/>
      <c r="F886" s="12"/>
      <c r="G886" s="12"/>
    </row>
    <row r="887" spans="1:7" ht="22.5" x14ac:dyDescent="0.25">
      <c r="A887" s="8" t="s">
        <v>1232</v>
      </c>
      <c r="B887" s="9" t="s">
        <v>14</v>
      </c>
      <c r="C887" s="9" t="s">
        <v>50</v>
      </c>
      <c r="D887" s="13" t="s">
        <v>1233</v>
      </c>
      <c r="E887" s="10">
        <v>6</v>
      </c>
      <c r="F887" s="10">
        <v>29.04</v>
      </c>
      <c r="G887" s="11">
        <f>ROUND(E887*F887,2)</f>
        <v>174.24</v>
      </c>
    </row>
    <row r="888" spans="1:7" ht="112.5" x14ac:dyDescent="0.25">
      <c r="A888" s="12"/>
      <c r="B888" s="12"/>
      <c r="C888" s="12"/>
      <c r="D888" s="13" t="s">
        <v>1234</v>
      </c>
      <c r="E888" s="12"/>
      <c r="F888" s="12"/>
      <c r="G888" s="12"/>
    </row>
    <row r="889" spans="1:7" x14ac:dyDescent="0.25">
      <c r="A889" s="8" t="s">
        <v>1235</v>
      </c>
      <c r="B889" s="9" t="s">
        <v>14</v>
      </c>
      <c r="C889" s="9" t="s">
        <v>18</v>
      </c>
      <c r="D889" s="13" t="s">
        <v>1236</v>
      </c>
      <c r="E889" s="10">
        <v>8</v>
      </c>
      <c r="F889" s="10">
        <v>28.64</v>
      </c>
      <c r="G889" s="11">
        <f>ROUND(E889*F889,2)</f>
        <v>229.12</v>
      </c>
    </row>
    <row r="890" spans="1:7" ht="78.75" x14ac:dyDescent="0.25">
      <c r="A890" s="12"/>
      <c r="B890" s="12"/>
      <c r="C890" s="12"/>
      <c r="D890" s="13" t="s">
        <v>1237</v>
      </c>
      <c r="E890" s="12"/>
      <c r="F890" s="12"/>
      <c r="G890" s="12"/>
    </row>
    <row r="891" spans="1:7" x14ac:dyDescent="0.25">
      <c r="A891" s="12"/>
      <c r="B891" s="12"/>
      <c r="C891" s="12"/>
      <c r="D891" s="23" t="s">
        <v>1238</v>
      </c>
      <c r="E891" s="10">
        <v>1</v>
      </c>
      <c r="F891" s="15">
        <f>G881+G883+G885+G887+G889</f>
        <v>5207.13</v>
      </c>
      <c r="G891" s="15">
        <f>ROUND(E891*F891,2)</f>
        <v>5207.13</v>
      </c>
    </row>
    <row r="892" spans="1:7" ht="0.95" customHeight="1" x14ac:dyDescent="0.25">
      <c r="A892" s="16"/>
      <c r="B892" s="16"/>
      <c r="C892" s="16"/>
      <c r="D892" s="24"/>
      <c r="E892" s="16"/>
      <c r="F892" s="16"/>
      <c r="G892" s="16"/>
    </row>
    <row r="893" spans="1:7" x14ac:dyDescent="0.25">
      <c r="A893" s="17" t="s">
        <v>1239</v>
      </c>
      <c r="B893" s="17" t="s">
        <v>10</v>
      </c>
      <c r="C893" s="17" t="s">
        <v>11</v>
      </c>
      <c r="D893" s="25" t="s">
        <v>1240</v>
      </c>
      <c r="E893" s="18">
        <f>E908</f>
        <v>1</v>
      </c>
      <c r="F893" s="18">
        <f>F908</f>
        <v>2377.34</v>
      </c>
      <c r="G893" s="18">
        <f>G908</f>
        <v>2377.34</v>
      </c>
    </row>
    <row r="894" spans="1:7" x14ac:dyDescent="0.25">
      <c r="A894" s="8" t="s">
        <v>1241</v>
      </c>
      <c r="B894" s="9" t="s">
        <v>14</v>
      </c>
      <c r="C894" s="9" t="s">
        <v>50</v>
      </c>
      <c r="D894" s="13" t="s">
        <v>1242</v>
      </c>
      <c r="E894" s="10">
        <v>23</v>
      </c>
      <c r="F894" s="10">
        <v>15.14</v>
      </c>
      <c r="G894" s="11">
        <f>ROUND(E894*F894,2)</f>
        <v>348.22</v>
      </c>
    </row>
    <row r="895" spans="1:7" ht="112.5" x14ac:dyDescent="0.25">
      <c r="A895" s="12"/>
      <c r="B895" s="12"/>
      <c r="C895" s="12"/>
      <c r="D895" s="13" t="s">
        <v>1243</v>
      </c>
      <c r="E895" s="12"/>
      <c r="F895" s="12"/>
      <c r="G895" s="12"/>
    </row>
    <row r="896" spans="1:7" x14ac:dyDescent="0.25">
      <c r="A896" s="8" t="s">
        <v>1244</v>
      </c>
      <c r="B896" s="9" t="s">
        <v>14</v>
      </c>
      <c r="C896" s="9" t="s">
        <v>50</v>
      </c>
      <c r="D896" s="13" t="s">
        <v>1245</v>
      </c>
      <c r="E896" s="10">
        <v>28</v>
      </c>
      <c r="F896" s="10">
        <v>10.07</v>
      </c>
      <c r="G896" s="11">
        <f>ROUND(E896*F896,2)</f>
        <v>281.95999999999998</v>
      </c>
    </row>
    <row r="897" spans="1:7" ht="112.5" x14ac:dyDescent="0.25">
      <c r="A897" s="12"/>
      <c r="B897" s="12"/>
      <c r="C897" s="12"/>
      <c r="D897" s="13" t="s">
        <v>1246</v>
      </c>
      <c r="E897" s="12"/>
      <c r="F897" s="12"/>
      <c r="G897" s="12"/>
    </row>
    <row r="898" spans="1:7" x14ac:dyDescent="0.25">
      <c r="A898" s="8" t="s">
        <v>1247</v>
      </c>
      <c r="B898" s="9" t="s">
        <v>14</v>
      </c>
      <c r="C898" s="9" t="s">
        <v>50</v>
      </c>
      <c r="D898" s="13" t="s">
        <v>1248</v>
      </c>
      <c r="E898" s="10">
        <v>50</v>
      </c>
      <c r="F898" s="10">
        <v>7.79</v>
      </c>
      <c r="G898" s="11">
        <f>ROUND(E898*F898,2)</f>
        <v>389.5</v>
      </c>
    </row>
    <row r="899" spans="1:7" ht="112.5" x14ac:dyDescent="0.25">
      <c r="A899" s="12"/>
      <c r="B899" s="12"/>
      <c r="C899" s="12"/>
      <c r="D899" s="13" t="s">
        <v>1249</v>
      </c>
      <c r="E899" s="12"/>
      <c r="F899" s="12"/>
      <c r="G899" s="12"/>
    </row>
    <row r="900" spans="1:7" x14ac:dyDescent="0.25">
      <c r="A900" s="8" t="s">
        <v>1250</v>
      </c>
      <c r="B900" s="9" t="s">
        <v>14</v>
      </c>
      <c r="C900" s="9" t="s">
        <v>18</v>
      </c>
      <c r="D900" s="13" t="s">
        <v>1251</v>
      </c>
      <c r="E900" s="10">
        <v>1</v>
      </c>
      <c r="F900" s="10">
        <v>106.26</v>
      </c>
      <c r="G900" s="11">
        <f>ROUND(E900*F900,2)</f>
        <v>106.26</v>
      </c>
    </row>
    <row r="901" spans="1:7" ht="135" x14ac:dyDescent="0.25">
      <c r="A901" s="12"/>
      <c r="B901" s="12"/>
      <c r="C901" s="12"/>
      <c r="D901" s="13" t="s">
        <v>1252</v>
      </c>
      <c r="E901" s="12"/>
      <c r="F901" s="12"/>
      <c r="G901" s="12"/>
    </row>
    <row r="902" spans="1:7" x14ac:dyDescent="0.25">
      <c r="A902" s="8" t="s">
        <v>1253</v>
      </c>
      <c r="B902" s="9" t="s">
        <v>14</v>
      </c>
      <c r="C902" s="9" t="s">
        <v>18</v>
      </c>
      <c r="D902" s="13" t="s">
        <v>1254</v>
      </c>
      <c r="E902" s="10">
        <v>3</v>
      </c>
      <c r="F902" s="10">
        <v>47.2</v>
      </c>
      <c r="G902" s="11">
        <f>ROUND(E902*F902,2)</f>
        <v>141.6</v>
      </c>
    </row>
    <row r="903" spans="1:7" ht="90" x14ac:dyDescent="0.25">
      <c r="A903" s="12"/>
      <c r="B903" s="12"/>
      <c r="C903" s="12"/>
      <c r="D903" s="13" t="s">
        <v>1255</v>
      </c>
      <c r="E903" s="12"/>
      <c r="F903" s="12"/>
      <c r="G903" s="12"/>
    </row>
    <row r="904" spans="1:7" ht="22.5" x14ac:dyDescent="0.25">
      <c r="A904" s="8" t="s">
        <v>1256</v>
      </c>
      <c r="B904" s="9" t="s">
        <v>14</v>
      </c>
      <c r="C904" s="9" t="s">
        <v>18</v>
      </c>
      <c r="D904" s="13" t="s">
        <v>1257</v>
      </c>
      <c r="E904" s="10">
        <v>2</v>
      </c>
      <c r="F904" s="10">
        <v>54.96</v>
      </c>
      <c r="G904" s="11">
        <f>ROUND(E904*F904,2)</f>
        <v>109.92</v>
      </c>
    </row>
    <row r="905" spans="1:7" ht="101.25" x14ac:dyDescent="0.25">
      <c r="A905" s="12"/>
      <c r="B905" s="12"/>
      <c r="C905" s="12"/>
      <c r="D905" s="13" t="s">
        <v>1258</v>
      </c>
      <c r="E905" s="12"/>
      <c r="F905" s="12"/>
      <c r="G905" s="12"/>
    </row>
    <row r="906" spans="1:7" ht="22.5" x14ac:dyDescent="0.25">
      <c r="A906" s="8" t="s">
        <v>1259</v>
      </c>
      <c r="B906" s="9" t="s">
        <v>14</v>
      </c>
      <c r="C906" s="9" t="s">
        <v>50</v>
      </c>
      <c r="D906" s="13" t="s">
        <v>1260</v>
      </c>
      <c r="E906" s="10">
        <v>14</v>
      </c>
      <c r="F906" s="10">
        <v>71.42</v>
      </c>
      <c r="G906" s="11">
        <f>ROUND(E906*F906,2)</f>
        <v>999.88</v>
      </c>
    </row>
    <row r="907" spans="1:7" ht="90" x14ac:dyDescent="0.25">
      <c r="A907" s="12"/>
      <c r="B907" s="12"/>
      <c r="C907" s="12"/>
      <c r="D907" s="13" t="s">
        <v>1261</v>
      </c>
      <c r="E907" s="12"/>
      <c r="F907" s="12"/>
      <c r="G907" s="12"/>
    </row>
    <row r="908" spans="1:7" x14ac:dyDescent="0.25">
      <c r="A908" s="12"/>
      <c r="B908" s="12"/>
      <c r="C908" s="12"/>
      <c r="D908" s="23" t="s">
        <v>1262</v>
      </c>
      <c r="E908" s="10">
        <v>1</v>
      </c>
      <c r="F908" s="15">
        <f>G894+G896+G898+G900+G902+G904+G906</f>
        <v>2377.34</v>
      </c>
      <c r="G908" s="15">
        <f>ROUND(E908*F908,2)</f>
        <v>2377.34</v>
      </c>
    </row>
    <row r="909" spans="1:7" ht="0.95" customHeight="1" x14ac:dyDescent="0.25">
      <c r="A909" s="16"/>
      <c r="B909" s="16"/>
      <c r="C909" s="16"/>
      <c r="D909" s="24"/>
      <c r="E909" s="16"/>
      <c r="F909" s="16"/>
      <c r="G909" s="16"/>
    </row>
    <row r="910" spans="1:7" x14ac:dyDescent="0.25">
      <c r="A910" s="17" t="s">
        <v>1263</v>
      </c>
      <c r="B910" s="17" t="s">
        <v>10</v>
      </c>
      <c r="C910" s="17" t="s">
        <v>11</v>
      </c>
      <c r="D910" s="25" t="s">
        <v>1264</v>
      </c>
      <c r="E910" s="18">
        <f>E927</f>
        <v>1</v>
      </c>
      <c r="F910" s="18">
        <f>F927</f>
        <v>6867.67</v>
      </c>
      <c r="G910" s="18">
        <f>G927</f>
        <v>6867.67</v>
      </c>
    </row>
    <row r="911" spans="1:7" x14ac:dyDescent="0.25">
      <c r="A911" s="8" t="s">
        <v>1265</v>
      </c>
      <c r="B911" s="9" t="s">
        <v>14</v>
      </c>
      <c r="C911" s="9" t="s">
        <v>50</v>
      </c>
      <c r="D911" s="13" t="s">
        <v>1266</v>
      </c>
      <c r="E911" s="10">
        <v>162</v>
      </c>
      <c r="F911" s="10">
        <v>20.420000000000002</v>
      </c>
      <c r="G911" s="11">
        <f>ROUND(E911*F911,2)</f>
        <v>3308.04</v>
      </c>
    </row>
    <row r="912" spans="1:7" ht="146.25" x14ac:dyDescent="0.25">
      <c r="A912" s="12"/>
      <c r="B912" s="12"/>
      <c r="C912" s="12"/>
      <c r="D912" s="13" t="s">
        <v>1267</v>
      </c>
      <c r="E912" s="12"/>
      <c r="F912" s="12"/>
      <c r="G912" s="12"/>
    </row>
    <row r="913" spans="1:7" ht="22.5" x14ac:dyDescent="0.25">
      <c r="A913" s="8" t="s">
        <v>1226</v>
      </c>
      <c r="B913" s="9" t="s">
        <v>14</v>
      </c>
      <c r="C913" s="9" t="s">
        <v>50</v>
      </c>
      <c r="D913" s="13" t="s">
        <v>1227</v>
      </c>
      <c r="E913" s="10">
        <v>5</v>
      </c>
      <c r="F913" s="10">
        <v>29.11</v>
      </c>
      <c r="G913" s="11">
        <f>ROUND(E913*F913,2)</f>
        <v>145.55000000000001</v>
      </c>
    </row>
    <row r="914" spans="1:7" ht="135" x14ac:dyDescent="0.25">
      <c r="A914" s="12"/>
      <c r="B914" s="12"/>
      <c r="C914" s="12"/>
      <c r="D914" s="13" t="s">
        <v>1228</v>
      </c>
      <c r="E914" s="12"/>
      <c r="F914" s="12"/>
      <c r="G914" s="12"/>
    </row>
    <row r="915" spans="1:7" x14ac:dyDescent="0.25">
      <c r="A915" s="8" t="s">
        <v>1235</v>
      </c>
      <c r="B915" s="9" t="s">
        <v>14</v>
      </c>
      <c r="C915" s="9" t="s">
        <v>18</v>
      </c>
      <c r="D915" s="13" t="s">
        <v>1236</v>
      </c>
      <c r="E915" s="10">
        <v>8</v>
      </c>
      <c r="F915" s="10">
        <v>28.64</v>
      </c>
      <c r="G915" s="11">
        <f>ROUND(E915*F915,2)</f>
        <v>229.12</v>
      </c>
    </row>
    <row r="916" spans="1:7" ht="78.75" x14ac:dyDescent="0.25">
      <c r="A916" s="12"/>
      <c r="B916" s="12"/>
      <c r="C916" s="12"/>
      <c r="D916" s="13" t="s">
        <v>1237</v>
      </c>
      <c r="E916" s="12"/>
      <c r="F916" s="12"/>
      <c r="G916" s="12"/>
    </row>
    <row r="917" spans="1:7" x14ac:dyDescent="0.25">
      <c r="A917" s="8" t="s">
        <v>1268</v>
      </c>
      <c r="B917" s="9" t="s">
        <v>14</v>
      </c>
      <c r="C917" s="9" t="s">
        <v>18</v>
      </c>
      <c r="D917" s="13" t="s">
        <v>1269</v>
      </c>
      <c r="E917" s="10">
        <v>5</v>
      </c>
      <c r="F917" s="10">
        <v>84</v>
      </c>
      <c r="G917" s="11">
        <f>ROUND(E917*F917,2)</f>
        <v>420</v>
      </c>
    </row>
    <row r="918" spans="1:7" ht="135" x14ac:dyDescent="0.25">
      <c r="A918" s="12"/>
      <c r="B918" s="12"/>
      <c r="C918" s="12"/>
      <c r="D918" s="13" t="s">
        <v>1270</v>
      </c>
      <c r="E918" s="12"/>
      <c r="F918" s="12"/>
      <c r="G918" s="12"/>
    </row>
    <row r="919" spans="1:7" x14ac:dyDescent="0.25">
      <c r="A919" s="8" t="s">
        <v>1271</v>
      </c>
      <c r="B919" s="9" t="s">
        <v>14</v>
      </c>
      <c r="C919" s="9" t="s">
        <v>18</v>
      </c>
      <c r="D919" s="13" t="s">
        <v>1272</v>
      </c>
      <c r="E919" s="10">
        <v>4</v>
      </c>
      <c r="F919" s="10">
        <v>101.6</v>
      </c>
      <c r="G919" s="11">
        <f>ROUND(E919*F919,2)</f>
        <v>406.4</v>
      </c>
    </row>
    <row r="920" spans="1:7" ht="146.25" x14ac:dyDescent="0.25">
      <c r="A920" s="12"/>
      <c r="B920" s="12"/>
      <c r="C920" s="12"/>
      <c r="D920" s="13" t="s">
        <v>1273</v>
      </c>
      <c r="E920" s="12"/>
      <c r="F920" s="12"/>
      <c r="G920" s="12"/>
    </row>
    <row r="921" spans="1:7" x14ac:dyDescent="0.25">
      <c r="A921" s="8" t="s">
        <v>1274</v>
      </c>
      <c r="B921" s="9" t="s">
        <v>14</v>
      </c>
      <c r="C921" s="9" t="s">
        <v>18</v>
      </c>
      <c r="D921" s="13" t="s">
        <v>1275</v>
      </c>
      <c r="E921" s="10">
        <v>11</v>
      </c>
      <c r="F921" s="10">
        <v>112.16</v>
      </c>
      <c r="G921" s="11">
        <f>ROUND(E921*F921,2)</f>
        <v>1233.76</v>
      </c>
    </row>
    <row r="922" spans="1:7" ht="157.5" x14ac:dyDescent="0.25">
      <c r="A922" s="12"/>
      <c r="B922" s="12"/>
      <c r="C922" s="12"/>
      <c r="D922" s="13" t="s">
        <v>1276</v>
      </c>
      <c r="E922" s="12"/>
      <c r="F922" s="12"/>
      <c r="G922" s="12"/>
    </row>
    <row r="923" spans="1:7" ht="22.5" x14ac:dyDescent="0.25">
      <c r="A923" s="8" t="s">
        <v>1277</v>
      </c>
      <c r="B923" s="9" t="s">
        <v>14</v>
      </c>
      <c r="C923" s="9" t="s">
        <v>18</v>
      </c>
      <c r="D923" s="13" t="s">
        <v>1278</v>
      </c>
      <c r="E923" s="10">
        <v>5</v>
      </c>
      <c r="F923" s="10">
        <v>188.16</v>
      </c>
      <c r="G923" s="11">
        <f>ROUND(E923*F923,2)</f>
        <v>940.8</v>
      </c>
    </row>
    <row r="924" spans="1:7" ht="157.5" x14ac:dyDescent="0.25">
      <c r="A924" s="12"/>
      <c r="B924" s="12"/>
      <c r="C924" s="12"/>
      <c r="D924" s="13" t="s">
        <v>1279</v>
      </c>
      <c r="E924" s="12"/>
      <c r="F924" s="12"/>
      <c r="G924" s="12"/>
    </row>
    <row r="925" spans="1:7" x14ac:dyDescent="0.25">
      <c r="A925" s="8" t="s">
        <v>1280</v>
      </c>
      <c r="B925" s="9" t="s">
        <v>14</v>
      </c>
      <c r="C925" s="9" t="s">
        <v>4</v>
      </c>
      <c r="D925" s="13" t="s">
        <v>1281</v>
      </c>
      <c r="E925" s="10">
        <v>2</v>
      </c>
      <c r="F925" s="10">
        <v>92</v>
      </c>
      <c r="G925" s="11">
        <f>ROUND(E925*F925,2)</f>
        <v>184</v>
      </c>
    </row>
    <row r="926" spans="1:7" ht="123.75" x14ac:dyDescent="0.25">
      <c r="A926" s="12"/>
      <c r="B926" s="12"/>
      <c r="C926" s="12"/>
      <c r="D926" s="13" t="s">
        <v>1282</v>
      </c>
      <c r="E926" s="12"/>
      <c r="F926" s="12"/>
      <c r="G926" s="12"/>
    </row>
    <row r="927" spans="1:7" x14ac:dyDescent="0.25">
      <c r="A927" s="12"/>
      <c r="B927" s="12"/>
      <c r="C927" s="12"/>
      <c r="D927" s="23" t="s">
        <v>1283</v>
      </c>
      <c r="E927" s="10">
        <v>1</v>
      </c>
      <c r="F927" s="15">
        <f>G911+G913+G915+G917+G919+G921+G923+G925</f>
        <v>6867.67</v>
      </c>
      <c r="G927" s="15">
        <f>ROUND(E927*F927,2)</f>
        <v>6867.67</v>
      </c>
    </row>
    <row r="928" spans="1:7" ht="0.95" customHeight="1" x14ac:dyDescent="0.25">
      <c r="A928" s="16"/>
      <c r="B928" s="16"/>
      <c r="C928" s="16"/>
      <c r="D928" s="24"/>
      <c r="E928" s="16"/>
      <c r="F928" s="16"/>
      <c r="G928" s="16"/>
    </row>
    <row r="929" spans="1:7" x14ac:dyDescent="0.25">
      <c r="A929" s="17" t="s">
        <v>1284</v>
      </c>
      <c r="B929" s="17" t="s">
        <v>10</v>
      </c>
      <c r="C929" s="17" t="s">
        <v>11</v>
      </c>
      <c r="D929" s="25" t="s">
        <v>1285</v>
      </c>
      <c r="E929" s="18">
        <f>E946</f>
        <v>1</v>
      </c>
      <c r="F929" s="18">
        <f>F946</f>
        <v>5652.75</v>
      </c>
      <c r="G929" s="18">
        <f>G946</f>
        <v>5652.75</v>
      </c>
    </row>
    <row r="930" spans="1:7" ht="22.5" x14ac:dyDescent="0.25">
      <c r="A930" s="8" t="s">
        <v>1229</v>
      </c>
      <c r="B930" s="9" t="s">
        <v>14</v>
      </c>
      <c r="C930" s="9" t="s">
        <v>18</v>
      </c>
      <c r="D930" s="13" t="s">
        <v>1230</v>
      </c>
      <c r="E930" s="10">
        <v>4</v>
      </c>
      <c r="F930" s="10">
        <v>75</v>
      </c>
      <c r="G930" s="11">
        <f>ROUND(E930*F930,2)</f>
        <v>300</v>
      </c>
    </row>
    <row r="931" spans="1:7" ht="90" x14ac:dyDescent="0.25">
      <c r="A931" s="12"/>
      <c r="B931" s="12"/>
      <c r="C931" s="12"/>
      <c r="D931" s="13" t="s">
        <v>1231</v>
      </c>
      <c r="E931" s="12"/>
      <c r="F931" s="12"/>
      <c r="G931" s="12"/>
    </row>
    <row r="932" spans="1:7" x14ac:dyDescent="0.25">
      <c r="A932" s="8" t="s">
        <v>1286</v>
      </c>
      <c r="B932" s="9" t="s">
        <v>14</v>
      </c>
      <c r="C932" s="9" t="s">
        <v>18</v>
      </c>
      <c r="D932" s="13" t="s">
        <v>1287</v>
      </c>
      <c r="E932" s="10">
        <v>4</v>
      </c>
      <c r="F932" s="10">
        <v>31.6</v>
      </c>
      <c r="G932" s="11">
        <f>ROUND(E932*F932,2)</f>
        <v>126.4</v>
      </c>
    </row>
    <row r="933" spans="1:7" ht="56.25" x14ac:dyDescent="0.25">
      <c r="A933" s="12"/>
      <c r="B933" s="12"/>
      <c r="C933" s="12"/>
      <c r="D933" s="13" t="s">
        <v>1288</v>
      </c>
      <c r="E933" s="12"/>
      <c r="F933" s="12"/>
      <c r="G933" s="12"/>
    </row>
    <row r="934" spans="1:7" x14ac:dyDescent="0.25">
      <c r="A934" s="8" t="s">
        <v>1253</v>
      </c>
      <c r="B934" s="9" t="s">
        <v>14</v>
      </c>
      <c r="C934" s="9" t="s">
        <v>18</v>
      </c>
      <c r="D934" s="13" t="s">
        <v>1254</v>
      </c>
      <c r="E934" s="10">
        <v>8</v>
      </c>
      <c r="F934" s="10">
        <v>47.2</v>
      </c>
      <c r="G934" s="11">
        <f>ROUND(E934*F934,2)</f>
        <v>377.6</v>
      </c>
    </row>
    <row r="935" spans="1:7" ht="90" x14ac:dyDescent="0.25">
      <c r="A935" s="12"/>
      <c r="B935" s="12"/>
      <c r="C935" s="12"/>
      <c r="D935" s="13" t="s">
        <v>1255</v>
      </c>
      <c r="E935" s="12"/>
      <c r="F935" s="12"/>
      <c r="G935" s="12"/>
    </row>
    <row r="936" spans="1:7" x14ac:dyDescent="0.25">
      <c r="A936" s="8" t="s">
        <v>1250</v>
      </c>
      <c r="B936" s="9" t="s">
        <v>14</v>
      </c>
      <c r="C936" s="9" t="s">
        <v>18</v>
      </c>
      <c r="D936" s="13" t="s">
        <v>1251</v>
      </c>
      <c r="E936" s="10">
        <v>1</v>
      </c>
      <c r="F936" s="10">
        <v>106.26</v>
      </c>
      <c r="G936" s="11">
        <f>ROUND(E936*F936,2)</f>
        <v>106.26</v>
      </c>
    </row>
    <row r="937" spans="1:7" ht="135" x14ac:dyDescent="0.25">
      <c r="A937" s="12"/>
      <c r="B937" s="12"/>
      <c r="C937" s="12"/>
      <c r="D937" s="13" t="s">
        <v>1252</v>
      </c>
      <c r="E937" s="12"/>
      <c r="F937" s="12"/>
      <c r="G937" s="12"/>
    </row>
    <row r="938" spans="1:7" x14ac:dyDescent="0.25">
      <c r="A938" s="8" t="s">
        <v>1289</v>
      </c>
      <c r="B938" s="9" t="s">
        <v>14</v>
      </c>
      <c r="C938" s="9" t="s">
        <v>50</v>
      </c>
      <c r="D938" s="13" t="s">
        <v>1290</v>
      </c>
      <c r="E938" s="10">
        <v>76</v>
      </c>
      <c r="F938" s="10">
        <v>7.34</v>
      </c>
      <c r="G938" s="11">
        <f>ROUND(E938*F938,2)</f>
        <v>557.84</v>
      </c>
    </row>
    <row r="939" spans="1:7" ht="112.5" x14ac:dyDescent="0.25">
      <c r="A939" s="12"/>
      <c r="B939" s="12"/>
      <c r="C939" s="12"/>
      <c r="D939" s="13" t="s">
        <v>1291</v>
      </c>
      <c r="E939" s="12"/>
      <c r="F939" s="12"/>
      <c r="G939" s="12"/>
    </row>
    <row r="940" spans="1:7" x14ac:dyDescent="0.25">
      <c r="A940" s="8" t="s">
        <v>1247</v>
      </c>
      <c r="B940" s="9" t="s">
        <v>14</v>
      </c>
      <c r="C940" s="9" t="s">
        <v>50</v>
      </c>
      <c r="D940" s="13" t="s">
        <v>1248</v>
      </c>
      <c r="E940" s="10">
        <v>112</v>
      </c>
      <c r="F940" s="10">
        <v>7.79</v>
      </c>
      <c r="G940" s="11">
        <f>ROUND(E940*F940,2)</f>
        <v>872.48</v>
      </c>
    </row>
    <row r="941" spans="1:7" ht="112.5" x14ac:dyDescent="0.25">
      <c r="A941" s="12"/>
      <c r="B941" s="12"/>
      <c r="C941" s="12"/>
      <c r="D941" s="13" t="s">
        <v>1249</v>
      </c>
      <c r="E941" s="12"/>
      <c r="F941" s="12"/>
      <c r="G941" s="12"/>
    </row>
    <row r="942" spans="1:7" x14ac:dyDescent="0.25">
      <c r="A942" s="8" t="s">
        <v>1244</v>
      </c>
      <c r="B942" s="9" t="s">
        <v>14</v>
      </c>
      <c r="C942" s="9" t="s">
        <v>50</v>
      </c>
      <c r="D942" s="13" t="s">
        <v>1245</v>
      </c>
      <c r="E942" s="10">
        <v>31</v>
      </c>
      <c r="F942" s="10">
        <v>10.07</v>
      </c>
      <c r="G942" s="11">
        <f>ROUND(E942*F942,2)</f>
        <v>312.17</v>
      </c>
    </row>
    <row r="943" spans="1:7" ht="112.5" x14ac:dyDescent="0.25">
      <c r="A943" s="12"/>
      <c r="B943" s="12"/>
      <c r="C943" s="12"/>
      <c r="D943" s="13" t="s">
        <v>1246</v>
      </c>
      <c r="E943" s="12"/>
      <c r="F943" s="12"/>
      <c r="G943" s="12"/>
    </row>
    <row r="944" spans="1:7" x14ac:dyDescent="0.25">
      <c r="A944" s="8" t="s">
        <v>1292</v>
      </c>
      <c r="B944" s="9" t="s">
        <v>14</v>
      </c>
      <c r="C944" s="9" t="s">
        <v>159</v>
      </c>
      <c r="D944" s="13" t="s">
        <v>1293</v>
      </c>
      <c r="E944" s="10">
        <v>1</v>
      </c>
      <c r="F944" s="10">
        <v>3000</v>
      </c>
      <c r="G944" s="11">
        <f>ROUND(E944*F944,2)</f>
        <v>3000</v>
      </c>
    </row>
    <row r="945" spans="1:7" ht="67.5" x14ac:dyDescent="0.25">
      <c r="A945" s="12"/>
      <c r="B945" s="12"/>
      <c r="C945" s="12"/>
      <c r="D945" s="13" t="s">
        <v>1294</v>
      </c>
      <c r="E945" s="12"/>
      <c r="F945" s="12"/>
      <c r="G945" s="12"/>
    </row>
    <row r="946" spans="1:7" x14ac:dyDescent="0.25">
      <c r="A946" s="12"/>
      <c r="B946" s="12"/>
      <c r="C946" s="12"/>
      <c r="D946" s="23" t="s">
        <v>1295</v>
      </c>
      <c r="E946" s="10">
        <v>1</v>
      </c>
      <c r="F946" s="15">
        <f>G930+G932+G934+G936+G938+G940+G942+G944</f>
        <v>5652.75</v>
      </c>
      <c r="G946" s="15">
        <f>ROUND(E946*F946,2)</f>
        <v>5652.75</v>
      </c>
    </row>
    <row r="947" spans="1:7" ht="0.95" customHeight="1" x14ac:dyDescent="0.25">
      <c r="A947" s="16"/>
      <c r="B947" s="16"/>
      <c r="C947" s="16"/>
      <c r="D947" s="24"/>
      <c r="E947" s="16"/>
      <c r="F947" s="16"/>
      <c r="G947" s="16"/>
    </row>
    <row r="948" spans="1:7" x14ac:dyDescent="0.25">
      <c r="A948" s="12"/>
      <c r="B948" s="12"/>
      <c r="C948" s="12"/>
      <c r="D948" s="23" t="s">
        <v>1296</v>
      </c>
      <c r="E948" s="14">
        <v>1</v>
      </c>
      <c r="F948" s="15">
        <f>G873+G880+G893+G910+G929</f>
        <v>20104.89</v>
      </c>
      <c r="G948" s="15">
        <f>ROUND(E948*F948,2)</f>
        <v>20104.89</v>
      </c>
    </row>
    <row r="949" spans="1:7" ht="0.95" customHeight="1" x14ac:dyDescent="0.25">
      <c r="A949" s="16"/>
      <c r="B949" s="16"/>
      <c r="C949" s="16"/>
      <c r="D949" s="24"/>
      <c r="E949" s="16"/>
      <c r="F949" s="16"/>
      <c r="G949" s="16"/>
    </row>
    <row r="950" spans="1:7" x14ac:dyDescent="0.25">
      <c r="A950" s="5" t="s">
        <v>1297</v>
      </c>
      <c r="B950" s="5" t="s">
        <v>10</v>
      </c>
      <c r="C950" s="5" t="s">
        <v>11</v>
      </c>
      <c r="D950" s="22" t="s">
        <v>1298</v>
      </c>
      <c r="E950" s="6">
        <f>E972</f>
        <v>1</v>
      </c>
      <c r="F950" s="7">
        <f>F972</f>
        <v>814.37</v>
      </c>
      <c r="G950" s="7">
        <f>G972</f>
        <v>814.37</v>
      </c>
    </row>
    <row r="951" spans="1:7" x14ac:dyDescent="0.25">
      <c r="A951" s="17" t="s">
        <v>1299</v>
      </c>
      <c r="B951" s="17" t="s">
        <v>10</v>
      </c>
      <c r="C951" s="17" t="s">
        <v>11</v>
      </c>
      <c r="D951" s="25" t="s">
        <v>1300</v>
      </c>
      <c r="E951" s="18">
        <f>E956</f>
        <v>1</v>
      </c>
      <c r="F951" s="18">
        <f>F956</f>
        <v>0</v>
      </c>
      <c r="G951" s="18">
        <f>G956</f>
        <v>0</v>
      </c>
    </row>
    <row r="952" spans="1:7" x14ac:dyDescent="0.25">
      <c r="A952" s="8" t="s">
        <v>1301</v>
      </c>
      <c r="B952" s="9" t="s">
        <v>14</v>
      </c>
      <c r="C952" s="9" t="s">
        <v>159</v>
      </c>
      <c r="D952" s="13" t="s">
        <v>1302</v>
      </c>
      <c r="E952" s="10">
        <v>1</v>
      </c>
      <c r="F952" s="10">
        <v>0</v>
      </c>
      <c r="G952" s="11">
        <f>ROUND(E952*F952,2)</f>
        <v>0</v>
      </c>
    </row>
    <row r="953" spans="1:7" ht="213.75" x14ac:dyDescent="0.25">
      <c r="A953" s="12"/>
      <c r="B953" s="12"/>
      <c r="C953" s="12"/>
      <c r="D953" s="13" t="s">
        <v>1303</v>
      </c>
      <c r="E953" s="12"/>
      <c r="F953" s="12"/>
      <c r="G953" s="12"/>
    </row>
    <row r="954" spans="1:7" x14ac:dyDescent="0.25">
      <c r="A954" s="8" t="s">
        <v>1217</v>
      </c>
      <c r="B954" s="9" t="s">
        <v>14</v>
      </c>
      <c r="C954" s="9" t="s">
        <v>159</v>
      </c>
      <c r="D954" s="13" t="s">
        <v>1218</v>
      </c>
      <c r="E954" s="10">
        <v>1</v>
      </c>
      <c r="F954" s="10">
        <v>0</v>
      </c>
      <c r="G954" s="11">
        <f>ROUND(E954*F954,2)</f>
        <v>0</v>
      </c>
    </row>
    <row r="955" spans="1:7" ht="45" x14ac:dyDescent="0.25">
      <c r="A955" s="12"/>
      <c r="B955" s="12"/>
      <c r="C955" s="12"/>
      <c r="D955" s="13" t="s">
        <v>1219</v>
      </c>
      <c r="E955" s="12"/>
      <c r="F955" s="12"/>
      <c r="G955" s="12"/>
    </row>
    <row r="956" spans="1:7" x14ac:dyDescent="0.25">
      <c r="A956" s="12"/>
      <c r="B956" s="12"/>
      <c r="C956" s="12"/>
      <c r="D956" s="23" t="s">
        <v>1304</v>
      </c>
      <c r="E956" s="10">
        <v>1</v>
      </c>
      <c r="F956" s="15">
        <f>G952+G954</f>
        <v>0</v>
      </c>
      <c r="G956" s="15">
        <f>ROUND(E956*F956,2)</f>
        <v>0</v>
      </c>
    </row>
    <row r="957" spans="1:7" ht="0.95" customHeight="1" x14ac:dyDescent="0.25">
      <c r="A957" s="16"/>
      <c r="B957" s="16"/>
      <c r="C957" s="16"/>
      <c r="D957" s="24"/>
      <c r="E957" s="16"/>
      <c r="F957" s="16"/>
      <c r="G957" s="16"/>
    </row>
    <row r="958" spans="1:7" x14ac:dyDescent="0.25">
      <c r="A958" s="17" t="s">
        <v>1305</v>
      </c>
      <c r="B958" s="17" t="s">
        <v>10</v>
      </c>
      <c r="C958" s="17" t="s">
        <v>11</v>
      </c>
      <c r="D958" s="25" t="s">
        <v>1306</v>
      </c>
      <c r="E958" s="18">
        <f>E963</f>
        <v>1</v>
      </c>
      <c r="F958" s="18">
        <f>F963</f>
        <v>190.49</v>
      </c>
      <c r="G958" s="18">
        <f>G963</f>
        <v>190.49</v>
      </c>
    </row>
    <row r="959" spans="1:7" x14ac:dyDescent="0.25">
      <c r="A959" s="8" t="s">
        <v>1307</v>
      </c>
      <c r="B959" s="9" t="s">
        <v>14</v>
      </c>
      <c r="C959" s="9" t="s">
        <v>1308</v>
      </c>
      <c r="D959" s="13" t="s">
        <v>1309</v>
      </c>
      <c r="E959" s="10">
        <v>4</v>
      </c>
      <c r="F959" s="10">
        <v>32.44</v>
      </c>
      <c r="G959" s="11">
        <f>ROUND(E959*F959,2)</f>
        <v>129.76</v>
      </c>
    </row>
    <row r="960" spans="1:7" ht="90" x14ac:dyDescent="0.25">
      <c r="A960" s="12"/>
      <c r="B960" s="12"/>
      <c r="C960" s="12"/>
      <c r="D960" s="13" t="s">
        <v>1310</v>
      </c>
      <c r="E960" s="12"/>
      <c r="F960" s="12"/>
      <c r="G960" s="12"/>
    </row>
    <row r="961" spans="1:7" x14ac:dyDescent="0.25">
      <c r="A961" s="8" t="s">
        <v>1311</v>
      </c>
      <c r="B961" s="9" t="s">
        <v>14</v>
      </c>
      <c r="C961" s="9" t="s">
        <v>1308</v>
      </c>
      <c r="D961" s="13" t="s">
        <v>1312</v>
      </c>
      <c r="E961" s="10">
        <v>1</v>
      </c>
      <c r="F961" s="10">
        <v>60.73</v>
      </c>
      <c r="G961" s="11">
        <f>ROUND(E961*F961,2)</f>
        <v>60.73</v>
      </c>
    </row>
    <row r="962" spans="1:7" ht="90" x14ac:dyDescent="0.25">
      <c r="A962" s="12"/>
      <c r="B962" s="12"/>
      <c r="C962" s="12"/>
      <c r="D962" s="13" t="s">
        <v>1313</v>
      </c>
      <c r="E962" s="12"/>
      <c r="F962" s="12"/>
      <c r="G962" s="12"/>
    </row>
    <row r="963" spans="1:7" x14ac:dyDescent="0.25">
      <c r="A963" s="12"/>
      <c r="B963" s="12"/>
      <c r="C963" s="12"/>
      <c r="D963" s="23" t="s">
        <v>1314</v>
      </c>
      <c r="E963" s="10">
        <v>1</v>
      </c>
      <c r="F963" s="15">
        <f>G959+G961</f>
        <v>190.49</v>
      </c>
      <c r="G963" s="15">
        <f>ROUND(E963*F963,2)</f>
        <v>190.49</v>
      </c>
    </row>
    <row r="964" spans="1:7" ht="0.95" customHeight="1" x14ac:dyDescent="0.25">
      <c r="A964" s="16"/>
      <c r="B964" s="16"/>
      <c r="C964" s="16"/>
      <c r="D964" s="24"/>
      <c r="E964" s="16"/>
      <c r="F964" s="16"/>
      <c r="G964" s="16"/>
    </row>
    <row r="965" spans="1:7" x14ac:dyDescent="0.25">
      <c r="A965" s="17" t="s">
        <v>1315</v>
      </c>
      <c r="B965" s="17" t="s">
        <v>10</v>
      </c>
      <c r="C965" s="17" t="s">
        <v>11</v>
      </c>
      <c r="D965" s="25" t="s">
        <v>1316</v>
      </c>
      <c r="E965" s="18">
        <f>E970</f>
        <v>1</v>
      </c>
      <c r="F965" s="18">
        <f>F970</f>
        <v>623.88</v>
      </c>
      <c r="G965" s="18">
        <f>G970</f>
        <v>623.88</v>
      </c>
    </row>
    <row r="966" spans="1:7" x14ac:dyDescent="0.25">
      <c r="A966" s="8" t="s">
        <v>1317</v>
      </c>
      <c r="B966" s="9" t="s">
        <v>14</v>
      </c>
      <c r="C966" s="9" t="s">
        <v>18</v>
      </c>
      <c r="D966" s="13" t="s">
        <v>1318</v>
      </c>
      <c r="E966" s="10">
        <v>2</v>
      </c>
      <c r="F966" s="10">
        <v>167.94</v>
      </c>
      <c r="G966" s="11">
        <f>ROUND(E966*F966,2)</f>
        <v>335.88</v>
      </c>
    </row>
    <row r="967" spans="1:7" ht="123.75" x14ac:dyDescent="0.25">
      <c r="A967" s="12"/>
      <c r="B967" s="12"/>
      <c r="C967" s="12"/>
      <c r="D967" s="13" t="s">
        <v>1319</v>
      </c>
      <c r="E967" s="12"/>
      <c r="F967" s="12"/>
      <c r="G967" s="12"/>
    </row>
    <row r="968" spans="1:7" x14ac:dyDescent="0.25">
      <c r="A968" s="8" t="s">
        <v>1320</v>
      </c>
      <c r="B968" s="9" t="s">
        <v>14</v>
      </c>
      <c r="C968" s="9" t="s">
        <v>159</v>
      </c>
      <c r="D968" s="13" t="s">
        <v>1321</v>
      </c>
      <c r="E968" s="10">
        <v>3</v>
      </c>
      <c r="F968" s="10">
        <v>96</v>
      </c>
      <c r="G968" s="11">
        <f>ROUND(E968*F968,2)</f>
        <v>288</v>
      </c>
    </row>
    <row r="969" spans="1:7" ht="56.25" x14ac:dyDescent="0.25">
      <c r="A969" s="12"/>
      <c r="B969" s="12"/>
      <c r="C969" s="12"/>
      <c r="D969" s="13" t="s">
        <v>1322</v>
      </c>
      <c r="E969" s="12"/>
      <c r="F969" s="12"/>
      <c r="G969" s="12"/>
    </row>
    <row r="970" spans="1:7" x14ac:dyDescent="0.25">
      <c r="A970" s="12"/>
      <c r="B970" s="12"/>
      <c r="C970" s="12"/>
      <c r="D970" s="23" t="s">
        <v>1323</v>
      </c>
      <c r="E970" s="10">
        <v>1</v>
      </c>
      <c r="F970" s="15">
        <f>G966+G968</f>
        <v>623.88</v>
      </c>
      <c r="G970" s="15">
        <f>ROUND(E970*F970,2)</f>
        <v>623.88</v>
      </c>
    </row>
    <row r="971" spans="1:7" ht="0.95" customHeight="1" x14ac:dyDescent="0.25">
      <c r="A971" s="16"/>
      <c r="B971" s="16"/>
      <c r="C971" s="16"/>
      <c r="D971" s="24"/>
      <c r="E971" s="16"/>
      <c r="F971" s="16"/>
      <c r="G971" s="16"/>
    </row>
    <row r="972" spans="1:7" x14ac:dyDescent="0.25">
      <c r="A972" s="12"/>
      <c r="B972" s="12"/>
      <c r="C972" s="12"/>
      <c r="D972" s="23" t="s">
        <v>1324</v>
      </c>
      <c r="E972" s="14">
        <v>1</v>
      </c>
      <c r="F972" s="15">
        <f>G951+G958+G965</f>
        <v>814.37</v>
      </c>
      <c r="G972" s="15">
        <f>ROUND(E972*F972,2)</f>
        <v>814.37</v>
      </c>
    </row>
    <row r="973" spans="1:7" ht="0.95" customHeight="1" x14ac:dyDescent="0.25">
      <c r="A973" s="16"/>
      <c r="B973" s="16"/>
      <c r="C973" s="16"/>
      <c r="D973" s="24"/>
      <c r="E973" s="16"/>
      <c r="F973" s="16"/>
      <c r="G973" s="16"/>
    </row>
    <row r="974" spans="1:7" ht="22.5" x14ac:dyDescent="0.25">
      <c r="A974" s="5" t="s">
        <v>1325</v>
      </c>
      <c r="B974" s="5" t="s">
        <v>10</v>
      </c>
      <c r="C974" s="5" t="s">
        <v>11</v>
      </c>
      <c r="D974" s="22" t="s">
        <v>1326</v>
      </c>
      <c r="E974" s="6">
        <f>E1059</f>
        <v>1</v>
      </c>
      <c r="F974" s="7">
        <f>F1059</f>
        <v>140541.21</v>
      </c>
      <c r="G974" s="7">
        <f>G1059</f>
        <v>140541.21</v>
      </c>
    </row>
    <row r="975" spans="1:7" x14ac:dyDescent="0.25">
      <c r="A975" s="17" t="s">
        <v>1327</v>
      </c>
      <c r="B975" s="17" t="s">
        <v>10</v>
      </c>
      <c r="C975" s="17" t="s">
        <v>11</v>
      </c>
      <c r="D975" s="25" t="s">
        <v>1328</v>
      </c>
      <c r="E975" s="18">
        <f>E982</f>
        <v>1</v>
      </c>
      <c r="F975" s="18">
        <f>F982</f>
        <v>0</v>
      </c>
      <c r="G975" s="18">
        <f>G982</f>
        <v>0</v>
      </c>
    </row>
    <row r="976" spans="1:7" ht="22.5" x14ac:dyDescent="0.25">
      <c r="A976" s="8" t="s">
        <v>1329</v>
      </c>
      <c r="B976" s="9" t="s">
        <v>14</v>
      </c>
      <c r="C976" s="9" t="s">
        <v>159</v>
      </c>
      <c r="D976" s="13" t="s">
        <v>1330</v>
      </c>
      <c r="E976" s="10">
        <v>1</v>
      </c>
      <c r="F976" s="10">
        <v>0</v>
      </c>
      <c r="G976" s="11">
        <f>ROUND(E976*F976,2)</f>
        <v>0</v>
      </c>
    </row>
    <row r="977" spans="1:7" ht="225" x14ac:dyDescent="0.25">
      <c r="A977" s="12"/>
      <c r="B977" s="12"/>
      <c r="C977" s="12"/>
      <c r="D977" s="13" t="s">
        <v>1331</v>
      </c>
      <c r="E977" s="12"/>
      <c r="F977" s="12"/>
      <c r="G977" s="12"/>
    </row>
    <row r="978" spans="1:7" x14ac:dyDescent="0.25">
      <c r="A978" s="8" t="s">
        <v>1217</v>
      </c>
      <c r="B978" s="9" t="s">
        <v>14</v>
      </c>
      <c r="C978" s="9" t="s">
        <v>159</v>
      </c>
      <c r="D978" s="13" t="s">
        <v>1218</v>
      </c>
      <c r="E978" s="10">
        <v>1</v>
      </c>
      <c r="F978" s="10">
        <v>0</v>
      </c>
      <c r="G978" s="11">
        <f>ROUND(E978*F978,2)</f>
        <v>0</v>
      </c>
    </row>
    <row r="979" spans="1:7" ht="45" x14ac:dyDescent="0.25">
      <c r="A979" s="12"/>
      <c r="B979" s="12"/>
      <c r="C979" s="12"/>
      <c r="D979" s="13" t="s">
        <v>1219</v>
      </c>
      <c r="E979" s="12"/>
      <c r="F979" s="12"/>
      <c r="G979" s="12"/>
    </row>
    <row r="980" spans="1:7" x14ac:dyDescent="0.25">
      <c r="A980" s="8" t="s">
        <v>1332</v>
      </c>
      <c r="B980" s="9" t="s">
        <v>14</v>
      </c>
      <c r="C980" s="9" t="s">
        <v>18</v>
      </c>
      <c r="D980" s="13" t="s">
        <v>1333</v>
      </c>
      <c r="E980" s="10">
        <v>1</v>
      </c>
      <c r="F980" s="10">
        <v>0</v>
      </c>
      <c r="G980" s="11">
        <f>ROUND(E980*F980,2)</f>
        <v>0</v>
      </c>
    </row>
    <row r="981" spans="1:7" ht="45" x14ac:dyDescent="0.25">
      <c r="A981" s="12"/>
      <c r="B981" s="12"/>
      <c r="C981" s="12"/>
      <c r="D981" s="13" t="s">
        <v>1334</v>
      </c>
      <c r="E981" s="12"/>
      <c r="F981" s="12"/>
      <c r="G981" s="12"/>
    </row>
    <row r="982" spans="1:7" x14ac:dyDescent="0.25">
      <c r="A982" s="12"/>
      <c r="B982" s="12"/>
      <c r="C982" s="12"/>
      <c r="D982" s="23" t="s">
        <v>1335</v>
      </c>
      <c r="E982" s="10">
        <v>1</v>
      </c>
      <c r="F982" s="15">
        <f>G976+G978+G980</f>
        <v>0</v>
      </c>
      <c r="G982" s="15">
        <f>ROUND(E982*F982,2)</f>
        <v>0</v>
      </c>
    </row>
    <row r="983" spans="1:7" ht="0.95" customHeight="1" x14ac:dyDescent="0.25">
      <c r="A983" s="16"/>
      <c r="B983" s="16"/>
      <c r="C983" s="16"/>
      <c r="D983" s="24"/>
      <c r="E983" s="16"/>
      <c r="F983" s="16"/>
      <c r="G983" s="16"/>
    </row>
    <row r="984" spans="1:7" x14ac:dyDescent="0.25">
      <c r="A984" s="17" t="s">
        <v>1336</v>
      </c>
      <c r="B984" s="17" t="s">
        <v>10</v>
      </c>
      <c r="C984" s="17" t="s">
        <v>11</v>
      </c>
      <c r="D984" s="25" t="s">
        <v>1337</v>
      </c>
      <c r="E984" s="18">
        <f>E995</f>
        <v>1</v>
      </c>
      <c r="F984" s="18">
        <f>F995</f>
        <v>106238.39999999999</v>
      </c>
      <c r="G984" s="18">
        <f>G995</f>
        <v>106238.39999999999</v>
      </c>
    </row>
    <row r="985" spans="1:7" ht="22.5" x14ac:dyDescent="0.25">
      <c r="A985" s="8" t="s">
        <v>1338</v>
      </c>
      <c r="B985" s="9" t="s">
        <v>14</v>
      </c>
      <c r="C985" s="9" t="s">
        <v>4</v>
      </c>
      <c r="D985" s="13" t="s">
        <v>1339</v>
      </c>
      <c r="E985" s="10">
        <v>9</v>
      </c>
      <c r="F985" s="10">
        <v>6200</v>
      </c>
      <c r="G985" s="11">
        <f>ROUND(E985*F985,2)</f>
        <v>55800</v>
      </c>
    </row>
    <row r="986" spans="1:7" ht="236.25" x14ac:dyDescent="0.25">
      <c r="A986" s="12"/>
      <c r="B986" s="12"/>
      <c r="C986" s="12"/>
      <c r="D986" s="13" t="s">
        <v>1340</v>
      </c>
      <c r="E986" s="12"/>
      <c r="F986" s="12"/>
      <c r="G986" s="12"/>
    </row>
    <row r="987" spans="1:7" ht="22.5" x14ac:dyDescent="0.25">
      <c r="A987" s="8" t="s">
        <v>1341</v>
      </c>
      <c r="B987" s="9" t="s">
        <v>14</v>
      </c>
      <c r="C987" s="9" t="s">
        <v>4</v>
      </c>
      <c r="D987" s="13" t="s">
        <v>1342</v>
      </c>
      <c r="E987" s="10">
        <v>6</v>
      </c>
      <c r="F987" s="10">
        <v>7230</v>
      </c>
      <c r="G987" s="11">
        <f>ROUND(E987*F987,2)</f>
        <v>43380</v>
      </c>
    </row>
    <row r="988" spans="1:7" ht="393.75" x14ac:dyDescent="0.25">
      <c r="A988" s="12"/>
      <c r="B988" s="12"/>
      <c r="C988" s="12"/>
      <c r="D988" s="13" t="s">
        <v>1343</v>
      </c>
      <c r="E988" s="12"/>
      <c r="F988" s="12"/>
      <c r="G988" s="12"/>
    </row>
    <row r="989" spans="1:7" ht="22.5" x14ac:dyDescent="0.25">
      <c r="A989" s="8" t="s">
        <v>1344</v>
      </c>
      <c r="B989" s="9" t="s">
        <v>14</v>
      </c>
      <c r="C989" s="9" t="s">
        <v>18</v>
      </c>
      <c r="D989" s="13" t="s">
        <v>1345</v>
      </c>
      <c r="E989" s="10">
        <v>60</v>
      </c>
      <c r="F989" s="10">
        <v>22.12</v>
      </c>
      <c r="G989" s="11">
        <f>ROUND(E989*F989,2)</f>
        <v>1327.2</v>
      </c>
    </row>
    <row r="990" spans="1:7" ht="101.25" x14ac:dyDescent="0.25">
      <c r="A990" s="12"/>
      <c r="B990" s="12"/>
      <c r="C990" s="12"/>
      <c r="D990" s="13" t="s">
        <v>1346</v>
      </c>
      <c r="E990" s="12"/>
      <c r="F990" s="12"/>
      <c r="G990" s="12"/>
    </row>
    <row r="991" spans="1:7" x14ac:dyDescent="0.25">
      <c r="A991" s="8" t="s">
        <v>1347</v>
      </c>
      <c r="B991" s="9" t="s">
        <v>14</v>
      </c>
      <c r="C991" s="9" t="s">
        <v>50</v>
      </c>
      <c r="D991" s="13" t="s">
        <v>1348</v>
      </c>
      <c r="E991" s="10">
        <v>72</v>
      </c>
      <c r="F991" s="10">
        <v>4.8</v>
      </c>
      <c r="G991" s="11">
        <f>ROUND(E991*F991,2)</f>
        <v>345.6</v>
      </c>
    </row>
    <row r="992" spans="1:7" ht="101.25" x14ac:dyDescent="0.25">
      <c r="A992" s="12"/>
      <c r="B992" s="12"/>
      <c r="C992" s="12"/>
      <c r="D992" s="13" t="s">
        <v>1349</v>
      </c>
      <c r="E992" s="12"/>
      <c r="F992" s="12"/>
      <c r="G992" s="12"/>
    </row>
    <row r="993" spans="1:7" ht="33.75" x14ac:dyDescent="0.25">
      <c r="A993" s="8" t="s">
        <v>1350</v>
      </c>
      <c r="B993" s="9" t="s">
        <v>14</v>
      </c>
      <c r="C993" s="9" t="s">
        <v>18</v>
      </c>
      <c r="D993" s="13" t="s">
        <v>1351</v>
      </c>
      <c r="E993" s="10">
        <v>17</v>
      </c>
      <c r="F993" s="10">
        <v>316.8</v>
      </c>
      <c r="G993" s="11">
        <f>ROUND(E993*F993,2)</f>
        <v>5385.6</v>
      </c>
    </row>
    <row r="994" spans="1:7" ht="90" x14ac:dyDescent="0.25">
      <c r="A994" s="12"/>
      <c r="B994" s="12"/>
      <c r="C994" s="12"/>
      <c r="D994" s="13" t="s">
        <v>1352</v>
      </c>
      <c r="E994" s="12"/>
      <c r="F994" s="12"/>
      <c r="G994" s="12"/>
    </row>
    <row r="995" spans="1:7" x14ac:dyDescent="0.25">
      <c r="A995" s="12"/>
      <c r="B995" s="12"/>
      <c r="C995" s="12"/>
      <c r="D995" s="23" t="s">
        <v>1353</v>
      </c>
      <c r="E995" s="10">
        <v>1</v>
      </c>
      <c r="F995" s="15">
        <f>G985+G987+G989+G991+G993</f>
        <v>106238.39999999999</v>
      </c>
      <c r="G995" s="15">
        <f>ROUND(E995*F995,2)</f>
        <v>106238.39999999999</v>
      </c>
    </row>
    <row r="996" spans="1:7" ht="0.95" customHeight="1" x14ac:dyDescent="0.25">
      <c r="A996" s="16"/>
      <c r="B996" s="16"/>
      <c r="C996" s="16"/>
      <c r="D996" s="24"/>
      <c r="E996" s="16"/>
      <c r="F996" s="16"/>
      <c r="G996" s="16"/>
    </row>
    <row r="997" spans="1:7" x14ac:dyDescent="0.25">
      <c r="A997" s="17" t="s">
        <v>1354</v>
      </c>
      <c r="B997" s="17" t="s">
        <v>10</v>
      </c>
      <c r="C997" s="17" t="s">
        <v>11</v>
      </c>
      <c r="D997" s="25" t="s">
        <v>1355</v>
      </c>
      <c r="E997" s="18">
        <f>E1020</f>
        <v>1</v>
      </c>
      <c r="F997" s="18">
        <f>F1020</f>
        <v>26312.89</v>
      </c>
      <c r="G997" s="18">
        <f>G1020</f>
        <v>26312.89</v>
      </c>
    </row>
    <row r="998" spans="1:7" x14ac:dyDescent="0.25">
      <c r="A998" s="8" t="s">
        <v>1356</v>
      </c>
      <c r="B998" s="9" t="s">
        <v>14</v>
      </c>
      <c r="C998" s="9" t="s">
        <v>287</v>
      </c>
      <c r="D998" s="13" t="s">
        <v>1357</v>
      </c>
      <c r="E998" s="10">
        <v>429</v>
      </c>
      <c r="F998" s="10">
        <v>21.37</v>
      </c>
      <c r="G998" s="11">
        <f>ROUND(E998*F998,2)</f>
        <v>9167.73</v>
      </c>
    </row>
    <row r="999" spans="1:7" ht="146.25" x14ac:dyDescent="0.25">
      <c r="A999" s="12"/>
      <c r="B999" s="12"/>
      <c r="C999" s="12"/>
      <c r="D999" s="13" t="s">
        <v>1358</v>
      </c>
      <c r="E999" s="12"/>
      <c r="F999" s="12"/>
      <c r="G999" s="12"/>
    </row>
    <row r="1000" spans="1:7" x14ac:dyDescent="0.25">
      <c r="A1000" s="8" t="s">
        <v>1359</v>
      </c>
      <c r="B1000" s="9" t="s">
        <v>14</v>
      </c>
      <c r="C1000" s="9" t="s">
        <v>287</v>
      </c>
      <c r="D1000" s="13" t="s">
        <v>1360</v>
      </c>
      <c r="E1000" s="10">
        <v>0</v>
      </c>
      <c r="F1000" s="10">
        <v>18.25</v>
      </c>
      <c r="G1000" s="11">
        <f>ROUND(E1000*F1000,2)</f>
        <v>0</v>
      </c>
    </row>
    <row r="1001" spans="1:7" ht="146.25" x14ac:dyDescent="0.25">
      <c r="A1001" s="12"/>
      <c r="B1001" s="12"/>
      <c r="C1001" s="12"/>
      <c r="D1001" s="13" t="s">
        <v>1361</v>
      </c>
      <c r="E1001" s="12"/>
      <c r="F1001" s="12"/>
      <c r="G1001" s="12"/>
    </row>
    <row r="1002" spans="1:7" x14ac:dyDescent="0.25">
      <c r="A1002" s="8" t="s">
        <v>1362</v>
      </c>
      <c r="B1002" s="9" t="s">
        <v>14</v>
      </c>
      <c r="C1002" s="9" t="s">
        <v>1308</v>
      </c>
      <c r="D1002" s="13" t="s">
        <v>1363</v>
      </c>
      <c r="E1002" s="10">
        <v>15</v>
      </c>
      <c r="F1002" s="10">
        <v>15.9</v>
      </c>
      <c r="G1002" s="11">
        <f>ROUND(E1002*F1002,2)</f>
        <v>238.5</v>
      </c>
    </row>
    <row r="1003" spans="1:7" ht="67.5" x14ac:dyDescent="0.25">
      <c r="A1003" s="12"/>
      <c r="B1003" s="12"/>
      <c r="C1003" s="12"/>
      <c r="D1003" s="13" t="s">
        <v>1364</v>
      </c>
      <c r="E1003" s="12"/>
      <c r="F1003" s="12"/>
      <c r="G1003" s="12"/>
    </row>
    <row r="1004" spans="1:7" x14ac:dyDescent="0.25">
      <c r="A1004" s="8" t="s">
        <v>1365</v>
      </c>
      <c r="B1004" s="9" t="s">
        <v>14</v>
      </c>
      <c r="C1004" s="9" t="s">
        <v>50</v>
      </c>
      <c r="D1004" s="13" t="s">
        <v>1366</v>
      </c>
      <c r="E1004" s="10">
        <v>91</v>
      </c>
      <c r="F1004" s="10">
        <v>25.24</v>
      </c>
      <c r="G1004" s="11">
        <f>ROUND(E1004*F1004,2)</f>
        <v>2296.84</v>
      </c>
    </row>
    <row r="1005" spans="1:7" ht="112.5" x14ac:dyDescent="0.25">
      <c r="A1005" s="12"/>
      <c r="B1005" s="12"/>
      <c r="C1005" s="12"/>
      <c r="D1005" s="13" t="s">
        <v>1367</v>
      </c>
      <c r="E1005" s="12"/>
      <c r="F1005" s="12"/>
      <c r="G1005" s="12"/>
    </row>
    <row r="1006" spans="1:7" x14ac:dyDescent="0.25">
      <c r="A1006" s="8" t="s">
        <v>1368</v>
      </c>
      <c r="B1006" s="9" t="s">
        <v>14</v>
      </c>
      <c r="C1006" s="9" t="s">
        <v>50</v>
      </c>
      <c r="D1006" s="13" t="s">
        <v>1369</v>
      </c>
      <c r="E1006" s="10">
        <v>522</v>
      </c>
      <c r="F1006" s="10">
        <v>15.07</v>
      </c>
      <c r="G1006" s="11">
        <f>ROUND(E1006*F1006,2)</f>
        <v>7866.54</v>
      </c>
    </row>
    <row r="1007" spans="1:7" ht="112.5" x14ac:dyDescent="0.25">
      <c r="A1007" s="12"/>
      <c r="B1007" s="12"/>
      <c r="C1007" s="12"/>
      <c r="D1007" s="13" t="s">
        <v>1370</v>
      </c>
      <c r="E1007" s="12"/>
      <c r="F1007" s="12"/>
      <c r="G1007" s="12"/>
    </row>
    <row r="1008" spans="1:7" x14ac:dyDescent="0.25">
      <c r="A1008" s="8" t="s">
        <v>1371</v>
      </c>
      <c r="B1008" s="9" t="s">
        <v>14</v>
      </c>
      <c r="C1008" s="9" t="s">
        <v>50</v>
      </c>
      <c r="D1008" s="13" t="s">
        <v>1372</v>
      </c>
      <c r="E1008" s="10">
        <v>522</v>
      </c>
      <c r="F1008" s="10">
        <v>5.58</v>
      </c>
      <c r="G1008" s="11">
        <f>ROUND(E1008*F1008,2)</f>
        <v>2912.76</v>
      </c>
    </row>
    <row r="1009" spans="1:7" ht="78.75" x14ac:dyDescent="0.25">
      <c r="A1009" s="12"/>
      <c r="B1009" s="12"/>
      <c r="C1009" s="12"/>
      <c r="D1009" s="13" t="s">
        <v>1373</v>
      </c>
      <c r="E1009" s="12"/>
      <c r="F1009" s="12"/>
      <c r="G1009" s="12"/>
    </row>
    <row r="1010" spans="1:7" x14ac:dyDescent="0.25">
      <c r="A1010" s="8" t="s">
        <v>1374</v>
      </c>
      <c r="B1010" s="9" t="s">
        <v>14</v>
      </c>
      <c r="C1010" s="9" t="s">
        <v>50</v>
      </c>
      <c r="D1010" s="13" t="s">
        <v>1375</v>
      </c>
      <c r="E1010" s="10">
        <v>36</v>
      </c>
      <c r="F1010" s="10">
        <v>7.9</v>
      </c>
      <c r="G1010" s="11">
        <f>ROUND(E1010*F1010,2)</f>
        <v>284.39999999999998</v>
      </c>
    </row>
    <row r="1011" spans="1:7" ht="168.75" x14ac:dyDescent="0.25">
      <c r="A1011" s="12"/>
      <c r="B1011" s="12"/>
      <c r="C1011" s="12"/>
      <c r="D1011" s="13" t="s">
        <v>1376</v>
      </c>
      <c r="E1011" s="12"/>
      <c r="F1011" s="12"/>
      <c r="G1011" s="12"/>
    </row>
    <row r="1012" spans="1:7" x14ac:dyDescent="0.25">
      <c r="A1012" s="8" t="s">
        <v>1377</v>
      </c>
      <c r="B1012" s="9" t="s">
        <v>14</v>
      </c>
      <c r="C1012" s="9" t="s">
        <v>50</v>
      </c>
      <c r="D1012" s="13" t="s">
        <v>1378</v>
      </c>
      <c r="E1012" s="10">
        <v>150</v>
      </c>
      <c r="F1012" s="10">
        <v>5.34</v>
      </c>
      <c r="G1012" s="11">
        <f>ROUND(E1012*F1012,2)</f>
        <v>801</v>
      </c>
    </row>
    <row r="1013" spans="1:7" ht="168.75" x14ac:dyDescent="0.25">
      <c r="A1013" s="12"/>
      <c r="B1013" s="12"/>
      <c r="C1013" s="12"/>
      <c r="D1013" s="13" t="s">
        <v>1379</v>
      </c>
      <c r="E1013" s="12"/>
      <c r="F1013" s="12"/>
      <c r="G1013" s="12"/>
    </row>
    <row r="1014" spans="1:7" x14ac:dyDescent="0.25">
      <c r="A1014" s="8" t="s">
        <v>1380</v>
      </c>
      <c r="B1014" s="9" t="s">
        <v>14</v>
      </c>
      <c r="C1014" s="9" t="s">
        <v>50</v>
      </c>
      <c r="D1014" s="13" t="s">
        <v>1381</v>
      </c>
      <c r="E1014" s="10">
        <v>150</v>
      </c>
      <c r="F1014" s="10">
        <v>11.74</v>
      </c>
      <c r="G1014" s="11">
        <f>ROUND(E1014*F1014,2)</f>
        <v>1761</v>
      </c>
    </row>
    <row r="1015" spans="1:7" ht="78.75" x14ac:dyDescent="0.25">
      <c r="A1015" s="12"/>
      <c r="B1015" s="12"/>
      <c r="C1015" s="12"/>
      <c r="D1015" s="13" t="s">
        <v>1382</v>
      </c>
      <c r="E1015" s="12"/>
      <c r="F1015" s="12"/>
      <c r="G1015" s="12"/>
    </row>
    <row r="1016" spans="1:7" x14ac:dyDescent="0.25">
      <c r="A1016" s="8" t="s">
        <v>1383</v>
      </c>
      <c r="B1016" s="9" t="s">
        <v>14</v>
      </c>
      <c r="C1016" s="9" t="s">
        <v>50</v>
      </c>
      <c r="D1016" s="13" t="s">
        <v>1384</v>
      </c>
      <c r="E1016" s="10">
        <v>36</v>
      </c>
      <c r="F1016" s="10">
        <v>13.91</v>
      </c>
      <c r="G1016" s="11">
        <f>ROUND(E1016*F1016,2)</f>
        <v>500.76</v>
      </c>
    </row>
    <row r="1017" spans="1:7" ht="78.75" x14ac:dyDescent="0.25">
      <c r="A1017" s="12"/>
      <c r="B1017" s="12"/>
      <c r="C1017" s="12"/>
      <c r="D1017" s="13" t="s">
        <v>1385</v>
      </c>
      <c r="E1017" s="12"/>
      <c r="F1017" s="12"/>
      <c r="G1017" s="12"/>
    </row>
    <row r="1018" spans="1:7" x14ac:dyDescent="0.25">
      <c r="A1018" s="8" t="s">
        <v>1386</v>
      </c>
      <c r="B1018" s="9" t="s">
        <v>14</v>
      </c>
      <c r="C1018" s="9" t="s">
        <v>18</v>
      </c>
      <c r="D1018" s="13" t="s">
        <v>1387</v>
      </c>
      <c r="E1018" s="10">
        <v>24</v>
      </c>
      <c r="F1018" s="10">
        <v>20.14</v>
      </c>
      <c r="G1018" s="11">
        <f>ROUND(E1018*F1018,2)</f>
        <v>483.36</v>
      </c>
    </row>
    <row r="1019" spans="1:7" ht="101.25" x14ac:dyDescent="0.25">
      <c r="A1019" s="12"/>
      <c r="B1019" s="12"/>
      <c r="C1019" s="12"/>
      <c r="D1019" s="13" t="s">
        <v>1388</v>
      </c>
      <c r="E1019" s="12"/>
      <c r="F1019" s="12"/>
      <c r="G1019" s="12"/>
    </row>
    <row r="1020" spans="1:7" x14ac:dyDescent="0.25">
      <c r="A1020" s="12"/>
      <c r="B1020" s="12"/>
      <c r="C1020" s="12"/>
      <c r="D1020" s="23" t="s">
        <v>1389</v>
      </c>
      <c r="E1020" s="10">
        <v>1</v>
      </c>
      <c r="F1020" s="15">
        <f>G998+G1000+G1002+G1004+G1006+G1008+G1010+G1012+G1014+G1016+G1018</f>
        <v>26312.89</v>
      </c>
      <c r="G1020" s="15">
        <f>ROUND(E1020*F1020,2)</f>
        <v>26312.89</v>
      </c>
    </row>
    <row r="1021" spans="1:7" ht="0.95" customHeight="1" x14ac:dyDescent="0.25">
      <c r="A1021" s="16"/>
      <c r="B1021" s="16"/>
      <c r="C1021" s="16"/>
      <c r="D1021" s="24"/>
      <c r="E1021" s="16"/>
      <c r="F1021" s="16"/>
      <c r="G1021" s="16"/>
    </row>
    <row r="1022" spans="1:7" x14ac:dyDescent="0.25">
      <c r="A1022" s="17" t="s">
        <v>1390</v>
      </c>
      <c r="B1022" s="17" t="s">
        <v>10</v>
      </c>
      <c r="C1022" s="17" t="s">
        <v>11</v>
      </c>
      <c r="D1022" s="25" t="s">
        <v>1391</v>
      </c>
      <c r="E1022" s="18">
        <f>E1057</f>
        <v>1</v>
      </c>
      <c r="F1022" s="18">
        <f>F1057</f>
        <v>7989.92</v>
      </c>
      <c r="G1022" s="18">
        <f>G1057</f>
        <v>7989.92</v>
      </c>
    </row>
    <row r="1023" spans="1:7" x14ac:dyDescent="0.25">
      <c r="A1023" s="8" t="s">
        <v>1392</v>
      </c>
      <c r="B1023" s="9" t="s">
        <v>14</v>
      </c>
      <c r="C1023" s="9" t="s">
        <v>34</v>
      </c>
      <c r="D1023" s="13" t="s">
        <v>1393</v>
      </c>
      <c r="E1023" s="10">
        <v>172</v>
      </c>
      <c r="F1023" s="10">
        <v>18.760000000000002</v>
      </c>
      <c r="G1023" s="11">
        <f>ROUND(E1023*F1023,2)</f>
        <v>3226.72</v>
      </c>
    </row>
    <row r="1024" spans="1:7" ht="112.5" x14ac:dyDescent="0.25">
      <c r="A1024" s="12"/>
      <c r="B1024" s="12"/>
      <c r="C1024" s="12"/>
      <c r="D1024" s="13" t="s">
        <v>1394</v>
      </c>
      <c r="E1024" s="12"/>
      <c r="F1024" s="12"/>
      <c r="G1024" s="12"/>
    </row>
    <row r="1025" spans="1:7" x14ac:dyDescent="0.25">
      <c r="A1025" s="8" t="s">
        <v>1395</v>
      </c>
      <c r="B1025" s="9" t="s">
        <v>14</v>
      </c>
      <c r="C1025" s="9" t="s">
        <v>18</v>
      </c>
      <c r="D1025" s="13" t="s">
        <v>1396</v>
      </c>
      <c r="E1025" s="10">
        <v>3</v>
      </c>
      <c r="F1025" s="10">
        <v>91.2</v>
      </c>
      <c r="G1025" s="11">
        <f>ROUND(E1025*F1025,2)</f>
        <v>273.60000000000002</v>
      </c>
    </row>
    <row r="1026" spans="1:7" ht="78.75" x14ac:dyDescent="0.25">
      <c r="A1026" s="12"/>
      <c r="B1026" s="12"/>
      <c r="C1026" s="12"/>
      <c r="D1026" s="13" t="s">
        <v>1397</v>
      </c>
      <c r="E1026" s="12"/>
      <c r="F1026" s="12"/>
      <c r="G1026" s="12"/>
    </row>
    <row r="1027" spans="1:7" x14ac:dyDescent="0.25">
      <c r="A1027" s="8" t="s">
        <v>1398</v>
      </c>
      <c r="B1027" s="9" t="s">
        <v>14</v>
      </c>
      <c r="C1027" s="9" t="s">
        <v>18</v>
      </c>
      <c r="D1027" s="13" t="s">
        <v>1399</v>
      </c>
      <c r="E1027" s="10">
        <v>8</v>
      </c>
      <c r="F1027" s="10">
        <v>77.599999999999994</v>
      </c>
      <c r="G1027" s="11">
        <f>ROUND(E1027*F1027,2)</f>
        <v>620.79999999999995</v>
      </c>
    </row>
    <row r="1028" spans="1:7" ht="78.75" x14ac:dyDescent="0.25">
      <c r="A1028" s="12"/>
      <c r="B1028" s="12"/>
      <c r="C1028" s="12"/>
      <c r="D1028" s="13" t="s">
        <v>1400</v>
      </c>
      <c r="E1028" s="12"/>
      <c r="F1028" s="12"/>
      <c r="G1028" s="12"/>
    </row>
    <row r="1029" spans="1:7" x14ac:dyDescent="0.25">
      <c r="A1029" s="8" t="s">
        <v>1401</v>
      </c>
      <c r="B1029" s="9" t="s">
        <v>14</v>
      </c>
      <c r="C1029" s="9" t="s">
        <v>18</v>
      </c>
      <c r="D1029" s="13" t="s">
        <v>1402</v>
      </c>
      <c r="E1029" s="10">
        <v>2</v>
      </c>
      <c r="F1029" s="10">
        <v>63.2</v>
      </c>
      <c r="G1029" s="11">
        <f>ROUND(E1029*F1029,2)</f>
        <v>126.4</v>
      </c>
    </row>
    <row r="1030" spans="1:7" ht="78.75" x14ac:dyDescent="0.25">
      <c r="A1030" s="12"/>
      <c r="B1030" s="12"/>
      <c r="C1030" s="12"/>
      <c r="D1030" s="13" t="s">
        <v>1403</v>
      </c>
      <c r="E1030" s="12"/>
      <c r="F1030" s="12"/>
      <c r="G1030" s="12"/>
    </row>
    <row r="1031" spans="1:7" x14ac:dyDescent="0.25">
      <c r="A1031" s="8" t="s">
        <v>1404</v>
      </c>
      <c r="B1031" s="9" t="s">
        <v>14</v>
      </c>
      <c r="C1031" s="9" t="s">
        <v>18</v>
      </c>
      <c r="D1031" s="13" t="s">
        <v>1405</v>
      </c>
      <c r="E1031" s="10">
        <v>1</v>
      </c>
      <c r="F1031" s="10">
        <v>48.8</v>
      </c>
      <c r="G1031" s="11">
        <f>ROUND(E1031*F1031,2)</f>
        <v>48.8</v>
      </c>
    </row>
    <row r="1032" spans="1:7" ht="78.75" x14ac:dyDescent="0.25">
      <c r="A1032" s="12"/>
      <c r="B1032" s="12"/>
      <c r="C1032" s="12"/>
      <c r="D1032" s="13" t="s">
        <v>1406</v>
      </c>
      <c r="E1032" s="12"/>
      <c r="F1032" s="12"/>
      <c r="G1032" s="12"/>
    </row>
    <row r="1033" spans="1:7" x14ac:dyDescent="0.25">
      <c r="A1033" s="8" t="s">
        <v>1407</v>
      </c>
      <c r="B1033" s="9" t="s">
        <v>14</v>
      </c>
      <c r="C1033" s="9" t="s">
        <v>18</v>
      </c>
      <c r="D1033" s="13" t="s">
        <v>1408</v>
      </c>
      <c r="E1033" s="10">
        <v>2</v>
      </c>
      <c r="F1033" s="10">
        <v>56.8</v>
      </c>
      <c r="G1033" s="11">
        <f>ROUND(E1033*F1033,2)</f>
        <v>113.6</v>
      </c>
    </row>
    <row r="1034" spans="1:7" ht="78.75" x14ac:dyDescent="0.25">
      <c r="A1034" s="12"/>
      <c r="B1034" s="12"/>
      <c r="C1034" s="12"/>
      <c r="D1034" s="13" t="s">
        <v>1409</v>
      </c>
      <c r="E1034" s="12"/>
      <c r="F1034" s="12"/>
      <c r="G1034" s="12"/>
    </row>
    <row r="1035" spans="1:7" x14ac:dyDescent="0.25">
      <c r="A1035" s="8" t="s">
        <v>1410</v>
      </c>
      <c r="B1035" s="9" t="s">
        <v>14</v>
      </c>
      <c r="C1035" s="9" t="s">
        <v>18</v>
      </c>
      <c r="D1035" s="13" t="s">
        <v>1411</v>
      </c>
      <c r="E1035" s="10">
        <v>14</v>
      </c>
      <c r="F1035" s="10">
        <v>44</v>
      </c>
      <c r="G1035" s="11">
        <f>ROUND(E1035*F1035,2)</f>
        <v>616</v>
      </c>
    </row>
    <row r="1036" spans="1:7" ht="78.75" x14ac:dyDescent="0.25">
      <c r="A1036" s="12"/>
      <c r="B1036" s="12"/>
      <c r="C1036" s="12"/>
      <c r="D1036" s="13" t="s">
        <v>1412</v>
      </c>
      <c r="E1036" s="12"/>
      <c r="F1036" s="12"/>
      <c r="G1036" s="12"/>
    </row>
    <row r="1037" spans="1:7" x14ac:dyDescent="0.25">
      <c r="A1037" s="8" t="s">
        <v>1413</v>
      </c>
      <c r="B1037" s="9" t="s">
        <v>14</v>
      </c>
      <c r="C1037" s="9" t="s">
        <v>18</v>
      </c>
      <c r="D1037" s="13" t="s">
        <v>1414</v>
      </c>
      <c r="E1037" s="10">
        <v>9</v>
      </c>
      <c r="F1037" s="10">
        <v>38.4</v>
      </c>
      <c r="G1037" s="11">
        <f>ROUND(E1037*F1037,2)</f>
        <v>345.6</v>
      </c>
    </row>
    <row r="1038" spans="1:7" ht="78.75" x14ac:dyDescent="0.25">
      <c r="A1038" s="12"/>
      <c r="B1038" s="12"/>
      <c r="C1038" s="12"/>
      <c r="D1038" s="13" t="s">
        <v>1415</v>
      </c>
      <c r="E1038" s="12"/>
      <c r="F1038" s="12"/>
      <c r="G1038" s="12"/>
    </row>
    <row r="1039" spans="1:7" x14ac:dyDescent="0.25">
      <c r="A1039" s="8" t="s">
        <v>1416</v>
      </c>
      <c r="B1039" s="9" t="s">
        <v>14</v>
      </c>
      <c r="C1039" s="9" t="s">
        <v>18</v>
      </c>
      <c r="D1039" s="13" t="s">
        <v>1417</v>
      </c>
      <c r="E1039" s="10">
        <v>1</v>
      </c>
      <c r="F1039" s="10">
        <v>32.799999999999997</v>
      </c>
      <c r="G1039" s="11">
        <f>ROUND(E1039*F1039,2)</f>
        <v>32.799999999999997</v>
      </c>
    </row>
    <row r="1040" spans="1:7" ht="78.75" x14ac:dyDescent="0.25">
      <c r="A1040" s="12"/>
      <c r="B1040" s="12"/>
      <c r="C1040" s="12"/>
      <c r="D1040" s="13" t="s">
        <v>1418</v>
      </c>
      <c r="E1040" s="12"/>
      <c r="F1040" s="12"/>
      <c r="G1040" s="12"/>
    </row>
    <row r="1041" spans="1:7" x14ac:dyDescent="0.25">
      <c r="A1041" s="8" t="s">
        <v>1419</v>
      </c>
      <c r="B1041" s="9" t="s">
        <v>14</v>
      </c>
      <c r="C1041" s="9" t="s">
        <v>18</v>
      </c>
      <c r="D1041" s="13" t="s">
        <v>1420</v>
      </c>
      <c r="E1041" s="10">
        <v>8</v>
      </c>
      <c r="F1041" s="10">
        <v>52.8</v>
      </c>
      <c r="G1041" s="11">
        <f>ROUND(E1041*F1041,2)</f>
        <v>422.4</v>
      </c>
    </row>
    <row r="1042" spans="1:7" ht="67.5" x14ac:dyDescent="0.25">
      <c r="A1042" s="12"/>
      <c r="B1042" s="12"/>
      <c r="C1042" s="12"/>
      <c r="D1042" s="13" t="s">
        <v>1421</v>
      </c>
      <c r="E1042" s="12"/>
      <c r="F1042" s="12"/>
      <c r="G1042" s="12"/>
    </row>
    <row r="1043" spans="1:7" x14ac:dyDescent="0.25">
      <c r="A1043" s="8" t="s">
        <v>1422</v>
      </c>
      <c r="B1043" s="9" t="s">
        <v>14</v>
      </c>
      <c r="C1043" s="9" t="s">
        <v>18</v>
      </c>
      <c r="D1043" s="13" t="s">
        <v>1423</v>
      </c>
      <c r="E1043" s="10">
        <v>2</v>
      </c>
      <c r="F1043" s="10">
        <v>40</v>
      </c>
      <c r="G1043" s="11">
        <f>ROUND(E1043*F1043,2)</f>
        <v>80</v>
      </c>
    </row>
    <row r="1044" spans="1:7" ht="67.5" x14ac:dyDescent="0.25">
      <c r="A1044" s="12"/>
      <c r="B1044" s="12"/>
      <c r="C1044" s="12"/>
      <c r="D1044" s="13" t="s">
        <v>1424</v>
      </c>
      <c r="E1044" s="12"/>
      <c r="F1044" s="12"/>
      <c r="G1044" s="12"/>
    </row>
    <row r="1045" spans="1:7" x14ac:dyDescent="0.25">
      <c r="A1045" s="8" t="s">
        <v>1425</v>
      </c>
      <c r="B1045" s="9" t="s">
        <v>14</v>
      </c>
      <c r="C1045" s="9" t="s">
        <v>18</v>
      </c>
      <c r="D1045" s="13" t="s">
        <v>1426</v>
      </c>
      <c r="E1045" s="10">
        <v>1</v>
      </c>
      <c r="F1045" s="10">
        <v>34.4</v>
      </c>
      <c r="G1045" s="11">
        <f>ROUND(E1045*F1045,2)</f>
        <v>34.4</v>
      </c>
    </row>
    <row r="1046" spans="1:7" ht="67.5" x14ac:dyDescent="0.25">
      <c r="A1046" s="12"/>
      <c r="B1046" s="12"/>
      <c r="C1046" s="12"/>
      <c r="D1046" s="13" t="s">
        <v>1427</v>
      </c>
      <c r="E1046" s="12"/>
      <c r="F1046" s="12"/>
      <c r="G1046" s="12"/>
    </row>
    <row r="1047" spans="1:7" x14ac:dyDescent="0.25">
      <c r="A1047" s="8" t="s">
        <v>1428</v>
      </c>
      <c r="B1047" s="9" t="s">
        <v>14</v>
      </c>
      <c r="C1047" s="9" t="s">
        <v>18</v>
      </c>
      <c r="D1047" s="13" t="s">
        <v>1429</v>
      </c>
      <c r="E1047" s="10">
        <v>1</v>
      </c>
      <c r="F1047" s="10">
        <v>146.4</v>
      </c>
      <c r="G1047" s="11">
        <f>ROUND(E1047*F1047,2)</f>
        <v>146.4</v>
      </c>
    </row>
    <row r="1048" spans="1:7" ht="101.25" x14ac:dyDescent="0.25">
      <c r="A1048" s="12"/>
      <c r="B1048" s="12"/>
      <c r="C1048" s="12"/>
      <c r="D1048" s="13" t="s">
        <v>1430</v>
      </c>
      <c r="E1048" s="12"/>
      <c r="F1048" s="12"/>
      <c r="G1048" s="12"/>
    </row>
    <row r="1049" spans="1:7" x14ac:dyDescent="0.25">
      <c r="A1049" s="8" t="s">
        <v>1431</v>
      </c>
      <c r="B1049" s="9" t="s">
        <v>14</v>
      </c>
      <c r="C1049" s="9" t="s">
        <v>18</v>
      </c>
      <c r="D1049" s="13" t="s">
        <v>1432</v>
      </c>
      <c r="E1049" s="10">
        <v>8</v>
      </c>
      <c r="F1049" s="10">
        <v>120.8</v>
      </c>
      <c r="G1049" s="11">
        <f>ROUND(E1049*F1049,2)</f>
        <v>966.4</v>
      </c>
    </row>
    <row r="1050" spans="1:7" ht="101.25" x14ac:dyDescent="0.25">
      <c r="A1050" s="12"/>
      <c r="B1050" s="12"/>
      <c r="C1050" s="12"/>
      <c r="D1050" s="13" t="s">
        <v>1433</v>
      </c>
      <c r="E1050" s="12"/>
      <c r="F1050" s="12"/>
      <c r="G1050" s="12"/>
    </row>
    <row r="1051" spans="1:7" x14ac:dyDescent="0.25">
      <c r="A1051" s="8" t="s">
        <v>1434</v>
      </c>
      <c r="B1051" s="9" t="s">
        <v>14</v>
      </c>
      <c r="C1051" s="9" t="s">
        <v>18</v>
      </c>
      <c r="D1051" s="13" t="s">
        <v>1435</v>
      </c>
      <c r="E1051" s="10">
        <v>2</v>
      </c>
      <c r="F1051" s="10">
        <v>92</v>
      </c>
      <c r="G1051" s="11">
        <f>ROUND(E1051*F1051,2)</f>
        <v>184</v>
      </c>
    </row>
    <row r="1052" spans="1:7" ht="101.25" x14ac:dyDescent="0.25">
      <c r="A1052" s="12"/>
      <c r="B1052" s="12"/>
      <c r="C1052" s="12"/>
      <c r="D1052" s="13" t="s">
        <v>1436</v>
      </c>
      <c r="E1052" s="12"/>
      <c r="F1052" s="12"/>
      <c r="G1052" s="12"/>
    </row>
    <row r="1053" spans="1:7" x14ac:dyDescent="0.25">
      <c r="A1053" s="8" t="s">
        <v>1437</v>
      </c>
      <c r="B1053" s="9" t="s">
        <v>14</v>
      </c>
      <c r="C1053" s="9" t="s">
        <v>18</v>
      </c>
      <c r="D1053" s="13" t="s">
        <v>1438</v>
      </c>
      <c r="E1053" s="10">
        <v>8</v>
      </c>
      <c r="F1053" s="10">
        <v>46.4</v>
      </c>
      <c r="G1053" s="11">
        <f>ROUND(E1053*F1053,2)</f>
        <v>371.2</v>
      </c>
    </row>
    <row r="1054" spans="1:7" ht="112.5" x14ac:dyDescent="0.25">
      <c r="A1054" s="12"/>
      <c r="B1054" s="12"/>
      <c r="C1054" s="12"/>
      <c r="D1054" s="13" t="s">
        <v>1439</v>
      </c>
      <c r="E1054" s="12"/>
      <c r="F1054" s="12"/>
      <c r="G1054" s="12"/>
    </row>
    <row r="1055" spans="1:7" x14ac:dyDescent="0.25">
      <c r="A1055" s="8" t="s">
        <v>1440</v>
      </c>
      <c r="B1055" s="9" t="s">
        <v>14</v>
      </c>
      <c r="C1055" s="9" t="s">
        <v>18</v>
      </c>
      <c r="D1055" s="13" t="s">
        <v>1441</v>
      </c>
      <c r="E1055" s="10">
        <v>7</v>
      </c>
      <c r="F1055" s="10">
        <v>54.4</v>
      </c>
      <c r="G1055" s="11">
        <f>ROUND(E1055*F1055,2)</f>
        <v>380.8</v>
      </c>
    </row>
    <row r="1056" spans="1:7" ht="112.5" x14ac:dyDescent="0.25">
      <c r="A1056" s="12"/>
      <c r="B1056" s="12"/>
      <c r="C1056" s="12"/>
      <c r="D1056" s="13" t="s">
        <v>1442</v>
      </c>
      <c r="E1056" s="12"/>
      <c r="F1056" s="12"/>
      <c r="G1056" s="12"/>
    </row>
    <row r="1057" spans="1:7" x14ac:dyDescent="0.25">
      <c r="A1057" s="12"/>
      <c r="B1057" s="12"/>
      <c r="C1057" s="12"/>
      <c r="D1057" s="23" t="s">
        <v>1443</v>
      </c>
      <c r="E1057" s="10">
        <v>1</v>
      </c>
      <c r="F1057" s="15">
        <f>G1023+G1025+G1027+G1029+G1031+G1033+G1035+G1037+G1039+G1041+G1043+G1045+G1047+G1049+G1051+G1053+G1055</f>
        <v>7989.92</v>
      </c>
      <c r="G1057" s="15">
        <f>ROUND(E1057*F1057,2)</f>
        <v>7989.92</v>
      </c>
    </row>
    <row r="1058" spans="1:7" ht="0.95" customHeight="1" x14ac:dyDescent="0.25">
      <c r="A1058" s="16"/>
      <c r="B1058" s="16"/>
      <c r="C1058" s="16"/>
      <c r="D1058" s="24"/>
      <c r="E1058" s="16"/>
      <c r="F1058" s="16"/>
      <c r="G1058" s="16"/>
    </row>
    <row r="1059" spans="1:7" x14ac:dyDescent="0.25">
      <c r="A1059" s="12"/>
      <c r="B1059" s="12"/>
      <c r="C1059" s="12"/>
      <c r="D1059" s="23" t="s">
        <v>1444</v>
      </c>
      <c r="E1059" s="14">
        <v>1</v>
      </c>
      <c r="F1059" s="15">
        <f>G975+G984+G997+G1022</f>
        <v>140541.21</v>
      </c>
      <c r="G1059" s="15">
        <f>ROUND(E1059*F1059,2)</f>
        <v>140541.21</v>
      </c>
    </row>
    <row r="1060" spans="1:7" ht="0.95" customHeight="1" x14ac:dyDescent="0.25">
      <c r="A1060" s="16"/>
      <c r="B1060" s="16"/>
      <c r="C1060" s="16"/>
      <c r="D1060" s="24"/>
      <c r="E1060" s="16"/>
      <c r="F1060" s="16"/>
      <c r="G1060" s="16"/>
    </row>
    <row r="1061" spans="1:7" x14ac:dyDescent="0.25">
      <c r="A1061" s="5" t="s">
        <v>1445</v>
      </c>
      <c r="B1061" s="5" t="s">
        <v>10</v>
      </c>
      <c r="C1061" s="5" t="s">
        <v>11</v>
      </c>
      <c r="D1061" s="22" t="s">
        <v>1446</v>
      </c>
      <c r="E1061" s="6">
        <f>E1145</f>
        <v>1</v>
      </c>
      <c r="F1061" s="7">
        <f>F1145</f>
        <v>26317.67</v>
      </c>
      <c r="G1061" s="7">
        <f>G1145</f>
        <v>26317.67</v>
      </c>
    </row>
    <row r="1062" spans="1:7" x14ac:dyDescent="0.25">
      <c r="A1062" s="17" t="s">
        <v>1447</v>
      </c>
      <c r="B1062" s="17" t="s">
        <v>10</v>
      </c>
      <c r="C1062" s="17" t="s">
        <v>11</v>
      </c>
      <c r="D1062" s="25" t="s">
        <v>1448</v>
      </c>
      <c r="E1062" s="18">
        <f>E1069</f>
        <v>1</v>
      </c>
      <c r="F1062" s="18">
        <f>F1069</f>
        <v>0</v>
      </c>
      <c r="G1062" s="18">
        <f>G1069</f>
        <v>0</v>
      </c>
    </row>
    <row r="1063" spans="1:7" x14ac:dyDescent="0.25">
      <c r="A1063" s="8" t="s">
        <v>1449</v>
      </c>
      <c r="B1063" s="9" t="s">
        <v>14</v>
      </c>
      <c r="C1063" s="9" t="s">
        <v>18</v>
      </c>
      <c r="D1063" s="13" t="s">
        <v>1450</v>
      </c>
      <c r="E1063" s="10">
        <v>1</v>
      </c>
      <c r="F1063" s="10">
        <v>0</v>
      </c>
      <c r="G1063" s="11">
        <f>ROUND(E1063*F1063,2)</f>
        <v>0</v>
      </c>
    </row>
    <row r="1064" spans="1:7" ht="45" x14ac:dyDescent="0.25">
      <c r="A1064" s="12"/>
      <c r="B1064" s="12"/>
      <c r="C1064" s="12"/>
      <c r="D1064" s="13" t="s">
        <v>1451</v>
      </c>
      <c r="E1064" s="12"/>
      <c r="F1064" s="12"/>
      <c r="G1064" s="12"/>
    </row>
    <row r="1065" spans="1:7" x14ac:dyDescent="0.25">
      <c r="A1065" s="8" t="s">
        <v>1452</v>
      </c>
      <c r="B1065" s="9" t="s">
        <v>14</v>
      </c>
      <c r="C1065" s="9" t="s">
        <v>159</v>
      </c>
      <c r="D1065" s="13" t="s">
        <v>1453</v>
      </c>
      <c r="E1065" s="10">
        <v>1</v>
      </c>
      <c r="F1065" s="10">
        <v>0</v>
      </c>
      <c r="G1065" s="11">
        <f>ROUND(E1065*F1065,2)</f>
        <v>0</v>
      </c>
    </row>
    <row r="1066" spans="1:7" ht="213.75" x14ac:dyDescent="0.25">
      <c r="A1066" s="12"/>
      <c r="B1066" s="12"/>
      <c r="C1066" s="12"/>
      <c r="D1066" s="13" t="s">
        <v>1454</v>
      </c>
      <c r="E1066" s="12"/>
      <c r="F1066" s="12"/>
      <c r="G1066" s="12"/>
    </row>
    <row r="1067" spans="1:7" x14ac:dyDescent="0.25">
      <c r="A1067" s="8" t="s">
        <v>1217</v>
      </c>
      <c r="B1067" s="9" t="s">
        <v>14</v>
      </c>
      <c r="C1067" s="9" t="s">
        <v>159</v>
      </c>
      <c r="D1067" s="13" t="s">
        <v>1218</v>
      </c>
      <c r="E1067" s="10">
        <v>1</v>
      </c>
      <c r="F1067" s="10">
        <v>0</v>
      </c>
      <c r="G1067" s="11">
        <f>ROUND(E1067*F1067,2)</f>
        <v>0</v>
      </c>
    </row>
    <row r="1068" spans="1:7" ht="45" x14ac:dyDescent="0.25">
      <c r="A1068" s="12"/>
      <c r="B1068" s="12"/>
      <c r="C1068" s="12"/>
      <c r="D1068" s="13" t="s">
        <v>1219</v>
      </c>
      <c r="E1068" s="12"/>
      <c r="F1068" s="12"/>
      <c r="G1068" s="12"/>
    </row>
    <row r="1069" spans="1:7" x14ac:dyDescent="0.25">
      <c r="A1069" s="12"/>
      <c r="B1069" s="12"/>
      <c r="C1069" s="12"/>
      <c r="D1069" s="23" t="s">
        <v>1455</v>
      </c>
      <c r="E1069" s="10">
        <v>1</v>
      </c>
      <c r="F1069" s="15">
        <f>G1063+G1065+G1067</f>
        <v>0</v>
      </c>
      <c r="G1069" s="15">
        <f>ROUND(E1069*F1069,2)</f>
        <v>0</v>
      </c>
    </row>
    <row r="1070" spans="1:7" ht="0.95" customHeight="1" x14ac:dyDescent="0.25">
      <c r="A1070" s="16"/>
      <c r="B1070" s="16"/>
      <c r="C1070" s="16"/>
      <c r="D1070" s="24"/>
      <c r="E1070" s="16"/>
      <c r="F1070" s="16"/>
      <c r="G1070" s="16"/>
    </row>
    <row r="1071" spans="1:7" x14ac:dyDescent="0.25">
      <c r="A1071" s="17" t="s">
        <v>1456</v>
      </c>
      <c r="B1071" s="17" t="s">
        <v>10</v>
      </c>
      <c r="C1071" s="17" t="s">
        <v>11</v>
      </c>
      <c r="D1071" s="25" t="s">
        <v>1457</v>
      </c>
      <c r="E1071" s="18">
        <f>E1092</f>
        <v>1</v>
      </c>
      <c r="F1071" s="18">
        <f>F1092</f>
        <v>2215.62</v>
      </c>
      <c r="G1071" s="18">
        <f>G1092</f>
        <v>2215.62</v>
      </c>
    </row>
    <row r="1072" spans="1:7" x14ac:dyDescent="0.25">
      <c r="A1072" s="8" t="s">
        <v>1458</v>
      </c>
      <c r="B1072" s="9" t="s">
        <v>14</v>
      </c>
      <c r="C1072" s="9" t="s">
        <v>18</v>
      </c>
      <c r="D1072" s="13" t="s">
        <v>1459</v>
      </c>
      <c r="E1072" s="10">
        <v>1</v>
      </c>
      <c r="F1072" s="10">
        <v>90.29</v>
      </c>
      <c r="G1072" s="11">
        <f>ROUND(E1072*F1072,2)</f>
        <v>90.29</v>
      </c>
    </row>
    <row r="1073" spans="1:7" ht="101.25" x14ac:dyDescent="0.25">
      <c r="A1073" s="12"/>
      <c r="B1073" s="12"/>
      <c r="C1073" s="12"/>
      <c r="D1073" s="13" t="s">
        <v>1460</v>
      </c>
      <c r="E1073" s="12"/>
      <c r="F1073" s="12"/>
      <c r="G1073" s="12"/>
    </row>
    <row r="1074" spans="1:7" x14ac:dyDescent="0.25">
      <c r="A1074" s="8" t="s">
        <v>1461</v>
      </c>
      <c r="B1074" s="9" t="s">
        <v>14</v>
      </c>
      <c r="C1074" s="9" t="s">
        <v>18</v>
      </c>
      <c r="D1074" s="13" t="s">
        <v>1462</v>
      </c>
      <c r="E1074" s="10">
        <v>1</v>
      </c>
      <c r="F1074" s="10">
        <v>66.12</v>
      </c>
      <c r="G1074" s="11">
        <f>ROUND(E1074*F1074,2)</f>
        <v>66.12</v>
      </c>
    </row>
    <row r="1075" spans="1:7" ht="101.25" x14ac:dyDescent="0.25">
      <c r="A1075" s="12"/>
      <c r="B1075" s="12"/>
      <c r="C1075" s="12"/>
      <c r="D1075" s="13" t="s">
        <v>1463</v>
      </c>
      <c r="E1075" s="12"/>
      <c r="F1075" s="12"/>
      <c r="G1075" s="12"/>
    </row>
    <row r="1076" spans="1:7" x14ac:dyDescent="0.25">
      <c r="A1076" s="8" t="s">
        <v>1464</v>
      </c>
      <c r="B1076" s="9" t="s">
        <v>14</v>
      </c>
      <c r="C1076" s="9" t="s">
        <v>18</v>
      </c>
      <c r="D1076" s="13" t="s">
        <v>1465</v>
      </c>
      <c r="E1076" s="10">
        <v>1</v>
      </c>
      <c r="F1076" s="10">
        <v>74.89</v>
      </c>
      <c r="G1076" s="11">
        <f>ROUND(E1076*F1076,2)</f>
        <v>74.89</v>
      </c>
    </row>
    <row r="1077" spans="1:7" ht="90" x14ac:dyDescent="0.25">
      <c r="A1077" s="12"/>
      <c r="B1077" s="12"/>
      <c r="C1077" s="12"/>
      <c r="D1077" s="13" t="s">
        <v>1466</v>
      </c>
      <c r="E1077" s="12"/>
      <c r="F1077" s="12"/>
      <c r="G1077" s="12"/>
    </row>
    <row r="1078" spans="1:7" x14ac:dyDescent="0.25">
      <c r="A1078" s="8" t="s">
        <v>1467</v>
      </c>
      <c r="B1078" s="9" t="s">
        <v>14</v>
      </c>
      <c r="C1078" s="9" t="s">
        <v>18</v>
      </c>
      <c r="D1078" s="13" t="s">
        <v>1468</v>
      </c>
      <c r="E1078" s="10">
        <v>1</v>
      </c>
      <c r="F1078" s="10">
        <v>79.69</v>
      </c>
      <c r="G1078" s="11">
        <f>ROUND(E1078*F1078,2)</f>
        <v>79.69</v>
      </c>
    </row>
    <row r="1079" spans="1:7" ht="67.5" x14ac:dyDescent="0.25">
      <c r="A1079" s="12"/>
      <c r="B1079" s="12"/>
      <c r="C1079" s="12"/>
      <c r="D1079" s="13" t="s">
        <v>1469</v>
      </c>
      <c r="E1079" s="12"/>
      <c r="F1079" s="12"/>
      <c r="G1079" s="12"/>
    </row>
    <row r="1080" spans="1:7" x14ac:dyDescent="0.25">
      <c r="A1080" s="8" t="s">
        <v>1470</v>
      </c>
      <c r="B1080" s="9" t="s">
        <v>14</v>
      </c>
      <c r="C1080" s="9" t="s">
        <v>18</v>
      </c>
      <c r="D1080" s="13" t="s">
        <v>1471</v>
      </c>
      <c r="E1080" s="10">
        <v>1</v>
      </c>
      <c r="F1080" s="10">
        <v>69.23</v>
      </c>
      <c r="G1080" s="11">
        <f>ROUND(E1080*F1080,2)</f>
        <v>69.23</v>
      </c>
    </row>
    <row r="1081" spans="1:7" ht="78.75" x14ac:dyDescent="0.25">
      <c r="A1081" s="12"/>
      <c r="B1081" s="12"/>
      <c r="C1081" s="12"/>
      <c r="D1081" s="13" t="s">
        <v>1472</v>
      </c>
      <c r="E1081" s="12"/>
      <c r="F1081" s="12"/>
      <c r="G1081" s="12"/>
    </row>
    <row r="1082" spans="1:7" x14ac:dyDescent="0.25">
      <c r="A1082" s="8" t="s">
        <v>1473</v>
      </c>
      <c r="B1082" s="9" t="s">
        <v>14</v>
      </c>
      <c r="C1082" s="9" t="s">
        <v>50</v>
      </c>
      <c r="D1082" s="13" t="s">
        <v>1474</v>
      </c>
      <c r="E1082" s="10">
        <v>6</v>
      </c>
      <c r="F1082" s="10">
        <v>9.94</v>
      </c>
      <c r="G1082" s="11">
        <f>ROUND(E1082*F1082,2)</f>
        <v>59.64</v>
      </c>
    </row>
    <row r="1083" spans="1:7" ht="112.5" x14ac:dyDescent="0.25">
      <c r="A1083" s="12"/>
      <c r="B1083" s="12"/>
      <c r="C1083" s="12"/>
      <c r="D1083" s="13" t="s">
        <v>1475</v>
      </c>
      <c r="E1083" s="12"/>
      <c r="F1083" s="12"/>
      <c r="G1083" s="12"/>
    </row>
    <row r="1084" spans="1:7" x14ac:dyDescent="0.25">
      <c r="A1084" s="8" t="s">
        <v>1476</v>
      </c>
      <c r="B1084" s="9" t="s">
        <v>14</v>
      </c>
      <c r="C1084" s="9" t="s">
        <v>1477</v>
      </c>
      <c r="D1084" s="13" t="s">
        <v>1478</v>
      </c>
      <c r="E1084" s="10">
        <v>7</v>
      </c>
      <c r="F1084" s="10">
        <v>11.47</v>
      </c>
      <c r="G1084" s="11">
        <f>ROUND(E1084*F1084,2)</f>
        <v>80.290000000000006</v>
      </c>
    </row>
    <row r="1085" spans="1:7" ht="101.25" x14ac:dyDescent="0.25">
      <c r="A1085" s="12"/>
      <c r="B1085" s="12"/>
      <c r="C1085" s="12"/>
      <c r="D1085" s="13" t="s">
        <v>1479</v>
      </c>
      <c r="E1085" s="12"/>
      <c r="F1085" s="12"/>
      <c r="G1085" s="12"/>
    </row>
    <row r="1086" spans="1:7" x14ac:dyDescent="0.25">
      <c r="A1086" s="8" t="s">
        <v>1480</v>
      </c>
      <c r="B1086" s="9" t="s">
        <v>14</v>
      </c>
      <c r="C1086" s="9" t="s">
        <v>50</v>
      </c>
      <c r="D1086" s="13" t="s">
        <v>1481</v>
      </c>
      <c r="E1086" s="10">
        <v>3</v>
      </c>
      <c r="F1086" s="10">
        <v>16.46</v>
      </c>
      <c r="G1086" s="11">
        <f>ROUND(E1086*F1086,2)</f>
        <v>49.38</v>
      </c>
    </row>
    <row r="1087" spans="1:7" ht="78.75" x14ac:dyDescent="0.25">
      <c r="A1087" s="12"/>
      <c r="B1087" s="12"/>
      <c r="C1087" s="12"/>
      <c r="D1087" s="13" t="s">
        <v>1482</v>
      </c>
      <c r="E1087" s="12"/>
      <c r="F1087" s="12"/>
      <c r="G1087" s="12"/>
    </row>
    <row r="1088" spans="1:7" x14ac:dyDescent="0.25">
      <c r="A1088" s="8" t="s">
        <v>1483</v>
      </c>
      <c r="B1088" s="9" t="s">
        <v>14</v>
      </c>
      <c r="C1088" s="9" t="s">
        <v>18</v>
      </c>
      <c r="D1088" s="13" t="s">
        <v>1484</v>
      </c>
      <c r="E1088" s="10">
        <v>18</v>
      </c>
      <c r="F1088" s="10">
        <v>76</v>
      </c>
      <c r="G1088" s="11">
        <f>ROUND(E1088*F1088,2)</f>
        <v>1368</v>
      </c>
    </row>
    <row r="1089" spans="1:7" ht="135" x14ac:dyDescent="0.25">
      <c r="A1089" s="12"/>
      <c r="B1089" s="12"/>
      <c r="C1089" s="12"/>
      <c r="D1089" s="13" t="s">
        <v>1485</v>
      </c>
      <c r="E1089" s="12"/>
      <c r="F1089" s="12"/>
      <c r="G1089" s="12"/>
    </row>
    <row r="1090" spans="1:7" x14ac:dyDescent="0.25">
      <c r="A1090" s="8" t="s">
        <v>1486</v>
      </c>
      <c r="B1090" s="9" t="s">
        <v>14</v>
      </c>
      <c r="C1090" s="9" t="s">
        <v>18</v>
      </c>
      <c r="D1090" s="13" t="s">
        <v>1487</v>
      </c>
      <c r="E1090" s="10">
        <v>1</v>
      </c>
      <c r="F1090" s="10">
        <v>278.08999999999997</v>
      </c>
      <c r="G1090" s="11">
        <f>ROUND(E1090*F1090,2)</f>
        <v>278.08999999999997</v>
      </c>
    </row>
    <row r="1091" spans="1:7" ht="90" x14ac:dyDescent="0.25">
      <c r="A1091" s="12"/>
      <c r="B1091" s="12"/>
      <c r="C1091" s="12"/>
      <c r="D1091" s="13" t="s">
        <v>1488</v>
      </c>
      <c r="E1091" s="12"/>
      <c r="F1091" s="12"/>
      <c r="G1091" s="12"/>
    </row>
    <row r="1092" spans="1:7" x14ac:dyDescent="0.25">
      <c r="A1092" s="12"/>
      <c r="B1092" s="12"/>
      <c r="C1092" s="12"/>
      <c r="D1092" s="23" t="s">
        <v>1489</v>
      </c>
      <c r="E1092" s="10">
        <v>1</v>
      </c>
      <c r="F1092" s="15">
        <f>G1072+G1074+G1076+G1078+G1080+G1082+G1084+G1086+G1088+G1090</f>
        <v>2215.62</v>
      </c>
      <c r="G1092" s="15">
        <f>ROUND(E1092*F1092,2)</f>
        <v>2215.62</v>
      </c>
    </row>
    <row r="1093" spans="1:7" ht="0.95" customHeight="1" x14ac:dyDescent="0.25">
      <c r="A1093" s="16"/>
      <c r="B1093" s="16"/>
      <c r="C1093" s="16"/>
      <c r="D1093" s="24"/>
      <c r="E1093" s="16"/>
      <c r="F1093" s="16"/>
      <c r="G1093" s="16"/>
    </row>
    <row r="1094" spans="1:7" x14ac:dyDescent="0.25">
      <c r="A1094" s="17" t="s">
        <v>1490</v>
      </c>
      <c r="B1094" s="17" t="s">
        <v>10</v>
      </c>
      <c r="C1094" s="17" t="s">
        <v>11</v>
      </c>
      <c r="D1094" s="25" t="s">
        <v>1491</v>
      </c>
      <c r="E1094" s="18">
        <f>E1111</f>
        <v>1</v>
      </c>
      <c r="F1094" s="18">
        <f>F1111</f>
        <v>4359.1499999999996</v>
      </c>
      <c r="G1094" s="18">
        <f>G1111</f>
        <v>4359.1499999999996</v>
      </c>
    </row>
    <row r="1095" spans="1:7" x14ac:dyDescent="0.25">
      <c r="A1095" s="8" t="s">
        <v>1492</v>
      </c>
      <c r="B1095" s="9" t="s">
        <v>14</v>
      </c>
      <c r="C1095" s="9" t="s">
        <v>50</v>
      </c>
      <c r="D1095" s="13" t="s">
        <v>1493</v>
      </c>
      <c r="E1095" s="10">
        <v>281</v>
      </c>
      <c r="F1095" s="10">
        <v>5.31</v>
      </c>
      <c r="G1095" s="11">
        <f>ROUND(E1095*F1095,2)</f>
        <v>1492.11</v>
      </c>
    </row>
    <row r="1096" spans="1:7" ht="112.5" x14ac:dyDescent="0.25">
      <c r="A1096" s="12"/>
      <c r="B1096" s="12"/>
      <c r="C1096" s="12"/>
      <c r="D1096" s="13" t="s">
        <v>1494</v>
      </c>
      <c r="E1096" s="12"/>
      <c r="F1096" s="12"/>
      <c r="G1096" s="12"/>
    </row>
    <row r="1097" spans="1:7" x14ac:dyDescent="0.25">
      <c r="A1097" s="8" t="s">
        <v>1495</v>
      </c>
      <c r="B1097" s="9" t="s">
        <v>14</v>
      </c>
      <c r="C1097" s="9" t="s">
        <v>50</v>
      </c>
      <c r="D1097" s="13" t="s">
        <v>1496</v>
      </c>
      <c r="E1097" s="10">
        <v>29</v>
      </c>
      <c r="F1097" s="10">
        <v>3.6</v>
      </c>
      <c r="G1097" s="11">
        <f>ROUND(E1097*F1097,2)</f>
        <v>104.4</v>
      </c>
    </row>
    <row r="1098" spans="1:7" ht="112.5" x14ac:dyDescent="0.25">
      <c r="A1098" s="12"/>
      <c r="B1098" s="12"/>
      <c r="C1098" s="12"/>
      <c r="D1098" s="13" t="s">
        <v>1497</v>
      </c>
      <c r="E1098" s="12"/>
      <c r="F1098" s="12"/>
      <c r="G1098" s="12"/>
    </row>
    <row r="1099" spans="1:7" x14ac:dyDescent="0.25">
      <c r="A1099" s="8" t="s">
        <v>1498</v>
      </c>
      <c r="B1099" s="9" t="s">
        <v>14</v>
      </c>
      <c r="C1099" s="9" t="s">
        <v>1477</v>
      </c>
      <c r="D1099" s="13" t="s">
        <v>1499</v>
      </c>
      <c r="E1099" s="10">
        <v>44</v>
      </c>
      <c r="F1099" s="10">
        <v>5.73</v>
      </c>
      <c r="G1099" s="11">
        <f>ROUND(E1099*F1099,2)</f>
        <v>252.12</v>
      </c>
    </row>
    <row r="1100" spans="1:7" ht="101.25" x14ac:dyDescent="0.25">
      <c r="A1100" s="12"/>
      <c r="B1100" s="12"/>
      <c r="C1100" s="12"/>
      <c r="D1100" s="13" t="s">
        <v>1500</v>
      </c>
      <c r="E1100" s="12"/>
      <c r="F1100" s="12"/>
      <c r="G1100" s="12"/>
    </row>
    <row r="1101" spans="1:7" x14ac:dyDescent="0.25">
      <c r="A1101" s="8" t="s">
        <v>1501</v>
      </c>
      <c r="B1101" s="9" t="s">
        <v>14</v>
      </c>
      <c r="C1101" s="9" t="s">
        <v>1477</v>
      </c>
      <c r="D1101" s="13" t="s">
        <v>1502</v>
      </c>
      <c r="E1101" s="10">
        <v>153</v>
      </c>
      <c r="F1101" s="10">
        <v>4.82</v>
      </c>
      <c r="G1101" s="11">
        <f>ROUND(E1101*F1101,2)</f>
        <v>737.46</v>
      </c>
    </row>
    <row r="1102" spans="1:7" ht="101.25" x14ac:dyDescent="0.25">
      <c r="A1102" s="12"/>
      <c r="B1102" s="12"/>
      <c r="C1102" s="12"/>
      <c r="D1102" s="13" t="s">
        <v>1503</v>
      </c>
      <c r="E1102" s="12"/>
      <c r="F1102" s="12"/>
      <c r="G1102" s="12"/>
    </row>
    <row r="1103" spans="1:7" x14ac:dyDescent="0.25">
      <c r="A1103" s="8" t="s">
        <v>1386</v>
      </c>
      <c r="B1103" s="9" t="s">
        <v>14</v>
      </c>
      <c r="C1103" s="9" t="s">
        <v>18</v>
      </c>
      <c r="D1103" s="13" t="s">
        <v>1387</v>
      </c>
      <c r="E1103" s="10">
        <v>7</v>
      </c>
      <c r="F1103" s="10">
        <v>20.14</v>
      </c>
      <c r="G1103" s="11">
        <f>ROUND(E1103*F1103,2)</f>
        <v>140.97999999999999</v>
      </c>
    </row>
    <row r="1104" spans="1:7" ht="101.25" x14ac:dyDescent="0.25">
      <c r="A1104" s="12"/>
      <c r="B1104" s="12"/>
      <c r="C1104" s="12"/>
      <c r="D1104" s="13" t="s">
        <v>1388</v>
      </c>
      <c r="E1104" s="12"/>
      <c r="F1104" s="12"/>
      <c r="G1104" s="12"/>
    </row>
    <row r="1105" spans="1:7" x14ac:dyDescent="0.25">
      <c r="A1105" s="8" t="s">
        <v>1504</v>
      </c>
      <c r="B1105" s="9" t="s">
        <v>14</v>
      </c>
      <c r="C1105" s="9" t="s">
        <v>18</v>
      </c>
      <c r="D1105" s="13" t="s">
        <v>1505</v>
      </c>
      <c r="E1105" s="10">
        <v>11</v>
      </c>
      <c r="F1105" s="10">
        <v>23.46</v>
      </c>
      <c r="G1105" s="11">
        <f>ROUND(E1105*F1105,2)</f>
        <v>258.06</v>
      </c>
    </row>
    <row r="1106" spans="1:7" ht="101.25" x14ac:dyDescent="0.25">
      <c r="A1106" s="12"/>
      <c r="B1106" s="12"/>
      <c r="C1106" s="12"/>
      <c r="D1106" s="13" t="s">
        <v>1506</v>
      </c>
      <c r="E1106" s="12"/>
      <c r="F1106" s="12"/>
      <c r="G1106" s="12"/>
    </row>
    <row r="1107" spans="1:7" x14ac:dyDescent="0.25">
      <c r="A1107" s="8" t="s">
        <v>1507</v>
      </c>
      <c r="B1107" s="9" t="s">
        <v>14</v>
      </c>
      <c r="C1107" s="9" t="s">
        <v>1508</v>
      </c>
      <c r="D1107" s="13" t="s">
        <v>1509</v>
      </c>
      <c r="E1107" s="10">
        <v>349</v>
      </c>
      <c r="F1107" s="10">
        <v>3.08</v>
      </c>
      <c r="G1107" s="11">
        <f>ROUND(E1107*F1107,2)</f>
        <v>1074.92</v>
      </c>
    </row>
    <row r="1108" spans="1:7" ht="78.75" x14ac:dyDescent="0.25">
      <c r="A1108" s="12"/>
      <c r="B1108" s="12"/>
      <c r="C1108" s="12"/>
      <c r="D1108" s="13" t="s">
        <v>1510</v>
      </c>
      <c r="E1108" s="12"/>
      <c r="F1108" s="12"/>
      <c r="G1108" s="12"/>
    </row>
    <row r="1109" spans="1:7" x14ac:dyDescent="0.25">
      <c r="A1109" s="8" t="s">
        <v>1511</v>
      </c>
      <c r="B1109" s="9" t="s">
        <v>14</v>
      </c>
      <c r="C1109" s="9" t="s">
        <v>50</v>
      </c>
      <c r="D1109" s="13" t="s">
        <v>1512</v>
      </c>
      <c r="E1109" s="10">
        <v>6</v>
      </c>
      <c r="F1109" s="10">
        <v>49.85</v>
      </c>
      <c r="G1109" s="11">
        <f>ROUND(E1109*F1109,2)</f>
        <v>299.10000000000002</v>
      </c>
    </row>
    <row r="1110" spans="1:7" ht="123.75" x14ac:dyDescent="0.25">
      <c r="A1110" s="12"/>
      <c r="B1110" s="12"/>
      <c r="C1110" s="12"/>
      <c r="D1110" s="13" t="s">
        <v>1513</v>
      </c>
      <c r="E1110" s="12"/>
      <c r="F1110" s="12"/>
      <c r="G1110" s="12"/>
    </row>
    <row r="1111" spans="1:7" x14ac:dyDescent="0.25">
      <c r="A1111" s="12"/>
      <c r="B1111" s="12"/>
      <c r="C1111" s="12"/>
      <c r="D1111" s="23" t="s">
        <v>1514</v>
      </c>
      <c r="E1111" s="10">
        <v>1</v>
      </c>
      <c r="F1111" s="15">
        <f>G1095+G1097+G1099+G1101+G1103+G1105+G1107+G1109</f>
        <v>4359.1499999999996</v>
      </c>
      <c r="G1111" s="15">
        <f>ROUND(E1111*F1111,2)</f>
        <v>4359.1499999999996</v>
      </c>
    </row>
    <row r="1112" spans="1:7" ht="0.95" customHeight="1" x14ac:dyDescent="0.25">
      <c r="A1112" s="16"/>
      <c r="B1112" s="16"/>
      <c r="C1112" s="16"/>
      <c r="D1112" s="24"/>
      <c r="E1112" s="16"/>
      <c r="F1112" s="16"/>
      <c r="G1112" s="16"/>
    </row>
    <row r="1113" spans="1:7" x14ac:dyDescent="0.25">
      <c r="A1113" s="17" t="s">
        <v>1515</v>
      </c>
      <c r="B1113" s="17" t="s">
        <v>10</v>
      </c>
      <c r="C1113" s="17" t="s">
        <v>11</v>
      </c>
      <c r="D1113" s="25" t="s">
        <v>1516</v>
      </c>
      <c r="E1113" s="18">
        <f>E1134</f>
        <v>1</v>
      </c>
      <c r="F1113" s="18">
        <f>F1134</f>
        <v>19251.36</v>
      </c>
      <c r="G1113" s="18">
        <f>G1134</f>
        <v>19251.36</v>
      </c>
    </row>
    <row r="1114" spans="1:7" ht="22.5" x14ac:dyDescent="0.25">
      <c r="A1114" s="8" t="s">
        <v>1517</v>
      </c>
      <c r="B1114" s="9" t="s">
        <v>14</v>
      </c>
      <c r="C1114" s="9" t="s">
        <v>18</v>
      </c>
      <c r="D1114" s="13" t="s">
        <v>1518</v>
      </c>
      <c r="E1114" s="10">
        <v>6</v>
      </c>
      <c r="F1114" s="10">
        <v>1025.46</v>
      </c>
      <c r="G1114" s="11">
        <f>ROUND(E1114*F1114,2)</f>
        <v>6152.76</v>
      </c>
    </row>
    <row r="1115" spans="1:7" ht="409.5" x14ac:dyDescent="0.25">
      <c r="A1115" s="12"/>
      <c r="B1115" s="12"/>
      <c r="C1115" s="12"/>
      <c r="D1115" s="13" t="s">
        <v>1519</v>
      </c>
      <c r="E1115" s="12"/>
      <c r="F1115" s="12"/>
      <c r="G1115" s="12"/>
    </row>
    <row r="1116" spans="1:7" ht="22.5" x14ac:dyDescent="0.25">
      <c r="A1116" s="8" t="s">
        <v>1520</v>
      </c>
      <c r="B1116" s="9" t="s">
        <v>14</v>
      </c>
      <c r="C1116" s="9" t="s">
        <v>18</v>
      </c>
      <c r="D1116" s="13" t="s">
        <v>1521</v>
      </c>
      <c r="E1116" s="10">
        <v>2</v>
      </c>
      <c r="F1116" s="10">
        <v>1025.46</v>
      </c>
      <c r="G1116" s="11">
        <f>ROUND(E1116*F1116,2)</f>
        <v>2050.92</v>
      </c>
    </row>
    <row r="1117" spans="1:7" ht="409.5" x14ac:dyDescent="0.25">
      <c r="A1117" s="12"/>
      <c r="B1117" s="12"/>
      <c r="C1117" s="12"/>
      <c r="D1117" s="13" t="s">
        <v>1522</v>
      </c>
      <c r="E1117" s="12"/>
      <c r="F1117" s="12"/>
      <c r="G1117" s="12"/>
    </row>
    <row r="1118" spans="1:7" ht="22.5" x14ac:dyDescent="0.25">
      <c r="A1118" s="8" t="s">
        <v>1523</v>
      </c>
      <c r="B1118" s="9" t="s">
        <v>14</v>
      </c>
      <c r="C1118" s="9" t="s">
        <v>18</v>
      </c>
      <c r="D1118" s="13" t="s">
        <v>1524</v>
      </c>
      <c r="E1118" s="10">
        <v>3</v>
      </c>
      <c r="F1118" s="10">
        <v>1186.26</v>
      </c>
      <c r="G1118" s="11">
        <f>ROUND(E1118*F1118,2)</f>
        <v>3558.78</v>
      </c>
    </row>
    <row r="1119" spans="1:7" ht="409.5" x14ac:dyDescent="0.25">
      <c r="A1119" s="12"/>
      <c r="B1119" s="12"/>
      <c r="C1119" s="12"/>
      <c r="D1119" s="13" t="s">
        <v>1525</v>
      </c>
      <c r="E1119" s="12"/>
      <c r="F1119" s="12"/>
      <c r="G1119" s="12"/>
    </row>
    <row r="1120" spans="1:7" x14ac:dyDescent="0.25">
      <c r="A1120" s="8" t="s">
        <v>1526</v>
      </c>
      <c r="B1120" s="9" t="s">
        <v>14</v>
      </c>
      <c r="C1120" s="9" t="s">
        <v>18</v>
      </c>
      <c r="D1120" s="13" t="s">
        <v>1527</v>
      </c>
      <c r="E1120" s="10">
        <v>4</v>
      </c>
      <c r="F1120" s="10">
        <v>1025.46</v>
      </c>
      <c r="G1120" s="11">
        <f>ROUND(E1120*F1120,2)</f>
        <v>4101.84</v>
      </c>
    </row>
    <row r="1121" spans="1:7" ht="409.5" x14ac:dyDescent="0.25">
      <c r="A1121" s="12"/>
      <c r="B1121" s="12"/>
      <c r="C1121" s="12"/>
      <c r="D1121" s="13" t="s">
        <v>1528</v>
      </c>
      <c r="E1121" s="12"/>
      <c r="F1121" s="12"/>
      <c r="G1121" s="12"/>
    </row>
    <row r="1122" spans="1:7" x14ac:dyDescent="0.25">
      <c r="A1122" s="8" t="s">
        <v>1529</v>
      </c>
      <c r="B1122" s="9" t="s">
        <v>14</v>
      </c>
      <c r="C1122" s="9" t="s">
        <v>18</v>
      </c>
      <c r="D1122" s="13" t="s">
        <v>1530</v>
      </c>
      <c r="E1122" s="10">
        <v>3</v>
      </c>
      <c r="F1122" s="10">
        <v>20.95</v>
      </c>
      <c r="G1122" s="11">
        <f>ROUND(E1122*F1122,2)</f>
        <v>62.85</v>
      </c>
    </row>
    <row r="1123" spans="1:7" ht="258.75" x14ac:dyDescent="0.25">
      <c r="A1123" s="12"/>
      <c r="B1123" s="12"/>
      <c r="C1123" s="12"/>
      <c r="D1123" s="13" t="s">
        <v>1531</v>
      </c>
      <c r="E1123" s="12"/>
      <c r="F1123" s="12"/>
      <c r="G1123" s="12"/>
    </row>
    <row r="1124" spans="1:7" x14ac:dyDescent="0.25">
      <c r="A1124" s="8" t="s">
        <v>1532</v>
      </c>
      <c r="B1124" s="9" t="s">
        <v>14</v>
      </c>
      <c r="C1124" s="9" t="s">
        <v>18</v>
      </c>
      <c r="D1124" s="13" t="s">
        <v>1533</v>
      </c>
      <c r="E1124" s="10">
        <v>5</v>
      </c>
      <c r="F1124" s="10">
        <v>64.92</v>
      </c>
      <c r="G1124" s="11">
        <f>ROUND(E1124*F1124,2)</f>
        <v>324.60000000000002</v>
      </c>
    </row>
    <row r="1125" spans="1:7" ht="409.5" x14ac:dyDescent="0.25">
      <c r="A1125" s="12"/>
      <c r="B1125" s="12"/>
      <c r="C1125" s="12"/>
      <c r="D1125" s="13" t="s">
        <v>1534</v>
      </c>
      <c r="E1125" s="12"/>
      <c r="F1125" s="12"/>
      <c r="G1125" s="12"/>
    </row>
    <row r="1126" spans="1:7" x14ac:dyDescent="0.25">
      <c r="A1126" s="8" t="s">
        <v>1535</v>
      </c>
      <c r="B1126" s="9" t="s">
        <v>14</v>
      </c>
      <c r="C1126" s="9" t="s">
        <v>1308</v>
      </c>
      <c r="D1126" s="13" t="s">
        <v>1536</v>
      </c>
      <c r="E1126" s="10">
        <v>6</v>
      </c>
      <c r="F1126" s="10">
        <v>116.12</v>
      </c>
      <c r="G1126" s="11">
        <f>ROUND(E1126*F1126,2)</f>
        <v>696.72</v>
      </c>
    </row>
    <row r="1127" spans="1:7" ht="409.5" x14ac:dyDescent="0.25">
      <c r="A1127" s="12"/>
      <c r="B1127" s="12"/>
      <c r="C1127" s="12"/>
      <c r="D1127" s="13" t="s">
        <v>1537</v>
      </c>
      <c r="E1127" s="12"/>
      <c r="F1127" s="12"/>
      <c r="G1127" s="12"/>
    </row>
    <row r="1128" spans="1:7" x14ac:dyDescent="0.25">
      <c r="A1128" s="8" t="s">
        <v>1538</v>
      </c>
      <c r="B1128" s="9" t="s">
        <v>14</v>
      </c>
      <c r="C1128" s="9" t="s">
        <v>18</v>
      </c>
      <c r="D1128" s="13" t="s">
        <v>1539</v>
      </c>
      <c r="E1128" s="10">
        <v>5</v>
      </c>
      <c r="F1128" s="10">
        <v>83.82</v>
      </c>
      <c r="G1128" s="11">
        <f>ROUND(E1128*F1128,2)</f>
        <v>419.1</v>
      </c>
    </row>
    <row r="1129" spans="1:7" ht="409.5" x14ac:dyDescent="0.25">
      <c r="A1129" s="12"/>
      <c r="B1129" s="12"/>
      <c r="C1129" s="12"/>
      <c r="D1129" s="13" t="s">
        <v>1540</v>
      </c>
      <c r="E1129" s="12"/>
      <c r="F1129" s="12"/>
      <c r="G1129" s="12"/>
    </row>
    <row r="1130" spans="1:7" x14ac:dyDescent="0.25">
      <c r="A1130" s="8" t="s">
        <v>1541</v>
      </c>
      <c r="B1130" s="9" t="s">
        <v>14</v>
      </c>
      <c r="C1130" s="9" t="s">
        <v>18</v>
      </c>
      <c r="D1130" s="13" t="s">
        <v>1542</v>
      </c>
      <c r="E1130" s="10">
        <v>12</v>
      </c>
      <c r="F1130" s="10">
        <v>107.87</v>
      </c>
      <c r="G1130" s="11">
        <f>ROUND(E1130*F1130,2)</f>
        <v>1294.44</v>
      </c>
    </row>
    <row r="1131" spans="1:7" ht="409.5" x14ac:dyDescent="0.25">
      <c r="A1131" s="12"/>
      <c r="B1131" s="12"/>
      <c r="C1131" s="12"/>
      <c r="D1131" s="13" t="s">
        <v>1543</v>
      </c>
      <c r="E1131" s="12"/>
      <c r="F1131" s="12"/>
      <c r="G1131" s="12"/>
    </row>
    <row r="1132" spans="1:7" x14ac:dyDescent="0.25">
      <c r="A1132" s="8" t="s">
        <v>1544</v>
      </c>
      <c r="B1132" s="9" t="s">
        <v>14</v>
      </c>
      <c r="C1132" s="9" t="s">
        <v>18</v>
      </c>
      <c r="D1132" s="13" t="s">
        <v>1545</v>
      </c>
      <c r="E1132" s="10">
        <v>5</v>
      </c>
      <c r="F1132" s="10">
        <v>117.87</v>
      </c>
      <c r="G1132" s="11">
        <f>ROUND(E1132*F1132,2)</f>
        <v>589.35</v>
      </c>
    </row>
    <row r="1133" spans="1:7" ht="409.5" x14ac:dyDescent="0.25">
      <c r="A1133" s="12"/>
      <c r="B1133" s="12"/>
      <c r="C1133" s="12"/>
      <c r="D1133" s="13" t="s">
        <v>1546</v>
      </c>
      <c r="E1133" s="12"/>
      <c r="F1133" s="12"/>
      <c r="G1133" s="12"/>
    </row>
    <row r="1134" spans="1:7" x14ac:dyDescent="0.25">
      <c r="A1134" s="12"/>
      <c r="B1134" s="12"/>
      <c r="C1134" s="12"/>
      <c r="D1134" s="23" t="s">
        <v>1547</v>
      </c>
      <c r="E1134" s="10">
        <v>1</v>
      </c>
      <c r="F1134" s="15">
        <f>G1114+G1116+G1118+G1120+G1122+G1124+G1126+G1128+G1130+G1132</f>
        <v>19251.36</v>
      </c>
      <c r="G1134" s="15">
        <f>ROUND(E1134*F1134,2)</f>
        <v>19251.36</v>
      </c>
    </row>
    <row r="1135" spans="1:7" ht="0.95" customHeight="1" x14ac:dyDescent="0.25">
      <c r="A1135" s="16"/>
      <c r="B1135" s="16"/>
      <c r="C1135" s="16"/>
      <c r="D1135" s="24"/>
      <c r="E1135" s="16"/>
      <c r="F1135" s="16"/>
      <c r="G1135" s="16"/>
    </row>
    <row r="1136" spans="1:7" x14ac:dyDescent="0.25">
      <c r="A1136" s="17" t="s">
        <v>1548</v>
      </c>
      <c r="B1136" s="17" t="s">
        <v>10</v>
      </c>
      <c r="C1136" s="17" t="s">
        <v>11</v>
      </c>
      <c r="D1136" s="25" t="s">
        <v>1549</v>
      </c>
      <c r="E1136" s="18">
        <f>E1143</f>
        <v>1</v>
      </c>
      <c r="F1136" s="18">
        <f>F1143</f>
        <v>491.54</v>
      </c>
      <c r="G1136" s="18">
        <f>G1143</f>
        <v>491.54</v>
      </c>
    </row>
    <row r="1137" spans="1:7" x14ac:dyDescent="0.25">
      <c r="A1137" s="8" t="s">
        <v>1538</v>
      </c>
      <c r="B1137" s="9" t="s">
        <v>14</v>
      </c>
      <c r="C1137" s="9" t="s">
        <v>18</v>
      </c>
      <c r="D1137" s="13" t="s">
        <v>1539</v>
      </c>
      <c r="E1137" s="10">
        <v>2</v>
      </c>
      <c r="F1137" s="10">
        <v>83.82</v>
      </c>
      <c r="G1137" s="11">
        <f>ROUND(E1137*F1137,2)</f>
        <v>167.64</v>
      </c>
    </row>
    <row r="1138" spans="1:7" ht="409.5" x14ac:dyDescent="0.25">
      <c r="A1138" s="12"/>
      <c r="B1138" s="12"/>
      <c r="C1138" s="12"/>
      <c r="D1138" s="13" t="s">
        <v>1540</v>
      </c>
      <c r="E1138" s="12"/>
      <c r="F1138" s="12"/>
      <c r="G1138" s="12"/>
    </row>
    <row r="1139" spans="1:7" x14ac:dyDescent="0.25">
      <c r="A1139" s="8" t="s">
        <v>1501</v>
      </c>
      <c r="B1139" s="9" t="s">
        <v>14</v>
      </c>
      <c r="C1139" s="9" t="s">
        <v>1477</v>
      </c>
      <c r="D1139" s="13" t="s">
        <v>1502</v>
      </c>
      <c r="E1139" s="10">
        <v>41</v>
      </c>
      <c r="F1139" s="10">
        <v>4.82</v>
      </c>
      <c r="G1139" s="11">
        <f>ROUND(E1139*F1139,2)</f>
        <v>197.62</v>
      </c>
    </row>
    <row r="1140" spans="1:7" ht="101.25" x14ac:dyDescent="0.25">
      <c r="A1140" s="12"/>
      <c r="B1140" s="12"/>
      <c r="C1140" s="12"/>
      <c r="D1140" s="13" t="s">
        <v>1503</v>
      </c>
      <c r="E1140" s="12"/>
      <c r="F1140" s="12"/>
      <c r="G1140" s="12"/>
    </row>
    <row r="1141" spans="1:7" x14ac:dyDescent="0.25">
      <c r="A1141" s="8" t="s">
        <v>1507</v>
      </c>
      <c r="B1141" s="9" t="s">
        <v>14</v>
      </c>
      <c r="C1141" s="9" t="s">
        <v>1508</v>
      </c>
      <c r="D1141" s="13" t="s">
        <v>1509</v>
      </c>
      <c r="E1141" s="10">
        <v>41</v>
      </c>
      <c r="F1141" s="10">
        <v>3.08</v>
      </c>
      <c r="G1141" s="11">
        <f>ROUND(E1141*F1141,2)</f>
        <v>126.28</v>
      </c>
    </row>
    <row r="1142" spans="1:7" ht="78.75" x14ac:dyDescent="0.25">
      <c r="A1142" s="12"/>
      <c r="B1142" s="12"/>
      <c r="C1142" s="12"/>
      <c r="D1142" s="13" t="s">
        <v>1510</v>
      </c>
      <c r="E1142" s="12"/>
      <c r="F1142" s="12"/>
      <c r="G1142" s="12"/>
    </row>
    <row r="1143" spans="1:7" x14ac:dyDescent="0.25">
      <c r="A1143" s="12"/>
      <c r="B1143" s="12"/>
      <c r="C1143" s="12"/>
      <c r="D1143" s="23" t="s">
        <v>1550</v>
      </c>
      <c r="E1143" s="10">
        <v>1</v>
      </c>
      <c r="F1143" s="15">
        <f>G1137+G1139+G1141</f>
        <v>491.54</v>
      </c>
      <c r="G1143" s="15">
        <f>ROUND(E1143*F1143,2)</f>
        <v>491.54</v>
      </c>
    </row>
    <row r="1144" spans="1:7" ht="0.95" customHeight="1" x14ac:dyDescent="0.25">
      <c r="A1144" s="16"/>
      <c r="B1144" s="16"/>
      <c r="C1144" s="16"/>
      <c r="D1144" s="24"/>
      <c r="E1144" s="16"/>
      <c r="F1144" s="16"/>
      <c r="G1144" s="16"/>
    </row>
    <row r="1145" spans="1:7" x14ac:dyDescent="0.25">
      <c r="A1145" s="12"/>
      <c r="B1145" s="12"/>
      <c r="C1145" s="12"/>
      <c r="D1145" s="23" t="s">
        <v>1551</v>
      </c>
      <c r="E1145" s="14">
        <v>1</v>
      </c>
      <c r="F1145" s="15">
        <f>G1062+G1071+G1094+G1113+G1136</f>
        <v>26317.67</v>
      </c>
      <c r="G1145" s="15">
        <f>ROUND(E1145*F1145,2)</f>
        <v>26317.67</v>
      </c>
    </row>
    <row r="1146" spans="1:7" ht="0.95" customHeight="1" x14ac:dyDescent="0.25">
      <c r="A1146" s="16"/>
      <c r="B1146" s="16"/>
      <c r="C1146" s="16"/>
      <c r="D1146" s="24"/>
      <c r="E1146" s="16"/>
      <c r="F1146" s="16"/>
      <c r="G1146" s="16"/>
    </row>
    <row r="1147" spans="1:7" x14ac:dyDescent="0.25">
      <c r="A1147" s="5" t="s">
        <v>1552</v>
      </c>
      <c r="B1147" s="5" t="s">
        <v>10</v>
      </c>
      <c r="C1147" s="5" t="s">
        <v>11</v>
      </c>
      <c r="D1147" s="22" t="s">
        <v>1553</v>
      </c>
      <c r="E1147" s="6">
        <f>E1316</f>
        <v>1</v>
      </c>
      <c r="F1147" s="7">
        <f>F1316</f>
        <v>46292.5</v>
      </c>
      <c r="G1147" s="7">
        <f>G1316</f>
        <v>46292.5</v>
      </c>
    </row>
    <row r="1148" spans="1:7" x14ac:dyDescent="0.25">
      <c r="A1148" s="17" t="s">
        <v>1554</v>
      </c>
      <c r="B1148" s="17" t="s">
        <v>10</v>
      </c>
      <c r="C1148" s="17" t="s">
        <v>11</v>
      </c>
      <c r="D1148" s="25" t="s">
        <v>1555</v>
      </c>
      <c r="E1148" s="18">
        <f>E1155</f>
        <v>1</v>
      </c>
      <c r="F1148" s="18">
        <f>F1155</f>
        <v>0</v>
      </c>
      <c r="G1148" s="18">
        <f>G1155</f>
        <v>0</v>
      </c>
    </row>
    <row r="1149" spans="1:7" x14ac:dyDescent="0.25">
      <c r="A1149" s="8" t="s">
        <v>1217</v>
      </c>
      <c r="B1149" s="9" t="s">
        <v>14</v>
      </c>
      <c r="C1149" s="9" t="s">
        <v>159</v>
      </c>
      <c r="D1149" s="13" t="s">
        <v>1218</v>
      </c>
      <c r="E1149" s="10">
        <v>1</v>
      </c>
      <c r="F1149" s="10">
        <v>0</v>
      </c>
      <c r="G1149" s="11">
        <f>ROUND(E1149*F1149,2)</f>
        <v>0</v>
      </c>
    </row>
    <row r="1150" spans="1:7" ht="45" x14ac:dyDescent="0.25">
      <c r="A1150" s="12"/>
      <c r="B1150" s="12"/>
      <c r="C1150" s="12"/>
      <c r="D1150" s="13" t="s">
        <v>1219</v>
      </c>
      <c r="E1150" s="12"/>
      <c r="F1150" s="12"/>
      <c r="G1150" s="12"/>
    </row>
    <row r="1151" spans="1:7" x14ac:dyDescent="0.25">
      <c r="A1151" s="8" t="s">
        <v>1556</v>
      </c>
      <c r="B1151" s="9" t="s">
        <v>14</v>
      </c>
      <c r="C1151" s="9" t="s">
        <v>18</v>
      </c>
      <c r="D1151" s="13" t="s">
        <v>1557</v>
      </c>
      <c r="E1151" s="10">
        <v>1</v>
      </c>
      <c r="F1151" s="10">
        <v>0</v>
      </c>
      <c r="G1151" s="11">
        <f>ROUND(E1151*F1151,2)</f>
        <v>0</v>
      </c>
    </row>
    <row r="1152" spans="1:7" ht="45" x14ac:dyDescent="0.25">
      <c r="A1152" s="12"/>
      <c r="B1152" s="12"/>
      <c r="C1152" s="12"/>
      <c r="D1152" s="13" t="s">
        <v>1558</v>
      </c>
      <c r="E1152" s="12"/>
      <c r="F1152" s="12"/>
      <c r="G1152" s="12"/>
    </row>
    <row r="1153" spans="1:7" x14ac:dyDescent="0.25">
      <c r="A1153" s="8" t="s">
        <v>1559</v>
      </c>
      <c r="B1153" s="9" t="s">
        <v>14</v>
      </c>
      <c r="C1153" s="9" t="s">
        <v>159</v>
      </c>
      <c r="D1153" s="13" t="s">
        <v>1560</v>
      </c>
      <c r="E1153" s="10">
        <v>1</v>
      </c>
      <c r="F1153" s="10">
        <v>0</v>
      </c>
      <c r="G1153" s="11">
        <f>ROUND(E1153*F1153,2)</f>
        <v>0</v>
      </c>
    </row>
    <row r="1154" spans="1:7" ht="213.75" x14ac:dyDescent="0.25">
      <c r="A1154" s="12"/>
      <c r="B1154" s="12"/>
      <c r="C1154" s="12"/>
      <c r="D1154" s="13" t="s">
        <v>1561</v>
      </c>
      <c r="E1154" s="12"/>
      <c r="F1154" s="12"/>
      <c r="G1154" s="12"/>
    </row>
    <row r="1155" spans="1:7" x14ac:dyDescent="0.25">
      <c r="A1155" s="12"/>
      <c r="B1155" s="12"/>
      <c r="C1155" s="12"/>
      <c r="D1155" s="23" t="s">
        <v>1562</v>
      </c>
      <c r="E1155" s="10">
        <v>1</v>
      </c>
      <c r="F1155" s="15">
        <f>G1149+G1151+G1153</f>
        <v>0</v>
      </c>
      <c r="G1155" s="15">
        <f>ROUND(E1155*F1155,2)</f>
        <v>0</v>
      </c>
    </row>
    <row r="1156" spans="1:7" ht="0.95" customHeight="1" x14ac:dyDescent="0.25">
      <c r="A1156" s="16"/>
      <c r="B1156" s="16"/>
      <c r="C1156" s="16"/>
      <c r="D1156" s="24"/>
      <c r="E1156" s="16"/>
      <c r="F1156" s="16"/>
      <c r="G1156" s="16"/>
    </row>
    <row r="1157" spans="1:7" x14ac:dyDescent="0.25">
      <c r="A1157" s="17" t="s">
        <v>1563</v>
      </c>
      <c r="B1157" s="17" t="s">
        <v>10</v>
      </c>
      <c r="C1157" s="17" t="s">
        <v>11</v>
      </c>
      <c r="D1157" s="25" t="s">
        <v>1564</v>
      </c>
      <c r="E1157" s="18">
        <f>E1166</f>
        <v>1</v>
      </c>
      <c r="F1157" s="18">
        <f>F1166</f>
        <v>992.2</v>
      </c>
      <c r="G1157" s="18">
        <f>G1166</f>
        <v>992.2</v>
      </c>
    </row>
    <row r="1158" spans="1:7" x14ac:dyDescent="0.25">
      <c r="A1158" s="8" t="s">
        <v>1565</v>
      </c>
      <c r="B1158" s="9" t="s">
        <v>14</v>
      </c>
      <c r="C1158" s="9" t="s">
        <v>18</v>
      </c>
      <c r="D1158" s="13" t="s">
        <v>1566</v>
      </c>
      <c r="E1158" s="10">
        <v>1</v>
      </c>
      <c r="F1158" s="10">
        <v>246.66</v>
      </c>
      <c r="G1158" s="11">
        <f>ROUND(E1158*F1158,2)</f>
        <v>246.66</v>
      </c>
    </row>
    <row r="1159" spans="1:7" ht="101.25" x14ac:dyDescent="0.25">
      <c r="A1159" s="12"/>
      <c r="B1159" s="12"/>
      <c r="C1159" s="12"/>
      <c r="D1159" s="13" t="s">
        <v>1567</v>
      </c>
      <c r="E1159" s="12"/>
      <c r="F1159" s="12"/>
      <c r="G1159" s="12"/>
    </row>
    <row r="1160" spans="1:7" x14ac:dyDescent="0.25">
      <c r="A1160" s="8" t="s">
        <v>1568</v>
      </c>
      <c r="B1160" s="9" t="s">
        <v>14</v>
      </c>
      <c r="C1160" s="9" t="s">
        <v>18</v>
      </c>
      <c r="D1160" s="13" t="s">
        <v>1569</v>
      </c>
      <c r="E1160" s="10">
        <v>1</v>
      </c>
      <c r="F1160" s="10">
        <v>65.22</v>
      </c>
      <c r="G1160" s="11">
        <f>ROUND(E1160*F1160,2)</f>
        <v>65.22</v>
      </c>
    </row>
    <row r="1161" spans="1:7" ht="78.75" x14ac:dyDescent="0.25">
      <c r="A1161" s="12"/>
      <c r="B1161" s="12"/>
      <c r="C1161" s="12"/>
      <c r="D1161" s="13" t="s">
        <v>1570</v>
      </c>
      <c r="E1161" s="12"/>
      <c r="F1161" s="12"/>
      <c r="G1161" s="12"/>
    </row>
    <row r="1162" spans="1:7" x14ac:dyDescent="0.25">
      <c r="A1162" s="8" t="s">
        <v>1571</v>
      </c>
      <c r="B1162" s="9" t="s">
        <v>14</v>
      </c>
      <c r="C1162" s="9" t="s">
        <v>50</v>
      </c>
      <c r="D1162" s="13" t="s">
        <v>1572</v>
      </c>
      <c r="E1162" s="10">
        <v>32</v>
      </c>
      <c r="F1162" s="10">
        <v>17.420000000000002</v>
      </c>
      <c r="G1162" s="11">
        <f>ROUND(E1162*F1162,2)</f>
        <v>557.44000000000005</v>
      </c>
    </row>
    <row r="1163" spans="1:7" ht="78.75" x14ac:dyDescent="0.25">
      <c r="A1163" s="12"/>
      <c r="B1163" s="12"/>
      <c r="C1163" s="12"/>
      <c r="D1163" s="13" t="s">
        <v>1573</v>
      </c>
      <c r="E1163" s="12"/>
      <c r="F1163" s="12"/>
      <c r="G1163" s="12"/>
    </row>
    <row r="1164" spans="1:7" x14ac:dyDescent="0.25">
      <c r="A1164" s="8" t="s">
        <v>1574</v>
      </c>
      <c r="B1164" s="9" t="s">
        <v>14</v>
      </c>
      <c r="C1164" s="9" t="s">
        <v>50</v>
      </c>
      <c r="D1164" s="13" t="s">
        <v>1575</v>
      </c>
      <c r="E1164" s="10">
        <v>8</v>
      </c>
      <c r="F1164" s="10">
        <v>15.36</v>
      </c>
      <c r="G1164" s="11">
        <f>ROUND(E1164*F1164,2)</f>
        <v>122.88</v>
      </c>
    </row>
    <row r="1165" spans="1:7" ht="112.5" x14ac:dyDescent="0.25">
      <c r="A1165" s="12"/>
      <c r="B1165" s="12"/>
      <c r="C1165" s="12"/>
      <c r="D1165" s="13" t="s">
        <v>1576</v>
      </c>
      <c r="E1165" s="12"/>
      <c r="F1165" s="12"/>
      <c r="G1165" s="12"/>
    </row>
    <row r="1166" spans="1:7" x14ac:dyDescent="0.25">
      <c r="A1166" s="12"/>
      <c r="B1166" s="12"/>
      <c r="C1166" s="12"/>
      <c r="D1166" s="23" t="s">
        <v>1577</v>
      </c>
      <c r="E1166" s="10">
        <v>1</v>
      </c>
      <c r="F1166" s="15">
        <f>G1158+G1160+G1162+G1164</f>
        <v>992.2</v>
      </c>
      <c r="G1166" s="15">
        <f>ROUND(E1166*F1166,2)</f>
        <v>992.2</v>
      </c>
    </row>
    <row r="1167" spans="1:7" ht="0.95" customHeight="1" x14ac:dyDescent="0.25">
      <c r="A1167" s="16"/>
      <c r="B1167" s="16"/>
      <c r="C1167" s="16"/>
      <c r="D1167" s="24"/>
      <c r="E1167" s="16"/>
      <c r="F1167" s="16"/>
      <c r="G1167" s="16"/>
    </row>
    <row r="1168" spans="1:7" x14ac:dyDescent="0.25">
      <c r="A1168" s="17" t="s">
        <v>1578</v>
      </c>
      <c r="B1168" s="17" t="s">
        <v>10</v>
      </c>
      <c r="C1168" s="17" t="s">
        <v>11</v>
      </c>
      <c r="D1168" s="25" t="s">
        <v>1579</v>
      </c>
      <c r="E1168" s="18">
        <f>E1173</f>
        <v>1</v>
      </c>
      <c r="F1168" s="18">
        <f>F1173</f>
        <v>1292.8800000000001</v>
      </c>
      <c r="G1168" s="18">
        <f>G1173</f>
        <v>1292.8800000000001</v>
      </c>
    </row>
    <row r="1169" spans="1:7" x14ac:dyDescent="0.25">
      <c r="A1169" s="8" t="s">
        <v>1580</v>
      </c>
      <c r="B1169" s="9" t="s">
        <v>14</v>
      </c>
      <c r="C1169" s="9" t="s">
        <v>1308</v>
      </c>
      <c r="D1169" s="13" t="s">
        <v>1581</v>
      </c>
      <c r="E1169" s="10">
        <v>1</v>
      </c>
      <c r="F1169" s="10">
        <v>141.68</v>
      </c>
      <c r="G1169" s="11">
        <f>ROUND(E1169*F1169,2)</f>
        <v>141.68</v>
      </c>
    </row>
    <row r="1170" spans="1:7" ht="67.5" x14ac:dyDescent="0.25">
      <c r="A1170" s="12"/>
      <c r="B1170" s="12"/>
      <c r="C1170" s="12"/>
      <c r="D1170" s="13" t="s">
        <v>1582</v>
      </c>
      <c r="E1170" s="12"/>
      <c r="F1170" s="12"/>
      <c r="G1170" s="12"/>
    </row>
    <row r="1171" spans="1:7" x14ac:dyDescent="0.25">
      <c r="A1171" s="8" t="s">
        <v>1583</v>
      </c>
      <c r="B1171" s="9" t="s">
        <v>14</v>
      </c>
      <c r="C1171" s="9" t="s">
        <v>18</v>
      </c>
      <c r="D1171" s="13" t="s">
        <v>1584</v>
      </c>
      <c r="E1171" s="10">
        <v>1</v>
      </c>
      <c r="F1171" s="10">
        <v>1151.2</v>
      </c>
      <c r="G1171" s="11">
        <f>ROUND(E1171*F1171,2)</f>
        <v>1151.2</v>
      </c>
    </row>
    <row r="1172" spans="1:7" ht="157.5" x14ac:dyDescent="0.25">
      <c r="A1172" s="12"/>
      <c r="B1172" s="12"/>
      <c r="C1172" s="12"/>
      <c r="D1172" s="13" t="s">
        <v>1585</v>
      </c>
      <c r="E1172" s="12"/>
      <c r="F1172" s="12"/>
      <c r="G1172" s="12"/>
    </row>
    <row r="1173" spans="1:7" x14ac:dyDescent="0.25">
      <c r="A1173" s="12"/>
      <c r="B1173" s="12"/>
      <c r="C1173" s="12"/>
      <c r="D1173" s="23" t="s">
        <v>1586</v>
      </c>
      <c r="E1173" s="10">
        <v>1</v>
      </c>
      <c r="F1173" s="15">
        <f>G1169+G1171</f>
        <v>1292.8800000000001</v>
      </c>
      <c r="G1173" s="15">
        <f>ROUND(E1173*F1173,2)</f>
        <v>1292.8800000000001</v>
      </c>
    </row>
    <row r="1174" spans="1:7" ht="0.95" customHeight="1" x14ac:dyDescent="0.25">
      <c r="A1174" s="16"/>
      <c r="B1174" s="16"/>
      <c r="C1174" s="16"/>
      <c r="D1174" s="24"/>
      <c r="E1174" s="16"/>
      <c r="F1174" s="16"/>
      <c r="G1174" s="16"/>
    </row>
    <row r="1175" spans="1:7" x14ac:dyDescent="0.25">
      <c r="A1175" s="17" t="s">
        <v>1587</v>
      </c>
      <c r="B1175" s="17" t="s">
        <v>10</v>
      </c>
      <c r="C1175" s="17" t="s">
        <v>11</v>
      </c>
      <c r="D1175" s="25" t="s">
        <v>1588</v>
      </c>
      <c r="E1175" s="18">
        <f>E1192</f>
        <v>1</v>
      </c>
      <c r="F1175" s="18">
        <f>F1192</f>
        <v>6024.08</v>
      </c>
      <c r="G1175" s="18">
        <f>G1192</f>
        <v>6024.08</v>
      </c>
    </row>
    <row r="1176" spans="1:7" x14ac:dyDescent="0.25">
      <c r="A1176" s="8" t="s">
        <v>1589</v>
      </c>
      <c r="B1176" s="9" t="s">
        <v>14</v>
      </c>
      <c r="C1176" s="9" t="s">
        <v>50</v>
      </c>
      <c r="D1176" s="13" t="s">
        <v>1590</v>
      </c>
      <c r="E1176" s="10">
        <v>7</v>
      </c>
      <c r="F1176" s="10">
        <v>14.08</v>
      </c>
      <c r="G1176" s="11">
        <f>ROUND(E1176*F1176,2)</f>
        <v>98.56</v>
      </c>
    </row>
    <row r="1177" spans="1:7" ht="78.75" x14ac:dyDescent="0.25">
      <c r="A1177" s="12"/>
      <c r="B1177" s="12"/>
      <c r="C1177" s="12"/>
      <c r="D1177" s="13" t="s">
        <v>1591</v>
      </c>
      <c r="E1177" s="12"/>
      <c r="F1177" s="12"/>
      <c r="G1177" s="12"/>
    </row>
    <row r="1178" spans="1:7" x14ac:dyDescent="0.25">
      <c r="A1178" s="8" t="s">
        <v>1592</v>
      </c>
      <c r="B1178" s="9" t="s">
        <v>14</v>
      </c>
      <c r="C1178" s="9" t="s">
        <v>50</v>
      </c>
      <c r="D1178" s="13" t="s">
        <v>1593</v>
      </c>
      <c r="E1178" s="10">
        <v>382</v>
      </c>
      <c r="F1178" s="10">
        <v>9.58</v>
      </c>
      <c r="G1178" s="11">
        <f>ROUND(E1178*F1178,2)</f>
        <v>3659.56</v>
      </c>
    </row>
    <row r="1179" spans="1:7" ht="78.75" x14ac:dyDescent="0.25">
      <c r="A1179" s="12"/>
      <c r="B1179" s="12"/>
      <c r="C1179" s="12"/>
      <c r="D1179" s="13" t="s">
        <v>1594</v>
      </c>
      <c r="E1179" s="12"/>
      <c r="F1179" s="12"/>
      <c r="G1179" s="12"/>
    </row>
    <row r="1180" spans="1:7" x14ac:dyDescent="0.25">
      <c r="A1180" s="8" t="s">
        <v>1595</v>
      </c>
      <c r="B1180" s="9" t="s">
        <v>14</v>
      </c>
      <c r="C1180" s="9" t="s">
        <v>50</v>
      </c>
      <c r="D1180" s="13" t="s">
        <v>1596</v>
      </c>
      <c r="E1180" s="10">
        <v>42</v>
      </c>
      <c r="F1180" s="10">
        <v>6.1</v>
      </c>
      <c r="G1180" s="11">
        <f>ROUND(E1180*F1180,2)</f>
        <v>256.2</v>
      </c>
    </row>
    <row r="1181" spans="1:7" ht="78.75" x14ac:dyDescent="0.25">
      <c r="A1181" s="12"/>
      <c r="B1181" s="12"/>
      <c r="C1181" s="12"/>
      <c r="D1181" s="13" t="s">
        <v>1597</v>
      </c>
      <c r="E1181" s="12"/>
      <c r="F1181" s="12"/>
      <c r="G1181" s="12"/>
    </row>
    <row r="1182" spans="1:7" x14ac:dyDescent="0.25">
      <c r="A1182" s="8" t="s">
        <v>1598</v>
      </c>
      <c r="B1182" s="9" t="s">
        <v>14</v>
      </c>
      <c r="C1182" s="9" t="s">
        <v>50</v>
      </c>
      <c r="D1182" s="13" t="s">
        <v>1599</v>
      </c>
      <c r="E1182" s="10">
        <v>431</v>
      </c>
      <c r="F1182" s="10">
        <v>1.4</v>
      </c>
      <c r="G1182" s="11">
        <f>ROUND(E1182*F1182,2)</f>
        <v>603.4</v>
      </c>
    </row>
    <row r="1183" spans="1:7" ht="78.75" x14ac:dyDescent="0.25">
      <c r="A1183" s="12"/>
      <c r="B1183" s="12"/>
      <c r="C1183" s="12"/>
      <c r="D1183" s="13" t="s">
        <v>1600</v>
      </c>
      <c r="E1183" s="12"/>
      <c r="F1183" s="12"/>
      <c r="G1183" s="12"/>
    </row>
    <row r="1184" spans="1:7" x14ac:dyDescent="0.25">
      <c r="A1184" s="8" t="s">
        <v>1601</v>
      </c>
      <c r="B1184" s="9" t="s">
        <v>14</v>
      </c>
      <c r="C1184" s="9" t="s">
        <v>50</v>
      </c>
      <c r="D1184" s="13" t="s">
        <v>1602</v>
      </c>
      <c r="E1184" s="10">
        <v>256</v>
      </c>
      <c r="F1184" s="10">
        <v>3.78</v>
      </c>
      <c r="G1184" s="11">
        <f>ROUND(E1184*F1184,2)</f>
        <v>967.68</v>
      </c>
    </row>
    <row r="1185" spans="1:7" ht="67.5" x14ac:dyDescent="0.25">
      <c r="A1185" s="12"/>
      <c r="B1185" s="12"/>
      <c r="C1185" s="12"/>
      <c r="D1185" s="13" t="s">
        <v>1603</v>
      </c>
      <c r="E1185" s="12"/>
      <c r="F1185" s="12"/>
      <c r="G1185" s="12"/>
    </row>
    <row r="1186" spans="1:7" x14ac:dyDescent="0.25">
      <c r="A1186" s="8" t="s">
        <v>1604</v>
      </c>
      <c r="B1186" s="9" t="s">
        <v>14</v>
      </c>
      <c r="C1186" s="9" t="s">
        <v>50</v>
      </c>
      <c r="D1186" s="13" t="s">
        <v>1605</v>
      </c>
      <c r="E1186" s="10">
        <v>42</v>
      </c>
      <c r="F1186" s="10">
        <v>2.0299999999999998</v>
      </c>
      <c r="G1186" s="11">
        <f>ROUND(E1186*F1186,2)</f>
        <v>85.26</v>
      </c>
    </row>
    <row r="1187" spans="1:7" ht="67.5" x14ac:dyDescent="0.25">
      <c r="A1187" s="12"/>
      <c r="B1187" s="12"/>
      <c r="C1187" s="12"/>
      <c r="D1187" s="13" t="s">
        <v>1606</v>
      </c>
      <c r="E1187" s="12"/>
      <c r="F1187" s="12"/>
      <c r="G1187" s="12"/>
    </row>
    <row r="1188" spans="1:7" x14ac:dyDescent="0.25">
      <c r="A1188" s="8" t="s">
        <v>1607</v>
      </c>
      <c r="B1188" s="9" t="s">
        <v>14</v>
      </c>
      <c r="C1188" s="9" t="s">
        <v>50</v>
      </c>
      <c r="D1188" s="13" t="s">
        <v>1608</v>
      </c>
      <c r="E1188" s="10">
        <v>133</v>
      </c>
      <c r="F1188" s="10">
        <v>1.34</v>
      </c>
      <c r="G1188" s="11">
        <f>ROUND(E1188*F1188,2)</f>
        <v>178.22</v>
      </c>
    </row>
    <row r="1189" spans="1:7" ht="78.75" x14ac:dyDescent="0.25">
      <c r="A1189" s="12"/>
      <c r="B1189" s="12"/>
      <c r="C1189" s="12"/>
      <c r="D1189" s="13" t="s">
        <v>1609</v>
      </c>
      <c r="E1189" s="12"/>
      <c r="F1189" s="12"/>
      <c r="G1189" s="12"/>
    </row>
    <row r="1190" spans="1:7" x14ac:dyDescent="0.25">
      <c r="A1190" s="8" t="s">
        <v>1610</v>
      </c>
      <c r="B1190" s="9" t="s">
        <v>14</v>
      </c>
      <c r="C1190" s="9" t="s">
        <v>1308</v>
      </c>
      <c r="D1190" s="13" t="s">
        <v>1611</v>
      </c>
      <c r="E1190" s="10">
        <v>30</v>
      </c>
      <c r="F1190" s="10">
        <v>5.84</v>
      </c>
      <c r="G1190" s="11">
        <f>ROUND(E1190*F1190,2)</f>
        <v>175.2</v>
      </c>
    </row>
    <row r="1191" spans="1:7" ht="78.75" x14ac:dyDescent="0.25">
      <c r="A1191" s="12"/>
      <c r="B1191" s="12"/>
      <c r="C1191" s="12"/>
      <c r="D1191" s="13" t="s">
        <v>1612</v>
      </c>
      <c r="E1191" s="12"/>
      <c r="F1191" s="12"/>
      <c r="G1191" s="12"/>
    </row>
    <row r="1192" spans="1:7" x14ac:dyDescent="0.25">
      <c r="A1192" s="12"/>
      <c r="B1192" s="12"/>
      <c r="C1192" s="12"/>
      <c r="D1192" s="23" t="s">
        <v>1613</v>
      </c>
      <c r="E1192" s="10">
        <v>1</v>
      </c>
      <c r="F1192" s="15">
        <f>G1176+G1178+G1180+G1182+G1184+G1186+G1188+G1190</f>
        <v>6024.08</v>
      </c>
      <c r="G1192" s="15">
        <f>ROUND(E1192*F1192,2)</f>
        <v>6024.08</v>
      </c>
    </row>
    <row r="1193" spans="1:7" ht="0.95" customHeight="1" x14ac:dyDescent="0.25">
      <c r="A1193" s="16"/>
      <c r="B1193" s="16"/>
      <c r="C1193" s="16"/>
      <c r="D1193" s="24"/>
      <c r="E1193" s="16"/>
      <c r="F1193" s="16"/>
      <c r="G1193" s="16"/>
    </row>
    <row r="1194" spans="1:7" x14ac:dyDescent="0.25">
      <c r="A1194" s="17" t="s">
        <v>1614</v>
      </c>
      <c r="B1194" s="17" t="s">
        <v>10</v>
      </c>
      <c r="C1194" s="17" t="s">
        <v>11</v>
      </c>
      <c r="D1194" s="25" t="s">
        <v>1615</v>
      </c>
      <c r="E1194" s="18">
        <f>E1223</f>
        <v>1</v>
      </c>
      <c r="F1194" s="18">
        <f>F1223</f>
        <v>7111.46</v>
      </c>
      <c r="G1194" s="18">
        <f>G1223</f>
        <v>7111.46</v>
      </c>
    </row>
    <row r="1195" spans="1:7" ht="22.5" x14ac:dyDescent="0.25">
      <c r="A1195" s="8" t="s">
        <v>1616</v>
      </c>
      <c r="B1195" s="9" t="s">
        <v>14</v>
      </c>
      <c r="C1195" s="9" t="s">
        <v>18</v>
      </c>
      <c r="D1195" s="13" t="s">
        <v>1617</v>
      </c>
      <c r="E1195" s="10">
        <v>1</v>
      </c>
      <c r="F1195" s="10">
        <v>1790.4</v>
      </c>
      <c r="G1195" s="11">
        <f>ROUND(E1195*F1195,2)</f>
        <v>1790.4</v>
      </c>
    </row>
    <row r="1196" spans="1:7" ht="247.5" x14ac:dyDescent="0.25">
      <c r="A1196" s="12"/>
      <c r="B1196" s="12"/>
      <c r="C1196" s="12"/>
      <c r="D1196" s="13" t="s">
        <v>1618</v>
      </c>
      <c r="E1196" s="12"/>
      <c r="F1196" s="12"/>
      <c r="G1196" s="12"/>
    </row>
    <row r="1197" spans="1:7" ht="22.5" x14ac:dyDescent="0.25">
      <c r="A1197" s="8" t="s">
        <v>1619</v>
      </c>
      <c r="B1197" s="9" t="s">
        <v>14</v>
      </c>
      <c r="C1197" s="9" t="s">
        <v>18</v>
      </c>
      <c r="D1197" s="13" t="s">
        <v>1620</v>
      </c>
      <c r="E1197" s="10">
        <v>1</v>
      </c>
      <c r="F1197" s="10">
        <v>494.71</v>
      </c>
      <c r="G1197" s="11">
        <f>ROUND(E1197*F1197,2)</f>
        <v>494.71</v>
      </c>
    </row>
    <row r="1198" spans="1:7" ht="135" x14ac:dyDescent="0.25">
      <c r="A1198" s="12"/>
      <c r="B1198" s="12"/>
      <c r="C1198" s="12"/>
      <c r="D1198" s="13" t="s">
        <v>1621</v>
      </c>
      <c r="E1198" s="12"/>
      <c r="F1198" s="12"/>
      <c r="G1198" s="12"/>
    </row>
    <row r="1199" spans="1:7" x14ac:dyDescent="0.25">
      <c r="A1199" s="8" t="s">
        <v>1589</v>
      </c>
      <c r="B1199" s="9" t="s">
        <v>14</v>
      </c>
      <c r="C1199" s="9" t="s">
        <v>50</v>
      </c>
      <c r="D1199" s="13" t="s">
        <v>1590</v>
      </c>
      <c r="E1199" s="10">
        <v>39</v>
      </c>
      <c r="F1199" s="10">
        <v>14.08</v>
      </c>
      <c r="G1199" s="11">
        <f>ROUND(E1199*F1199,2)</f>
        <v>549.12</v>
      </c>
    </row>
    <row r="1200" spans="1:7" ht="78.75" x14ac:dyDescent="0.25">
      <c r="A1200" s="12"/>
      <c r="B1200" s="12"/>
      <c r="C1200" s="12"/>
      <c r="D1200" s="13" t="s">
        <v>1591</v>
      </c>
      <c r="E1200" s="12"/>
      <c r="F1200" s="12"/>
      <c r="G1200" s="12"/>
    </row>
    <row r="1201" spans="1:7" x14ac:dyDescent="0.25">
      <c r="A1201" s="8" t="s">
        <v>1595</v>
      </c>
      <c r="B1201" s="9" t="s">
        <v>14</v>
      </c>
      <c r="C1201" s="9" t="s">
        <v>50</v>
      </c>
      <c r="D1201" s="13" t="s">
        <v>1596</v>
      </c>
      <c r="E1201" s="10">
        <v>62</v>
      </c>
      <c r="F1201" s="10">
        <v>6.1</v>
      </c>
      <c r="G1201" s="11">
        <f>ROUND(E1201*F1201,2)</f>
        <v>378.2</v>
      </c>
    </row>
    <row r="1202" spans="1:7" ht="78.75" x14ac:dyDescent="0.25">
      <c r="A1202" s="12"/>
      <c r="B1202" s="12"/>
      <c r="C1202" s="12"/>
      <c r="D1202" s="13" t="s">
        <v>1597</v>
      </c>
      <c r="E1202" s="12"/>
      <c r="F1202" s="12"/>
      <c r="G1202" s="12"/>
    </row>
    <row r="1203" spans="1:7" x14ac:dyDescent="0.25">
      <c r="A1203" s="8" t="s">
        <v>1371</v>
      </c>
      <c r="B1203" s="9" t="s">
        <v>14</v>
      </c>
      <c r="C1203" s="9" t="s">
        <v>50</v>
      </c>
      <c r="D1203" s="13" t="s">
        <v>1372</v>
      </c>
      <c r="E1203" s="10">
        <v>63</v>
      </c>
      <c r="F1203" s="10">
        <v>5.58</v>
      </c>
      <c r="G1203" s="11">
        <f>ROUND(E1203*F1203,2)</f>
        <v>351.54</v>
      </c>
    </row>
    <row r="1204" spans="1:7" ht="78.75" x14ac:dyDescent="0.25">
      <c r="A1204" s="12"/>
      <c r="B1204" s="12"/>
      <c r="C1204" s="12"/>
      <c r="D1204" s="13" t="s">
        <v>1373</v>
      </c>
      <c r="E1204" s="12"/>
      <c r="F1204" s="12"/>
      <c r="G1204" s="12"/>
    </row>
    <row r="1205" spans="1:7" x14ac:dyDescent="0.25">
      <c r="A1205" s="8" t="s">
        <v>1622</v>
      </c>
      <c r="B1205" s="9" t="s">
        <v>14</v>
      </c>
      <c r="C1205" s="9" t="s">
        <v>50</v>
      </c>
      <c r="D1205" s="13" t="s">
        <v>1623</v>
      </c>
      <c r="E1205" s="10">
        <v>195</v>
      </c>
      <c r="F1205" s="10">
        <v>4.58</v>
      </c>
      <c r="G1205" s="11">
        <f>ROUND(E1205*F1205,2)</f>
        <v>893.1</v>
      </c>
    </row>
    <row r="1206" spans="1:7" ht="78.75" x14ac:dyDescent="0.25">
      <c r="A1206" s="12"/>
      <c r="B1206" s="12"/>
      <c r="C1206" s="12"/>
      <c r="D1206" s="13" t="s">
        <v>1624</v>
      </c>
      <c r="E1206" s="12"/>
      <c r="F1206" s="12"/>
      <c r="G1206" s="12"/>
    </row>
    <row r="1207" spans="1:7" x14ac:dyDescent="0.25">
      <c r="A1207" s="8" t="s">
        <v>1625</v>
      </c>
      <c r="B1207" s="9" t="s">
        <v>14</v>
      </c>
      <c r="C1207" s="9" t="s">
        <v>50</v>
      </c>
      <c r="D1207" s="13" t="s">
        <v>1626</v>
      </c>
      <c r="E1207" s="10">
        <v>120</v>
      </c>
      <c r="F1207" s="10">
        <v>4.2699999999999996</v>
      </c>
      <c r="G1207" s="11">
        <f>ROUND(E1207*F1207,2)</f>
        <v>512.4</v>
      </c>
    </row>
    <row r="1208" spans="1:7" ht="78.75" x14ac:dyDescent="0.25">
      <c r="A1208" s="12"/>
      <c r="B1208" s="12"/>
      <c r="C1208" s="12"/>
      <c r="D1208" s="13" t="s">
        <v>1627</v>
      </c>
      <c r="E1208" s="12"/>
      <c r="F1208" s="12"/>
      <c r="G1208" s="12"/>
    </row>
    <row r="1209" spans="1:7" x14ac:dyDescent="0.25">
      <c r="A1209" s="8" t="s">
        <v>1628</v>
      </c>
      <c r="B1209" s="9" t="s">
        <v>14</v>
      </c>
      <c r="C1209" s="9" t="s">
        <v>50</v>
      </c>
      <c r="D1209" s="13" t="s">
        <v>1629</v>
      </c>
      <c r="E1209" s="10">
        <v>28</v>
      </c>
      <c r="F1209" s="10">
        <v>3.48</v>
      </c>
      <c r="G1209" s="11">
        <f>ROUND(E1209*F1209,2)</f>
        <v>97.44</v>
      </c>
    </row>
    <row r="1210" spans="1:7" ht="78.75" x14ac:dyDescent="0.25">
      <c r="A1210" s="12"/>
      <c r="B1210" s="12"/>
      <c r="C1210" s="12"/>
      <c r="D1210" s="13" t="s">
        <v>1630</v>
      </c>
      <c r="E1210" s="12"/>
      <c r="F1210" s="12"/>
      <c r="G1210" s="12"/>
    </row>
    <row r="1211" spans="1:7" x14ac:dyDescent="0.25">
      <c r="A1211" s="8" t="s">
        <v>1601</v>
      </c>
      <c r="B1211" s="9" t="s">
        <v>14</v>
      </c>
      <c r="C1211" s="9" t="s">
        <v>50</v>
      </c>
      <c r="D1211" s="13" t="s">
        <v>1602</v>
      </c>
      <c r="E1211" s="10">
        <v>39</v>
      </c>
      <c r="F1211" s="10">
        <v>3.78</v>
      </c>
      <c r="G1211" s="11">
        <f>ROUND(E1211*F1211,2)</f>
        <v>147.41999999999999</v>
      </c>
    </row>
    <row r="1212" spans="1:7" ht="67.5" x14ac:dyDescent="0.25">
      <c r="A1212" s="12"/>
      <c r="B1212" s="12"/>
      <c r="C1212" s="12"/>
      <c r="D1212" s="13" t="s">
        <v>1603</v>
      </c>
      <c r="E1212" s="12"/>
      <c r="F1212" s="12"/>
      <c r="G1212" s="12"/>
    </row>
    <row r="1213" spans="1:7" x14ac:dyDescent="0.25">
      <c r="A1213" s="8" t="s">
        <v>1604</v>
      </c>
      <c r="B1213" s="9" t="s">
        <v>14</v>
      </c>
      <c r="C1213" s="9" t="s">
        <v>50</v>
      </c>
      <c r="D1213" s="13" t="s">
        <v>1605</v>
      </c>
      <c r="E1213" s="10">
        <v>125</v>
      </c>
      <c r="F1213" s="10">
        <v>2.0299999999999998</v>
      </c>
      <c r="G1213" s="11">
        <f>ROUND(E1213*F1213,2)</f>
        <v>253.75</v>
      </c>
    </row>
    <row r="1214" spans="1:7" ht="67.5" x14ac:dyDescent="0.25">
      <c r="A1214" s="12"/>
      <c r="B1214" s="12"/>
      <c r="C1214" s="12"/>
      <c r="D1214" s="13" t="s">
        <v>1606</v>
      </c>
      <c r="E1214" s="12"/>
      <c r="F1214" s="12"/>
      <c r="G1214" s="12"/>
    </row>
    <row r="1215" spans="1:7" x14ac:dyDescent="0.25">
      <c r="A1215" s="8" t="s">
        <v>1631</v>
      </c>
      <c r="B1215" s="9" t="s">
        <v>14</v>
      </c>
      <c r="C1215" s="9" t="s">
        <v>50</v>
      </c>
      <c r="D1215" s="13" t="s">
        <v>1632</v>
      </c>
      <c r="E1215" s="10">
        <v>343</v>
      </c>
      <c r="F1215" s="10">
        <v>1.79</v>
      </c>
      <c r="G1215" s="11">
        <f>ROUND(E1215*F1215,2)</f>
        <v>613.97</v>
      </c>
    </row>
    <row r="1216" spans="1:7" ht="67.5" x14ac:dyDescent="0.25">
      <c r="A1216" s="12"/>
      <c r="B1216" s="12"/>
      <c r="C1216" s="12"/>
      <c r="D1216" s="13" t="s">
        <v>1633</v>
      </c>
      <c r="E1216" s="12"/>
      <c r="F1216" s="12"/>
      <c r="G1216" s="12"/>
    </row>
    <row r="1217" spans="1:7" x14ac:dyDescent="0.25">
      <c r="A1217" s="8" t="s">
        <v>1610</v>
      </c>
      <c r="B1217" s="9" t="s">
        <v>14</v>
      </c>
      <c r="C1217" s="9" t="s">
        <v>1308</v>
      </c>
      <c r="D1217" s="13" t="s">
        <v>1611</v>
      </c>
      <c r="E1217" s="10">
        <v>35</v>
      </c>
      <c r="F1217" s="10">
        <v>5.84</v>
      </c>
      <c r="G1217" s="11">
        <f>ROUND(E1217*F1217,2)</f>
        <v>204.4</v>
      </c>
    </row>
    <row r="1218" spans="1:7" ht="78.75" x14ac:dyDescent="0.25">
      <c r="A1218" s="12"/>
      <c r="B1218" s="12"/>
      <c r="C1218" s="12"/>
      <c r="D1218" s="13" t="s">
        <v>1612</v>
      </c>
      <c r="E1218" s="12"/>
      <c r="F1218" s="12"/>
      <c r="G1218" s="12"/>
    </row>
    <row r="1219" spans="1:7" x14ac:dyDescent="0.25">
      <c r="A1219" s="8" t="s">
        <v>1634</v>
      </c>
      <c r="B1219" s="9" t="s">
        <v>14</v>
      </c>
      <c r="C1219" s="9" t="s">
        <v>50</v>
      </c>
      <c r="D1219" s="13" t="s">
        <v>1635</v>
      </c>
      <c r="E1219" s="10">
        <v>18</v>
      </c>
      <c r="F1219" s="10">
        <v>41.6</v>
      </c>
      <c r="G1219" s="11">
        <f>ROUND(E1219*F1219,2)</f>
        <v>748.8</v>
      </c>
    </row>
    <row r="1220" spans="1:7" ht="112.5" x14ac:dyDescent="0.25">
      <c r="A1220" s="12"/>
      <c r="B1220" s="12"/>
      <c r="C1220" s="12"/>
      <c r="D1220" s="13" t="s">
        <v>1636</v>
      </c>
      <c r="E1220" s="12"/>
      <c r="F1220" s="12"/>
      <c r="G1220" s="12"/>
    </row>
    <row r="1221" spans="1:7" x14ac:dyDescent="0.25">
      <c r="A1221" s="8" t="s">
        <v>1637</v>
      </c>
      <c r="B1221" s="9" t="s">
        <v>14</v>
      </c>
      <c r="C1221" s="9" t="s">
        <v>18</v>
      </c>
      <c r="D1221" s="13" t="s">
        <v>1638</v>
      </c>
      <c r="E1221" s="10">
        <v>1</v>
      </c>
      <c r="F1221" s="10">
        <v>76.209999999999994</v>
      </c>
      <c r="G1221" s="11">
        <f>ROUND(E1221*F1221,2)</f>
        <v>76.209999999999994</v>
      </c>
    </row>
    <row r="1222" spans="1:7" ht="101.25" x14ac:dyDescent="0.25">
      <c r="A1222" s="12"/>
      <c r="B1222" s="12"/>
      <c r="C1222" s="12"/>
      <c r="D1222" s="13" t="s">
        <v>1639</v>
      </c>
      <c r="E1222" s="12"/>
      <c r="F1222" s="12"/>
      <c r="G1222" s="12"/>
    </row>
    <row r="1223" spans="1:7" x14ac:dyDescent="0.25">
      <c r="A1223" s="12"/>
      <c r="B1223" s="12"/>
      <c r="C1223" s="12"/>
      <c r="D1223" s="23" t="s">
        <v>1640</v>
      </c>
      <c r="E1223" s="10">
        <v>1</v>
      </c>
      <c r="F1223" s="15">
        <f>G1195+G1197+G1199+G1201+G1203+G1205+G1207+G1209+G1211+G1213+G1215+G1217+G1219+G1221</f>
        <v>7111.46</v>
      </c>
      <c r="G1223" s="15">
        <f>ROUND(E1223*F1223,2)</f>
        <v>7111.46</v>
      </c>
    </row>
    <row r="1224" spans="1:7" ht="0.95" customHeight="1" x14ac:dyDescent="0.25">
      <c r="A1224" s="16"/>
      <c r="B1224" s="16"/>
      <c r="C1224" s="16"/>
      <c r="D1224" s="24"/>
      <c r="E1224" s="16"/>
      <c r="F1224" s="16"/>
      <c r="G1224" s="16"/>
    </row>
    <row r="1225" spans="1:7" x14ac:dyDescent="0.25">
      <c r="A1225" s="17" t="s">
        <v>1641</v>
      </c>
      <c r="B1225" s="17" t="s">
        <v>10</v>
      </c>
      <c r="C1225" s="17" t="s">
        <v>11</v>
      </c>
      <c r="D1225" s="25" t="s">
        <v>1516</v>
      </c>
      <c r="E1225" s="18">
        <f>E1238</f>
        <v>1</v>
      </c>
      <c r="F1225" s="18">
        <f>F1238</f>
        <v>14296.5</v>
      </c>
      <c r="G1225" s="18">
        <f>G1238</f>
        <v>14296.5</v>
      </c>
    </row>
    <row r="1226" spans="1:7" x14ac:dyDescent="0.25">
      <c r="A1226" s="8" t="s">
        <v>1642</v>
      </c>
      <c r="B1226" s="9" t="s">
        <v>14</v>
      </c>
      <c r="C1226" s="9" t="s">
        <v>18</v>
      </c>
      <c r="D1226" s="13" t="s">
        <v>1643</v>
      </c>
      <c r="E1226" s="10">
        <v>11</v>
      </c>
      <c r="F1226" s="10">
        <v>361.9</v>
      </c>
      <c r="G1226" s="11">
        <f>ROUND(E1226*F1226,2)</f>
        <v>3980.9</v>
      </c>
    </row>
    <row r="1227" spans="1:7" ht="191.25" x14ac:dyDescent="0.25">
      <c r="A1227" s="12"/>
      <c r="B1227" s="12"/>
      <c r="C1227" s="12"/>
      <c r="D1227" s="13" t="s">
        <v>1644</v>
      </c>
      <c r="E1227" s="12"/>
      <c r="F1227" s="12"/>
      <c r="G1227" s="12"/>
    </row>
    <row r="1228" spans="1:7" x14ac:dyDescent="0.25">
      <c r="A1228" s="8" t="s">
        <v>1645</v>
      </c>
      <c r="B1228" s="9" t="s">
        <v>14</v>
      </c>
      <c r="C1228" s="9" t="s">
        <v>18</v>
      </c>
      <c r="D1228" s="13" t="s">
        <v>1646</v>
      </c>
      <c r="E1228" s="10">
        <v>4</v>
      </c>
      <c r="F1228" s="10">
        <v>361.9</v>
      </c>
      <c r="G1228" s="11">
        <f>ROUND(E1228*F1228,2)</f>
        <v>1447.6</v>
      </c>
    </row>
    <row r="1229" spans="1:7" ht="191.25" x14ac:dyDescent="0.25">
      <c r="A1229" s="12"/>
      <c r="B1229" s="12"/>
      <c r="C1229" s="12"/>
      <c r="D1229" s="13" t="s">
        <v>1647</v>
      </c>
      <c r="E1229" s="12"/>
      <c r="F1229" s="12"/>
      <c r="G1229" s="12"/>
    </row>
    <row r="1230" spans="1:7" ht="22.5" x14ac:dyDescent="0.25">
      <c r="A1230" s="8" t="s">
        <v>1648</v>
      </c>
      <c r="B1230" s="9" t="s">
        <v>14</v>
      </c>
      <c r="C1230" s="9" t="s">
        <v>18</v>
      </c>
      <c r="D1230" s="13" t="s">
        <v>1649</v>
      </c>
      <c r="E1230" s="10">
        <v>6</v>
      </c>
      <c r="F1230" s="10">
        <v>562.4</v>
      </c>
      <c r="G1230" s="11">
        <f>ROUND(E1230*F1230,2)</f>
        <v>3374.4</v>
      </c>
    </row>
    <row r="1231" spans="1:7" ht="270" x14ac:dyDescent="0.25">
      <c r="A1231" s="12"/>
      <c r="B1231" s="12"/>
      <c r="C1231" s="12"/>
      <c r="D1231" s="13" t="s">
        <v>1650</v>
      </c>
      <c r="E1231" s="12"/>
      <c r="F1231" s="12"/>
      <c r="G1231" s="12"/>
    </row>
    <row r="1232" spans="1:7" ht="22.5" x14ac:dyDescent="0.25">
      <c r="A1232" s="8" t="s">
        <v>1651</v>
      </c>
      <c r="B1232" s="9" t="s">
        <v>14</v>
      </c>
      <c r="C1232" s="9" t="s">
        <v>18</v>
      </c>
      <c r="D1232" s="13" t="s">
        <v>1652</v>
      </c>
      <c r="E1232" s="10">
        <v>2</v>
      </c>
      <c r="F1232" s="10">
        <v>594.4</v>
      </c>
      <c r="G1232" s="11">
        <f>ROUND(E1232*F1232,2)</f>
        <v>1188.8</v>
      </c>
    </row>
    <row r="1233" spans="1:7" ht="270" x14ac:dyDescent="0.25">
      <c r="A1233" s="12"/>
      <c r="B1233" s="12"/>
      <c r="C1233" s="12"/>
      <c r="D1233" s="13" t="s">
        <v>1653</v>
      </c>
      <c r="E1233" s="12"/>
      <c r="F1233" s="12"/>
      <c r="G1233" s="12"/>
    </row>
    <row r="1234" spans="1:7" ht="22.5" x14ac:dyDescent="0.25">
      <c r="A1234" s="8" t="s">
        <v>1654</v>
      </c>
      <c r="B1234" s="9" t="s">
        <v>14</v>
      </c>
      <c r="C1234" s="9" t="s">
        <v>18</v>
      </c>
      <c r="D1234" s="13" t="s">
        <v>1655</v>
      </c>
      <c r="E1234" s="10">
        <v>3</v>
      </c>
      <c r="F1234" s="10">
        <v>642.4</v>
      </c>
      <c r="G1234" s="11">
        <f>ROUND(E1234*F1234,2)</f>
        <v>1927.2</v>
      </c>
    </row>
    <row r="1235" spans="1:7" ht="270" x14ac:dyDescent="0.25">
      <c r="A1235" s="12"/>
      <c r="B1235" s="12"/>
      <c r="C1235" s="12"/>
      <c r="D1235" s="13" t="s">
        <v>1656</v>
      </c>
      <c r="E1235" s="12"/>
      <c r="F1235" s="12"/>
      <c r="G1235" s="12"/>
    </row>
    <row r="1236" spans="1:7" ht="22.5" x14ac:dyDescent="0.25">
      <c r="A1236" s="8" t="s">
        <v>1657</v>
      </c>
      <c r="B1236" s="9" t="s">
        <v>14</v>
      </c>
      <c r="C1236" s="9" t="s">
        <v>18</v>
      </c>
      <c r="D1236" s="13" t="s">
        <v>1658</v>
      </c>
      <c r="E1236" s="10">
        <v>4</v>
      </c>
      <c r="F1236" s="10">
        <v>594.4</v>
      </c>
      <c r="G1236" s="11">
        <f>ROUND(E1236*F1236,2)</f>
        <v>2377.6</v>
      </c>
    </row>
    <row r="1237" spans="1:7" ht="258.75" x14ac:dyDescent="0.25">
      <c r="A1237" s="12"/>
      <c r="B1237" s="12"/>
      <c r="C1237" s="12"/>
      <c r="D1237" s="13" t="s">
        <v>1659</v>
      </c>
      <c r="E1237" s="12"/>
      <c r="F1237" s="12"/>
      <c r="G1237" s="12"/>
    </row>
    <row r="1238" spans="1:7" x14ac:dyDescent="0.25">
      <c r="A1238" s="12"/>
      <c r="B1238" s="12"/>
      <c r="C1238" s="12"/>
      <c r="D1238" s="23" t="s">
        <v>1660</v>
      </c>
      <c r="E1238" s="10">
        <v>1</v>
      </c>
      <c r="F1238" s="15">
        <f>G1226+G1228+G1230+G1232+G1234+G1236</f>
        <v>14296.5</v>
      </c>
      <c r="G1238" s="15">
        <f>ROUND(E1238*F1238,2)</f>
        <v>14296.5</v>
      </c>
    </row>
    <row r="1239" spans="1:7" ht="0.95" customHeight="1" x14ac:dyDescent="0.25">
      <c r="A1239" s="16"/>
      <c r="B1239" s="16"/>
      <c r="C1239" s="16"/>
      <c r="D1239" s="24"/>
      <c r="E1239" s="16"/>
      <c r="F1239" s="16"/>
      <c r="G1239" s="16"/>
    </row>
    <row r="1240" spans="1:7" x14ac:dyDescent="0.25">
      <c r="A1240" s="17" t="s">
        <v>1661</v>
      </c>
      <c r="B1240" s="17" t="s">
        <v>10</v>
      </c>
      <c r="C1240" s="17" t="s">
        <v>11</v>
      </c>
      <c r="D1240" s="25" t="s">
        <v>1662</v>
      </c>
      <c r="E1240" s="18">
        <f>E1253</f>
        <v>1</v>
      </c>
      <c r="F1240" s="18">
        <f>F1253</f>
        <v>1299.92</v>
      </c>
      <c r="G1240" s="18">
        <f>G1253</f>
        <v>1299.92</v>
      </c>
    </row>
    <row r="1241" spans="1:7" x14ac:dyDescent="0.25">
      <c r="A1241" s="8" t="s">
        <v>1663</v>
      </c>
      <c r="B1241" s="9" t="s">
        <v>14</v>
      </c>
      <c r="C1241" s="9" t="s">
        <v>18</v>
      </c>
      <c r="D1241" s="13" t="s">
        <v>1664</v>
      </c>
      <c r="E1241" s="10">
        <v>1</v>
      </c>
      <c r="F1241" s="10">
        <v>14.6</v>
      </c>
      <c r="G1241" s="11">
        <f>ROUND(E1241*F1241,2)</f>
        <v>14.6</v>
      </c>
    </row>
    <row r="1242" spans="1:7" ht="90" x14ac:dyDescent="0.25">
      <c r="A1242" s="12"/>
      <c r="B1242" s="12"/>
      <c r="C1242" s="12"/>
      <c r="D1242" s="13" t="s">
        <v>1665</v>
      </c>
      <c r="E1242" s="12"/>
      <c r="F1242" s="12"/>
      <c r="G1242" s="12"/>
    </row>
    <row r="1243" spans="1:7" x14ac:dyDescent="0.25">
      <c r="A1243" s="8" t="s">
        <v>1666</v>
      </c>
      <c r="B1243" s="9" t="s">
        <v>14</v>
      </c>
      <c r="C1243" s="9" t="s">
        <v>18</v>
      </c>
      <c r="D1243" s="13" t="s">
        <v>1667</v>
      </c>
      <c r="E1243" s="10">
        <v>2</v>
      </c>
      <c r="F1243" s="10">
        <v>9.86</v>
      </c>
      <c r="G1243" s="11">
        <f>ROUND(E1243*F1243,2)</f>
        <v>19.72</v>
      </c>
    </row>
    <row r="1244" spans="1:7" ht="90" x14ac:dyDescent="0.25">
      <c r="A1244" s="12"/>
      <c r="B1244" s="12"/>
      <c r="C1244" s="12"/>
      <c r="D1244" s="13" t="s">
        <v>1668</v>
      </c>
      <c r="E1244" s="12"/>
      <c r="F1244" s="12"/>
      <c r="G1244" s="12"/>
    </row>
    <row r="1245" spans="1:7" x14ac:dyDescent="0.25">
      <c r="A1245" s="8" t="s">
        <v>1669</v>
      </c>
      <c r="B1245" s="9" t="s">
        <v>14</v>
      </c>
      <c r="C1245" s="9" t="s">
        <v>18</v>
      </c>
      <c r="D1245" s="13" t="s">
        <v>1670</v>
      </c>
      <c r="E1245" s="10">
        <v>5</v>
      </c>
      <c r="F1245" s="10">
        <v>20.47</v>
      </c>
      <c r="G1245" s="11">
        <f>ROUND(E1245*F1245,2)</f>
        <v>102.35</v>
      </c>
    </row>
    <row r="1246" spans="1:7" ht="112.5" x14ac:dyDescent="0.25">
      <c r="A1246" s="12"/>
      <c r="B1246" s="12"/>
      <c r="C1246" s="12"/>
      <c r="D1246" s="13" t="s">
        <v>1671</v>
      </c>
      <c r="E1246" s="12"/>
      <c r="F1246" s="12"/>
      <c r="G1246" s="12"/>
    </row>
    <row r="1247" spans="1:7" x14ac:dyDescent="0.25">
      <c r="A1247" s="8" t="s">
        <v>1672</v>
      </c>
      <c r="B1247" s="9" t="s">
        <v>14</v>
      </c>
      <c r="C1247" s="9" t="s">
        <v>4</v>
      </c>
      <c r="D1247" s="13" t="s">
        <v>1673</v>
      </c>
      <c r="E1247" s="10">
        <v>12</v>
      </c>
      <c r="F1247" s="10">
        <v>65</v>
      </c>
      <c r="G1247" s="11">
        <f>ROUND(E1247*F1247,2)</f>
        <v>780</v>
      </c>
    </row>
    <row r="1248" spans="1:7" ht="157.5" x14ac:dyDescent="0.25">
      <c r="A1248" s="12"/>
      <c r="B1248" s="12"/>
      <c r="C1248" s="12"/>
      <c r="D1248" s="13" t="s">
        <v>1674</v>
      </c>
      <c r="E1248" s="12"/>
      <c r="F1248" s="12"/>
      <c r="G1248" s="12"/>
    </row>
    <row r="1249" spans="1:7" x14ac:dyDescent="0.25">
      <c r="A1249" s="8" t="s">
        <v>1675</v>
      </c>
      <c r="B1249" s="9" t="s">
        <v>14</v>
      </c>
      <c r="C1249" s="9" t="s">
        <v>18</v>
      </c>
      <c r="D1249" s="13" t="s">
        <v>1676</v>
      </c>
      <c r="E1249" s="10">
        <v>5</v>
      </c>
      <c r="F1249" s="10">
        <v>73.260000000000005</v>
      </c>
      <c r="G1249" s="11">
        <f>ROUND(E1249*F1249,2)</f>
        <v>366.3</v>
      </c>
    </row>
    <row r="1250" spans="1:7" ht="191.25" x14ac:dyDescent="0.25">
      <c r="A1250" s="12"/>
      <c r="B1250" s="12"/>
      <c r="C1250" s="12"/>
      <c r="D1250" s="13" t="s">
        <v>1677</v>
      </c>
      <c r="E1250" s="12"/>
      <c r="F1250" s="12"/>
      <c r="G1250" s="12"/>
    </row>
    <row r="1251" spans="1:7" x14ac:dyDescent="0.25">
      <c r="A1251" s="8" t="s">
        <v>1678</v>
      </c>
      <c r="B1251" s="9" t="s">
        <v>14</v>
      </c>
      <c r="C1251" s="9" t="s">
        <v>18</v>
      </c>
      <c r="D1251" s="13" t="s">
        <v>1679</v>
      </c>
      <c r="E1251" s="10">
        <v>3</v>
      </c>
      <c r="F1251" s="10">
        <v>5.65</v>
      </c>
      <c r="G1251" s="11">
        <f>ROUND(E1251*F1251,2)</f>
        <v>16.95</v>
      </c>
    </row>
    <row r="1252" spans="1:7" ht="90" x14ac:dyDescent="0.25">
      <c r="A1252" s="12"/>
      <c r="B1252" s="12"/>
      <c r="C1252" s="12"/>
      <c r="D1252" s="13" t="s">
        <v>1680</v>
      </c>
      <c r="E1252" s="12"/>
      <c r="F1252" s="12"/>
      <c r="G1252" s="12"/>
    </row>
    <row r="1253" spans="1:7" x14ac:dyDescent="0.25">
      <c r="A1253" s="12"/>
      <c r="B1253" s="12"/>
      <c r="C1253" s="12"/>
      <c r="D1253" s="23" t="s">
        <v>1681</v>
      </c>
      <c r="E1253" s="10">
        <v>1</v>
      </c>
      <c r="F1253" s="15">
        <f>G1241+G1243+G1245+G1247+G1249+G1251</f>
        <v>1299.92</v>
      </c>
      <c r="G1253" s="15">
        <f>ROUND(E1253*F1253,2)</f>
        <v>1299.92</v>
      </c>
    </row>
    <row r="1254" spans="1:7" ht="0.95" customHeight="1" x14ac:dyDescent="0.25">
      <c r="A1254" s="16"/>
      <c r="B1254" s="16"/>
      <c r="C1254" s="16"/>
      <c r="D1254" s="24"/>
      <c r="E1254" s="16"/>
      <c r="F1254" s="16"/>
      <c r="G1254" s="16"/>
    </row>
    <row r="1255" spans="1:7" x14ac:dyDescent="0.25">
      <c r="A1255" s="17" t="s">
        <v>1682</v>
      </c>
      <c r="B1255" s="17" t="s">
        <v>10</v>
      </c>
      <c r="C1255" s="17" t="s">
        <v>11</v>
      </c>
      <c r="D1255" s="25" t="s">
        <v>1683</v>
      </c>
      <c r="E1255" s="18">
        <f>E1268</f>
        <v>1</v>
      </c>
      <c r="F1255" s="18">
        <f>F1268</f>
        <v>3880.63</v>
      </c>
      <c r="G1255" s="18">
        <f>G1268</f>
        <v>3880.63</v>
      </c>
    </row>
    <row r="1256" spans="1:7" x14ac:dyDescent="0.25">
      <c r="A1256" s="8" t="s">
        <v>1684</v>
      </c>
      <c r="B1256" s="9" t="s">
        <v>14</v>
      </c>
      <c r="C1256" s="9" t="s">
        <v>18</v>
      </c>
      <c r="D1256" s="13" t="s">
        <v>1685</v>
      </c>
      <c r="E1256" s="10">
        <v>112</v>
      </c>
      <c r="F1256" s="10">
        <v>7.12</v>
      </c>
      <c r="G1256" s="11">
        <f>ROUND(E1256*F1256,2)</f>
        <v>797.44</v>
      </c>
    </row>
    <row r="1257" spans="1:7" ht="90" x14ac:dyDescent="0.25">
      <c r="A1257" s="12"/>
      <c r="B1257" s="12"/>
      <c r="C1257" s="12"/>
      <c r="D1257" s="13" t="s">
        <v>1686</v>
      </c>
      <c r="E1257" s="12"/>
      <c r="F1257" s="12"/>
      <c r="G1257" s="12"/>
    </row>
    <row r="1258" spans="1:7" x14ac:dyDescent="0.25">
      <c r="A1258" s="8" t="s">
        <v>1687</v>
      </c>
      <c r="B1258" s="9" t="s">
        <v>14</v>
      </c>
      <c r="C1258" s="9" t="s">
        <v>18</v>
      </c>
      <c r="D1258" s="13" t="s">
        <v>1688</v>
      </c>
      <c r="E1258" s="10">
        <v>83</v>
      </c>
      <c r="F1258" s="10">
        <v>7.68</v>
      </c>
      <c r="G1258" s="11">
        <f>ROUND(E1258*F1258,2)</f>
        <v>637.44000000000005</v>
      </c>
    </row>
    <row r="1259" spans="1:7" ht="90" x14ac:dyDescent="0.25">
      <c r="A1259" s="12"/>
      <c r="B1259" s="12"/>
      <c r="C1259" s="12"/>
      <c r="D1259" s="13" t="s">
        <v>1689</v>
      </c>
      <c r="E1259" s="12"/>
      <c r="F1259" s="12"/>
      <c r="G1259" s="12"/>
    </row>
    <row r="1260" spans="1:7" x14ac:dyDescent="0.25">
      <c r="A1260" s="8" t="s">
        <v>1690</v>
      </c>
      <c r="B1260" s="9" t="s">
        <v>14</v>
      </c>
      <c r="C1260" s="9" t="s">
        <v>18</v>
      </c>
      <c r="D1260" s="13" t="s">
        <v>1691</v>
      </c>
      <c r="E1260" s="10">
        <v>15</v>
      </c>
      <c r="F1260" s="10">
        <v>7.96</v>
      </c>
      <c r="G1260" s="11">
        <f>ROUND(E1260*F1260,2)</f>
        <v>119.4</v>
      </c>
    </row>
    <row r="1261" spans="1:7" ht="90" x14ac:dyDescent="0.25">
      <c r="A1261" s="12"/>
      <c r="B1261" s="12"/>
      <c r="C1261" s="12"/>
      <c r="D1261" s="13" t="s">
        <v>1692</v>
      </c>
      <c r="E1261" s="12"/>
      <c r="F1261" s="12"/>
      <c r="G1261" s="12"/>
    </row>
    <row r="1262" spans="1:7" x14ac:dyDescent="0.25">
      <c r="A1262" s="8" t="s">
        <v>1693</v>
      </c>
      <c r="B1262" s="9" t="s">
        <v>14</v>
      </c>
      <c r="C1262" s="9" t="s">
        <v>18</v>
      </c>
      <c r="D1262" s="13" t="s">
        <v>1694</v>
      </c>
      <c r="E1262" s="10">
        <v>21</v>
      </c>
      <c r="F1262" s="10">
        <v>6.23</v>
      </c>
      <c r="G1262" s="11">
        <f>ROUND(E1262*F1262,2)</f>
        <v>130.83000000000001</v>
      </c>
    </row>
    <row r="1263" spans="1:7" ht="112.5" x14ac:dyDescent="0.25">
      <c r="A1263" s="12"/>
      <c r="B1263" s="12"/>
      <c r="C1263" s="12"/>
      <c r="D1263" s="13" t="s">
        <v>1695</v>
      </c>
      <c r="E1263" s="12"/>
      <c r="F1263" s="12"/>
      <c r="G1263" s="12"/>
    </row>
    <row r="1264" spans="1:7" x14ac:dyDescent="0.25">
      <c r="A1264" s="8" t="s">
        <v>1696</v>
      </c>
      <c r="B1264" s="9" t="s">
        <v>14</v>
      </c>
      <c r="C1264" s="9" t="s">
        <v>18</v>
      </c>
      <c r="D1264" s="13" t="s">
        <v>1697</v>
      </c>
      <c r="E1264" s="10">
        <v>321</v>
      </c>
      <c r="F1264" s="10">
        <v>6.56</v>
      </c>
      <c r="G1264" s="11">
        <f>ROUND(E1264*F1264,2)</f>
        <v>2105.7600000000002</v>
      </c>
    </row>
    <row r="1265" spans="1:7" ht="112.5" x14ac:dyDescent="0.25">
      <c r="A1265" s="12"/>
      <c r="B1265" s="12"/>
      <c r="C1265" s="12"/>
      <c r="D1265" s="13" t="s">
        <v>1698</v>
      </c>
      <c r="E1265" s="12"/>
      <c r="F1265" s="12"/>
      <c r="G1265" s="12"/>
    </row>
    <row r="1266" spans="1:7" x14ac:dyDescent="0.25">
      <c r="A1266" s="8" t="s">
        <v>1699</v>
      </c>
      <c r="B1266" s="9" t="s">
        <v>14</v>
      </c>
      <c r="C1266" s="9" t="s">
        <v>18</v>
      </c>
      <c r="D1266" s="13" t="s">
        <v>1700</v>
      </c>
      <c r="E1266" s="10">
        <v>11</v>
      </c>
      <c r="F1266" s="10">
        <v>8.16</v>
      </c>
      <c r="G1266" s="11">
        <f>ROUND(E1266*F1266,2)</f>
        <v>89.76</v>
      </c>
    </row>
    <row r="1267" spans="1:7" ht="112.5" x14ac:dyDescent="0.25">
      <c r="A1267" s="12"/>
      <c r="B1267" s="12"/>
      <c r="C1267" s="12"/>
      <c r="D1267" s="13" t="s">
        <v>1701</v>
      </c>
      <c r="E1267" s="12"/>
      <c r="F1267" s="12"/>
      <c r="G1267" s="12"/>
    </row>
    <row r="1268" spans="1:7" x14ac:dyDescent="0.25">
      <c r="A1268" s="12"/>
      <c r="B1268" s="12"/>
      <c r="C1268" s="12"/>
      <c r="D1268" s="23" t="s">
        <v>1702</v>
      </c>
      <c r="E1268" s="10">
        <v>1</v>
      </c>
      <c r="F1268" s="15">
        <f>G1256+G1258+G1260+G1262+G1264+G1266</f>
        <v>3880.63</v>
      </c>
      <c r="G1268" s="15">
        <f>ROUND(E1268*F1268,2)</f>
        <v>3880.63</v>
      </c>
    </row>
    <row r="1269" spans="1:7" ht="0.95" customHeight="1" x14ac:dyDescent="0.25">
      <c r="A1269" s="16"/>
      <c r="B1269" s="16"/>
      <c r="C1269" s="16"/>
      <c r="D1269" s="24"/>
      <c r="E1269" s="16"/>
      <c r="F1269" s="16"/>
      <c r="G1269" s="16"/>
    </row>
    <row r="1270" spans="1:7" x14ac:dyDescent="0.25">
      <c r="A1270" s="17" t="s">
        <v>1703</v>
      </c>
      <c r="B1270" s="17" t="s">
        <v>10</v>
      </c>
      <c r="C1270" s="17" t="s">
        <v>11</v>
      </c>
      <c r="D1270" s="25" t="s">
        <v>1704</v>
      </c>
      <c r="E1270" s="18">
        <f>E1283</f>
        <v>1</v>
      </c>
      <c r="F1270" s="18">
        <f>F1283</f>
        <v>5204.76</v>
      </c>
      <c r="G1270" s="18">
        <f>G1283</f>
        <v>5204.76</v>
      </c>
    </row>
    <row r="1271" spans="1:7" x14ac:dyDescent="0.25">
      <c r="A1271" s="8" t="s">
        <v>1705</v>
      </c>
      <c r="B1271" s="9" t="s">
        <v>14</v>
      </c>
      <c r="C1271" s="9" t="s">
        <v>4</v>
      </c>
      <c r="D1271" s="13" t="s">
        <v>1706</v>
      </c>
      <c r="E1271" s="10">
        <v>3</v>
      </c>
      <c r="F1271" s="10">
        <v>485</v>
      </c>
      <c r="G1271" s="11">
        <f>ROUND(E1271*F1271,2)</f>
        <v>1455</v>
      </c>
    </row>
    <row r="1272" spans="1:7" ht="78.75" x14ac:dyDescent="0.25">
      <c r="A1272" s="12"/>
      <c r="B1272" s="12"/>
      <c r="C1272" s="12"/>
      <c r="D1272" s="13" t="s">
        <v>1707</v>
      </c>
      <c r="E1272" s="12"/>
      <c r="F1272" s="12"/>
      <c r="G1272" s="12"/>
    </row>
    <row r="1273" spans="1:7" x14ac:dyDescent="0.25">
      <c r="A1273" s="8" t="s">
        <v>1708</v>
      </c>
      <c r="B1273" s="9" t="s">
        <v>14</v>
      </c>
      <c r="C1273" s="9" t="s">
        <v>4</v>
      </c>
      <c r="D1273" s="13" t="s">
        <v>1709</v>
      </c>
      <c r="E1273" s="10">
        <v>4</v>
      </c>
      <c r="F1273" s="10">
        <v>122</v>
      </c>
      <c r="G1273" s="11">
        <f>ROUND(E1273*F1273,2)</f>
        <v>488</v>
      </c>
    </row>
    <row r="1274" spans="1:7" ht="78.75" x14ac:dyDescent="0.25">
      <c r="A1274" s="12"/>
      <c r="B1274" s="12"/>
      <c r="C1274" s="12"/>
      <c r="D1274" s="13" t="s">
        <v>1710</v>
      </c>
      <c r="E1274" s="12"/>
      <c r="F1274" s="12"/>
      <c r="G1274" s="12"/>
    </row>
    <row r="1275" spans="1:7" x14ac:dyDescent="0.25">
      <c r="A1275" s="8" t="s">
        <v>1711</v>
      </c>
      <c r="B1275" s="9" t="s">
        <v>14</v>
      </c>
      <c r="C1275" s="9" t="s">
        <v>4</v>
      </c>
      <c r="D1275" s="13" t="s">
        <v>1712</v>
      </c>
      <c r="E1275" s="10">
        <v>18</v>
      </c>
      <c r="F1275" s="10">
        <v>65</v>
      </c>
      <c r="G1275" s="11">
        <f>ROUND(E1275*F1275,2)</f>
        <v>1170</v>
      </c>
    </row>
    <row r="1276" spans="1:7" ht="67.5" x14ac:dyDescent="0.25">
      <c r="A1276" s="12"/>
      <c r="B1276" s="12"/>
      <c r="C1276" s="12"/>
      <c r="D1276" s="13" t="s">
        <v>1713</v>
      </c>
      <c r="E1276" s="12"/>
      <c r="F1276" s="12"/>
      <c r="G1276" s="12"/>
    </row>
    <row r="1277" spans="1:7" x14ac:dyDescent="0.25">
      <c r="A1277" s="8" t="s">
        <v>1714</v>
      </c>
      <c r="B1277" s="9" t="s">
        <v>14</v>
      </c>
      <c r="C1277" s="9" t="s">
        <v>18</v>
      </c>
      <c r="D1277" s="13" t="s">
        <v>1715</v>
      </c>
      <c r="E1277" s="10">
        <v>10</v>
      </c>
      <c r="F1277" s="10">
        <v>68</v>
      </c>
      <c r="G1277" s="11">
        <f>ROUND(E1277*F1277,2)</f>
        <v>680</v>
      </c>
    </row>
    <row r="1278" spans="1:7" ht="101.25" x14ac:dyDescent="0.25">
      <c r="A1278" s="12"/>
      <c r="B1278" s="12"/>
      <c r="C1278" s="12"/>
      <c r="D1278" s="13" t="s">
        <v>1716</v>
      </c>
      <c r="E1278" s="12"/>
      <c r="F1278" s="12"/>
      <c r="G1278" s="12"/>
    </row>
    <row r="1279" spans="1:7" x14ac:dyDescent="0.25">
      <c r="A1279" s="8" t="s">
        <v>1717</v>
      </c>
      <c r="B1279" s="9" t="s">
        <v>14</v>
      </c>
      <c r="C1279" s="9" t="s">
        <v>18</v>
      </c>
      <c r="D1279" s="13" t="s">
        <v>1718</v>
      </c>
      <c r="E1279" s="10">
        <v>3</v>
      </c>
      <c r="F1279" s="10">
        <v>50.18</v>
      </c>
      <c r="G1279" s="11">
        <f>ROUND(E1279*F1279,2)</f>
        <v>150.54</v>
      </c>
    </row>
    <row r="1280" spans="1:7" ht="78.75" x14ac:dyDescent="0.25">
      <c r="A1280" s="12"/>
      <c r="B1280" s="12"/>
      <c r="C1280" s="12"/>
      <c r="D1280" s="13" t="s">
        <v>1719</v>
      </c>
      <c r="E1280" s="12"/>
      <c r="F1280" s="12"/>
      <c r="G1280" s="12"/>
    </row>
    <row r="1281" spans="1:7" x14ac:dyDescent="0.25">
      <c r="A1281" s="8" t="s">
        <v>1720</v>
      </c>
      <c r="B1281" s="9" t="s">
        <v>14</v>
      </c>
      <c r="C1281" s="9" t="s">
        <v>18</v>
      </c>
      <c r="D1281" s="13" t="s">
        <v>1721</v>
      </c>
      <c r="E1281" s="10">
        <v>38</v>
      </c>
      <c r="F1281" s="10">
        <v>33.19</v>
      </c>
      <c r="G1281" s="11">
        <f>ROUND(E1281*F1281,2)</f>
        <v>1261.22</v>
      </c>
    </row>
    <row r="1282" spans="1:7" ht="101.25" x14ac:dyDescent="0.25">
      <c r="A1282" s="12"/>
      <c r="B1282" s="12"/>
      <c r="C1282" s="12"/>
      <c r="D1282" s="13" t="s">
        <v>1722</v>
      </c>
      <c r="E1282" s="12"/>
      <c r="F1282" s="12"/>
      <c r="G1282" s="12"/>
    </row>
    <row r="1283" spans="1:7" x14ac:dyDescent="0.25">
      <c r="A1283" s="12"/>
      <c r="B1283" s="12"/>
      <c r="C1283" s="12"/>
      <c r="D1283" s="23" t="s">
        <v>1723</v>
      </c>
      <c r="E1283" s="10">
        <v>1</v>
      </c>
      <c r="F1283" s="15">
        <f>G1271+G1273+G1275+G1277+G1279+G1281</f>
        <v>5204.76</v>
      </c>
      <c r="G1283" s="15">
        <f>ROUND(E1283*F1283,2)</f>
        <v>5204.76</v>
      </c>
    </row>
    <row r="1284" spans="1:7" ht="0.95" customHeight="1" x14ac:dyDescent="0.25">
      <c r="A1284" s="16"/>
      <c r="B1284" s="16"/>
      <c r="C1284" s="16"/>
      <c r="D1284" s="24"/>
      <c r="E1284" s="16"/>
      <c r="F1284" s="16"/>
      <c r="G1284" s="16"/>
    </row>
    <row r="1285" spans="1:7" x14ac:dyDescent="0.25">
      <c r="A1285" s="17" t="s">
        <v>1724</v>
      </c>
      <c r="B1285" s="17" t="s">
        <v>10</v>
      </c>
      <c r="C1285" s="17" t="s">
        <v>11</v>
      </c>
      <c r="D1285" s="25" t="s">
        <v>1725</v>
      </c>
      <c r="E1285" s="18">
        <f>E1294</f>
        <v>1</v>
      </c>
      <c r="F1285" s="18">
        <f>F1294</f>
        <v>3519.2</v>
      </c>
      <c r="G1285" s="18">
        <f>G1294</f>
        <v>3519.2</v>
      </c>
    </row>
    <row r="1286" spans="1:7" x14ac:dyDescent="0.25">
      <c r="A1286" s="8" t="s">
        <v>1726</v>
      </c>
      <c r="B1286" s="9" t="s">
        <v>14</v>
      </c>
      <c r="C1286" s="9" t="s">
        <v>18</v>
      </c>
      <c r="D1286" s="13" t="s">
        <v>1727</v>
      </c>
      <c r="E1286" s="10">
        <v>0</v>
      </c>
      <c r="F1286" s="10">
        <v>31.8</v>
      </c>
      <c r="G1286" s="11">
        <f>ROUND(E1286*F1286,2)</f>
        <v>0</v>
      </c>
    </row>
    <row r="1287" spans="1:7" ht="101.25" x14ac:dyDescent="0.25">
      <c r="A1287" s="12"/>
      <c r="B1287" s="12"/>
      <c r="C1287" s="12"/>
      <c r="D1287" s="13" t="s">
        <v>1728</v>
      </c>
      <c r="E1287" s="12"/>
      <c r="F1287" s="12"/>
      <c r="G1287" s="12"/>
    </row>
    <row r="1288" spans="1:7" x14ac:dyDescent="0.25">
      <c r="A1288" s="8" t="s">
        <v>1729</v>
      </c>
      <c r="B1288" s="9" t="s">
        <v>14</v>
      </c>
      <c r="C1288" s="9" t="s">
        <v>4</v>
      </c>
      <c r="D1288" s="13" t="s">
        <v>1730</v>
      </c>
      <c r="E1288" s="10">
        <v>0</v>
      </c>
      <c r="F1288" s="10">
        <v>14.2</v>
      </c>
      <c r="G1288" s="11">
        <f>ROUND(E1288*F1288,2)</f>
        <v>0</v>
      </c>
    </row>
    <row r="1289" spans="1:7" ht="78.75" x14ac:dyDescent="0.25">
      <c r="A1289" s="12"/>
      <c r="B1289" s="12"/>
      <c r="C1289" s="12"/>
      <c r="D1289" s="13" t="s">
        <v>1731</v>
      </c>
      <c r="E1289" s="12"/>
      <c r="F1289" s="12"/>
      <c r="G1289" s="12"/>
    </row>
    <row r="1290" spans="1:7" x14ac:dyDescent="0.25">
      <c r="A1290" s="8" t="s">
        <v>1732</v>
      </c>
      <c r="B1290" s="9" t="s">
        <v>14</v>
      </c>
      <c r="C1290" s="9" t="s">
        <v>4</v>
      </c>
      <c r="D1290" s="13" t="s">
        <v>1733</v>
      </c>
      <c r="E1290" s="10">
        <v>12</v>
      </c>
      <c r="F1290" s="10">
        <v>72</v>
      </c>
      <c r="G1290" s="11">
        <f>ROUND(E1290*F1290,2)</f>
        <v>864</v>
      </c>
    </row>
    <row r="1291" spans="1:7" ht="78.75" x14ac:dyDescent="0.25">
      <c r="A1291" s="12"/>
      <c r="B1291" s="12"/>
      <c r="C1291" s="12"/>
      <c r="D1291" s="13" t="s">
        <v>1734</v>
      </c>
      <c r="E1291" s="12"/>
      <c r="F1291" s="12"/>
      <c r="G1291" s="12"/>
    </row>
    <row r="1292" spans="1:7" x14ac:dyDescent="0.25">
      <c r="A1292" s="8" t="s">
        <v>1720</v>
      </c>
      <c r="B1292" s="9" t="s">
        <v>14</v>
      </c>
      <c r="C1292" s="9" t="s">
        <v>18</v>
      </c>
      <c r="D1292" s="13" t="s">
        <v>1721</v>
      </c>
      <c r="E1292" s="10">
        <v>80</v>
      </c>
      <c r="F1292" s="10">
        <v>33.19</v>
      </c>
      <c r="G1292" s="11">
        <f>ROUND(E1292*F1292,2)</f>
        <v>2655.2</v>
      </c>
    </row>
    <row r="1293" spans="1:7" ht="101.25" x14ac:dyDescent="0.25">
      <c r="A1293" s="12"/>
      <c r="B1293" s="12"/>
      <c r="C1293" s="12"/>
      <c r="D1293" s="13" t="s">
        <v>1722</v>
      </c>
      <c r="E1293" s="12"/>
      <c r="F1293" s="12"/>
      <c r="G1293" s="12"/>
    </row>
    <row r="1294" spans="1:7" x14ac:dyDescent="0.25">
      <c r="A1294" s="12"/>
      <c r="B1294" s="12"/>
      <c r="C1294" s="12"/>
      <c r="D1294" s="23" t="s">
        <v>1735</v>
      </c>
      <c r="E1294" s="10">
        <v>1</v>
      </c>
      <c r="F1294" s="15">
        <f>G1286+G1288+G1290+G1292</f>
        <v>3519.2</v>
      </c>
      <c r="G1294" s="15">
        <f>ROUND(E1294*F1294,2)</f>
        <v>3519.2</v>
      </c>
    </row>
    <row r="1295" spans="1:7" ht="0.95" customHeight="1" x14ac:dyDescent="0.25">
      <c r="A1295" s="16"/>
      <c r="B1295" s="16"/>
      <c r="C1295" s="16"/>
      <c r="D1295" s="24"/>
      <c r="E1295" s="16"/>
      <c r="F1295" s="16"/>
      <c r="G1295" s="16"/>
    </row>
    <row r="1296" spans="1:7" x14ac:dyDescent="0.25">
      <c r="A1296" s="17" t="s">
        <v>1736</v>
      </c>
      <c r="B1296" s="17" t="s">
        <v>10</v>
      </c>
      <c r="C1296" s="17" t="s">
        <v>11</v>
      </c>
      <c r="D1296" s="25" t="s">
        <v>1737</v>
      </c>
      <c r="E1296" s="18">
        <f>E1307</f>
        <v>1</v>
      </c>
      <c r="F1296" s="18">
        <f>F1307</f>
        <v>432.98</v>
      </c>
      <c r="G1296" s="18">
        <f>G1307</f>
        <v>432.98</v>
      </c>
    </row>
    <row r="1297" spans="1:7" x14ac:dyDescent="0.25">
      <c r="A1297" s="8" t="s">
        <v>1738</v>
      </c>
      <c r="B1297" s="9" t="s">
        <v>14</v>
      </c>
      <c r="C1297" s="9" t="s">
        <v>50</v>
      </c>
      <c r="D1297" s="13" t="s">
        <v>1739</v>
      </c>
      <c r="E1297" s="10">
        <v>132</v>
      </c>
      <c r="F1297" s="10">
        <v>1.74</v>
      </c>
      <c r="G1297" s="11">
        <f>ROUND(E1297*F1297,2)</f>
        <v>229.68</v>
      </c>
    </row>
    <row r="1298" spans="1:7" ht="56.25" x14ac:dyDescent="0.25">
      <c r="A1298" s="12"/>
      <c r="B1298" s="12"/>
      <c r="C1298" s="12"/>
      <c r="D1298" s="13" t="s">
        <v>1740</v>
      </c>
      <c r="E1298" s="12"/>
      <c r="F1298" s="12"/>
      <c r="G1298" s="12"/>
    </row>
    <row r="1299" spans="1:7" x14ac:dyDescent="0.25">
      <c r="A1299" s="8" t="s">
        <v>1741</v>
      </c>
      <c r="B1299" s="9" t="s">
        <v>14</v>
      </c>
      <c r="C1299" s="9" t="s">
        <v>18</v>
      </c>
      <c r="D1299" s="13" t="s">
        <v>1742</v>
      </c>
      <c r="E1299" s="10">
        <v>8</v>
      </c>
      <c r="F1299" s="10">
        <v>3.04</v>
      </c>
      <c r="G1299" s="11">
        <f>ROUND(E1299*F1299,2)</f>
        <v>24.32</v>
      </c>
    </row>
    <row r="1300" spans="1:7" ht="67.5" x14ac:dyDescent="0.25">
      <c r="A1300" s="12"/>
      <c r="B1300" s="12"/>
      <c r="C1300" s="12"/>
      <c r="D1300" s="13" t="s">
        <v>1743</v>
      </c>
      <c r="E1300" s="12"/>
      <c r="F1300" s="12"/>
      <c r="G1300" s="12"/>
    </row>
    <row r="1301" spans="1:7" x14ac:dyDescent="0.25">
      <c r="A1301" s="8" t="s">
        <v>1744</v>
      </c>
      <c r="B1301" s="9" t="s">
        <v>14</v>
      </c>
      <c r="C1301" s="9" t="s">
        <v>18</v>
      </c>
      <c r="D1301" s="13" t="s">
        <v>1745</v>
      </c>
      <c r="E1301" s="10">
        <v>7</v>
      </c>
      <c r="F1301" s="10">
        <v>9.99</v>
      </c>
      <c r="G1301" s="11">
        <f>ROUND(E1301*F1301,2)</f>
        <v>69.930000000000007</v>
      </c>
    </row>
    <row r="1302" spans="1:7" ht="78.75" x14ac:dyDescent="0.25">
      <c r="A1302" s="12"/>
      <c r="B1302" s="12"/>
      <c r="C1302" s="12"/>
      <c r="D1302" s="13" t="s">
        <v>1746</v>
      </c>
      <c r="E1302" s="12"/>
      <c r="F1302" s="12"/>
      <c r="G1302" s="12"/>
    </row>
    <row r="1303" spans="1:7" x14ac:dyDescent="0.25">
      <c r="A1303" s="8" t="s">
        <v>1747</v>
      </c>
      <c r="B1303" s="9" t="s">
        <v>14</v>
      </c>
      <c r="C1303" s="9" t="s">
        <v>18</v>
      </c>
      <c r="D1303" s="13" t="s">
        <v>1748</v>
      </c>
      <c r="E1303" s="10">
        <v>9</v>
      </c>
      <c r="F1303" s="10">
        <v>3.57</v>
      </c>
      <c r="G1303" s="11">
        <f>ROUND(E1303*F1303,2)</f>
        <v>32.130000000000003</v>
      </c>
    </row>
    <row r="1304" spans="1:7" ht="90" x14ac:dyDescent="0.25">
      <c r="A1304" s="12"/>
      <c r="B1304" s="12"/>
      <c r="C1304" s="12"/>
      <c r="D1304" s="13" t="s">
        <v>1749</v>
      </c>
      <c r="E1304" s="12"/>
      <c r="F1304" s="12"/>
      <c r="G1304" s="12"/>
    </row>
    <row r="1305" spans="1:7" x14ac:dyDescent="0.25">
      <c r="A1305" s="8" t="s">
        <v>1750</v>
      </c>
      <c r="B1305" s="9" t="s">
        <v>14</v>
      </c>
      <c r="C1305" s="9" t="s">
        <v>18</v>
      </c>
      <c r="D1305" s="13" t="s">
        <v>1751</v>
      </c>
      <c r="E1305" s="10">
        <v>4</v>
      </c>
      <c r="F1305" s="10">
        <v>19.23</v>
      </c>
      <c r="G1305" s="11">
        <f>ROUND(E1305*F1305,2)</f>
        <v>76.92</v>
      </c>
    </row>
    <row r="1306" spans="1:7" ht="90" x14ac:dyDescent="0.25">
      <c r="A1306" s="12"/>
      <c r="B1306" s="12"/>
      <c r="C1306" s="12"/>
      <c r="D1306" s="13" t="s">
        <v>1752</v>
      </c>
      <c r="E1306" s="12"/>
      <c r="F1306" s="12"/>
      <c r="G1306" s="12"/>
    </row>
    <row r="1307" spans="1:7" x14ac:dyDescent="0.25">
      <c r="A1307" s="12"/>
      <c r="B1307" s="12"/>
      <c r="C1307" s="12"/>
      <c r="D1307" s="23" t="s">
        <v>1753</v>
      </c>
      <c r="E1307" s="10">
        <v>1</v>
      </c>
      <c r="F1307" s="15">
        <f>G1297+G1299+G1301+G1303+G1305</f>
        <v>432.98</v>
      </c>
      <c r="G1307" s="15">
        <f>ROUND(E1307*F1307,2)</f>
        <v>432.98</v>
      </c>
    </row>
    <row r="1308" spans="1:7" ht="0.95" customHeight="1" x14ac:dyDescent="0.25">
      <c r="A1308" s="16"/>
      <c r="B1308" s="16"/>
      <c r="C1308" s="16"/>
      <c r="D1308" s="24"/>
      <c r="E1308" s="16"/>
      <c r="F1308" s="16"/>
      <c r="G1308" s="16"/>
    </row>
    <row r="1309" spans="1:7" x14ac:dyDescent="0.25">
      <c r="A1309" s="17" t="s">
        <v>1754</v>
      </c>
      <c r="B1309" s="17" t="s">
        <v>10</v>
      </c>
      <c r="C1309" s="17" t="s">
        <v>11</v>
      </c>
      <c r="D1309" s="25" t="s">
        <v>1755</v>
      </c>
      <c r="E1309" s="18">
        <f>E1314</f>
        <v>1</v>
      </c>
      <c r="F1309" s="18">
        <f>F1314</f>
        <v>2237.89</v>
      </c>
      <c r="G1309" s="18">
        <f>G1314</f>
        <v>2237.89</v>
      </c>
    </row>
    <row r="1310" spans="1:7" x14ac:dyDescent="0.25">
      <c r="A1310" s="8" t="s">
        <v>1756</v>
      </c>
      <c r="B1310" s="9" t="s">
        <v>14</v>
      </c>
      <c r="C1310" s="9" t="s">
        <v>18</v>
      </c>
      <c r="D1310" s="13" t="s">
        <v>1757</v>
      </c>
      <c r="E1310" s="10">
        <v>1</v>
      </c>
      <c r="F1310" s="10">
        <v>2002.88</v>
      </c>
      <c r="G1310" s="11">
        <f>ROUND(E1310*F1310,2)</f>
        <v>2002.88</v>
      </c>
    </row>
    <row r="1311" spans="1:7" ht="202.5" x14ac:dyDescent="0.25">
      <c r="A1311" s="12"/>
      <c r="B1311" s="12"/>
      <c r="C1311" s="12"/>
      <c r="D1311" s="13" t="s">
        <v>1758</v>
      </c>
      <c r="E1311" s="12"/>
      <c r="F1311" s="12"/>
      <c r="G1311" s="12"/>
    </row>
    <row r="1312" spans="1:7" ht="22.5" x14ac:dyDescent="0.25">
      <c r="A1312" s="8" t="s">
        <v>1759</v>
      </c>
      <c r="B1312" s="9" t="s">
        <v>14</v>
      </c>
      <c r="C1312" s="9" t="s">
        <v>18</v>
      </c>
      <c r="D1312" s="13" t="s">
        <v>1760</v>
      </c>
      <c r="E1312" s="10">
        <v>1</v>
      </c>
      <c r="F1312" s="10">
        <v>235.01</v>
      </c>
      <c r="G1312" s="11">
        <f>ROUND(E1312*F1312,2)</f>
        <v>235.01</v>
      </c>
    </row>
    <row r="1313" spans="1:7" ht="45" x14ac:dyDescent="0.25">
      <c r="A1313" s="12"/>
      <c r="B1313" s="12"/>
      <c r="C1313" s="12"/>
      <c r="D1313" s="13" t="s">
        <v>1761</v>
      </c>
      <c r="E1313" s="12"/>
      <c r="F1313" s="12"/>
      <c r="G1313" s="12"/>
    </row>
    <row r="1314" spans="1:7" x14ac:dyDescent="0.25">
      <c r="A1314" s="12"/>
      <c r="B1314" s="12"/>
      <c r="C1314" s="12"/>
      <c r="D1314" s="23" t="s">
        <v>1762</v>
      </c>
      <c r="E1314" s="10">
        <v>1</v>
      </c>
      <c r="F1314" s="15">
        <f>G1310+G1312</f>
        <v>2237.89</v>
      </c>
      <c r="G1314" s="15">
        <f>ROUND(E1314*F1314,2)</f>
        <v>2237.89</v>
      </c>
    </row>
    <row r="1315" spans="1:7" ht="0.95" customHeight="1" x14ac:dyDescent="0.25">
      <c r="A1315" s="16"/>
      <c r="B1315" s="16"/>
      <c r="C1315" s="16"/>
      <c r="D1315" s="24"/>
      <c r="E1315" s="16"/>
      <c r="F1315" s="16"/>
      <c r="G1315" s="16"/>
    </row>
    <row r="1316" spans="1:7" x14ac:dyDescent="0.25">
      <c r="A1316" s="12"/>
      <c r="B1316" s="12"/>
      <c r="C1316" s="12"/>
      <c r="D1316" s="23" t="s">
        <v>1763</v>
      </c>
      <c r="E1316" s="14">
        <v>1</v>
      </c>
      <c r="F1316" s="15">
        <f>G1148+G1157+G1168+G1175+G1194+G1225+G1240+G1255+G1270+G1285+G1296+G1309</f>
        <v>46292.5</v>
      </c>
      <c r="G1316" s="15">
        <f>ROUND(E1316*F1316,2)</f>
        <v>46292.5</v>
      </c>
    </row>
    <row r="1317" spans="1:7" ht="0.95" customHeight="1" x14ac:dyDescent="0.25">
      <c r="A1317" s="16"/>
      <c r="B1317" s="16"/>
      <c r="C1317" s="16"/>
      <c r="D1317" s="24"/>
      <c r="E1317" s="16"/>
      <c r="F1317" s="16"/>
      <c r="G1317" s="16"/>
    </row>
    <row r="1318" spans="1:7" x14ac:dyDescent="0.25">
      <c r="A1318" s="5" t="s">
        <v>1764</v>
      </c>
      <c r="B1318" s="5" t="s">
        <v>10</v>
      </c>
      <c r="C1318" s="5" t="s">
        <v>11</v>
      </c>
      <c r="D1318" s="22" t="s">
        <v>1765</v>
      </c>
      <c r="E1318" s="6">
        <f>E1371</f>
        <v>1</v>
      </c>
      <c r="F1318" s="7">
        <f>F1371</f>
        <v>9665.27</v>
      </c>
      <c r="G1318" s="7">
        <f>G1371</f>
        <v>9665.27</v>
      </c>
    </row>
    <row r="1319" spans="1:7" x14ac:dyDescent="0.25">
      <c r="A1319" s="17" t="s">
        <v>1766</v>
      </c>
      <c r="B1319" s="17" t="s">
        <v>10</v>
      </c>
      <c r="C1319" s="17" t="s">
        <v>11</v>
      </c>
      <c r="D1319" s="25" t="s">
        <v>1767</v>
      </c>
      <c r="E1319" s="18">
        <f>E1324</f>
        <v>1</v>
      </c>
      <c r="F1319" s="18">
        <f>F1324</f>
        <v>0</v>
      </c>
      <c r="G1319" s="18">
        <f>G1324</f>
        <v>0</v>
      </c>
    </row>
    <row r="1320" spans="1:7" x14ac:dyDescent="0.25">
      <c r="A1320" s="8" t="s">
        <v>1768</v>
      </c>
      <c r="B1320" s="9" t="s">
        <v>14</v>
      </c>
      <c r="C1320" s="9" t="s">
        <v>18</v>
      </c>
      <c r="D1320" s="13" t="s">
        <v>1769</v>
      </c>
      <c r="E1320" s="10">
        <v>1</v>
      </c>
      <c r="F1320" s="10">
        <v>0</v>
      </c>
      <c r="G1320" s="11">
        <f>ROUND(E1320*F1320,2)</f>
        <v>0</v>
      </c>
    </row>
    <row r="1321" spans="1:7" ht="45" x14ac:dyDescent="0.25">
      <c r="A1321" s="12"/>
      <c r="B1321" s="12"/>
      <c r="C1321" s="12"/>
      <c r="D1321" s="13" t="s">
        <v>1770</v>
      </c>
      <c r="E1321" s="12"/>
      <c r="F1321" s="12"/>
      <c r="G1321" s="12"/>
    </row>
    <row r="1322" spans="1:7" x14ac:dyDescent="0.25">
      <c r="A1322" s="8" t="s">
        <v>1217</v>
      </c>
      <c r="B1322" s="9" t="s">
        <v>14</v>
      </c>
      <c r="C1322" s="9" t="s">
        <v>159</v>
      </c>
      <c r="D1322" s="13" t="s">
        <v>1218</v>
      </c>
      <c r="E1322" s="10">
        <v>1</v>
      </c>
      <c r="F1322" s="10">
        <v>0</v>
      </c>
      <c r="G1322" s="11">
        <f>ROUND(E1322*F1322,2)</f>
        <v>0</v>
      </c>
    </row>
    <row r="1323" spans="1:7" ht="45" x14ac:dyDescent="0.25">
      <c r="A1323" s="12"/>
      <c r="B1323" s="12"/>
      <c r="C1323" s="12"/>
      <c r="D1323" s="13" t="s">
        <v>1219</v>
      </c>
      <c r="E1323" s="12"/>
      <c r="F1323" s="12"/>
      <c r="G1323" s="12"/>
    </row>
    <row r="1324" spans="1:7" x14ac:dyDescent="0.25">
      <c r="A1324" s="12"/>
      <c r="B1324" s="12"/>
      <c r="C1324" s="12"/>
      <c r="D1324" s="23" t="s">
        <v>1771</v>
      </c>
      <c r="E1324" s="10">
        <v>1</v>
      </c>
      <c r="F1324" s="15">
        <f>G1320+G1322</f>
        <v>0</v>
      </c>
      <c r="G1324" s="15">
        <f>ROUND(E1324*F1324,2)</f>
        <v>0</v>
      </c>
    </row>
    <row r="1325" spans="1:7" ht="0.95" customHeight="1" x14ac:dyDescent="0.25">
      <c r="A1325" s="16"/>
      <c r="B1325" s="16"/>
      <c r="C1325" s="16"/>
      <c r="D1325" s="24"/>
      <c r="E1325" s="16"/>
      <c r="F1325" s="16"/>
      <c r="G1325" s="16"/>
    </row>
    <row r="1326" spans="1:7" x14ac:dyDescent="0.25">
      <c r="A1326" s="17" t="s">
        <v>1772</v>
      </c>
      <c r="B1326" s="17" t="s">
        <v>10</v>
      </c>
      <c r="C1326" s="17" t="s">
        <v>11</v>
      </c>
      <c r="D1326" s="25" t="s">
        <v>1773</v>
      </c>
      <c r="E1326" s="18">
        <f>E1353</f>
        <v>1</v>
      </c>
      <c r="F1326" s="18">
        <f>F1353</f>
        <v>8024.25</v>
      </c>
      <c r="G1326" s="18">
        <f>G1353</f>
        <v>8024.25</v>
      </c>
    </row>
    <row r="1327" spans="1:7" x14ac:dyDescent="0.25">
      <c r="A1327" s="8" t="s">
        <v>1774</v>
      </c>
      <c r="B1327" s="9" t="s">
        <v>14</v>
      </c>
      <c r="C1327" s="9" t="s">
        <v>18</v>
      </c>
      <c r="D1327" s="13" t="s">
        <v>1775</v>
      </c>
      <c r="E1327" s="10">
        <v>11</v>
      </c>
      <c r="F1327" s="10">
        <v>120.06</v>
      </c>
      <c r="G1327" s="11">
        <f>ROUND(E1327*F1327,2)</f>
        <v>1320.66</v>
      </c>
    </row>
    <row r="1328" spans="1:7" ht="90" x14ac:dyDescent="0.25">
      <c r="A1328" s="12"/>
      <c r="B1328" s="12"/>
      <c r="C1328" s="12"/>
      <c r="D1328" s="13" t="s">
        <v>1776</v>
      </c>
      <c r="E1328" s="12"/>
      <c r="F1328" s="12"/>
      <c r="G1328" s="12"/>
    </row>
    <row r="1329" spans="1:7" x14ac:dyDescent="0.25">
      <c r="A1329" s="8" t="s">
        <v>1777</v>
      </c>
      <c r="B1329" s="9" t="s">
        <v>14</v>
      </c>
      <c r="C1329" s="9" t="s">
        <v>18</v>
      </c>
      <c r="D1329" s="13" t="s">
        <v>1778</v>
      </c>
      <c r="E1329" s="10">
        <v>8</v>
      </c>
      <c r="F1329" s="10">
        <v>120.06</v>
      </c>
      <c r="G1329" s="11">
        <f>ROUND(E1329*F1329,2)</f>
        <v>960.48</v>
      </c>
    </row>
    <row r="1330" spans="1:7" ht="90" x14ac:dyDescent="0.25">
      <c r="A1330" s="12"/>
      <c r="B1330" s="12"/>
      <c r="C1330" s="12"/>
      <c r="D1330" s="13" t="s">
        <v>1779</v>
      </c>
      <c r="E1330" s="12"/>
      <c r="F1330" s="12"/>
      <c r="G1330" s="12"/>
    </row>
    <row r="1331" spans="1:7" x14ac:dyDescent="0.25">
      <c r="A1331" s="8" t="s">
        <v>1780</v>
      </c>
      <c r="B1331" s="9" t="s">
        <v>14</v>
      </c>
      <c r="C1331" s="9" t="s">
        <v>50</v>
      </c>
      <c r="D1331" s="13" t="s">
        <v>1781</v>
      </c>
      <c r="E1331" s="10">
        <v>213</v>
      </c>
      <c r="F1331" s="10">
        <v>5.28</v>
      </c>
      <c r="G1331" s="11">
        <f>ROUND(E1331*F1331,2)</f>
        <v>1124.6400000000001</v>
      </c>
    </row>
    <row r="1332" spans="1:7" ht="101.25" x14ac:dyDescent="0.25">
      <c r="A1332" s="12"/>
      <c r="B1332" s="12"/>
      <c r="C1332" s="12"/>
      <c r="D1332" s="13" t="s">
        <v>1782</v>
      </c>
      <c r="E1332" s="12"/>
      <c r="F1332" s="12"/>
      <c r="G1332" s="12"/>
    </row>
    <row r="1333" spans="1:7" x14ac:dyDescent="0.25">
      <c r="A1333" s="8" t="s">
        <v>1783</v>
      </c>
      <c r="B1333" s="9" t="s">
        <v>14</v>
      </c>
      <c r="C1333" s="9" t="s">
        <v>50</v>
      </c>
      <c r="D1333" s="13" t="s">
        <v>1784</v>
      </c>
      <c r="E1333" s="10">
        <v>151</v>
      </c>
      <c r="F1333" s="10">
        <v>5.94</v>
      </c>
      <c r="G1333" s="11">
        <f>ROUND(E1333*F1333,2)</f>
        <v>896.94</v>
      </c>
    </row>
    <row r="1334" spans="1:7" ht="101.25" x14ac:dyDescent="0.25">
      <c r="A1334" s="12"/>
      <c r="B1334" s="12"/>
      <c r="C1334" s="12"/>
      <c r="D1334" s="13" t="s">
        <v>1785</v>
      </c>
      <c r="E1334" s="12"/>
      <c r="F1334" s="12"/>
      <c r="G1334" s="12"/>
    </row>
    <row r="1335" spans="1:7" x14ac:dyDescent="0.25">
      <c r="A1335" s="8" t="s">
        <v>1786</v>
      </c>
      <c r="B1335" s="9" t="s">
        <v>14</v>
      </c>
      <c r="C1335" s="9" t="s">
        <v>18</v>
      </c>
      <c r="D1335" s="13" t="s">
        <v>1787</v>
      </c>
      <c r="E1335" s="10">
        <v>19</v>
      </c>
      <c r="F1335" s="10">
        <v>20</v>
      </c>
      <c r="G1335" s="11">
        <f>ROUND(E1335*F1335,2)</f>
        <v>380</v>
      </c>
    </row>
    <row r="1336" spans="1:7" ht="78.75" x14ac:dyDescent="0.25">
      <c r="A1336" s="12"/>
      <c r="B1336" s="12"/>
      <c r="C1336" s="12"/>
      <c r="D1336" s="13" t="s">
        <v>1788</v>
      </c>
      <c r="E1336" s="12"/>
      <c r="F1336" s="12"/>
      <c r="G1336" s="12"/>
    </row>
    <row r="1337" spans="1:7" x14ac:dyDescent="0.25">
      <c r="A1337" s="8" t="s">
        <v>1789</v>
      </c>
      <c r="B1337" s="9" t="s">
        <v>14</v>
      </c>
      <c r="C1337" s="9" t="s">
        <v>50</v>
      </c>
      <c r="D1337" s="13" t="s">
        <v>1790</v>
      </c>
      <c r="E1337" s="10">
        <v>25</v>
      </c>
      <c r="F1337" s="10">
        <v>2.4900000000000002</v>
      </c>
      <c r="G1337" s="11">
        <f>ROUND(E1337*F1337,2)</f>
        <v>62.25</v>
      </c>
    </row>
    <row r="1338" spans="1:7" ht="67.5" x14ac:dyDescent="0.25">
      <c r="A1338" s="12"/>
      <c r="B1338" s="12"/>
      <c r="C1338" s="12"/>
      <c r="D1338" s="13" t="s">
        <v>1791</v>
      </c>
      <c r="E1338" s="12"/>
      <c r="F1338" s="12"/>
      <c r="G1338" s="12"/>
    </row>
    <row r="1339" spans="1:7" x14ac:dyDescent="0.25">
      <c r="A1339" s="8" t="s">
        <v>1792</v>
      </c>
      <c r="B1339" s="9" t="s">
        <v>14</v>
      </c>
      <c r="C1339" s="9" t="s">
        <v>50</v>
      </c>
      <c r="D1339" s="13" t="s">
        <v>1793</v>
      </c>
      <c r="E1339" s="10">
        <v>8</v>
      </c>
      <c r="F1339" s="10">
        <v>3.06</v>
      </c>
      <c r="G1339" s="11">
        <f>ROUND(E1339*F1339,2)</f>
        <v>24.48</v>
      </c>
    </row>
    <row r="1340" spans="1:7" ht="67.5" x14ac:dyDescent="0.25">
      <c r="A1340" s="12"/>
      <c r="B1340" s="12"/>
      <c r="C1340" s="12"/>
      <c r="D1340" s="13" t="s">
        <v>1794</v>
      </c>
      <c r="E1340" s="12"/>
      <c r="F1340" s="12"/>
      <c r="G1340" s="12"/>
    </row>
    <row r="1341" spans="1:7" x14ac:dyDescent="0.25">
      <c r="A1341" s="8" t="s">
        <v>1795</v>
      </c>
      <c r="B1341" s="9" t="s">
        <v>14</v>
      </c>
      <c r="C1341" s="9" t="s">
        <v>18</v>
      </c>
      <c r="D1341" s="13" t="s">
        <v>1796</v>
      </c>
      <c r="E1341" s="10">
        <v>26</v>
      </c>
      <c r="F1341" s="10">
        <v>8.4</v>
      </c>
      <c r="G1341" s="11">
        <f>ROUND(E1341*F1341,2)</f>
        <v>218.4</v>
      </c>
    </row>
    <row r="1342" spans="1:7" ht="67.5" x14ac:dyDescent="0.25">
      <c r="A1342" s="12"/>
      <c r="B1342" s="12"/>
      <c r="C1342" s="12"/>
      <c r="D1342" s="13" t="s">
        <v>1797</v>
      </c>
      <c r="E1342" s="12"/>
      <c r="F1342" s="12"/>
      <c r="G1342" s="12"/>
    </row>
    <row r="1343" spans="1:7" x14ac:dyDescent="0.25">
      <c r="A1343" s="8" t="s">
        <v>1798</v>
      </c>
      <c r="B1343" s="9" t="s">
        <v>14</v>
      </c>
      <c r="C1343" s="9" t="s">
        <v>18</v>
      </c>
      <c r="D1343" s="13" t="s">
        <v>1799</v>
      </c>
      <c r="E1343" s="10">
        <v>16</v>
      </c>
      <c r="F1343" s="10">
        <v>48</v>
      </c>
      <c r="G1343" s="11">
        <f>ROUND(E1343*F1343,2)</f>
        <v>768</v>
      </c>
    </row>
    <row r="1344" spans="1:7" ht="78.75" x14ac:dyDescent="0.25">
      <c r="A1344" s="12"/>
      <c r="B1344" s="12"/>
      <c r="C1344" s="12"/>
      <c r="D1344" s="13" t="s">
        <v>1800</v>
      </c>
      <c r="E1344" s="12"/>
      <c r="F1344" s="12"/>
      <c r="G1344" s="12"/>
    </row>
    <row r="1345" spans="1:7" x14ac:dyDescent="0.25">
      <c r="A1345" s="8" t="s">
        <v>1801</v>
      </c>
      <c r="B1345" s="9" t="s">
        <v>14</v>
      </c>
      <c r="C1345" s="9" t="s">
        <v>18</v>
      </c>
      <c r="D1345" s="13" t="s">
        <v>1802</v>
      </c>
      <c r="E1345" s="10">
        <v>34</v>
      </c>
      <c r="F1345" s="10">
        <v>44</v>
      </c>
      <c r="G1345" s="11">
        <f>ROUND(E1345*F1345,2)</f>
        <v>1496</v>
      </c>
    </row>
    <row r="1346" spans="1:7" ht="78.75" x14ac:dyDescent="0.25">
      <c r="A1346" s="12"/>
      <c r="B1346" s="12"/>
      <c r="C1346" s="12"/>
      <c r="D1346" s="13" t="s">
        <v>1803</v>
      </c>
      <c r="E1346" s="12"/>
      <c r="F1346" s="12"/>
      <c r="G1346" s="12"/>
    </row>
    <row r="1347" spans="1:7" x14ac:dyDescent="0.25">
      <c r="A1347" s="8" t="s">
        <v>1804</v>
      </c>
      <c r="B1347" s="9" t="s">
        <v>14</v>
      </c>
      <c r="C1347" s="9" t="s">
        <v>18</v>
      </c>
      <c r="D1347" s="13" t="s">
        <v>1805</v>
      </c>
      <c r="E1347" s="10">
        <v>15</v>
      </c>
      <c r="F1347" s="10">
        <v>28</v>
      </c>
      <c r="G1347" s="11">
        <f>ROUND(E1347*F1347,2)</f>
        <v>420</v>
      </c>
    </row>
    <row r="1348" spans="1:7" ht="90" x14ac:dyDescent="0.25">
      <c r="A1348" s="12"/>
      <c r="B1348" s="12"/>
      <c r="C1348" s="12"/>
      <c r="D1348" s="13" t="s">
        <v>1806</v>
      </c>
      <c r="E1348" s="12"/>
      <c r="F1348" s="12"/>
      <c r="G1348" s="12"/>
    </row>
    <row r="1349" spans="1:7" x14ac:dyDescent="0.25">
      <c r="A1349" s="8" t="s">
        <v>1807</v>
      </c>
      <c r="B1349" s="9" t="s">
        <v>14</v>
      </c>
      <c r="C1349" s="9" t="s">
        <v>18</v>
      </c>
      <c r="D1349" s="13" t="s">
        <v>1808</v>
      </c>
      <c r="E1349" s="10">
        <v>25</v>
      </c>
      <c r="F1349" s="10">
        <v>10</v>
      </c>
      <c r="G1349" s="11">
        <f>ROUND(E1349*F1349,2)</f>
        <v>250</v>
      </c>
    </row>
    <row r="1350" spans="1:7" ht="56.25" x14ac:dyDescent="0.25">
      <c r="A1350" s="12"/>
      <c r="B1350" s="12"/>
      <c r="C1350" s="12"/>
      <c r="D1350" s="13" t="s">
        <v>1809</v>
      </c>
      <c r="E1350" s="12"/>
      <c r="F1350" s="12"/>
      <c r="G1350" s="12"/>
    </row>
    <row r="1351" spans="1:7" x14ac:dyDescent="0.25">
      <c r="A1351" s="8" t="s">
        <v>1810</v>
      </c>
      <c r="B1351" s="9" t="s">
        <v>14</v>
      </c>
      <c r="C1351" s="9" t="s">
        <v>18</v>
      </c>
      <c r="D1351" s="13" t="s">
        <v>1811</v>
      </c>
      <c r="E1351" s="10">
        <v>4</v>
      </c>
      <c r="F1351" s="10">
        <v>25.6</v>
      </c>
      <c r="G1351" s="11">
        <f>ROUND(E1351*F1351,2)</f>
        <v>102.4</v>
      </c>
    </row>
    <row r="1352" spans="1:7" ht="78.75" x14ac:dyDescent="0.25">
      <c r="A1352" s="12"/>
      <c r="B1352" s="12"/>
      <c r="C1352" s="12"/>
      <c r="D1352" s="13" t="s">
        <v>1812</v>
      </c>
      <c r="E1352" s="12"/>
      <c r="F1352" s="12"/>
      <c r="G1352" s="12"/>
    </row>
    <row r="1353" spans="1:7" x14ac:dyDescent="0.25">
      <c r="A1353" s="12"/>
      <c r="B1353" s="12"/>
      <c r="C1353" s="12"/>
      <c r="D1353" s="23" t="s">
        <v>1813</v>
      </c>
      <c r="E1353" s="10">
        <v>1</v>
      </c>
      <c r="F1353" s="15">
        <f>G1327+G1329+G1331+G1333+G1335+G1337+G1339+G1341+G1343+G1345+G1347+G1349+G1351</f>
        <v>8024.25</v>
      </c>
      <c r="G1353" s="15">
        <f>ROUND(E1353*F1353,2)</f>
        <v>8024.25</v>
      </c>
    </row>
    <row r="1354" spans="1:7" ht="0.95" customHeight="1" x14ac:dyDescent="0.25">
      <c r="A1354" s="16"/>
      <c r="B1354" s="16"/>
      <c r="C1354" s="16"/>
      <c r="D1354" s="24"/>
      <c r="E1354" s="16"/>
      <c r="F1354" s="16"/>
      <c r="G1354" s="16"/>
    </row>
    <row r="1355" spans="1:7" x14ac:dyDescent="0.25">
      <c r="A1355" s="17" t="s">
        <v>1814</v>
      </c>
      <c r="B1355" s="17" t="s">
        <v>10</v>
      </c>
      <c r="C1355" s="17" t="s">
        <v>11</v>
      </c>
      <c r="D1355" s="25" t="s">
        <v>1815</v>
      </c>
      <c r="E1355" s="18">
        <f>E1362</f>
        <v>1</v>
      </c>
      <c r="F1355" s="18">
        <f>F1362</f>
        <v>1344.64</v>
      </c>
      <c r="G1355" s="18">
        <f>G1362</f>
        <v>1344.64</v>
      </c>
    </row>
    <row r="1356" spans="1:7" x14ac:dyDescent="0.25">
      <c r="A1356" s="8" t="s">
        <v>1783</v>
      </c>
      <c r="B1356" s="9" t="s">
        <v>14</v>
      </c>
      <c r="C1356" s="9" t="s">
        <v>50</v>
      </c>
      <c r="D1356" s="13" t="s">
        <v>1784</v>
      </c>
      <c r="E1356" s="10">
        <v>136</v>
      </c>
      <c r="F1356" s="10">
        <v>5.94</v>
      </c>
      <c r="G1356" s="11">
        <f>ROUND(E1356*F1356,2)</f>
        <v>807.84</v>
      </c>
    </row>
    <row r="1357" spans="1:7" ht="101.25" x14ac:dyDescent="0.25">
      <c r="A1357" s="12"/>
      <c r="B1357" s="12"/>
      <c r="C1357" s="12"/>
      <c r="D1357" s="13" t="s">
        <v>1785</v>
      </c>
      <c r="E1357" s="12"/>
      <c r="F1357" s="12"/>
      <c r="G1357" s="12"/>
    </row>
    <row r="1358" spans="1:7" x14ac:dyDescent="0.25">
      <c r="A1358" s="8" t="s">
        <v>1816</v>
      </c>
      <c r="B1358" s="9" t="s">
        <v>14</v>
      </c>
      <c r="C1358" s="9" t="s">
        <v>18</v>
      </c>
      <c r="D1358" s="13" t="s">
        <v>1817</v>
      </c>
      <c r="E1358" s="10">
        <v>11</v>
      </c>
      <c r="F1358" s="10">
        <v>20.8</v>
      </c>
      <c r="G1358" s="11">
        <f>ROUND(E1358*F1358,2)</f>
        <v>228.8</v>
      </c>
    </row>
    <row r="1359" spans="1:7" ht="67.5" x14ac:dyDescent="0.25">
      <c r="A1359" s="12"/>
      <c r="B1359" s="12"/>
      <c r="C1359" s="12"/>
      <c r="D1359" s="13" t="s">
        <v>1818</v>
      </c>
      <c r="E1359" s="12"/>
      <c r="F1359" s="12"/>
      <c r="G1359" s="12"/>
    </row>
    <row r="1360" spans="1:7" x14ac:dyDescent="0.25">
      <c r="A1360" s="8" t="s">
        <v>1819</v>
      </c>
      <c r="B1360" s="9" t="s">
        <v>14</v>
      </c>
      <c r="C1360" s="9" t="s">
        <v>18</v>
      </c>
      <c r="D1360" s="13" t="s">
        <v>1820</v>
      </c>
      <c r="E1360" s="10">
        <v>11</v>
      </c>
      <c r="F1360" s="10">
        <v>28</v>
      </c>
      <c r="G1360" s="11">
        <f>ROUND(E1360*F1360,2)</f>
        <v>308</v>
      </c>
    </row>
    <row r="1361" spans="1:7" ht="112.5" x14ac:dyDescent="0.25">
      <c r="A1361" s="12"/>
      <c r="B1361" s="12"/>
      <c r="C1361" s="12"/>
      <c r="D1361" s="13" t="s">
        <v>1821</v>
      </c>
      <c r="E1361" s="12"/>
      <c r="F1361" s="12"/>
      <c r="G1361" s="12"/>
    </row>
    <row r="1362" spans="1:7" x14ac:dyDescent="0.25">
      <c r="A1362" s="12"/>
      <c r="B1362" s="12"/>
      <c r="C1362" s="12"/>
      <c r="D1362" s="23" t="s">
        <v>1822</v>
      </c>
      <c r="E1362" s="10">
        <v>1</v>
      </c>
      <c r="F1362" s="15">
        <f>G1356+G1358+G1360</f>
        <v>1344.64</v>
      </c>
      <c r="G1362" s="15">
        <f>ROUND(E1362*F1362,2)</f>
        <v>1344.64</v>
      </c>
    </row>
    <row r="1363" spans="1:7" ht="0.95" customHeight="1" x14ac:dyDescent="0.25">
      <c r="A1363" s="16"/>
      <c r="B1363" s="16"/>
      <c r="C1363" s="16"/>
      <c r="D1363" s="24"/>
      <c r="E1363" s="16"/>
      <c r="F1363" s="16"/>
      <c r="G1363" s="16"/>
    </row>
    <row r="1364" spans="1:7" x14ac:dyDescent="0.25">
      <c r="A1364" s="17" t="s">
        <v>1823</v>
      </c>
      <c r="B1364" s="17" t="s">
        <v>10</v>
      </c>
      <c r="C1364" s="17" t="s">
        <v>11</v>
      </c>
      <c r="D1364" s="25" t="s">
        <v>1824</v>
      </c>
      <c r="E1364" s="18">
        <f>E1369</f>
        <v>1</v>
      </c>
      <c r="F1364" s="18">
        <f>F1369</f>
        <v>296.38</v>
      </c>
      <c r="G1364" s="18">
        <f>G1369</f>
        <v>296.38</v>
      </c>
    </row>
    <row r="1365" spans="1:7" x14ac:dyDescent="0.25">
      <c r="A1365" s="8" t="s">
        <v>1825</v>
      </c>
      <c r="B1365" s="9" t="s">
        <v>14</v>
      </c>
      <c r="C1365" s="9" t="s">
        <v>18</v>
      </c>
      <c r="D1365" s="13" t="s">
        <v>1826</v>
      </c>
      <c r="E1365" s="10">
        <v>2</v>
      </c>
      <c r="F1365" s="10">
        <v>22.82</v>
      </c>
      <c r="G1365" s="11">
        <f>ROUND(E1365*F1365,2)</f>
        <v>45.64</v>
      </c>
    </row>
    <row r="1366" spans="1:7" ht="67.5" x14ac:dyDescent="0.25">
      <c r="A1366" s="12"/>
      <c r="B1366" s="12"/>
      <c r="C1366" s="12"/>
      <c r="D1366" s="13" t="s">
        <v>1827</v>
      </c>
      <c r="E1366" s="12"/>
      <c r="F1366" s="12"/>
      <c r="G1366" s="12"/>
    </row>
    <row r="1367" spans="1:7" x14ac:dyDescent="0.25">
      <c r="A1367" s="8" t="s">
        <v>1828</v>
      </c>
      <c r="B1367" s="9" t="s">
        <v>14</v>
      </c>
      <c r="C1367" s="9" t="s">
        <v>18</v>
      </c>
      <c r="D1367" s="13" t="s">
        <v>1829</v>
      </c>
      <c r="E1367" s="10">
        <v>2</v>
      </c>
      <c r="F1367" s="10">
        <v>125.37</v>
      </c>
      <c r="G1367" s="11">
        <f>ROUND(E1367*F1367,2)</f>
        <v>250.74</v>
      </c>
    </row>
    <row r="1368" spans="1:7" ht="56.25" x14ac:dyDescent="0.25">
      <c r="A1368" s="12"/>
      <c r="B1368" s="12"/>
      <c r="C1368" s="12"/>
      <c r="D1368" s="13" t="s">
        <v>1830</v>
      </c>
      <c r="E1368" s="12"/>
      <c r="F1368" s="12"/>
      <c r="G1368" s="12"/>
    </row>
    <row r="1369" spans="1:7" x14ac:dyDescent="0.25">
      <c r="A1369" s="12"/>
      <c r="B1369" s="12"/>
      <c r="C1369" s="12"/>
      <c r="D1369" s="23" t="s">
        <v>1831</v>
      </c>
      <c r="E1369" s="10">
        <v>1</v>
      </c>
      <c r="F1369" s="15">
        <f>G1365+G1367</f>
        <v>296.38</v>
      </c>
      <c r="G1369" s="15">
        <f>ROUND(E1369*F1369,2)</f>
        <v>296.38</v>
      </c>
    </row>
    <row r="1370" spans="1:7" ht="0.95" customHeight="1" x14ac:dyDescent="0.25">
      <c r="A1370" s="16"/>
      <c r="B1370" s="16"/>
      <c r="C1370" s="16"/>
      <c r="D1370" s="24"/>
      <c r="E1370" s="16"/>
      <c r="F1370" s="16"/>
      <c r="G1370" s="16"/>
    </row>
    <row r="1371" spans="1:7" x14ac:dyDescent="0.25">
      <c r="A1371" s="12"/>
      <c r="B1371" s="12"/>
      <c r="C1371" s="12"/>
      <c r="D1371" s="23" t="s">
        <v>1832</v>
      </c>
      <c r="E1371" s="14">
        <v>1</v>
      </c>
      <c r="F1371" s="15">
        <f>G1319+G1326+G1355+G1364</f>
        <v>9665.27</v>
      </c>
      <c r="G1371" s="15">
        <f>ROUND(E1371*F1371,2)</f>
        <v>9665.27</v>
      </c>
    </row>
    <row r="1372" spans="1:7" ht="0.95" customHeight="1" x14ac:dyDescent="0.25">
      <c r="A1372" s="16"/>
      <c r="B1372" s="16"/>
      <c r="C1372" s="16"/>
      <c r="D1372" s="24"/>
      <c r="E1372" s="16"/>
      <c r="F1372" s="16"/>
      <c r="G1372" s="16"/>
    </row>
    <row r="1373" spans="1:7" x14ac:dyDescent="0.25">
      <c r="A1373" s="5" t="s">
        <v>1833</v>
      </c>
      <c r="B1373" s="5" t="s">
        <v>10</v>
      </c>
      <c r="C1373" s="5" t="s">
        <v>11</v>
      </c>
      <c r="D1373" s="22" t="s">
        <v>1834</v>
      </c>
      <c r="E1373" s="6">
        <f>E1396</f>
        <v>1</v>
      </c>
      <c r="F1373" s="7">
        <f>F1396</f>
        <v>3796.94</v>
      </c>
      <c r="G1373" s="7">
        <f>G1396</f>
        <v>3796.94</v>
      </c>
    </row>
    <row r="1374" spans="1:7" x14ac:dyDescent="0.25">
      <c r="A1374" s="17" t="s">
        <v>1835</v>
      </c>
      <c r="B1374" s="17" t="s">
        <v>10</v>
      </c>
      <c r="C1374" s="17" t="s">
        <v>11</v>
      </c>
      <c r="D1374" s="25" t="s">
        <v>1836</v>
      </c>
      <c r="E1374" s="18">
        <f>E1379</f>
        <v>1</v>
      </c>
      <c r="F1374" s="18">
        <f>F1379</f>
        <v>0</v>
      </c>
      <c r="G1374" s="18">
        <f>G1379</f>
        <v>0</v>
      </c>
    </row>
    <row r="1375" spans="1:7" x14ac:dyDescent="0.25">
      <c r="A1375" s="8" t="s">
        <v>1217</v>
      </c>
      <c r="B1375" s="9" t="s">
        <v>14</v>
      </c>
      <c r="C1375" s="9" t="s">
        <v>159</v>
      </c>
      <c r="D1375" s="13" t="s">
        <v>1218</v>
      </c>
      <c r="E1375" s="10">
        <v>1</v>
      </c>
      <c r="F1375" s="10">
        <v>0</v>
      </c>
      <c r="G1375" s="11">
        <f>ROUND(E1375*F1375,2)</f>
        <v>0</v>
      </c>
    </row>
    <row r="1376" spans="1:7" ht="45" x14ac:dyDescent="0.25">
      <c r="A1376" s="12"/>
      <c r="B1376" s="12"/>
      <c r="C1376" s="12"/>
      <c r="D1376" s="13" t="s">
        <v>1219</v>
      </c>
      <c r="E1376" s="12"/>
      <c r="F1376" s="12"/>
      <c r="G1376" s="12"/>
    </row>
    <row r="1377" spans="1:7" x14ac:dyDescent="0.25">
      <c r="A1377" s="8" t="s">
        <v>1837</v>
      </c>
      <c r="B1377" s="9" t="s">
        <v>14</v>
      </c>
      <c r="C1377" s="9" t="s">
        <v>159</v>
      </c>
      <c r="D1377" s="13" t="s">
        <v>1838</v>
      </c>
      <c r="E1377" s="10">
        <v>1</v>
      </c>
      <c r="F1377" s="10">
        <v>0</v>
      </c>
      <c r="G1377" s="11">
        <f>ROUND(E1377*F1377,2)</f>
        <v>0</v>
      </c>
    </row>
    <row r="1378" spans="1:7" ht="225" x14ac:dyDescent="0.25">
      <c r="A1378" s="12"/>
      <c r="B1378" s="12"/>
      <c r="C1378" s="12"/>
      <c r="D1378" s="13" t="s">
        <v>1839</v>
      </c>
      <c r="E1378" s="12"/>
      <c r="F1378" s="12"/>
      <c r="G1378" s="12"/>
    </row>
    <row r="1379" spans="1:7" x14ac:dyDescent="0.25">
      <c r="A1379" s="12"/>
      <c r="B1379" s="12"/>
      <c r="C1379" s="12"/>
      <c r="D1379" s="23" t="s">
        <v>1840</v>
      </c>
      <c r="E1379" s="10">
        <v>1</v>
      </c>
      <c r="F1379" s="15">
        <f>G1375+G1377</f>
        <v>0</v>
      </c>
      <c r="G1379" s="15">
        <f>ROUND(E1379*F1379,2)</f>
        <v>0</v>
      </c>
    </row>
    <row r="1380" spans="1:7" ht="0.95" customHeight="1" x14ac:dyDescent="0.25">
      <c r="A1380" s="16"/>
      <c r="B1380" s="16"/>
      <c r="C1380" s="16"/>
      <c r="D1380" s="24"/>
      <c r="E1380" s="16"/>
      <c r="F1380" s="16"/>
      <c r="G1380" s="16"/>
    </row>
    <row r="1381" spans="1:7" x14ac:dyDescent="0.25">
      <c r="A1381" s="17" t="s">
        <v>1841</v>
      </c>
      <c r="B1381" s="17" t="s">
        <v>10</v>
      </c>
      <c r="C1381" s="17" t="s">
        <v>11</v>
      </c>
      <c r="D1381" s="25" t="s">
        <v>1842</v>
      </c>
      <c r="E1381" s="18">
        <f>E1394</f>
        <v>1</v>
      </c>
      <c r="F1381" s="18">
        <f>F1394</f>
        <v>3796.94</v>
      </c>
      <c r="G1381" s="18">
        <f>G1394</f>
        <v>3796.94</v>
      </c>
    </row>
    <row r="1382" spans="1:7" x14ac:dyDescent="0.25">
      <c r="A1382" s="8" t="s">
        <v>1843</v>
      </c>
      <c r="B1382" s="9" t="s">
        <v>14</v>
      </c>
      <c r="C1382" s="9" t="s">
        <v>50</v>
      </c>
      <c r="D1382" s="13" t="s">
        <v>1844</v>
      </c>
      <c r="E1382" s="10">
        <v>104</v>
      </c>
      <c r="F1382" s="10">
        <v>6.3</v>
      </c>
      <c r="G1382" s="11">
        <f>ROUND(E1382*F1382,2)</f>
        <v>655.20000000000005</v>
      </c>
    </row>
    <row r="1383" spans="1:7" ht="112.5" x14ac:dyDescent="0.25">
      <c r="A1383" s="12"/>
      <c r="B1383" s="12"/>
      <c r="C1383" s="12"/>
      <c r="D1383" s="13" t="s">
        <v>1845</v>
      </c>
      <c r="E1383" s="12"/>
      <c r="F1383" s="12"/>
      <c r="G1383" s="12"/>
    </row>
    <row r="1384" spans="1:7" x14ac:dyDescent="0.25">
      <c r="A1384" s="8" t="s">
        <v>1289</v>
      </c>
      <c r="B1384" s="9" t="s">
        <v>14</v>
      </c>
      <c r="C1384" s="9" t="s">
        <v>50</v>
      </c>
      <c r="D1384" s="13" t="s">
        <v>1290</v>
      </c>
      <c r="E1384" s="10">
        <v>66</v>
      </c>
      <c r="F1384" s="10">
        <v>7.34</v>
      </c>
      <c r="G1384" s="11">
        <f>ROUND(E1384*F1384,2)</f>
        <v>484.44</v>
      </c>
    </row>
    <row r="1385" spans="1:7" ht="112.5" x14ac:dyDescent="0.25">
      <c r="A1385" s="12"/>
      <c r="B1385" s="12"/>
      <c r="C1385" s="12"/>
      <c r="D1385" s="13" t="s">
        <v>1291</v>
      </c>
      <c r="E1385" s="12"/>
      <c r="F1385" s="12"/>
      <c r="G1385" s="12"/>
    </row>
    <row r="1386" spans="1:7" x14ac:dyDescent="0.25">
      <c r="A1386" s="8" t="s">
        <v>1244</v>
      </c>
      <c r="B1386" s="9" t="s">
        <v>14</v>
      </c>
      <c r="C1386" s="9" t="s">
        <v>50</v>
      </c>
      <c r="D1386" s="13" t="s">
        <v>1245</v>
      </c>
      <c r="E1386" s="10">
        <v>66</v>
      </c>
      <c r="F1386" s="10">
        <v>10.07</v>
      </c>
      <c r="G1386" s="11">
        <f>ROUND(E1386*F1386,2)</f>
        <v>664.62</v>
      </c>
    </row>
    <row r="1387" spans="1:7" ht="112.5" x14ac:dyDescent="0.25">
      <c r="A1387" s="12"/>
      <c r="B1387" s="12"/>
      <c r="C1387" s="12"/>
      <c r="D1387" s="13" t="s">
        <v>1246</v>
      </c>
      <c r="E1387" s="12"/>
      <c r="F1387" s="12"/>
      <c r="G1387" s="12"/>
    </row>
    <row r="1388" spans="1:7" x14ac:dyDescent="0.25">
      <c r="A1388" s="8" t="s">
        <v>1846</v>
      </c>
      <c r="B1388" s="9" t="s">
        <v>14</v>
      </c>
      <c r="C1388" s="9" t="s">
        <v>50</v>
      </c>
      <c r="D1388" s="13" t="s">
        <v>1847</v>
      </c>
      <c r="E1388" s="10">
        <v>126</v>
      </c>
      <c r="F1388" s="10">
        <v>4.74</v>
      </c>
      <c r="G1388" s="11">
        <f>ROUND(E1388*F1388,2)</f>
        <v>597.24</v>
      </c>
    </row>
    <row r="1389" spans="1:7" ht="112.5" x14ac:dyDescent="0.25">
      <c r="A1389" s="12"/>
      <c r="B1389" s="12"/>
      <c r="C1389" s="12"/>
      <c r="D1389" s="13" t="s">
        <v>1848</v>
      </c>
      <c r="E1389" s="12"/>
      <c r="F1389" s="12"/>
      <c r="G1389" s="12"/>
    </row>
    <row r="1390" spans="1:7" x14ac:dyDescent="0.25">
      <c r="A1390" s="8" t="s">
        <v>1849</v>
      </c>
      <c r="B1390" s="9" t="s">
        <v>14</v>
      </c>
      <c r="C1390" s="9" t="s">
        <v>50</v>
      </c>
      <c r="D1390" s="13" t="s">
        <v>1850</v>
      </c>
      <c r="E1390" s="10">
        <v>192</v>
      </c>
      <c r="F1390" s="10">
        <v>5.42</v>
      </c>
      <c r="G1390" s="11">
        <f>ROUND(E1390*F1390,2)</f>
        <v>1040.6400000000001</v>
      </c>
    </row>
    <row r="1391" spans="1:7" ht="112.5" x14ac:dyDescent="0.25">
      <c r="A1391" s="12"/>
      <c r="B1391" s="12"/>
      <c r="C1391" s="12"/>
      <c r="D1391" s="13" t="s">
        <v>1851</v>
      </c>
      <c r="E1391" s="12"/>
      <c r="F1391" s="12"/>
      <c r="G1391" s="12"/>
    </row>
    <row r="1392" spans="1:7" ht="22.5" x14ac:dyDescent="0.25">
      <c r="A1392" s="8" t="s">
        <v>1852</v>
      </c>
      <c r="B1392" s="9" t="s">
        <v>14</v>
      </c>
      <c r="C1392" s="9" t="s">
        <v>18</v>
      </c>
      <c r="D1392" s="13" t="s">
        <v>1853</v>
      </c>
      <c r="E1392" s="10">
        <v>5</v>
      </c>
      <c r="F1392" s="10">
        <v>70.959999999999994</v>
      </c>
      <c r="G1392" s="11">
        <f>ROUND(E1392*F1392,2)</f>
        <v>354.8</v>
      </c>
    </row>
    <row r="1393" spans="1:7" ht="112.5" x14ac:dyDescent="0.25">
      <c r="A1393" s="12"/>
      <c r="B1393" s="12"/>
      <c r="C1393" s="12"/>
      <c r="D1393" s="13" t="s">
        <v>1854</v>
      </c>
      <c r="E1393" s="12"/>
      <c r="F1393" s="12"/>
      <c r="G1393" s="12"/>
    </row>
    <row r="1394" spans="1:7" x14ac:dyDescent="0.25">
      <c r="A1394" s="12"/>
      <c r="B1394" s="12"/>
      <c r="C1394" s="12"/>
      <c r="D1394" s="23" t="s">
        <v>1855</v>
      </c>
      <c r="E1394" s="10">
        <v>1</v>
      </c>
      <c r="F1394" s="15">
        <f>G1382+G1384+G1386+G1388+G1390+G1392</f>
        <v>3796.94</v>
      </c>
      <c r="G1394" s="15">
        <f>ROUND(E1394*F1394,2)</f>
        <v>3796.94</v>
      </c>
    </row>
    <row r="1395" spans="1:7" ht="0.95" customHeight="1" x14ac:dyDescent="0.25">
      <c r="A1395" s="16"/>
      <c r="B1395" s="16"/>
      <c r="C1395" s="16"/>
      <c r="D1395" s="24"/>
      <c r="E1395" s="16"/>
      <c r="F1395" s="16"/>
      <c r="G1395" s="16"/>
    </row>
    <row r="1396" spans="1:7" x14ac:dyDescent="0.25">
      <c r="A1396" s="12"/>
      <c r="B1396" s="12"/>
      <c r="C1396" s="12"/>
      <c r="D1396" s="23" t="s">
        <v>1856</v>
      </c>
      <c r="E1396" s="14">
        <v>1</v>
      </c>
      <c r="F1396" s="15">
        <f>G1374+G1381</f>
        <v>3796.94</v>
      </c>
      <c r="G1396" s="15">
        <f>ROUND(E1396*F1396,2)</f>
        <v>3796.94</v>
      </c>
    </row>
    <row r="1397" spans="1:7" ht="0.95" customHeight="1" x14ac:dyDescent="0.25">
      <c r="A1397" s="16"/>
      <c r="B1397" s="16"/>
      <c r="C1397" s="16"/>
      <c r="D1397" s="24"/>
      <c r="E1397" s="16"/>
      <c r="F1397" s="16"/>
      <c r="G1397" s="16"/>
    </row>
    <row r="1398" spans="1:7" ht="22.5" x14ac:dyDescent="0.25">
      <c r="A1398" s="5" t="s">
        <v>1857</v>
      </c>
      <c r="B1398" s="5" t="s">
        <v>10</v>
      </c>
      <c r="C1398" s="5" t="s">
        <v>11</v>
      </c>
      <c r="D1398" s="22" t="s">
        <v>1858</v>
      </c>
      <c r="E1398" s="6">
        <f>E1558</f>
        <v>1</v>
      </c>
      <c r="F1398" s="7">
        <f>F1558</f>
        <v>21089.759999999998</v>
      </c>
      <c r="G1398" s="7">
        <f>G1558</f>
        <v>21089.759999999998</v>
      </c>
    </row>
    <row r="1399" spans="1:7" ht="22.5" x14ac:dyDescent="0.25">
      <c r="A1399" s="17" t="s">
        <v>1859</v>
      </c>
      <c r="B1399" s="17" t="s">
        <v>10</v>
      </c>
      <c r="C1399" s="17" t="s">
        <v>11</v>
      </c>
      <c r="D1399" s="25" t="s">
        <v>1860</v>
      </c>
      <c r="E1399" s="18">
        <f>E1406</f>
        <v>1</v>
      </c>
      <c r="F1399" s="18">
        <f>F1406</f>
        <v>0</v>
      </c>
      <c r="G1399" s="18">
        <f>G1406</f>
        <v>0</v>
      </c>
    </row>
    <row r="1400" spans="1:7" ht="22.5" x14ac:dyDescent="0.25">
      <c r="A1400" s="8" t="s">
        <v>1861</v>
      </c>
      <c r="B1400" s="9" t="s">
        <v>14</v>
      </c>
      <c r="C1400" s="9" t="s">
        <v>159</v>
      </c>
      <c r="D1400" s="13" t="s">
        <v>1862</v>
      </c>
      <c r="E1400" s="10">
        <v>1</v>
      </c>
      <c r="F1400" s="10">
        <v>0</v>
      </c>
      <c r="G1400" s="11">
        <f>ROUND(E1400*F1400,2)</f>
        <v>0</v>
      </c>
    </row>
    <row r="1401" spans="1:7" ht="225" x14ac:dyDescent="0.25">
      <c r="A1401" s="12"/>
      <c r="B1401" s="12"/>
      <c r="C1401" s="12"/>
      <c r="D1401" s="13" t="s">
        <v>1863</v>
      </c>
      <c r="E1401" s="12"/>
      <c r="F1401" s="12"/>
      <c r="G1401" s="12"/>
    </row>
    <row r="1402" spans="1:7" x14ac:dyDescent="0.25">
      <c r="A1402" s="8" t="s">
        <v>1217</v>
      </c>
      <c r="B1402" s="9" t="s">
        <v>14</v>
      </c>
      <c r="C1402" s="9" t="s">
        <v>159</v>
      </c>
      <c r="D1402" s="13" t="s">
        <v>1218</v>
      </c>
      <c r="E1402" s="10">
        <v>1</v>
      </c>
      <c r="F1402" s="10">
        <v>0</v>
      </c>
      <c r="G1402" s="11">
        <f>ROUND(E1402*F1402,2)</f>
        <v>0</v>
      </c>
    </row>
    <row r="1403" spans="1:7" ht="45" x14ac:dyDescent="0.25">
      <c r="A1403" s="12"/>
      <c r="B1403" s="12"/>
      <c r="C1403" s="12"/>
      <c r="D1403" s="13" t="s">
        <v>1219</v>
      </c>
      <c r="E1403" s="12"/>
      <c r="F1403" s="12"/>
      <c r="G1403" s="12"/>
    </row>
    <row r="1404" spans="1:7" x14ac:dyDescent="0.25">
      <c r="A1404" s="8" t="s">
        <v>1864</v>
      </c>
      <c r="B1404" s="9" t="s">
        <v>14</v>
      </c>
      <c r="C1404" s="9" t="s">
        <v>18</v>
      </c>
      <c r="D1404" s="13" t="s">
        <v>1865</v>
      </c>
      <c r="E1404" s="10">
        <v>1</v>
      </c>
      <c r="F1404" s="10">
        <v>0</v>
      </c>
      <c r="G1404" s="11">
        <f>ROUND(E1404*F1404,2)</f>
        <v>0</v>
      </c>
    </row>
    <row r="1405" spans="1:7" ht="56.25" x14ac:dyDescent="0.25">
      <c r="A1405" s="12"/>
      <c r="B1405" s="12"/>
      <c r="C1405" s="12"/>
      <c r="D1405" s="13" t="s">
        <v>1866</v>
      </c>
      <c r="E1405" s="12"/>
      <c r="F1405" s="12"/>
      <c r="G1405" s="12"/>
    </row>
    <row r="1406" spans="1:7" x14ac:dyDescent="0.25">
      <c r="A1406" s="12"/>
      <c r="B1406" s="12"/>
      <c r="C1406" s="12"/>
      <c r="D1406" s="23" t="s">
        <v>1867</v>
      </c>
      <c r="E1406" s="10">
        <v>1</v>
      </c>
      <c r="F1406" s="15">
        <f>G1400+G1402+G1404</f>
        <v>0</v>
      </c>
      <c r="G1406" s="15">
        <f>ROUND(E1406*F1406,2)</f>
        <v>0</v>
      </c>
    </row>
    <row r="1407" spans="1:7" ht="0.95" customHeight="1" x14ac:dyDescent="0.25">
      <c r="A1407" s="16"/>
      <c r="B1407" s="16"/>
      <c r="C1407" s="16"/>
      <c r="D1407" s="24"/>
      <c r="E1407" s="16"/>
      <c r="F1407" s="16"/>
      <c r="G1407" s="16"/>
    </row>
    <row r="1408" spans="1:7" x14ac:dyDescent="0.25">
      <c r="A1408" s="17" t="s">
        <v>1868</v>
      </c>
      <c r="B1408" s="17" t="s">
        <v>10</v>
      </c>
      <c r="C1408" s="17" t="s">
        <v>11</v>
      </c>
      <c r="D1408" s="25" t="s">
        <v>1869</v>
      </c>
      <c r="E1408" s="18">
        <f>E1459</f>
        <v>1</v>
      </c>
      <c r="F1408" s="18">
        <f>F1459</f>
        <v>3295.72</v>
      </c>
      <c r="G1408" s="18">
        <f>G1459</f>
        <v>3295.72</v>
      </c>
    </row>
    <row r="1409" spans="1:7" x14ac:dyDescent="0.25">
      <c r="A1409" s="8" t="s">
        <v>1870</v>
      </c>
      <c r="B1409" s="9" t="s">
        <v>14</v>
      </c>
      <c r="C1409" s="9" t="s">
        <v>1308</v>
      </c>
      <c r="D1409" s="13" t="s">
        <v>1871</v>
      </c>
      <c r="E1409" s="10">
        <v>1</v>
      </c>
      <c r="F1409" s="10">
        <v>117.66</v>
      </c>
      <c r="G1409" s="11">
        <f>ROUND(E1409*F1409,2)</f>
        <v>117.66</v>
      </c>
    </row>
    <row r="1410" spans="1:7" ht="33.75" x14ac:dyDescent="0.25">
      <c r="A1410" s="12"/>
      <c r="B1410" s="12"/>
      <c r="C1410" s="12"/>
      <c r="D1410" s="13" t="s">
        <v>1872</v>
      </c>
      <c r="E1410" s="12"/>
      <c r="F1410" s="12"/>
      <c r="G1410" s="12"/>
    </row>
    <row r="1411" spans="1:7" x14ac:dyDescent="0.25">
      <c r="A1411" s="8" t="s">
        <v>1873</v>
      </c>
      <c r="B1411" s="9" t="s">
        <v>14</v>
      </c>
      <c r="C1411" s="9" t="s">
        <v>1308</v>
      </c>
      <c r="D1411" s="13" t="s">
        <v>1874</v>
      </c>
      <c r="E1411" s="10">
        <v>1</v>
      </c>
      <c r="F1411" s="10">
        <v>41.3</v>
      </c>
      <c r="G1411" s="11">
        <f>ROUND(E1411*F1411,2)</f>
        <v>41.3</v>
      </c>
    </row>
    <row r="1412" spans="1:7" ht="22.5" x14ac:dyDescent="0.25">
      <c r="A1412" s="12"/>
      <c r="B1412" s="12"/>
      <c r="C1412" s="12"/>
      <c r="D1412" s="13" t="s">
        <v>1875</v>
      </c>
      <c r="E1412" s="12"/>
      <c r="F1412" s="12"/>
      <c r="G1412" s="12"/>
    </row>
    <row r="1413" spans="1:7" x14ac:dyDescent="0.25">
      <c r="A1413" s="8" t="s">
        <v>1876</v>
      </c>
      <c r="B1413" s="9" t="s">
        <v>14</v>
      </c>
      <c r="C1413" s="9" t="s">
        <v>1308</v>
      </c>
      <c r="D1413" s="13" t="s">
        <v>1877</v>
      </c>
      <c r="E1413" s="10">
        <v>1</v>
      </c>
      <c r="F1413" s="10">
        <v>60.9</v>
      </c>
      <c r="G1413" s="11">
        <f>ROUND(E1413*F1413,2)</f>
        <v>60.9</v>
      </c>
    </row>
    <row r="1414" spans="1:7" ht="22.5" x14ac:dyDescent="0.25">
      <c r="A1414" s="12"/>
      <c r="B1414" s="12"/>
      <c r="C1414" s="12"/>
      <c r="D1414" s="13" t="s">
        <v>1878</v>
      </c>
      <c r="E1414" s="12"/>
      <c r="F1414" s="12"/>
      <c r="G1414" s="12"/>
    </row>
    <row r="1415" spans="1:7" x14ac:dyDescent="0.25">
      <c r="A1415" s="8" t="s">
        <v>1879</v>
      </c>
      <c r="B1415" s="9" t="s">
        <v>14</v>
      </c>
      <c r="C1415" s="9" t="s">
        <v>1308</v>
      </c>
      <c r="D1415" s="13" t="s">
        <v>1880</v>
      </c>
      <c r="E1415" s="10">
        <v>1</v>
      </c>
      <c r="F1415" s="10">
        <v>37.92</v>
      </c>
      <c r="G1415" s="11">
        <f>ROUND(E1415*F1415,2)</f>
        <v>37.92</v>
      </c>
    </row>
    <row r="1416" spans="1:7" ht="45" x14ac:dyDescent="0.25">
      <c r="A1416" s="12"/>
      <c r="B1416" s="12"/>
      <c r="C1416" s="12"/>
      <c r="D1416" s="13" t="s">
        <v>1881</v>
      </c>
      <c r="E1416" s="12"/>
      <c r="F1416" s="12"/>
      <c r="G1416" s="12"/>
    </row>
    <row r="1417" spans="1:7" ht="22.5" x14ac:dyDescent="0.25">
      <c r="A1417" s="8" t="s">
        <v>1882</v>
      </c>
      <c r="B1417" s="9" t="s">
        <v>14</v>
      </c>
      <c r="C1417" s="9" t="s">
        <v>1308</v>
      </c>
      <c r="D1417" s="13" t="s">
        <v>1883</v>
      </c>
      <c r="E1417" s="10">
        <v>2</v>
      </c>
      <c r="F1417" s="10">
        <v>28</v>
      </c>
      <c r="G1417" s="11">
        <f>ROUND(E1417*F1417,2)</f>
        <v>56</v>
      </c>
    </row>
    <row r="1418" spans="1:7" ht="22.5" x14ac:dyDescent="0.25">
      <c r="A1418" s="12"/>
      <c r="B1418" s="12"/>
      <c r="C1418" s="12"/>
      <c r="D1418" s="13" t="s">
        <v>1883</v>
      </c>
      <c r="E1418" s="12"/>
      <c r="F1418" s="12"/>
      <c r="G1418" s="12"/>
    </row>
    <row r="1419" spans="1:7" ht="22.5" x14ac:dyDescent="0.25">
      <c r="A1419" s="8" t="s">
        <v>1884</v>
      </c>
      <c r="B1419" s="9" t="s">
        <v>14</v>
      </c>
      <c r="C1419" s="9" t="s">
        <v>1308</v>
      </c>
      <c r="D1419" s="13" t="s">
        <v>1885</v>
      </c>
      <c r="E1419" s="10">
        <v>8</v>
      </c>
      <c r="F1419" s="10">
        <v>78.61</v>
      </c>
      <c r="G1419" s="11">
        <f>ROUND(E1419*F1419,2)</f>
        <v>628.88</v>
      </c>
    </row>
    <row r="1420" spans="1:7" ht="56.25" x14ac:dyDescent="0.25">
      <c r="A1420" s="12"/>
      <c r="B1420" s="12"/>
      <c r="C1420" s="12"/>
      <c r="D1420" s="13" t="s">
        <v>1886</v>
      </c>
      <c r="E1420" s="12"/>
      <c r="F1420" s="12"/>
      <c r="G1420" s="12"/>
    </row>
    <row r="1421" spans="1:7" x14ac:dyDescent="0.25">
      <c r="A1421" s="8" t="s">
        <v>1887</v>
      </c>
      <c r="B1421" s="9" t="s">
        <v>14</v>
      </c>
      <c r="C1421" s="9" t="s">
        <v>1308</v>
      </c>
      <c r="D1421" s="13" t="s">
        <v>1888</v>
      </c>
      <c r="E1421" s="10">
        <v>1</v>
      </c>
      <c r="F1421" s="10">
        <v>70.95</v>
      </c>
      <c r="G1421" s="11">
        <f>ROUND(E1421*F1421,2)</f>
        <v>70.95</v>
      </c>
    </row>
    <row r="1422" spans="1:7" ht="56.25" x14ac:dyDescent="0.25">
      <c r="A1422" s="12"/>
      <c r="B1422" s="12"/>
      <c r="C1422" s="12"/>
      <c r="D1422" s="13" t="s">
        <v>1889</v>
      </c>
      <c r="E1422" s="12"/>
      <c r="F1422" s="12"/>
      <c r="G1422" s="12"/>
    </row>
    <row r="1423" spans="1:7" x14ac:dyDescent="0.25">
      <c r="A1423" s="8" t="s">
        <v>1890</v>
      </c>
      <c r="B1423" s="9" t="s">
        <v>14</v>
      </c>
      <c r="C1423" s="9" t="s">
        <v>1308</v>
      </c>
      <c r="D1423" s="13" t="s">
        <v>1891</v>
      </c>
      <c r="E1423" s="10">
        <v>1</v>
      </c>
      <c r="F1423" s="10">
        <v>65.11</v>
      </c>
      <c r="G1423" s="11">
        <f>ROUND(E1423*F1423,2)</f>
        <v>65.11</v>
      </c>
    </row>
    <row r="1424" spans="1:7" ht="56.25" x14ac:dyDescent="0.25">
      <c r="A1424" s="12"/>
      <c r="B1424" s="12"/>
      <c r="C1424" s="12"/>
      <c r="D1424" s="13" t="s">
        <v>1892</v>
      </c>
      <c r="E1424" s="12"/>
      <c r="F1424" s="12"/>
      <c r="G1424" s="12"/>
    </row>
    <row r="1425" spans="1:7" x14ac:dyDescent="0.25">
      <c r="A1425" s="8" t="s">
        <v>1893</v>
      </c>
      <c r="B1425" s="9" t="s">
        <v>14</v>
      </c>
      <c r="C1425" s="9" t="s">
        <v>1308</v>
      </c>
      <c r="D1425" s="13" t="s">
        <v>1894</v>
      </c>
      <c r="E1425" s="10">
        <v>16</v>
      </c>
      <c r="F1425" s="10">
        <v>1.96</v>
      </c>
      <c r="G1425" s="11">
        <f>ROUND(E1425*F1425,2)</f>
        <v>31.36</v>
      </c>
    </row>
    <row r="1426" spans="1:7" x14ac:dyDescent="0.25">
      <c r="A1426" s="12"/>
      <c r="B1426" s="12"/>
      <c r="C1426" s="12"/>
      <c r="D1426" s="13" t="s">
        <v>1894</v>
      </c>
      <c r="E1426" s="12"/>
      <c r="F1426" s="12"/>
      <c r="G1426" s="12"/>
    </row>
    <row r="1427" spans="1:7" x14ac:dyDescent="0.25">
      <c r="A1427" s="8" t="s">
        <v>1895</v>
      </c>
      <c r="B1427" s="9" t="s">
        <v>14</v>
      </c>
      <c r="C1427" s="9" t="s">
        <v>1308</v>
      </c>
      <c r="D1427" s="13" t="s">
        <v>1896</v>
      </c>
      <c r="E1427" s="10">
        <v>1</v>
      </c>
      <c r="F1427" s="10">
        <v>85.95</v>
      </c>
      <c r="G1427" s="11">
        <f>ROUND(E1427*F1427,2)</f>
        <v>85.95</v>
      </c>
    </row>
    <row r="1428" spans="1:7" ht="22.5" x14ac:dyDescent="0.25">
      <c r="A1428" s="12"/>
      <c r="B1428" s="12"/>
      <c r="C1428" s="12"/>
      <c r="D1428" s="13" t="s">
        <v>1897</v>
      </c>
      <c r="E1428" s="12"/>
      <c r="F1428" s="12"/>
      <c r="G1428" s="12"/>
    </row>
    <row r="1429" spans="1:7" ht="22.5" x14ac:dyDescent="0.25">
      <c r="A1429" s="8" t="s">
        <v>1898</v>
      </c>
      <c r="B1429" s="9" t="s">
        <v>14</v>
      </c>
      <c r="C1429" s="9" t="s">
        <v>1308</v>
      </c>
      <c r="D1429" s="13" t="s">
        <v>1899</v>
      </c>
      <c r="E1429" s="10">
        <v>2</v>
      </c>
      <c r="F1429" s="10">
        <v>9.3000000000000007</v>
      </c>
      <c r="G1429" s="11">
        <f>ROUND(E1429*F1429,2)</f>
        <v>18.600000000000001</v>
      </c>
    </row>
    <row r="1430" spans="1:7" ht="22.5" x14ac:dyDescent="0.25">
      <c r="A1430" s="12"/>
      <c r="B1430" s="12"/>
      <c r="C1430" s="12"/>
      <c r="D1430" s="13" t="s">
        <v>1899</v>
      </c>
      <c r="E1430" s="12"/>
      <c r="F1430" s="12"/>
      <c r="G1430" s="12"/>
    </row>
    <row r="1431" spans="1:7" x14ac:dyDescent="0.25">
      <c r="A1431" s="8" t="s">
        <v>1900</v>
      </c>
      <c r="B1431" s="9" t="s">
        <v>14</v>
      </c>
      <c r="C1431" s="9" t="s">
        <v>1308</v>
      </c>
      <c r="D1431" s="13" t="s">
        <v>1901</v>
      </c>
      <c r="E1431" s="10">
        <v>1</v>
      </c>
      <c r="F1431" s="10">
        <v>41.65</v>
      </c>
      <c r="G1431" s="11">
        <f>ROUND(E1431*F1431,2)</f>
        <v>41.65</v>
      </c>
    </row>
    <row r="1432" spans="1:7" ht="90" x14ac:dyDescent="0.25">
      <c r="A1432" s="12"/>
      <c r="B1432" s="12"/>
      <c r="C1432" s="12"/>
      <c r="D1432" s="13" t="s">
        <v>1902</v>
      </c>
      <c r="E1432" s="12"/>
      <c r="F1432" s="12"/>
      <c r="G1432" s="12"/>
    </row>
    <row r="1433" spans="1:7" x14ac:dyDescent="0.25">
      <c r="A1433" s="8" t="s">
        <v>1903</v>
      </c>
      <c r="B1433" s="9" t="s">
        <v>14</v>
      </c>
      <c r="C1433" s="9" t="s">
        <v>1308</v>
      </c>
      <c r="D1433" s="13" t="s">
        <v>1904</v>
      </c>
      <c r="E1433" s="10">
        <v>2</v>
      </c>
      <c r="F1433" s="10">
        <v>12.5</v>
      </c>
      <c r="G1433" s="11">
        <f>ROUND(E1433*F1433,2)</f>
        <v>25</v>
      </c>
    </row>
    <row r="1434" spans="1:7" ht="56.25" x14ac:dyDescent="0.25">
      <c r="A1434" s="12"/>
      <c r="B1434" s="12"/>
      <c r="C1434" s="12"/>
      <c r="D1434" s="13" t="s">
        <v>1905</v>
      </c>
      <c r="E1434" s="12"/>
      <c r="F1434" s="12"/>
      <c r="G1434" s="12"/>
    </row>
    <row r="1435" spans="1:7" x14ac:dyDescent="0.25">
      <c r="A1435" s="8" t="s">
        <v>1906</v>
      </c>
      <c r="B1435" s="9" t="s">
        <v>14</v>
      </c>
      <c r="C1435" s="9" t="s">
        <v>1308</v>
      </c>
      <c r="D1435" s="13" t="s">
        <v>1907</v>
      </c>
      <c r="E1435" s="10">
        <v>2</v>
      </c>
      <c r="F1435" s="10">
        <v>12.5</v>
      </c>
      <c r="G1435" s="11">
        <f>ROUND(E1435*F1435,2)</f>
        <v>25</v>
      </c>
    </row>
    <row r="1436" spans="1:7" ht="56.25" x14ac:dyDescent="0.25">
      <c r="A1436" s="12"/>
      <c r="B1436" s="12"/>
      <c r="C1436" s="12"/>
      <c r="D1436" s="13" t="s">
        <v>1908</v>
      </c>
      <c r="E1436" s="12"/>
      <c r="F1436" s="12"/>
      <c r="G1436" s="12"/>
    </row>
    <row r="1437" spans="1:7" x14ac:dyDescent="0.25">
      <c r="A1437" s="8" t="s">
        <v>1909</v>
      </c>
      <c r="B1437" s="9" t="s">
        <v>14</v>
      </c>
      <c r="C1437" s="9" t="s">
        <v>1308</v>
      </c>
      <c r="D1437" s="13" t="s">
        <v>1910</v>
      </c>
      <c r="E1437" s="10">
        <v>2</v>
      </c>
      <c r="F1437" s="10">
        <v>12.5</v>
      </c>
      <c r="G1437" s="11">
        <f>ROUND(E1437*F1437,2)</f>
        <v>25</v>
      </c>
    </row>
    <row r="1438" spans="1:7" ht="56.25" x14ac:dyDescent="0.25">
      <c r="A1438" s="12"/>
      <c r="B1438" s="12"/>
      <c r="C1438" s="12"/>
      <c r="D1438" s="13" t="s">
        <v>1911</v>
      </c>
      <c r="E1438" s="12"/>
      <c r="F1438" s="12"/>
      <c r="G1438" s="12"/>
    </row>
    <row r="1439" spans="1:7" x14ac:dyDescent="0.25">
      <c r="A1439" s="8" t="s">
        <v>1912</v>
      </c>
      <c r="B1439" s="9" t="s">
        <v>14</v>
      </c>
      <c r="C1439" s="9" t="s">
        <v>1308</v>
      </c>
      <c r="D1439" s="13" t="s">
        <v>1913</v>
      </c>
      <c r="E1439" s="10">
        <v>2</v>
      </c>
      <c r="F1439" s="10">
        <v>12.5</v>
      </c>
      <c r="G1439" s="11">
        <f>ROUND(E1439*F1439,2)</f>
        <v>25</v>
      </c>
    </row>
    <row r="1440" spans="1:7" ht="56.25" x14ac:dyDescent="0.25">
      <c r="A1440" s="12"/>
      <c r="B1440" s="12"/>
      <c r="C1440" s="12"/>
      <c r="D1440" s="13" t="s">
        <v>1914</v>
      </c>
      <c r="E1440" s="12"/>
      <c r="F1440" s="12"/>
      <c r="G1440" s="12"/>
    </row>
    <row r="1441" spans="1:7" x14ac:dyDescent="0.25">
      <c r="A1441" s="8" t="s">
        <v>1915</v>
      </c>
      <c r="B1441" s="9" t="s">
        <v>14</v>
      </c>
      <c r="C1441" s="9" t="s">
        <v>1308</v>
      </c>
      <c r="D1441" s="13" t="s">
        <v>1916</v>
      </c>
      <c r="E1441" s="10">
        <v>2</v>
      </c>
      <c r="F1441" s="10">
        <v>12.5</v>
      </c>
      <c r="G1441" s="11">
        <f>ROUND(E1441*F1441,2)</f>
        <v>25</v>
      </c>
    </row>
    <row r="1442" spans="1:7" ht="56.25" x14ac:dyDescent="0.25">
      <c r="A1442" s="12"/>
      <c r="B1442" s="12"/>
      <c r="C1442" s="12"/>
      <c r="D1442" s="13" t="s">
        <v>1917</v>
      </c>
      <c r="E1442" s="12"/>
      <c r="F1442" s="12"/>
      <c r="G1442" s="12"/>
    </row>
    <row r="1443" spans="1:7" x14ac:dyDescent="0.25">
      <c r="A1443" s="8" t="s">
        <v>1918</v>
      </c>
      <c r="B1443" s="9" t="s">
        <v>14</v>
      </c>
      <c r="C1443" s="9" t="s">
        <v>1308</v>
      </c>
      <c r="D1443" s="13" t="s">
        <v>1919</v>
      </c>
      <c r="E1443" s="10">
        <v>27</v>
      </c>
      <c r="F1443" s="10">
        <v>10</v>
      </c>
      <c r="G1443" s="11">
        <f>ROUND(E1443*F1443,2)</f>
        <v>270</v>
      </c>
    </row>
    <row r="1444" spans="1:7" ht="45" x14ac:dyDescent="0.25">
      <c r="A1444" s="12"/>
      <c r="B1444" s="12"/>
      <c r="C1444" s="12"/>
      <c r="D1444" s="13" t="s">
        <v>1920</v>
      </c>
      <c r="E1444" s="12"/>
      <c r="F1444" s="12"/>
      <c r="G1444" s="12"/>
    </row>
    <row r="1445" spans="1:7" x14ac:dyDescent="0.25">
      <c r="A1445" s="8" t="s">
        <v>1921</v>
      </c>
      <c r="B1445" s="9" t="s">
        <v>14</v>
      </c>
      <c r="C1445" s="9" t="s">
        <v>1308</v>
      </c>
      <c r="D1445" s="13" t="s">
        <v>1922</v>
      </c>
      <c r="E1445" s="10">
        <v>6</v>
      </c>
      <c r="F1445" s="10">
        <v>11.5</v>
      </c>
      <c r="G1445" s="11">
        <f>ROUND(E1445*F1445,2)</f>
        <v>69</v>
      </c>
    </row>
    <row r="1446" spans="1:7" ht="45" x14ac:dyDescent="0.25">
      <c r="A1446" s="12"/>
      <c r="B1446" s="12"/>
      <c r="C1446" s="12"/>
      <c r="D1446" s="13" t="s">
        <v>1923</v>
      </c>
      <c r="E1446" s="12"/>
      <c r="F1446" s="12"/>
      <c r="G1446" s="12"/>
    </row>
    <row r="1447" spans="1:7" x14ac:dyDescent="0.25">
      <c r="A1447" s="8" t="s">
        <v>1924</v>
      </c>
      <c r="B1447" s="9" t="s">
        <v>14</v>
      </c>
      <c r="C1447" s="9" t="s">
        <v>1308</v>
      </c>
      <c r="D1447" s="13" t="s">
        <v>1925</v>
      </c>
      <c r="E1447" s="10">
        <v>6</v>
      </c>
      <c r="F1447" s="10">
        <v>7</v>
      </c>
      <c r="G1447" s="11">
        <f>ROUND(E1447*F1447,2)</f>
        <v>42</v>
      </c>
    </row>
    <row r="1448" spans="1:7" ht="45" x14ac:dyDescent="0.25">
      <c r="A1448" s="12"/>
      <c r="B1448" s="12"/>
      <c r="C1448" s="12"/>
      <c r="D1448" s="13" t="s">
        <v>1926</v>
      </c>
      <c r="E1448" s="12"/>
      <c r="F1448" s="12"/>
      <c r="G1448" s="12"/>
    </row>
    <row r="1449" spans="1:7" ht="22.5" x14ac:dyDescent="0.25">
      <c r="A1449" s="8" t="s">
        <v>1927</v>
      </c>
      <c r="B1449" s="9" t="s">
        <v>14</v>
      </c>
      <c r="C1449" s="9" t="s">
        <v>1508</v>
      </c>
      <c r="D1449" s="13" t="s">
        <v>1928</v>
      </c>
      <c r="E1449" s="10">
        <v>1038</v>
      </c>
      <c r="F1449" s="10">
        <v>0.93</v>
      </c>
      <c r="G1449" s="11">
        <f>ROUND(E1449*F1449,2)</f>
        <v>965.34</v>
      </c>
    </row>
    <row r="1450" spans="1:7" ht="90" x14ac:dyDescent="0.25">
      <c r="A1450" s="12"/>
      <c r="B1450" s="12"/>
      <c r="C1450" s="12"/>
      <c r="D1450" s="13" t="s">
        <v>1929</v>
      </c>
      <c r="E1450" s="12"/>
      <c r="F1450" s="12"/>
      <c r="G1450" s="12"/>
    </row>
    <row r="1451" spans="1:7" x14ac:dyDescent="0.25">
      <c r="A1451" s="8" t="s">
        <v>1930</v>
      </c>
      <c r="B1451" s="9" t="s">
        <v>14</v>
      </c>
      <c r="C1451" s="9" t="s">
        <v>1308</v>
      </c>
      <c r="D1451" s="13" t="s">
        <v>1931</v>
      </c>
      <c r="E1451" s="10">
        <v>215</v>
      </c>
      <c r="F1451" s="10">
        <v>0.59</v>
      </c>
      <c r="G1451" s="11">
        <f>ROUND(E1451*F1451,2)</f>
        <v>126.85</v>
      </c>
    </row>
    <row r="1452" spans="1:7" x14ac:dyDescent="0.25">
      <c r="A1452" s="12"/>
      <c r="B1452" s="12"/>
      <c r="C1452" s="12"/>
      <c r="D1452" s="13" t="s">
        <v>1931</v>
      </c>
      <c r="E1452" s="12"/>
      <c r="F1452" s="12"/>
      <c r="G1452" s="12"/>
    </row>
    <row r="1453" spans="1:7" x14ac:dyDescent="0.25">
      <c r="A1453" s="8" t="s">
        <v>1932</v>
      </c>
      <c r="B1453" s="9" t="s">
        <v>14</v>
      </c>
      <c r="C1453" s="9" t="s">
        <v>1308</v>
      </c>
      <c r="D1453" s="13" t="s">
        <v>1933</v>
      </c>
      <c r="E1453" s="10">
        <v>15</v>
      </c>
      <c r="F1453" s="10">
        <v>1.1499999999999999</v>
      </c>
      <c r="G1453" s="11">
        <f>ROUND(E1453*F1453,2)</f>
        <v>17.25</v>
      </c>
    </row>
    <row r="1454" spans="1:7" x14ac:dyDescent="0.25">
      <c r="A1454" s="12"/>
      <c r="B1454" s="12"/>
      <c r="C1454" s="12"/>
      <c r="D1454" s="13" t="s">
        <v>1933</v>
      </c>
      <c r="E1454" s="12"/>
      <c r="F1454" s="12"/>
      <c r="G1454" s="12"/>
    </row>
    <row r="1455" spans="1:7" x14ac:dyDescent="0.25">
      <c r="A1455" s="8" t="s">
        <v>1934</v>
      </c>
      <c r="B1455" s="9" t="s">
        <v>14</v>
      </c>
      <c r="C1455" s="9" t="s">
        <v>1308</v>
      </c>
      <c r="D1455" s="13" t="s">
        <v>1935</v>
      </c>
      <c r="E1455" s="10">
        <v>2</v>
      </c>
      <c r="F1455" s="10">
        <v>5.6</v>
      </c>
      <c r="G1455" s="11">
        <f>ROUND(E1455*F1455,2)</f>
        <v>11.2</v>
      </c>
    </row>
    <row r="1456" spans="1:7" x14ac:dyDescent="0.25">
      <c r="A1456" s="12"/>
      <c r="B1456" s="12"/>
      <c r="C1456" s="12"/>
      <c r="D1456" s="13" t="s">
        <v>1935</v>
      </c>
      <c r="E1456" s="12"/>
      <c r="F1456" s="12"/>
      <c r="G1456" s="12"/>
    </row>
    <row r="1457" spans="1:7" x14ac:dyDescent="0.25">
      <c r="A1457" s="8" t="s">
        <v>1936</v>
      </c>
      <c r="B1457" s="9" t="s">
        <v>14</v>
      </c>
      <c r="C1457" s="9" t="s">
        <v>1308</v>
      </c>
      <c r="D1457" s="13" t="s">
        <v>1937</v>
      </c>
      <c r="E1457" s="10">
        <v>43</v>
      </c>
      <c r="F1457" s="10">
        <v>9.6</v>
      </c>
      <c r="G1457" s="11">
        <f>ROUND(E1457*F1457,2)</f>
        <v>412.8</v>
      </c>
    </row>
    <row r="1458" spans="1:7" x14ac:dyDescent="0.25">
      <c r="A1458" s="12"/>
      <c r="B1458" s="12"/>
      <c r="C1458" s="12"/>
      <c r="D1458" s="13" t="s">
        <v>1937</v>
      </c>
      <c r="E1458" s="12"/>
      <c r="F1458" s="12"/>
      <c r="G1458" s="12"/>
    </row>
    <row r="1459" spans="1:7" x14ac:dyDescent="0.25">
      <c r="A1459" s="12"/>
      <c r="B1459" s="12"/>
      <c r="C1459" s="12"/>
      <c r="D1459" s="23" t="s">
        <v>1938</v>
      </c>
      <c r="E1459" s="10">
        <v>1</v>
      </c>
      <c r="F1459" s="15">
        <f>G1409+G1411+G1413+G1415+G1417+G1419+G1421+G1423+G1425+G1427+G1429+G1431+G1433+G1435+G1437+G1439+G1441+G1443+G1445+G1447+G1449+G1451+G1453+G1455+G1457</f>
        <v>3295.72</v>
      </c>
      <c r="G1459" s="15">
        <f>ROUND(E1459*F1459,2)</f>
        <v>3295.72</v>
      </c>
    </row>
    <row r="1460" spans="1:7" ht="0.95" customHeight="1" x14ac:dyDescent="0.25">
      <c r="A1460" s="16"/>
      <c r="B1460" s="16"/>
      <c r="C1460" s="16"/>
      <c r="D1460" s="24"/>
      <c r="E1460" s="16"/>
      <c r="F1460" s="16"/>
      <c r="G1460" s="16"/>
    </row>
    <row r="1461" spans="1:7" x14ac:dyDescent="0.25">
      <c r="A1461" s="17" t="s">
        <v>1939</v>
      </c>
      <c r="B1461" s="17" t="s">
        <v>10</v>
      </c>
      <c r="C1461" s="17" t="s">
        <v>11</v>
      </c>
      <c r="D1461" s="25" t="s">
        <v>1940</v>
      </c>
      <c r="E1461" s="18">
        <f>E1472</f>
        <v>1</v>
      </c>
      <c r="F1461" s="18">
        <f>F1472</f>
        <v>409.61</v>
      </c>
      <c r="G1461" s="18">
        <f>G1472</f>
        <v>409.61</v>
      </c>
    </row>
    <row r="1462" spans="1:7" ht="22.5" x14ac:dyDescent="0.25">
      <c r="A1462" s="8" t="s">
        <v>1941</v>
      </c>
      <c r="B1462" s="9" t="s">
        <v>14</v>
      </c>
      <c r="C1462" s="9" t="s">
        <v>1308</v>
      </c>
      <c r="D1462" s="13" t="s">
        <v>1942</v>
      </c>
      <c r="E1462" s="10">
        <v>1</v>
      </c>
      <c r="F1462" s="10">
        <v>61.5</v>
      </c>
      <c r="G1462" s="11">
        <f>ROUND(E1462*F1462,2)</f>
        <v>61.5</v>
      </c>
    </row>
    <row r="1463" spans="1:7" ht="67.5" x14ac:dyDescent="0.25">
      <c r="A1463" s="12"/>
      <c r="B1463" s="12"/>
      <c r="C1463" s="12"/>
      <c r="D1463" s="13" t="s">
        <v>1943</v>
      </c>
      <c r="E1463" s="12"/>
      <c r="F1463" s="12"/>
      <c r="G1463" s="12"/>
    </row>
    <row r="1464" spans="1:7" x14ac:dyDescent="0.25">
      <c r="A1464" s="8" t="s">
        <v>1944</v>
      </c>
      <c r="B1464" s="9" t="s">
        <v>14</v>
      </c>
      <c r="C1464" s="9" t="s">
        <v>1308</v>
      </c>
      <c r="D1464" s="13" t="s">
        <v>1945</v>
      </c>
      <c r="E1464" s="10">
        <v>1</v>
      </c>
      <c r="F1464" s="10">
        <v>34.65</v>
      </c>
      <c r="G1464" s="11">
        <f>ROUND(E1464*F1464,2)</f>
        <v>34.65</v>
      </c>
    </row>
    <row r="1465" spans="1:7" ht="45" x14ac:dyDescent="0.25">
      <c r="A1465" s="12"/>
      <c r="B1465" s="12"/>
      <c r="C1465" s="12"/>
      <c r="D1465" s="13" t="s">
        <v>1946</v>
      </c>
      <c r="E1465" s="12"/>
      <c r="F1465" s="12"/>
      <c r="G1465" s="12"/>
    </row>
    <row r="1466" spans="1:7" x14ac:dyDescent="0.25">
      <c r="A1466" s="8" t="s">
        <v>1947</v>
      </c>
      <c r="B1466" s="9" t="s">
        <v>14</v>
      </c>
      <c r="C1466" s="9" t="s">
        <v>1308</v>
      </c>
      <c r="D1466" s="13" t="s">
        <v>1948</v>
      </c>
      <c r="E1466" s="10">
        <v>1</v>
      </c>
      <c r="F1466" s="10">
        <v>104.6</v>
      </c>
      <c r="G1466" s="11">
        <f>ROUND(E1466*F1466,2)</f>
        <v>104.6</v>
      </c>
    </row>
    <row r="1467" spans="1:7" ht="22.5" x14ac:dyDescent="0.25">
      <c r="A1467" s="12"/>
      <c r="B1467" s="12"/>
      <c r="C1467" s="12"/>
      <c r="D1467" s="13" t="s">
        <v>1949</v>
      </c>
      <c r="E1467" s="12"/>
      <c r="F1467" s="12"/>
      <c r="G1467" s="12"/>
    </row>
    <row r="1468" spans="1:7" ht="22.5" x14ac:dyDescent="0.25">
      <c r="A1468" s="8" t="s">
        <v>1950</v>
      </c>
      <c r="B1468" s="9" t="s">
        <v>14</v>
      </c>
      <c r="C1468" s="9" t="s">
        <v>1308</v>
      </c>
      <c r="D1468" s="13" t="s">
        <v>1951</v>
      </c>
      <c r="E1468" s="10">
        <v>2</v>
      </c>
      <c r="F1468" s="10">
        <v>19.32</v>
      </c>
      <c r="G1468" s="11">
        <f>ROUND(E1468*F1468,2)</f>
        <v>38.64</v>
      </c>
    </row>
    <row r="1469" spans="1:7" ht="33.75" x14ac:dyDescent="0.25">
      <c r="A1469" s="12"/>
      <c r="B1469" s="12"/>
      <c r="C1469" s="12"/>
      <c r="D1469" s="13" t="s">
        <v>1952</v>
      </c>
      <c r="E1469" s="12"/>
      <c r="F1469" s="12"/>
      <c r="G1469" s="12"/>
    </row>
    <row r="1470" spans="1:7" ht="22.5" x14ac:dyDescent="0.25">
      <c r="A1470" s="8" t="s">
        <v>1953</v>
      </c>
      <c r="B1470" s="9" t="s">
        <v>14</v>
      </c>
      <c r="C1470" s="9" t="s">
        <v>1308</v>
      </c>
      <c r="D1470" s="13" t="s">
        <v>1954</v>
      </c>
      <c r="E1470" s="10">
        <v>1</v>
      </c>
      <c r="F1470" s="10">
        <v>170.22</v>
      </c>
      <c r="G1470" s="11">
        <f>ROUND(E1470*F1470,2)</f>
        <v>170.22</v>
      </c>
    </row>
    <row r="1471" spans="1:7" ht="22.5" x14ac:dyDescent="0.25">
      <c r="A1471" s="12"/>
      <c r="B1471" s="12"/>
      <c r="C1471" s="12"/>
      <c r="D1471" s="13" t="s">
        <v>1955</v>
      </c>
      <c r="E1471" s="12"/>
      <c r="F1471" s="12"/>
      <c r="G1471" s="12"/>
    </row>
    <row r="1472" spans="1:7" x14ac:dyDescent="0.25">
      <c r="A1472" s="12"/>
      <c r="B1472" s="12"/>
      <c r="C1472" s="12"/>
      <c r="D1472" s="23" t="s">
        <v>1956</v>
      </c>
      <c r="E1472" s="10">
        <v>1</v>
      </c>
      <c r="F1472" s="15">
        <f>G1462+G1464+G1466+G1468+G1470</f>
        <v>409.61</v>
      </c>
      <c r="G1472" s="15">
        <f>ROUND(E1472*F1472,2)</f>
        <v>409.61</v>
      </c>
    </row>
    <row r="1473" spans="1:7" ht="0.95" customHeight="1" x14ac:dyDescent="0.25">
      <c r="A1473" s="16"/>
      <c r="B1473" s="16"/>
      <c r="C1473" s="16"/>
      <c r="D1473" s="24"/>
      <c r="E1473" s="16"/>
      <c r="F1473" s="16"/>
      <c r="G1473" s="16"/>
    </row>
    <row r="1474" spans="1:7" x14ac:dyDescent="0.25">
      <c r="A1474" s="17" t="s">
        <v>1957</v>
      </c>
      <c r="B1474" s="17" t="s">
        <v>10</v>
      </c>
      <c r="C1474" s="17" t="s">
        <v>11</v>
      </c>
      <c r="D1474" s="25" t="s">
        <v>1958</v>
      </c>
      <c r="E1474" s="18">
        <f>E1505</f>
        <v>1</v>
      </c>
      <c r="F1474" s="18">
        <f>F1505</f>
        <v>7984.06</v>
      </c>
      <c r="G1474" s="18">
        <f>G1505</f>
        <v>7984.06</v>
      </c>
    </row>
    <row r="1475" spans="1:7" ht="33.75" x14ac:dyDescent="0.25">
      <c r="A1475" s="8" t="s">
        <v>1959</v>
      </c>
      <c r="B1475" s="9" t="s">
        <v>14</v>
      </c>
      <c r="C1475" s="9" t="s">
        <v>388</v>
      </c>
      <c r="D1475" s="13" t="s">
        <v>1960</v>
      </c>
      <c r="E1475" s="10">
        <v>1</v>
      </c>
      <c r="F1475" s="10">
        <v>234.13</v>
      </c>
      <c r="G1475" s="11">
        <f>ROUND(E1475*F1475,2)</f>
        <v>234.13</v>
      </c>
    </row>
    <row r="1476" spans="1:7" ht="33.75" x14ac:dyDescent="0.25">
      <c r="A1476" s="12"/>
      <c r="B1476" s="12"/>
      <c r="C1476" s="12"/>
      <c r="D1476" s="13" t="s">
        <v>1961</v>
      </c>
      <c r="E1476" s="12"/>
      <c r="F1476" s="12"/>
      <c r="G1476" s="12"/>
    </row>
    <row r="1477" spans="1:7" x14ac:dyDescent="0.25">
      <c r="A1477" s="8" t="s">
        <v>1962</v>
      </c>
      <c r="B1477" s="9" t="s">
        <v>14</v>
      </c>
      <c r="C1477" s="9" t="s">
        <v>1308</v>
      </c>
      <c r="D1477" s="13" t="s">
        <v>1963</v>
      </c>
      <c r="E1477" s="10">
        <v>17</v>
      </c>
      <c r="F1477" s="10">
        <v>38</v>
      </c>
      <c r="G1477" s="11">
        <f>ROUND(E1477*F1477,2)</f>
        <v>646</v>
      </c>
    </row>
    <row r="1478" spans="1:7" x14ac:dyDescent="0.25">
      <c r="A1478" s="12"/>
      <c r="B1478" s="12"/>
      <c r="C1478" s="12"/>
      <c r="D1478" s="13" t="s">
        <v>1963</v>
      </c>
      <c r="E1478" s="12"/>
      <c r="F1478" s="12"/>
      <c r="G1478" s="12"/>
    </row>
    <row r="1479" spans="1:7" ht="22.5" x14ac:dyDescent="0.25">
      <c r="A1479" s="8" t="s">
        <v>1964</v>
      </c>
      <c r="B1479" s="9" t="s">
        <v>14</v>
      </c>
      <c r="C1479" s="9" t="s">
        <v>388</v>
      </c>
      <c r="D1479" s="13" t="s">
        <v>1965</v>
      </c>
      <c r="E1479" s="10">
        <v>65</v>
      </c>
      <c r="F1479" s="10">
        <v>15.75</v>
      </c>
      <c r="G1479" s="11">
        <f>ROUND(E1479*F1479,2)</f>
        <v>1023.75</v>
      </c>
    </row>
    <row r="1480" spans="1:7" ht="56.25" x14ac:dyDescent="0.25">
      <c r="A1480" s="12"/>
      <c r="B1480" s="12"/>
      <c r="C1480" s="12"/>
      <c r="D1480" s="13" t="s">
        <v>1966</v>
      </c>
      <c r="E1480" s="12"/>
      <c r="F1480" s="12"/>
      <c r="G1480" s="12"/>
    </row>
    <row r="1481" spans="1:7" ht="33.75" x14ac:dyDescent="0.25">
      <c r="A1481" s="8" t="s">
        <v>1967</v>
      </c>
      <c r="B1481" s="9" t="s">
        <v>14</v>
      </c>
      <c r="C1481" s="9" t="s">
        <v>287</v>
      </c>
      <c r="D1481" s="13" t="s">
        <v>1968</v>
      </c>
      <c r="E1481" s="10">
        <v>1355</v>
      </c>
      <c r="F1481" s="10">
        <v>1.3</v>
      </c>
      <c r="G1481" s="11">
        <f>ROUND(E1481*F1481,2)</f>
        <v>1761.5</v>
      </c>
    </row>
    <row r="1482" spans="1:7" ht="78.75" x14ac:dyDescent="0.25">
      <c r="A1482" s="12"/>
      <c r="B1482" s="12"/>
      <c r="C1482" s="12"/>
      <c r="D1482" s="13" t="s">
        <v>1969</v>
      </c>
      <c r="E1482" s="12"/>
      <c r="F1482" s="12"/>
      <c r="G1482" s="12"/>
    </row>
    <row r="1483" spans="1:7" x14ac:dyDescent="0.25">
      <c r="A1483" s="8" t="s">
        <v>1970</v>
      </c>
      <c r="B1483" s="9" t="s">
        <v>14</v>
      </c>
      <c r="C1483" s="9" t="s">
        <v>1308</v>
      </c>
      <c r="D1483" s="13" t="s">
        <v>1971</v>
      </c>
      <c r="E1483" s="10">
        <v>65</v>
      </c>
      <c r="F1483" s="10">
        <v>5.56</v>
      </c>
      <c r="G1483" s="11">
        <f>ROUND(E1483*F1483,2)</f>
        <v>361.4</v>
      </c>
    </row>
    <row r="1484" spans="1:7" x14ac:dyDescent="0.25">
      <c r="A1484" s="12"/>
      <c r="B1484" s="12"/>
      <c r="C1484" s="12"/>
      <c r="D1484" s="13" t="s">
        <v>1971</v>
      </c>
      <c r="E1484" s="12"/>
      <c r="F1484" s="12"/>
      <c r="G1484" s="12"/>
    </row>
    <row r="1485" spans="1:7" ht="33.75" x14ac:dyDescent="0.25">
      <c r="A1485" s="8" t="s">
        <v>1972</v>
      </c>
      <c r="B1485" s="9" t="s">
        <v>14</v>
      </c>
      <c r="C1485" s="9" t="s">
        <v>388</v>
      </c>
      <c r="D1485" s="13" t="s">
        <v>1973</v>
      </c>
      <c r="E1485" s="10">
        <v>17</v>
      </c>
      <c r="F1485" s="10">
        <v>15.5</v>
      </c>
      <c r="G1485" s="11">
        <f>ROUND(E1485*F1485,2)</f>
        <v>263.5</v>
      </c>
    </row>
    <row r="1486" spans="1:7" ht="56.25" x14ac:dyDescent="0.25">
      <c r="A1486" s="12"/>
      <c r="B1486" s="12"/>
      <c r="C1486" s="12"/>
      <c r="D1486" s="13" t="s">
        <v>1974</v>
      </c>
      <c r="E1486" s="12"/>
      <c r="F1486" s="12"/>
      <c r="G1486" s="12"/>
    </row>
    <row r="1487" spans="1:7" ht="22.5" x14ac:dyDescent="0.25">
      <c r="A1487" s="8" t="s">
        <v>1975</v>
      </c>
      <c r="B1487" s="9" t="s">
        <v>14</v>
      </c>
      <c r="C1487" s="9" t="s">
        <v>388</v>
      </c>
      <c r="D1487" s="13" t="s">
        <v>1976</v>
      </c>
      <c r="E1487" s="10">
        <v>17</v>
      </c>
      <c r="F1487" s="10">
        <v>15.5</v>
      </c>
      <c r="G1487" s="11">
        <f>ROUND(E1487*F1487,2)</f>
        <v>263.5</v>
      </c>
    </row>
    <row r="1488" spans="1:7" ht="22.5" x14ac:dyDescent="0.25">
      <c r="A1488" s="12"/>
      <c r="B1488" s="12"/>
      <c r="C1488" s="12"/>
      <c r="D1488" s="13" t="s">
        <v>1976</v>
      </c>
      <c r="E1488" s="12"/>
      <c r="F1488" s="12"/>
      <c r="G1488" s="12"/>
    </row>
    <row r="1489" spans="1:7" x14ac:dyDescent="0.25">
      <c r="A1489" s="8" t="s">
        <v>1977</v>
      </c>
      <c r="B1489" s="9" t="s">
        <v>14</v>
      </c>
      <c r="C1489" s="9" t="s">
        <v>388</v>
      </c>
      <c r="D1489" s="13" t="s">
        <v>1978</v>
      </c>
      <c r="E1489" s="10">
        <v>1</v>
      </c>
      <c r="F1489" s="10">
        <v>245</v>
      </c>
      <c r="G1489" s="11">
        <f>ROUND(E1489*F1489,2)</f>
        <v>245</v>
      </c>
    </row>
    <row r="1490" spans="1:7" ht="22.5" x14ac:dyDescent="0.25">
      <c r="A1490" s="12"/>
      <c r="B1490" s="12"/>
      <c r="C1490" s="12"/>
      <c r="D1490" s="13" t="s">
        <v>1979</v>
      </c>
      <c r="E1490" s="12"/>
      <c r="F1490" s="12"/>
      <c r="G1490" s="12"/>
    </row>
    <row r="1491" spans="1:7" ht="22.5" x14ac:dyDescent="0.25">
      <c r="A1491" s="8" t="s">
        <v>1980</v>
      </c>
      <c r="B1491" s="9" t="s">
        <v>14</v>
      </c>
      <c r="C1491" s="9" t="s">
        <v>1308</v>
      </c>
      <c r="D1491" s="13" t="s">
        <v>1981</v>
      </c>
      <c r="E1491" s="10">
        <v>22</v>
      </c>
      <c r="F1491" s="10">
        <v>6.1</v>
      </c>
      <c r="G1491" s="11">
        <f>ROUND(E1491*F1491,2)</f>
        <v>134.19999999999999</v>
      </c>
    </row>
    <row r="1492" spans="1:7" ht="22.5" x14ac:dyDescent="0.25">
      <c r="A1492" s="12"/>
      <c r="B1492" s="12"/>
      <c r="C1492" s="12"/>
      <c r="D1492" s="13" t="s">
        <v>1982</v>
      </c>
      <c r="E1492" s="12"/>
      <c r="F1492" s="12"/>
      <c r="G1492" s="12"/>
    </row>
    <row r="1493" spans="1:7" ht="22.5" x14ac:dyDescent="0.25">
      <c r="A1493" s="8" t="s">
        <v>1983</v>
      </c>
      <c r="B1493" s="9" t="s">
        <v>14</v>
      </c>
      <c r="C1493" s="9" t="s">
        <v>1508</v>
      </c>
      <c r="D1493" s="13" t="s">
        <v>1984</v>
      </c>
      <c r="E1493" s="10">
        <v>810</v>
      </c>
      <c r="F1493" s="10">
        <v>1.33</v>
      </c>
      <c r="G1493" s="11">
        <f>ROUND(E1493*F1493,2)</f>
        <v>1077.3</v>
      </c>
    </row>
    <row r="1494" spans="1:7" ht="22.5" x14ac:dyDescent="0.25">
      <c r="A1494" s="12"/>
      <c r="B1494" s="12"/>
      <c r="C1494" s="12"/>
      <c r="D1494" s="13" t="s">
        <v>1984</v>
      </c>
      <c r="E1494" s="12"/>
      <c r="F1494" s="12"/>
      <c r="G1494" s="12"/>
    </row>
    <row r="1495" spans="1:7" x14ac:dyDescent="0.25">
      <c r="A1495" s="8" t="s">
        <v>1930</v>
      </c>
      <c r="B1495" s="9" t="s">
        <v>14</v>
      </c>
      <c r="C1495" s="9" t="s">
        <v>1308</v>
      </c>
      <c r="D1495" s="13" t="s">
        <v>1931</v>
      </c>
      <c r="E1495" s="10">
        <v>44</v>
      </c>
      <c r="F1495" s="10">
        <v>0.59</v>
      </c>
      <c r="G1495" s="11">
        <f>ROUND(E1495*F1495,2)</f>
        <v>25.96</v>
      </c>
    </row>
    <row r="1496" spans="1:7" x14ac:dyDescent="0.25">
      <c r="A1496" s="12"/>
      <c r="B1496" s="12"/>
      <c r="C1496" s="12"/>
      <c r="D1496" s="13" t="s">
        <v>1931</v>
      </c>
      <c r="E1496" s="12"/>
      <c r="F1496" s="12"/>
      <c r="G1496" s="12"/>
    </row>
    <row r="1497" spans="1:7" x14ac:dyDescent="0.25">
      <c r="A1497" s="8" t="s">
        <v>1985</v>
      </c>
      <c r="B1497" s="9" t="s">
        <v>14</v>
      </c>
      <c r="C1497" s="9" t="s">
        <v>1308</v>
      </c>
      <c r="D1497" s="13" t="s">
        <v>1986</v>
      </c>
      <c r="E1497" s="10">
        <v>17</v>
      </c>
      <c r="F1497" s="10">
        <v>7.46</v>
      </c>
      <c r="G1497" s="11">
        <f>ROUND(E1497*F1497,2)</f>
        <v>126.82</v>
      </c>
    </row>
    <row r="1498" spans="1:7" ht="56.25" x14ac:dyDescent="0.25">
      <c r="A1498" s="12"/>
      <c r="B1498" s="12"/>
      <c r="C1498" s="12"/>
      <c r="D1498" s="13" t="s">
        <v>1987</v>
      </c>
      <c r="E1498" s="12"/>
      <c r="F1498" s="12"/>
      <c r="G1498" s="12"/>
    </row>
    <row r="1499" spans="1:7" ht="33.75" x14ac:dyDescent="0.25">
      <c r="A1499" s="8" t="s">
        <v>1988</v>
      </c>
      <c r="B1499" s="9" t="s">
        <v>14</v>
      </c>
      <c r="C1499" s="9" t="s">
        <v>388</v>
      </c>
      <c r="D1499" s="13" t="s">
        <v>1989</v>
      </c>
      <c r="E1499" s="10">
        <v>1</v>
      </c>
      <c r="F1499" s="10">
        <v>405</v>
      </c>
      <c r="G1499" s="11">
        <f>ROUND(E1499*F1499,2)</f>
        <v>405</v>
      </c>
    </row>
    <row r="1500" spans="1:7" ht="33.75" x14ac:dyDescent="0.25">
      <c r="A1500" s="12"/>
      <c r="B1500" s="12"/>
      <c r="C1500" s="12"/>
      <c r="D1500" s="13" t="s">
        <v>1990</v>
      </c>
      <c r="E1500" s="12"/>
      <c r="F1500" s="12"/>
      <c r="G1500" s="12"/>
    </row>
    <row r="1501" spans="1:7" x14ac:dyDescent="0.25">
      <c r="A1501" s="8" t="s">
        <v>1991</v>
      </c>
      <c r="B1501" s="9" t="s">
        <v>14</v>
      </c>
      <c r="C1501" s="9" t="s">
        <v>1508</v>
      </c>
      <c r="D1501" s="13" t="s">
        <v>1992</v>
      </c>
      <c r="E1501" s="10">
        <v>480</v>
      </c>
      <c r="F1501" s="10">
        <v>1.25</v>
      </c>
      <c r="G1501" s="11">
        <f>ROUND(E1501*F1501,2)</f>
        <v>600</v>
      </c>
    </row>
    <row r="1502" spans="1:7" ht="90" x14ac:dyDescent="0.25">
      <c r="A1502" s="12"/>
      <c r="B1502" s="12"/>
      <c r="C1502" s="12"/>
      <c r="D1502" s="13" t="s">
        <v>1993</v>
      </c>
      <c r="E1502" s="12"/>
      <c r="F1502" s="12"/>
      <c r="G1502" s="12"/>
    </row>
    <row r="1503" spans="1:7" x14ac:dyDescent="0.25">
      <c r="A1503" s="8" t="s">
        <v>1994</v>
      </c>
      <c r="B1503" s="9" t="s">
        <v>14</v>
      </c>
      <c r="C1503" s="9" t="s">
        <v>1508</v>
      </c>
      <c r="D1503" s="13" t="s">
        <v>1995</v>
      </c>
      <c r="E1503" s="10">
        <v>17</v>
      </c>
      <c r="F1503" s="10">
        <v>48</v>
      </c>
      <c r="G1503" s="11">
        <f>ROUND(E1503*F1503,2)</f>
        <v>816</v>
      </c>
    </row>
    <row r="1504" spans="1:7" ht="56.25" x14ac:dyDescent="0.25">
      <c r="A1504" s="12"/>
      <c r="B1504" s="12"/>
      <c r="C1504" s="12"/>
      <c r="D1504" s="13" t="s">
        <v>1996</v>
      </c>
      <c r="E1504" s="12"/>
      <c r="F1504" s="12"/>
      <c r="G1504" s="12"/>
    </row>
    <row r="1505" spans="1:7" x14ac:dyDescent="0.25">
      <c r="A1505" s="12"/>
      <c r="B1505" s="12"/>
      <c r="C1505" s="12"/>
      <c r="D1505" s="23" t="s">
        <v>1997</v>
      </c>
      <c r="E1505" s="10">
        <v>1</v>
      </c>
      <c r="F1505" s="15">
        <f>G1475+G1477+G1479+G1481+G1483+G1485+G1487+G1489+G1491+G1493+G1495+G1497+G1499+G1501+G1503</f>
        <v>7984.06</v>
      </c>
      <c r="G1505" s="15">
        <f>ROUND(E1505*F1505,2)</f>
        <v>7984.06</v>
      </c>
    </row>
    <row r="1506" spans="1:7" ht="0.95" customHeight="1" x14ac:dyDescent="0.25">
      <c r="A1506" s="16"/>
      <c r="B1506" s="16"/>
      <c r="C1506" s="16"/>
      <c r="D1506" s="24"/>
      <c r="E1506" s="16"/>
      <c r="F1506" s="16"/>
      <c r="G1506" s="16"/>
    </row>
    <row r="1507" spans="1:7" x14ac:dyDescent="0.25">
      <c r="A1507" s="17" t="s">
        <v>1998</v>
      </c>
      <c r="B1507" s="17" t="s">
        <v>10</v>
      </c>
      <c r="C1507" s="17" t="s">
        <v>11</v>
      </c>
      <c r="D1507" s="25" t="s">
        <v>1999</v>
      </c>
      <c r="E1507" s="18">
        <f>E1556</f>
        <v>1</v>
      </c>
      <c r="F1507" s="18">
        <f>F1556</f>
        <v>9400.3700000000008</v>
      </c>
      <c r="G1507" s="18">
        <f>G1556</f>
        <v>9400.3700000000008</v>
      </c>
    </row>
    <row r="1508" spans="1:7" ht="22.5" x14ac:dyDescent="0.25">
      <c r="A1508" s="8" t="s">
        <v>2000</v>
      </c>
      <c r="B1508" s="9" t="s">
        <v>14</v>
      </c>
      <c r="C1508" s="9" t="s">
        <v>66</v>
      </c>
      <c r="D1508" s="13" t="s">
        <v>2001</v>
      </c>
      <c r="E1508" s="10">
        <v>16</v>
      </c>
      <c r="F1508" s="10">
        <v>6.82</v>
      </c>
      <c r="G1508" s="11">
        <f>ROUND(E1508*F1508,2)</f>
        <v>109.12</v>
      </c>
    </row>
    <row r="1509" spans="1:7" ht="56.25" x14ac:dyDescent="0.25">
      <c r="A1509" s="12"/>
      <c r="B1509" s="12"/>
      <c r="C1509" s="12"/>
      <c r="D1509" s="13" t="s">
        <v>2002</v>
      </c>
      <c r="E1509" s="12"/>
      <c r="F1509" s="12"/>
      <c r="G1509" s="12"/>
    </row>
    <row r="1510" spans="1:7" ht="22.5" x14ac:dyDescent="0.25">
      <c r="A1510" s="8" t="s">
        <v>2003</v>
      </c>
      <c r="B1510" s="9" t="s">
        <v>14</v>
      </c>
      <c r="C1510" s="9" t="s">
        <v>66</v>
      </c>
      <c r="D1510" s="13" t="s">
        <v>2004</v>
      </c>
      <c r="E1510" s="10">
        <v>8.75</v>
      </c>
      <c r="F1510" s="10">
        <v>5.65</v>
      </c>
      <c r="G1510" s="11">
        <f>ROUND(E1510*F1510,2)</f>
        <v>49.44</v>
      </c>
    </row>
    <row r="1511" spans="1:7" ht="45" x14ac:dyDescent="0.25">
      <c r="A1511" s="12"/>
      <c r="B1511" s="12"/>
      <c r="C1511" s="12"/>
      <c r="D1511" s="13" t="s">
        <v>2005</v>
      </c>
      <c r="E1511" s="12"/>
      <c r="F1511" s="12"/>
      <c r="G1511" s="12"/>
    </row>
    <row r="1512" spans="1:7" ht="22.5" x14ac:dyDescent="0.25">
      <c r="A1512" s="8" t="s">
        <v>2006</v>
      </c>
      <c r="B1512" s="9" t="s">
        <v>14</v>
      </c>
      <c r="C1512" s="9" t="s">
        <v>1308</v>
      </c>
      <c r="D1512" s="13" t="s">
        <v>2007</v>
      </c>
      <c r="E1512" s="10">
        <v>5</v>
      </c>
      <c r="F1512" s="10">
        <v>57.82</v>
      </c>
      <c r="G1512" s="11">
        <f>ROUND(E1512*F1512,2)</f>
        <v>289.10000000000002</v>
      </c>
    </row>
    <row r="1513" spans="1:7" ht="78.75" x14ac:dyDescent="0.25">
      <c r="A1513" s="12"/>
      <c r="B1513" s="12"/>
      <c r="C1513" s="12"/>
      <c r="D1513" s="13" t="s">
        <v>2008</v>
      </c>
      <c r="E1513" s="12"/>
      <c r="F1513" s="12"/>
      <c r="G1513" s="12"/>
    </row>
    <row r="1514" spans="1:7" ht="22.5" x14ac:dyDescent="0.25">
      <c r="A1514" s="8" t="s">
        <v>2009</v>
      </c>
      <c r="B1514" s="9" t="s">
        <v>14</v>
      </c>
      <c r="C1514" s="9" t="s">
        <v>274</v>
      </c>
      <c r="D1514" s="13" t="s">
        <v>2010</v>
      </c>
      <c r="E1514" s="10">
        <v>3.3</v>
      </c>
      <c r="F1514" s="10">
        <v>71.010000000000005</v>
      </c>
      <c r="G1514" s="11">
        <f>ROUND(E1514*F1514,2)</f>
        <v>234.33</v>
      </c>
    </row>
    <row r="1515" spans="1:7" ht="33.75" x14ac:dyDescent="0.25">
      <c r="A1515" s="12"/>
      <c r="B1515" s="12"/>
      <c r="C1515" s="12"/>
      <c r="D1515" s="13" t="s">
        <v>2011</v>
      </c>
      <c r="E1515" s="12"/>
      <c r="F1515" s="12"/>
      <c r="G1515" s="12"/>
    </row>
    <row r="1516" spans="1:7" x14ac:dyDescent="0.25">
      <c r="A1516" s="8" t="s">
        <v>2012</v>
      </c>
      <c r="B1516" s="9" t="s">
        <v>14</v>
      </c>
      <c r="C1516" s="9" t="s">
        <v>1508</v>
      </c>
      <c r="D1516" s="13" t="s">
        <v>2013</v>
      </c>
      <c r="E1516" s="10">
        <v>64</v>
      </c>
      <c r="F1516" s="10">
        <v>3.95</v>
      </c>
      <c r="G1516" s="11">
        <f>ROUND(E1516*F1516,2)</f>
        <v>252.8</v>
      </c>
    </row>
    <row r="1517" spans="1:7" ht="56.25" x14ac:dyDescent="0.25">
      <c r="A1517" s="12"/>
      <c r="B1517" s="12"/>
      <c r="C1517" s="12"/>
      <c r="D1517" s="13" t="s">
        <v>2014</v>
      </c>
      <c r="E1517" s="12"/>
      <c r="F1517" s="12"/>
      <c r="G1517" s="12"/>
    </row>
    <row r="1518" spans="1:7" ht="22.5" x14ac:dyDescent="0.25">
      <c r="A1518" s="8" t="s">
        <v>2015</v>
      </c>
      <c r="B1518" s="9" t="s">
        <v>14</v>
      </c>
      <c r="C1518" s="9" t="s">
        <v>1508</v>
      </c>
      <c r="D1518" s="13" t="s">
        <v>2016</v>
      </c>
      <c r="E1518" s="10">
        <v>270</v>
      </c>
      <c r="F1518" s="10">
        <v>3.55</v>
      </c>
      <c r="G1518" s="11">
        <f>ROUND(E1518*F1518,2)</f>
        <v>958.5</v>
      </c>
    </row>
    <row r="1519" spans="1:7" ht="56.25" x14ac:dyDescent="0.25">
      <c r="A1519" s="12"/>
      <c r="B1519" s="12"/>
      <c r="C1519" s="12"/>
      <c r="D1519" s="13" t="s">
        <v>2017</v>
      </c>
      <c r="E1519" s="12"/>
      <c r="F1519" s="12"/>
      <c r="G1519" s="12"/>
    </row>
    <row r="1520" spans="1:7" ht="22.5" x14ac:dyDescent="0.25">
      <c r="A1520" s="8" t="s">
        <v>2018</v>
      </c>
      <c r="B1520" s="9" t="s">
        <v>14</v>
      </c>
      <c r="C1520" s="9" t="s">
        <v>1508</v>
      </c>
      <c r="D1520" s="13" t="s">
        <v>2019</v>
      </c>
      <c r="E1520" s="10">
        <v>12</v>
      </c>
      <c r="F1520" s="10">
        <v>3.25</v>
      </c>
      <c r="G1520" s="11">
        <f>ROUND(E1520*F1520,2)</f>
        <v>39</v>
      </c>
    </row>
    <row r="1521" spans="1:7" ht="67.5" x14ac:dyDescent="0.25">
      <c r="A1521" s="12"/>
      <c r="B1521" s="12"/>
      <c r="C1521" s="12"/>
      <c r="D1521" s="13" t="s">
        <v>2020</v>
      </c>
      <c r="E1521" s="12"/>
      <c r="F1521" s="12"/>
      <c r="G1521" s="12"/>
    </row>
    <row r="1522" spans="1:7" ht="22.5" x14ac:dyDescent="0.25">
      <c r="A1522" s="8" t="s">
        <v>2021</v>
      </c>
      <c r="B1522" s="9" t="s">
        <v>14</v>
      </c>
      <c r="C1522" s="9" t="s">
        <v>1508</v>
      </c>
      <c r="D1522" s="13" t="s">
        <v>2022</v>
      </c>
      <c r="E1522" s="10">
        <v>95</v>
      </c>
      <c r="F1522" s="10">
        <v>2.84</v>
      </c>
      <c r="G1522" s="11">
        <f>ROUND(E1522*F1522,2)</f>
        <v>269.8</v>
      </c>
    </row>
    <row r="1523" spans="1:7" ht="56.25" x14ac:dyDescent="0.25">
      <c r="A1523" s="12"/>
      <c r="B1523" s="12"/>
      <c r="C1523" s="12"/>
      <c r="D1523" s="13" t="s">
        <v>2023</v>
      </c>
      <c r="E1523" s="12"/>
      <c r="F1523" s="12"/>
      <c r="G1523" s="12"/>
    </row>
    <row r="1524" spans="1:7" ht="22.5" x14ac:dyDescent="0.25">
      <c r="A1524" s="8" t="s">
        <v>2024</v>
      </c>
      <c r="B1524" s="9" t="s">
        <v>14</v>
      </c>
      <c r="C1524" s="9" t="s">
        <v>1508</v>
      </c>
      <c r="D1524" s="13" t="s">
        <v>2025</v>
      </c>
      <c r="E1524" s="10">
        <v>465</v>
      </c>
      <c r="F1524" s="10">
        <v>2.4900000000000002</v>
      </c>
      <c r="G1524" s="11">
        <f>ROUND(E1524*F1524,2)</f>
        <v>1157.8499999999999</v>
      </c>
    </row>
    <row r="1525" spans="1:7" ht="56.25" x14ac:dyDescent="0.25">
      <c r="A1525" s="12"/>
      <c r="B1525" s="12"/>
      <c r="C1525" s="12"/>
      <c r="D1525" s="13" t="s">
        <v>2026</v>
      </c>
      <c r="E1525" s="12"/>
      <c r="F1525" s="12"/>
      <c r="G1525" s="12"/>
    </row>
    <row r="1526" spans="1:7" ht="22.5" x14ac:dyDescent="0.25">
      <c r="A1526" s="8" t="s">
        <v>2027</v>
      </c>
      <c r="B1526" s="9" t="s">
        <v>14</v>
      </c>
      <c r="C1526" s="9" t="s">
        <v>1508</v>
      </c>
      <c r="D1526" s="13" t="s">
        <v>2028</v>
      </c>
      <c r="E1526" s="10">
        <v>1703</v>
      </c>
      <c r="F1526" s="10">
        <v>2.25</v>
      </c>
      <c r="G1526" s="11">
        <f>ROUND(E1526*F1526,2)</f>
        <v>3831.75</v>
      </c>
    </row>
    <row r="1527" spans="1:7" ht="56.25" x14ac:dyDescent="0.25">
      <c r="A1527" s="12"/>
      <c r="B1527" s="12"/>
      <c r="C1527" s="12"/>
      <c r="D1527" s="13" t="s">
        <v>2029</v>
      </c>
      <c r="E1527" s="12"/>
      <c r="F1527" s="12"/>
      <c r="G1527" s="12"/>
    </row>
    <row r="1528" spans="1:7" ht="22.5" x14ac:dyDescent="0.25">
      <c r="A1528" s="8" t="s">
        <v>2030</v>
      </c>
      <c r="B1528" s="9" t="s">
        <v>14</v>
      </c>
      <c r="C1528" s="9" t="s">
        <v>1508</v>
      </c>
      <c r="D1528" s="13" t="s">
        <v>2031</v>
      </c>
      <c r="E1528" s="10">
        <v>2</v>
      </c>
      <c r="F1528" s="10">
        <v>0.05</v>
      </c>
      <c r="G1528" s="11">
        <f>ROUND(E1528*F1528,2)</f>
        <v>0.1</v>
      </c>
    </row>
    <row r="1529" spans="1:7" ht="56.25" x14ac:dyDescent="0.25">
      <c r="A1529" s="12"/>
      <c r="B1529" s="12"/>
      <c r="C1529" s="12"/>
      <c r="D1529" s="13" t="s">
        <v>2032</v>
      </c>
      <c r="E1529" s="12"/>
      <c r="F1529" s="12"/>
      <c r="G1529" s="12"/>
    </row>
    <row r="1530" spans="1:7" ht="22.5" x14ac:dyDescent="0.25">
      <c r="A1530" s="8" t="s">
        <v>2033</v>
      </c>
      <c r="B1530" s="9" t="s">
        <v>14</v>
      </c>
      <c r="C1530" s="9" t="s">
        <v>1308</v>
      </c>
      <c r="D1530" s="13" t="s">
        <v>2034</v>
      </c>
      <c r="E1530" s="10">
        <v>2</v>
      </c>
      <c r="F1530" s="10">
        <v>28.25</v>
      </c>
      <c r="G1530" s="11">
        <f>ROUND(E1530*F1530,2)</f>
        <v>56.5</v>
      </c>
    </row>
    <row r="1531" spans="1:7" ht="56.25" x14ac:dyDescent="0.25">
      <c r="A1531" s="12"/>
      <c r="B1531" s="12"/>
      <c r="C1531" s="12"/>
      <c r="D1531" s="13" t="s">
        <v>2035</v>
      </c>
      <c r="E1531" s="12"/>
      <c r="F1531" s="12"/>
      <c r="G1531" s="12"/>
    </row>
    <row r="1532" spans="1:7" x14ac:dyDescent="0.25">
      <c r="A1532" s="8" t="s">
        <v>2036</v>
      </c>
      <c r="B1532" s="9" t="s">
        <v>14</v>
      </c>
      <c r="C1532" s="9" t="s">
        <v>1308</v>
      </c>
      <c r="D1532" s="13" t="s">
        <v>2037</v>
      </c>
      <c r="E1532" s="10">
        <v>2</v>
      </c>
      <c r="F1532" s="10">
        <v>157.75</v>
      </c>
      <c r="G1532" s="11">
        <f>ROUND(E1532*F1532,2)</f>
        <v>315.5</v>
      </c>
    </row>
    <row r="1533" spans="1:7" ht="45" x14ac:dyDescent="0.25">
      <c r="A1533" s="12"/>
      <c r="B1533" s="12"/>
      <c r="C1533" s="12"/>
      <c r="D1533" s="13" t="s">
        <v>2038</v>
      </c>
      <c r="E1533" s="12"/>
      <c r="F1533" s="12"/>
      <c r="G1533" s="12"/>
    </row>
    <row r="1534" spans="1:7" ht="22.5" x14ac:dyDescent="0.25">
      <c r="A1534" s="8" t="s">
        <v>2039</v>
      </c>
      <c r="B1534" s="9" t="s">
        <v>14</v>
      </c>
      <c r="C1534" s="9" t="s">
        <v>1308</v>
      </c>
      <c r="D1534" s="13" t="s">
        <v>2040</v>
      </c>
      <c r="E1534" s="10">
        <v>4</v>
      </c>
      <c r="F1534" s="10">
        <v>29.04</v>
      </c>
      <c r="G1534" s="11">
        <f>ROUND(E1534*F1534,2)</f>
        <v>116.16</v>
      </c>
    </row>
    <row r="1535" spans="1:7" ht="56.25" x14ac:dyDescent="0.25">
      <c r="A1535" s="12"/>
      <c r="B1535" s="12"/>
      <c r="C1535" s="12"/>
      <c r="D1535" s="13" t="s">
        <v>2041</v>
      </c>
      <c r="E1535" s="12"/>
      <c r="F1535" s="12"/>
      <c r="G1535" s="12"/>
    </row>
    <row r="1536" spans="1:7" ht="22.5" x14ac:dyDescent="0.25">
      <c r="A1536" s="8" t="s">
        <v>2042</v>
      </c>
      <c r="B1536" s="9" t="s">
        <v>14</v>
      </c>
      <c r="C1536" s="9" t="s">
        <v>1308</v>
      </c>
      <c r="D1536" s="13" t="s">
        <v>2043</v>
      </c>
      <c r="E1536" s="10">
        <v>6</v>
      </c>
      <c r="F1536" s="10">
        <v>3</v>
      </c>
      <c r="G1536" s="11">
        <f>ROUND(E1536*F1536,2)</f>
        <v>18</v>
      </c>
    </row>
    <row r="1537" spans="1:7" ht="22.5" x14ac:dyDescent="0.25">
      <c r="A1537" s="12"/>
      <c r="B1537" s="12"/>
      <c r="C1537" s="12"/>
      <c r="D1537" s="13" t="s">
        <v>2043</v>
      </c>
      <c r="E1537" s="12"/>
      <c r="F1537" s="12"/>
      <c r="G1537" s="12"/>
    </row>
    <row r="1538" spans="1:7" ht="22.5" x14ac:dyDescent="0.25">
      <c r="A1538" s="8" t="s">
        <v>2044</v>
      </c>
      <c r="B1538" s="9" t="s">
        <v>14</v>
      </c>
      <c r="C1538" s="9" t="s">
        <v>1308</v>
      </c>
      <c r="D1538" s="13" t="s">
        <v>2045</v>
      </c>
      <c r="E1538" s="10">
        <v>2</v>
      </c>
      <c r="F1538" s="10">
        <v>40.25</v>
      </c>
      <c r="G1538" s="11">
        <f>ROUND(E1538*F1538,2)</f>
        <v>80.5</v>
      </c>
    </row>
    <row r="1539" spans="1:7" ht="45" x14ac:dyDescent="0.25">
      <c r="A1539" s="12"/>
      <c r="B1539" s="12"/>
      <c r="C1539" s="12"/>
      <c r="D1539" s="13" t="s">
        <v>2046</v>
      </c>
      <c r="E1539" s="12"/>
      <c r="F1539" s="12"/>
      <c r="G1539" s="12"/>
    </row>
    <row r="1540" spans="1:7" x14ac:dyDescent="0.25">
      <c r="A1540" s="8" t="s">
        <v>2047</v>
      </c>
      <c r="B1540" s="9" t="s">
        <v>14</v>
      </c>
      <c r="C1540" s="9" t="s">
        <v>1308</v>
      </c>
      <c r="D1540" s="13" t="s">
        <v>2048</v>
      </c>
      <c r="E1540" s="10">
        <v>2</v>
      </c>
      <c r="F1540" s="10">
        <v>9.49</v>
      </c>
      <c r="G1540" s="11">
        <f>ROUND(E1540*F1540,2)</f>
        <v>18.98</v>
      </c>
    </row>
    <row r="1541" spans="1:7" ht="33.75" x14ac:dyDescent="0.25">
      <c r="A1541" s="12"/>
      <c r="B1541" s="12"/>
      <c r="C1541" s="12"/>
      <c r="D1541" s="13" t="s">
        <v>2049</v>
      </c>
      <c r="E1541" s="12"/>
      <c r="F1541" s="12"/>
      <c r="G1541" s="12"/>
    </row>
    <row r="1542" spans="1:7" x14ac:dyDescent="0.25">
      <c r="A1542" s="8" t="s">
        <v>2050</v>
      </c>
      <c r="B1542" s="9" t="s">
        <v>14</v>
      </c>
      <c r="C1542" s="9" t="s">
        <v>1308</v>
      </c>
      <c r="D1542" s="13" t="s">
        <v>2051</v>
      </c>
      <c r="E1542" s="10">
        <v>2</v>
      </c>
      <c r="F1542" s="10">
        <v>9.7899999999999991</v>
      </c>
      <c r="G1542" s="11">
        <f>ROUND(E1542*F1542,2)</f>
        <v>19.579999999999998</v>
      </c>
    </row>
    <row r="1543" spans="1:7" x14ac:dyDescent="0.25">
      <c r="A1543" s="12"/>
      <c r="B1543" s="12"/>
      <c r="C1543" s="12"/>
      <c r="D1543" s="13" t="s">
        <v>2051</v>
      </c>
      <c r="E1543" s="12"/>
      <c r="F1543" s="12"/>
      <c r="G1543" s="12"/>
    </row>
    <row r="1544" spans="1:7" x14ac:dyDescent="0.25">
      <c r="A1544" s="8" t="s">
        <v>2052</v>
      </c>
      <c r="B1544" s="9" t="s">
        <v>14</v>
      </c>
      <c r="C1544" s="9" t="s">
        <v>1308</v>
      </c>
      <c r="D1544" s="13" t="s">
        <v>2053</v>
      </c>
      <c r="E1544" s="10">
        <v>2</v>
      </c>
      <c r="F1544" s="10">
        <v>0.7</v>
      </c>
      <c r="G1544" s="11">
        <f>ROUND(E1544*F1544,2)</f>
        <v>1.4</v>
      </c>
    </row>
    <row r="1545" spans="1:7" ht="22.5" x14ac:dyDescent="0.25">
      <c r="A1545" s="12"/>
      <c r="B1545" s="12"/>
      <c r="C1545" s="12"/>
      <c r="D1545" s="13" t="s">
        <v>2054</v>
      </c>
      <c r="E1545" s="12"/>
      <c r="F1545" s="12"/>
      <c r="G1545" s="12"/>
    </row>
    <row r="1546" spans="1:7" x14ac:dyDescent="0.25">
      <c r="A1546" s="8" t="s">
        <v>2055</v>
      </c>
      <c r="B1546" s="9" t="s">
        <v>14</v>
      </c>
      <c r="C1546" s="9" t="s">
        <v>1308</v>
      </c>
      <c r="D1546" s="13" t="s">
        <v>2056</v>
      </c>
      <c r="E1546" s="10">
        <v>2</v>
      </c>
      <c r="F1546" s="10">
        <v>44.31</v>
      </c>
      <c r="G1546" s="11">
        <f>ROUND(E1546*F1546,2)</f>
        <v>88.62</v>
      </c>
    </row>
    <row r="1547" spans="1:7" ht="33.75" x14ac:dyDescent="0.25">
      <c r="A1547" s="12"/>
      <c r="B1547" s="12"/>
      <c r="C1547" s="12"/>
      <c r="D1547" s="13" t="s">
        <v>2057</v>
      </c>
      <c r="E1547" s="12"/>
      <c r="F1547" s="12"/>
      <c r="G1547" s="12"/>
    </row>
    <row r="1548" spans="1:7" x14ac:dyDescent="0.25">
      <c r="A1548" s="8" t="s">
        <v>2058</v>
      </c>
      <c r="B1548" s="9" t="s">
        <v>14</v>
      </c>
      <c r="C1548" s="9" t="s">
        <v>1308</v>
      </c>
      <c r="D1548" s="13" t="s">
        <v>2059</v>
      </c>
      <c r="E1548" s="10">
        <v>2</v>
      </c>
      <c r="F1548" s="10">
        <v>128.65</v>
      </c>
      <c r="G1548" s="11">
        <f>ROUND(E1548*F1548,2)</f>
        <v>257.3</v>
      </c>
    </row>
    <row r="1549" spans="1:7" ht="101.25" x14ac:dyDescent="0.25">
      <c r="A1549" s="12"/>
      <c r="B1549" s="12"/>
      <c r="C1549" s="12"/>
      <c r="D1549" s="13" t="s">
        <v>2060</v>
      </c>
      <c r="E1549" s="12"/>
      <c r="F1549" s="12"/>
      <c r="G1549" s="12"/>
    </row>
    <row r="1550" spans="1:7" ht="22.5" x14ac:dyDescent="0.25">
      <c r="A1550" s="8" t="s">
        <v>2061</v>
      </c>
      <c r="B1550" s="9" t="s">
        <v>14</v>
      </c>
      <c r="C1550" s="9" t="s">
        <v>1308</v>
      </c>
      <c r="D1550" s="13" t="s">
        <v>2062</v>
      </c>
      <c r="E1550" s="10">
        <v>17</v>
      </c>
      <c r="F1550" s="10">
        <v>49.14</v>
      </c>
      <c r="G1550" s="11">
        <f>ROUND(E1550*F1550,2)</f>
        <v>835.38</v>
      </c>
    </row>
    <row r="1551" spans="1:7" ht="90" x14ac:dyDescent="0.25">
      <c r="A1551" s="12"/>
      <c r="B1551" s="12"/>
      <c r="C1551" s="12"/>
      <c r="D1551" s="13" t="s">
        <v>2063</v>
      </c>
      <c r="E1551" s="12"/>
      <c r="F1551" s="12"/>
      <c r="G1551" s="12"/>
    </row>
    <row r="1552" spans="1:7" x14ac:dyDescent="0.25">
      <c r="A1552" s="8" t="s">
        <v>2064</v>
      </c>
      <c r="B1552" s="9" t="s">
        <v>14</v>
      </c>
      <c r="C1552" s="9" t="s">
        <v>1308</v>
      </c>
      <c r="D1552" s="13" t="s">
        <v>2065</v>
      </c>
      <c r="E1552" s="10">
        <v>17</v>
      </c>
      <c r="F1552" s="10">
        <v>6.2</v>
      </c>
      <c r="G1552" s="11">
        <f>ROUND(E1552*F1552,2)</f>
        <v>105.4</v>
      </c>
    </row>
    <row r="1553" spans="1:7" ht="33.75" x14ac:dyDescent="0.25">
      <c r="A1553" s="12"/>
      <c r="B1553" s="12"/>
      <c r="C1553" s="12"/>
      <c r="D1553" s="13" t="s">
        <v>2066</v>
      </c>
      <c r="E1553" s="12"/>
      <c r="F1553" s="12"/>
      <c r="G1553" s="12"/>
    </row>
    <row r="1554" spans="1:7" x14ac:dyDescent="0.25">
      <c r="A1554" s="8" t="s">
        <v>2067</v>
      </c>
      <c r="B1554" s="9" t="s">
        <v>14</v>
      </c>
      <c r="C1554" s="9" t="s">
        <v>1308</v>
      </c>
      <c r="D1554" s="13" t="s">
        <v>2068</v>
      </c>
      <c r="E1554" s="10">
        <v>114</v>
      </c>
      <c r="F1554" s="10">
        <v>2.59</v>
      </c>
      <c r="G1554" s="11">
        <f>ROUND(E1554*F1554,2)</f>
        <v>295.26</v>
      </c>
    </row>
    <row r="1555" spans="1:7" ht="90" x14ac:dyDescent="0.25">
      <c r="A1555" s="12"/>
      <c r="B1555" s="12"/>
      <c r="C1555" s="12"/>
      <c r="D1555" s="13" t="s">
        <v>2069</v>
      </c>
      <c r="E1555" s="12"/>
      <c r="F1555" s="12"/>
      <c r="G1555" s="12"/>
    </row>
    <row r="1556" spans="1:7" x14ac:dyDescent="0.25">
      <c r="A1556" s="12"/>
      <c r="B1556" s="12"/>
      <c r="C1556" s="12"/>
      <c r="D1556" s="23" t="s">
        <v>2070</v>
      </c>
      <c r="E1556" s="10">
        <v>1</v>
      </c>
      <c r="F1556" s="15">
        <f>G1508+G1510+G1512+G1514+G1516+G1518+G1520+G1522+G1524+G1526+G1528+G1530+G1532+G1534+G1536+G1538+G1540+G1542+G1544+G1546+G1548+G1550+G1552+G1554</f>
        <v>9400.3700000000008</v>
      </c>
      <c r="G1556" s="15">
        <f>ROUND(E1556*F1556,2)</f>
        <v>9400.3700000000008</v>
      </c>
    </row>
    <row r="1557" spans="1:7" ht="0.95" customHeight="1" x14ac:dyDescent="0.25">
      <c r="A1557" s="16"/>
      <c r="B1557" s="16"/>
      <c r="C1557" s="16"/>
      <c r="D1557" s="24"/>
      <c r="E1557" s="16"/>
      <c r="F1557" s="16"/>
      <c r="G1557" s="16"/>
    </row>
    <row r="1558" spans="1:7" x14ac:dyDescent="0.25">
      <c r="A1558" s="12"/>
      <c r="B1558" s="12"/>
      <c r="C1558" s="12"/>
      <c r="D1558" s="23" t="s">
        <v>2071</v>
      </c>
      <c r="E1558" s="14">
        <v>1</v>
      </c>
      <c r="F1558" s="15">
        <f>G1399+G1408+G1461+G1474+G1507</f>
        <v>21089.759999999998</v>
      </c>
      <c r="G1558" s="15">
        <f>ROUND(E1558*F1558,2)</f>
        <v>21089.759999999998</v>
      </c>
    </row>
    <row r="1559" spans="1:7" ht="0.95" customHeight="1" x14ac:dyDescent="0.25">
      <c r="A1559" s="16"/>
      <c r="B1559" s="16"/>
      <c r="C1559" s="16"/>
      <c r="D1559" s="24"/>
      <c r="E1559" s="16"/>
      <c r="F1559" s="16"/>
      <c r="G1559" s="16"/>
    </row>
    <row r="1560" spans="1:7" x14ac:dyDescent="0.25">
      <c r="A1560" s="5" t="s">
        <v>2072</v>
      </c>
      <c r="B1560" s="5" t="s">
        <v>10</v>
      </c>
      <c r="C1560" s="5" t="s">
        <v>11</v>
      </c>
      <c r="D1560" s="22" t="s">
        <v>2073</v>
      </c>
      <c r="E1560" s="6">
        <f>E1590</f>
        <v>1</v>
      </c>
      <c r="F1560" s="7">
        <f>F1590</f>
        <v>3661.02</v>
      </c>
      <c r="G1560" s="7">
        <f>G1590</f>
        <v>3661.02</v>
      </c>
    </row>
    <row r="1561" spans="1:7" x14ac:dyDescent="0.25">
      <c r="A1561" s="17" t="s">
        <v>2074</v>
      </c>
      <c r="B1561" s="17" t="s">
        <v>10</v>
      </c>
      <c r="C1561" s="17" t="s">
        <v>11</v>
      </c>
      <c r="D1561" s="25" t="s">
        <v>2075</v>
      </c>
      <c r="E1561" s="18">
        <f>E1566</f>
        <v>1</v>
      </c>
      <c r="F1561" s="18">
        <f>F1566</f>
        <v>0</v>
      </c>
      <c r="G1561" s="18">
        <f>G1566</f>
        <v>0</v>
      </c>
    </row>
    <row r="1562" spans="1:7" x14ac:dyDescent="0.25">
      <c r="A1562" s="8" t="s">
        <v>2076</v>
      </c>
      <c r="B1562" s="9" t="s">
        <v>14</v>
      </c>
      <c r="C1562" s="9" t="s">
        <v>159</v>
      </c>
      <c r="D1562" s="13" t="s">
        <v>2077</v>
      </c>
      <c r="E1562" s="10">
        <v>1</v>
      </c>
      <c r="F1562" s="10">
        <v>0</v>
      </c>
      <c r="G1562" s="11">
        <f>ROUND(E1562*F1562,2)</f>
        <v>0</v>
      </c>
    </row>
    <row r="1563" spans="1:7" ht="202.5" x14ac:dyDescent="0.25">
      <c r="A1563" s="12"/>
      <c r="B1563" s="12"/>
      <c r="C1563" s="12"/>
      <c r="D1563" s="13" t="s">
        <v>2078</v>
      </c>
      <c r="E1563" s="12"/>
      <c r="F1563" s="12"/>
      <c r="G1563" s="12"/>
    </row>
    <row r="1564" spans="1:7" x14ac:dyDescent="0.25">
      <c r="A1564" s="8" t="s">
        <v>1217</v>
      </c>
      <c r="B1564" s="9" t="s">
        <v>14</v>
      </c>
      <c r="C1564" s="9" t="s">
        <v>159</v>
      </c>
      <c r="D1564" s="13" t="s">
        <v>1218</v>
      </c>
      <c r="E1564" s="10">
        <v>1</v>
      </c>
      <c r="F1564" s="10">
        <v>0</v>
      </c>
      <c r="G1564" s="11">
        <f>ROUND(E1564*F1564,2)</f>
        <v>0</v>
      </c>
    </row>
    <row r="1565" spans="1:7" ht="45" x14ac:dyDescent="0.25">
      <c r="A1565" s="12"/>
      <c r="B1565" s="12"/>
      <c r="C1565" s="12"/>
      <c r="D1565" s="13" t="s">
        <v>1219</v>
      </c>
      <c r="E1565" s="12"/>
      <c r="F1565" s="12"/>
      <c r="G1565" s="12"/>
    </row>
    <row r="1566" spans="1:7" x14ac:dyDescent="0.25">
      <c r="A1566" s="12"/>
      <c r="B1566" s="12"/>
      <c r="C1566" s="12"/>
      <c r="D1566" s="23" t="s">
        <v>2079</v>
      </c>
      <c r="E1566" s="10">
        <v>1</v>
      </c>
      <c r="F1566" s="15">
        <f>G1562+G1564</f>
        <v>0</v>
      </c>
      <c r="G1566" s="15">
        <f>ROUND(E1566*F1566,2)</f>
        <v>0</v>
      </c>
    </row>
    <row r="1567" spans="1:7" ht="0.95" customHeight="1" x14ac:dyDescent="0.25">
      <c r="A1567" s="16"/>
      <c r="B1567" s="16"/>
      <c r="C1567" s="16"/>
      <c r="D1567" s="24"/>
      <c r="E1567" s="16"/>
      <c r="F1567" s="16"/>
      <c r="G1567" s="16"/>
    </row>
    <row r="1568" spans="1:7" ht="22.5" x14ac:dyDescent="0.25">
      <c r="A1568" s="17" t="s">
        <v>2080</v>
      </c>
      <c r="B1568" s="17" t="s">
        <v>10</v>
      </c>
      <c r="C1568" s="17" t="s">
        <v>11</v>
      </c>
      <c r="D1568" s="25" t="s">
        <v>2081</v>
      </c>
      <c r="E1568" s="18">
        <f>E1571</f>
        <v>1</v>
      </c>
      <c r="F1568" s="18">
        <f>F1571</f>
        <v>2478.84</v>
      </c>
      <c r="G1568" s="18">
        <f>G1571</f>
        <v>2478.84</v>
      </c>
    </row>
    <row r="1569" spans="1:7" x14ac:dyDescent="0.25">
      <c r="A1569" s="8" t="s">
        <v>2082</v>
      </c>
      <c r="B1569" s="9" t="s">
        <v>14</v>
      </c>
      <c r="C1569" s="9" t="s">
        <v>18</v>
      </c>
      <c r="D1569" s="13" t="s">
        <v>2083</v>
      </c>
      <c r="E1569" s="10">
        <v>21</v>
      </c>
      <c r="F1569" s="10">
        <v>118.04</v>
      </c>
      <c r="G1569" s="11">
        <f>ROUND(E1569*F1569,2)</f>
        <v>2478.84</v>
      </c>
    </row>
    <row r="1570" spans="1:7" ht="146.25" x14ac:dyDescent="0.25">
      <c r="A1570" s="12"/>
      <c r="B1570" s="12"/>
      <c r="C1570" s="12"/>
      <c r="D1570" s="13" t="s">
        <v>2084</v>
      </c>
      <c r="E1570" s="12"/>
      <c r="F1570" s="12"/>
      <c r="G1570" s="12"/>
    </row>
    <row r="1571" spans="1:7" x14ac:dyDescent="0.25">
      <c r="A1571" s="12"/>
      <c r="B1571" s="12"/>
      <c r="C1571" s="12"/>
      <c r="D1571" s="23" t="s">
        <v>2085</v>
      </c>
      <c r="E1571" s="10">
        <v>1</v>
      </c>
      <c r="F1571" s="15">
        <f>G1569</f>
        <v>2478.84</v>
      </c>
      <c r="G1571" s="15">
        <f>ROUND(E1571*F1571,2)</f>
        <v>2478.84</v>
      </c>
    </row>
    <row r="1572" spans="1:7" ht="0.95" customHeight="1" x14ac:dyDescent="0.25">
      <c r="A1572" s="16"/>
      <c r="B1572" s="16"/>
      <c r="C1572" s="16"/>
      <c r="D1572" s="24"/>
      <c r="E1572" s="16"/>
      <c r="F1572" s="16"/>
      <c r="G1572" s="16"/>
    </row>
    <row r="1573" spans="1:7" ht="22.5" x14ac:dyDescent="0.25">
      <c r="A1573" s="17" t="s">
        <v>2086</v>
      </c>
      <c r="B1573" s="17" t="s">
        <v>10</v>
      </c>
      <c r="C1573" s="17" t="s">
        <v>11</v>
      </c>
      <c r="D1573" s="25" t="s">
        <v>2087</v>
      </c>
      <c r="E1573" s="18">
        <f>E1588</f>
        <v>1</v>
      </c>
      <c r="F1573" s="18">
        <f>F1588</f>
        <v>1182.18</v>
      </c>
      <c r="G1573" s="18">
        <f>G1588</f>
        <v>1182.18</v>
      </c>
    </row>
    <row r="1574" spans="1:7" x14ac:dyDescent="0.25">
      <c r="A1574" s="8" t="s">
        <v>2088</v>
      </c>
      <c r="B1574" s="9" t="s">
        <v>14</v>
      </c>
      <c r="C1574" s="9" t="s">
        <v>18</v>
      </c>
      <c r="D1574" s="13" t="s">
        <v>2089</v>
      </c>
      <c r="E1574" s="10">
        <v>1</v>
      </c>
      <c r="F1574" s="10">
        <v>650</v>
      </c>
      <c r="G1574" s="11">
        <f>ROUND(E1574*F1574,2)</f>
        <v>650</v>
      </c>
    </row>
    <row r="1575" spans="1:7" ht="213.75" x14ac:dyDescent="0.25">
      <c r="A1575" s="12"/>
      <c r="B1575" s="12"/>
      <c r="C1575" s="12"/>
      <c r="D1575" s="13" t="s">
        <v>2090</v>
      </c>
      <c r="E1575" s="12"/>
      <c r="F1575" s="12"/>
      <c r="G1575" s="12"/>
    </row>
    <row r="1576" spans="1:7" x14ac:dyDescent="0.25">
      <c r="A1576" s="8" t="s">
        <v>2091</v>
      </c>
      <c r="B1576" s="9" t="s">
        <v>14</v>
      </c>
      <c r="C1576" s="9" t="s">
        <v>18</v>
      </c>
      <c r="D1576" s="13" t="s">
        <v>2092</v>
      </c>
      <c r="E1576" s="10">
        <v>1</v>
      </c>
      <c r="F1576" s="10">
        <v>32</v>
      </c>
      <c r="G1576" s="11">
        <f>ROUND(E1576*F1576,2)</f>
        <v>32</v>
      </c>
    </row>
    <row r="1577" spans="1:7" ht="78.75" x14ac:dyDescent="0.25">
      <c r="A1577" s="12"/>
      <c r="B1577" s="12"/>
      <c r="C1577" s="12"/>
      <c r="D1577" s="13" t="s">
        <v>2093</v>
      </c>
      <c r="E1577" s="12"/>
      <c r="F1577" s="12"/>
      <c r="G1577" s="12"/>
    </row>
    <row r="1578" spans="1:7" x14ac:dyDescent="0.25">
      <c r="A1578" s="8" t="s">
        <v>1625</v>
      </c>
      <c r="B1578" s="9" t="s">
        <v>14</v>
      </c>
      <c r="C1578" s="9" t="s">
        <v>50</v>
      </c>
      <c r="D1578" s="13" t="s">
        <v>1626</v>
      </c>
      <c r="E1578" s="10">
        <v>47</v>
      </c>
      <c r="F1578" s="10">
        <v>4.2699999999999996</v>
      </c>
      <c r="G1578" s="11">
        <f>ROUND(E1578*F1578,2)</f>
        <v>200.69</v>
      </c>
    </row>
    <row r="1579" spans="1:7" ht="78.75" x14ac:dyDescent="0.25">
      <c r="A1579" s="12"/>
      <c r="B1579" s="12"/>
      <c r="C1579" s="12"/>
      <c r="D1579" s="13" t="s">
        <v>1627</v>
      </c>
      <c r="E1579" s="12"/>
      <c r="F1579" s="12"/>
      <c r="G1579" s="12"/>
    </row>
    <row r="1580" spans="1:7" x14ac:dyDescent="0.25">
      <c r="A1580" s="8" t="s">
        <v>2094</v>
      </c>
      <c r="B1580" s="9" t="s">
        <v>14</v>
      </c>
      <c r="C1580" s="9" t="s">
        <v>18</v>
      </c>
      <c r="D1580" s="13" t="s">
        <v>2095</v>
      </c>
      <c r="E1580" s="10">
        <v>47</v>
      </c>
      <c r="F1580" s="10">
        <v>1.05</v>
      </c>
      <c r="G1580" s="11">
        <f>ROUND(E1580*F1580,2)</f>
        <v>49.35</v>
      </c>
    </row>
    <row r="1581" spans="1:7" ht="56.25" x14ac:dyDescent="0.25">
      <c r="A1581" s="12"/>
      <c r="B1581" s="12"/>
      <c r="C1581" s="12"/>
      <c r="D1581" s="13" t="s">
        <v>2096</v>
      </c>
      <c r="E1581" s="12"/>
      <c r="F1581" s="12"/>
      <c r="G1581" s="12"/>
    </row>
    <row r="1582" spans="1:7" x14ac:dyDescent="0.25">
      <c r="A1582" s="8" t="s">
        <v>1631</v>
      </c>
      <c r="B1582" s="9" t="s">
        <v>14</v>
      </c>
      <c r="C1582" s="9" t="s">
        <v>50</v>
      </c>
      <c r="D1582" s="13" t="s">
        <v>1632</v>
      </c>
      <c r="E1582" s="10">
        <v>94</v>
      </c>
      <c r="F1582" s="10">
        <v>1.79</v>
      </c>
      <c r="G1582" s="11">
        <f>ROUND(E1582*F1582,2)</f>
        <v>168.26</v>
      </c>
    </row>
    <row r="1583" spans="1:7" ht="67.5" x14ac:dyDescent="0.25">
      <c r="A1583" s="12"/>
      <c r="B1583" s="12"/>
      <c r="C1583" s="12"/>
      <c r="D1583" s="13" t="s">
        <v>1633</v>
      </c>
      <c r="E1583" s="12"/>
      <c r="F1583" s="12"/>
      <c r="G1583" s="12"/>
    </row>
    <row r="1584" spans="1:7" x14ac:dyDescent="0.25">
      <c r="A1584" s="8" t="s">
        <v>2097</v>
      </c>
      <c r="B1584" s="9" t="s">
        <v>14</v>
      </c>
      <c r="C1584" s="9" t="s">
        <v>1308</v>
      </c>
      <c r="D1584" s="13" t="s">
        <v>2098</v>
      </c>
      <c r="E1584" s="10">
        <v>4</v>
      </c>
      <c r="F1584" s="10">
        <v>9.9700000000000006</v>
      </c>
      <c r="G1584" s="11">
        <f>ROUND(E1584*F1584,2)</f>
        <v>39.880000000000003</v>
      </c>
    </row>
    <row r="1585" spans="1:7" ht="78.75" x14ac:dyDescent="0.25">
      <c r="A1585" s="12"/>
      <c r="B1585" s="12"/>
      <c r="C1585" s="12"/>
      <c r="D1585" s="13" t="s">
        <v>2099</v>
      </c>
      <c r="E1585" s="12"/>
      <c r="F1585" s="12"/>
      <c r="G1585" s="12"/>
    </row>
    <row r="1586" spans="1:7" x14ac:dyDescent="0.25">
      <c r="A1586" s="8" t="s">
        <v>2100</v>
      </c>
      <c r="B1586" s="9" t="s">
        <v>14</v>
      </c>
      <c r="C1586" s="9" t="s">
        <v>1308</v>
      </c>
      <c r="D1586" s="13" t="s">
        <v>2101</v>
      </c>
      <c r="E1586" s="10">
        <v>8</v>
      </c>
      <c r="F1586" s="10">
        <v>5.25</v>
      </c>
      <c r="G1586" s="11">
        <f>ROUND(E1586*F1586,2)</f>
        <v>42</v>
      </c>
    </row>
    <row r="1587" spans="1:7" ht="78.75" x14ac:dyDescent="0.25">
      <c r="A1587" s="12"/>
      <c r="B1587" s="12"/>
      <c r="C1587" s="12"/>
      <c r="D1587" s="13" t="s">
        <v>2102</v>
      </c>
      <c r="E1587" s="12"/>
      <c r="F1587" s="12"/>
      <c r="G1587" s="12"/>
    </row>
    <row r="1588" spans="1:7" x14ac:dyDescent="0.25">
      <c r="A1588" s="12"/>
      <c r="B1588" s="12"/>
      <c r="C1588" s="12"/>
      <c r="D1588" s="23" t="s">
        <v>2103</v>
      </c>
      <c r="E1588" s="10">
        <v>1</v>
      </c>
      <c r="F1588" s="15">
        <f>G1574+G1576+G1578+G1580+G1582+G1584+G1586</f>
        <v>1182.18</v>
      </c>
      <c r="G1588" s="15">
        <f>ROUND(E1588*F1588,2)</f>
        <v>1182.18</v>
      </c>
    </row>
    <row r="1589" spans="1:7" ht="0.95" customHeight="1" x14ac:dyDescent="0.25">
      <c r="A1589" s="16"/>
      <c r="B1589" s="16"/>
      <c r="C1589" s="16"/>
      <c r="D1589" s="24"/>
      <c r="E1589" s="16"/>
      <c r="F1589" s="16"/>
      <c r="G1589" s="16"/>
    </row>
    <row r="1590" spans="1:7" x14ac:dyDescent="0.25">
      <c r="A1590" s="12"/>
      <c r="B1590" s="12"/>
      <c r="C1590" s="12"/>
      <c r="D1590" s="23" t="s">
        <v>2104</v>
      </c>
      <c r="E1590" s="14">
        <v>1</v>
      </c>
      <c r="F1590" s="15">
        <f>G1561+G1568+G1573</f>
        <v>3661.02</v>
      </c>
      <c r="G1590" s="15">
        <f>ROUND(E1590*F1590,2)</f>
        <v>3661.02</v>
      </c>
    </row>
    <row r="1591" spans="1:7" ht="0.95" customHeight="1" x14ac:dyDescent="0.25">
      <c r="A1591" s="16"/>
      <c r="B1591" s="16"/>
      <c r="C1591" s="16"/>
      <c r="D1591" s="24"/>
      <c r="E1591" s="16"/>
      <c r="F1591" s="16"/>
      <c r="G1591" s="16"/>
    </row>
    <row r="1592" spans="1:7" ht="22.5" x14ac:dyDescent="0.25">
      <c r="A1592" s="5" t="s">
        <v>2105</v>
      </c>
      <c r="B1592" s="5" t="s">
        <v>10</v>
      </c>
      <c r="C1592" s="5" t="s">
        <v>11</v>
      </c>
      <c r="D1592" s="22" t="s">
        <v>2106</v>
      </c>
      <c r="E1592" s="6">
        <f>E1597</f>
        <v>1</v>
      </c>
      <c r="F1592" s="7">
        <f>F1597</f>
        <v>1373.79</v>
      </c>
      <c r="G1592" s="7">
        <f>G1597</f>
        <v>1373.79</v>
      </c>
    </row>
    <row r="1593" spans="1:7" x14ac:dyDescent="0.25">
      <c r="A1593" s="8" t="s">
        <v>2107</v>
      </c>
      <c r="B1593" s="9" t="s">
        <v>14</v>
      </c>
      <c r="C1593" s="9" t="s">
        <v>159</v>
      </c>
      <c r="D1593" s="13" t="s">
        <v>2108</v>
      </c>
      <c r="E1593" s="10">
        <v>1</v>
      </c>
      <c r="F1593" s="10">
        <v>317.02999999999997</v>
      </c>
      <c r="G1593" s="11">
        <f>ROUND(E1593*F1593,2)</f>
        <v>317.02999999999997</v>
      </c>
    </row>
    <row r="1594" spans="1:7" ht="326.25" x14ac:dyDescent="0.25">
      <c r="A1594" s="12"/>
      <c r="B1594" s="12"/>
      <c r="C1594" s="12"/>
      <c r="D1594" s="13" t="s">
        <v>2109</v>
      </c>
      <c r="E1594" s="12"/>
      <c r="F1594" s="12"/>
      <c r="G1594" s="12"/>
    </row>
    <row r="1595" spans="1:7" x14ac:dyDescent="0.25">
      <c r="A1595" s="8" t="s">
        <v>2110</v>
      </c>
      <c r="B1595" s="9" t="s">
        <v>14</v>
      </c>
      <c r="C1595" s="9" t="s">
        <v>2111</v>
      </c>
      <c r="D1595" s="13" t="s">
        <v>2112</v>
      </c>
      <c r="E1595" s="10">
        <v>1</v>
      </c>
      <c r="F1595" s="10">
        <v>1056.76</v>
      </c>
      <c r="G1595" s="11">
        <f>ROUND(E1595*F1595,2)</f>
        <v>1056.76</v>
      </c>
    </row>
    <row r="1596" spans="1:7" ht="360" x14ac:dyDescent="0.25">
      <c r="A1596" s="12"/>
      <c r="B1596" s="12"/>
      <c r="C1596" s="12"/>
      <c r="D1596" s="13" t="s">
        <v>2113</v>
      </c>
      <c r="E1596" s="12"/>
      <c r="F1596" s="12"/>
      <c r="G1596" s="12"/>
    </row>
    <row r="1597" spans="1:7" x14ac:dyDescent="0.25">
      <c r="A1597" s="12"/>
      <c r="B1597" s="12"/>
      <c r="C1597" s="12"/>
      <c r="D1597" s="23" t="s">
        <v>2114</v>
      </c>
      <c r="E1597" s="14">
        <v>1</v>
      </c>
      <c r="F1597" s="15">
        <f>G1593+G1595</f>
        <v>1373.79</v>
      </c>
      <c r="G1597" s="15">
        <f>ROUND(E1597*F1597,2)</f>
        <v>1373.79</v>
      </c>
    </row>
    <row r="1598" spans="1:7" ht="0.95" customHeight="1" x14ac:dyDescent="0.25">
      <c r="A1598" s="16"/>
      <c r="B1598" s="16"/>
      <c r="C1598" s="16"/>
      <c r="D1598" s="24"/>
      <c r="E1598" s="16"/>
      <c r="F1598" s="16"/>
      <c r="G1598" s="16"/>
    </row>
    <row r="1599" spans="1:7" x14ac:dyDescent="0.25">
      <c r="A1599" s="5" t="s">
        <v>2115</v>
      </c>
      <c r="B1599" s="5" t="s">
        <v>10</v>
      </c>
      <c r="C1599" s="5" t="s">
        <v>11</v>
      </c>
      <c r="D1599" s="22" t="s">
        <v>2116</v>
      </c>
      <c r="E1599" s="6">
        <f>E1656</f>
        <v>1</v>
      </c>
      <c r="F1599" s="7">
        <f>F1656</f>
        <v>32611.74</v>
      </c>
      <c r="G1599" s="7">
        <f>G1656</f>
        <v>32611.74</v>
      </c>
    </row>
    <row r="1600" spans="1:7" x14ac:dyDescent="0.25">
      <c r="A1600" s="17" t="s">
        <v>2117</v>
      </c>
      <c r="B1600" s="17" t="s">
        <v>10</v>
      </c>
      <c r="C1600" s="17" t="s">
        <v>11</v>
      </c>
      <c r="D1600" s="25" t="s">
        <v>2118</v>
      </c>
      <c r="E1600" s="18">
        <f>E1607</f>
        <v>1</v>
      </c>
      <c r="F1600" s="18">
        <f>F1607</f>
        <v>1424.74</v>
      </c>
      <c r="G1600" s="18">
        <f>G1607</f>
        <v>1424.74</v>
      </c>
    </row>
    <row r="1601" spans="1:7" x14ac:dyDescent="0.25">
      <c r="A1601" s="8" t="s">
        <v>2119</v>
      </c>
      <c r="B1601" s="9" t="s">
        <v>14</v>
      </c>
      <c r="C1601" s="9" t="s">
        <v>76</v>
      </c>
      <c r="D1601" s="13" t="s">
        <v>2120</v>
      </c>
      <c r="E1601" s="10">
        <v>3</v>
      </c>
      <c r="F1601" s="10">
        <v>220.03</v>
      </c>
      <c r="G1601" s="11">
        <f>ROUND(E1601*F1601,2)</f>
        <v>660.09</v>
      </c>
    </row>
    <row r="1602" spans="1:7" ht="247.5" x14ac:dyDescent="0.25">
      <c r="A1602" s="12"/>
      <c r="B1602" s="12"/>
      <c r="C1602" s="12"/>
      <c r="D1602" s="13" t="s">
        <v>2121</v>
      </c>
      <c r="E1602" s="12"/>
      <c r="F1602" s="12"/>
      <c r="G1602" s="12"/>
    </row>
    <row r="1603" spans="1:7" x14ac:dyDescent="0.25">
      <c r="A1603" s="8" t="s">
        <v>2122</v>
      </c>
      <c r="B1603" s="9" t="s">
        <v>14</v>
      </c>
      <c r="C1603" s="9" t="s">
        <v>76</v>
      </c>
      <c r="D1603" s="13" t="s">
        <v>2123</v>
      </c>
      <c r="E1603" s="10">
        <v>40</v>
      </c>
      <c r="F1603" s="10">
        <v>17.8</v>
      </c>
      <c r="G1603" s="11">
        <f>ROUND(E1603*F1603,2)</f>
        <v>712</v>
      </c>
    </row>
    <row r="1604" spans="1:7" ht="258.75" x14ac:dyDescent="0.25">
      <c r="A1604" s="12"/>
      <c r="B1604" s="12"/>
      <c r="C1604" s="12"/>
      <c r="D1604" s="13" t="s">
        <v>2124</v>
      </c>
      <c r="E1604" s="12"/>
      <c r="F1604" s="12"/>
      <c r="G1604" s="12"/>
    </row>
    <row r="1605" spans="1:7" x14ac:dyDescent="0.25">
      <c r="A1605" s="8" t="s">
        <v>2125</v>
      </c>
      <c r="B1605" s="9" t="s">
        <v>14</v>
      </c>
      <c r="C1605" s="9" t="s">
        <v>66</v>
      </c>
      <c r="D1605" s="13" t="s">
        <v>2126</v>
      </c>
      <c r="E1605" s="10">
        <v>1</v>
      </c>
      <c r="F1605" s="10">
        <v>52.65</v>
      </c>
      <c r="G1605" s="11">
        <f>ROUND(E1605*F1605,2)</f>
        <v>52.65</v>
      </c>
    </row>
    <row r="1606" spans="1:7" ht="202.5" x14ac:dyDescent="0.25">
      <c r="A1606" s="12"/>
      <c r="B1606" s="12"/>
      <c r="C1606" s="12"/>
      <c r="D1606" s="13" t="s">
        <v>2127</v>
      </c>
      <c r="E1606" s="12"/>
      <c r="F1606" s="12"/>
      <c r="G1606" s="12"/>
    </row>
    <row r="1607" spans="1:7" x14ac:dyDescent="0.25">
      <c r="A1607" s="12"/>
      <c r="B1607" s="12"/>
      <c r="C1607" s="12"/>
      <c r="D1607" s="23" t="s">
        <v>2128</v>
      </c>
      <c r="E1607" s="10">
        <v>1</v>
      </c>
      <c r="F1607" s="15">
        <f>G1601+G1603+G1605</f>
        <v>1424.74</v>
      </c>
      <c r="G1607" s="15">
        <f>ROUND(E1607*F1607,2)</f>
        <v>1424.74</v>
      </c>
    </row>
    <row r="1608" spans="1:7" ht="0.95" customHeight="1" x14ac:dyDescent="0.25">
      <c r="A1608" s="16"/>
      <c r="B1608" s="16"/>
      <c r="C1608" s="16"/>
      <c r="D1608" s="24"/>
      <c r="E1608" s="16"/>
      <c r="F1608" s="16"/>
      <c r="G1608" s="16"/>
    </row>
    <row r="1609" spans="1:7" x14ac:dyDescent="0.25">
      <c r="A1609" s="17" t="s">
        <v>2129</v>
      </c>
      <c r="B1609" s="17" t="s">
        <v>10</v>
      </c>
      <c r="C1609" s="17" t="s">
        <v>11</v>
      </c>
      <c r="D1609" s="25" t="s">
        <v>2130</v>
      </c>
      <c r="E1609" s="18">
        <f>E1624</f>
        <v>1</v>
      </c>
      <c r="F1609" s="18">
        <f>F1624</f>
        <v>1988.19</v>
      </c>
      <c r="G1609" s="18">
        <f>G1624</f>
        <v>1988.19</v>
      </c>
    </row>
    <row r="1610" spans="1:7" x14ac:dyDescent="0.25">
      <c r="A1610" s="8" t="s">
        <v>2131</v>
      </c>
      <c r="B1610" s="9" t="s">
        <v>14</v>
      </c>
      <c r="C1610" s="9" t="s">
        <v>18</v>
      </c>
      <c r="D1610" s="13" t="s">
        <v>2132</v>
      </c>
      <c r="E1610" s="10">
        <v>1</v>
      </c>
      <c r="F1610" s="10">
        <v>62.55</v>
      </c>
      <c r="G1610" s="11">
        <f>ROUND(E1610*F1610,2)</f>
        <v>62.55</v>
      </c>
    </row>
    <row r="1611" spans="1:7" ht="168.75" x14ac:dyDescent="0.25">
      <c r="A1611" s="12"/>
      <c r="B1611" s="12"/>
      <c r="C1611" s="12"/>
      <c r="D1611" s="13" t="s">
        <v>2133</v>
      </c>
      <c r="E1611" s="12"/>
      <c r="F1611" s="12"/>
      <c r="G1611" s="12"/>
    </row>
    <row r="1612" spans="1:7" x14ac:dyDescent="0.25">
      <c r="A1612" s="8" t="s">
        <v>2134</v>
      </c>
      <c r="B1612" s="9" t="s">
        <v>14</v>
      </c>
      <c r="C1612" s="9" t="s">
        <v>18</v>
      </c>
      <c r="D1612" s="13" t="s">
        <v>2135</v>
      </c>
      <c r="E1612" s="10">
        <v>4</v>
      </c>
      <c r="F1612" s="10">
        <v>62.55</v>
      </c>
      <c r="G1612" s="11">
        <f>ROUND(E1612*F1612,2)</f>
        <v>250.2</v>
      </c>
    </row>
    <row r="1613" spans="1:7" ht="247.5" x14ac:dyDescent="0.25">
      <c r="A1613" s="12"/>
      <c r="B1613" s="12"/>
      <c r="C1613" s="12"/>
      <c r="D1613" s="13" t="s">
        <v>2136</v>
      </c>
      <c r="E1613" s="12"/>
      <c r="F1613" s="12"/>
      <c r="G1613" s="12"/>
    </row>
    <row r="1614" spans="1:7" x14ac:dyDescent="0.25">
      <c r="A1614" s="8" t="s">
        <v>2137</v>
      </c>
      <c r="B1614" s="9" t="s">
        <v>14</v>
      </c>
      <c r="C1614" s="9" t="s">
        <v>18</v>
      </c>
      <c r="D1614" s="13" t="s">
        <v>2138</v>
      </c>
      <c r="E1614" s="10">
        <v>15</v>
      </c>
      <c r="F1614" s="10">
        <v>46.54</v>
      </c>
      <c r="G1614" s="11">
        <f>ROUND(E1614*F1614,2)</f>
        <v>698.1</v>
      </c>
    </row>
    <row r="1615" spans="1:7" ht="247.5" x14ac:dyDescent="0.25">
      <c r="A1615" s="12"/>
      <c r="B1615" s="12"/>
      <c r="C1615" s="12"/>
      <c r="D1615" s="13" t="s">
        <v>2139</v>
      </c>
      <c r="E1615" s="12"/>
      <c r="F1615" s="12"/>
      <c r="G1615" s="12"/>
    </row>
    <row r="1616" spans="1:7" x14ac:dyDescent="0.25">
      <c r="A1616" s="8" t="s">
        <v>2140</v>
      </c>
      <c r="B1616" s="9" t="s">
        <v>14</v>
      </c>
      <c r="C1616" s="9" t="s">
        <v>18</v>
      </c>
      <c r="D1616" s="13" t="s">
        <v>2141</v>
      </c>
      <c r="E1616" s="10">
        <v>6</v>
      </c>
      <c r="F1616" s="10">
        <v>46.54</v>
      </c>
      <c r="G1616" s="11">
        <f>ROUND(E1616*F1616,2)</f>
        <v>279.24</v>
      </c>
    </row>
    <row r="1617" spans="1:7" ht="247.5" x14ac:dyDescent="0.25">
      <c r="A1617" s="12"/>
      <c r="B1617" s="12"/>
      <c r="C1617" s="12"/>
      <c r="D1617" s="13" t="s">
        <v>2142</v>
      </c>
      <c r="E1617" s="12"/>
      <c r="F1617" s="12"/>
      <c r="G1617" s="12"/>
    </row>
    <row r="1618" spans="1:7" x14ac:dyDescent="0.25">
      <c r="A1618" s="8" t="s">
        <v>2143</v>
      </c>
      <c r="B1618" s="9" t="s">
        <v>14</v>
      </c>
      <c r="C1618" s="9" t="s">
        <v>18</v>
      </c>
      <c r="D1618" s="13" t="s">
        <v>2144</v>
      </c>
      <c r="E1618" s="10">
        <v>9</v>
      </c>
      <c r="F1618" s="10">
        <v>46.54</v>
      </c>
      <c r="G1618" s="11">
        <f>ROUND(E1618*F1618,2)</f>
        <v>418.86</v>
      </c>
    </row>
    <row r="1619" spans="1:7" ht="180" x14ac:dyDescent="0.25">
      <c r="A1619" s="12"/>
      <c r="B1619" s="12"/>
      <c r="C1619" s="12"/>
      <c r="D1619" s="13" t="s">
        <v>2145</v>
      </c>
      <c r="E1619" s="12"/>
      <c r="F1619" s="12"/>
      <c r="G1619" s="12"/>
    </row>
    <row r="1620" spans="1:7" x14ac:dyDescent="0.25">
      <c r="A1620" s="8" t="s">
        <v>2146</v>
      </c>
      <c r="B1620" s="9" t="s">
        <v>14</v>
      </c>
      <c r="C1620" s="9" t="s">
        <v>18</v>
      </c>
      <c r="D1620" s="13" t="s">
        <v>2147</v>
      </c>
      <c r="E1620" s="10">
        <v>1</v>
      </c>
      <c r="F1620" s="10">
        <v>46.54</v>
      </c>
      <c r="G1620" s="11">
        <f>ROUND(E1620*F1620,2)</f>
        <v>46.54</v>
      </c>
    </row>
    <row r="1621" spans="1:7" ht="180" x14ac:dyDescent="0.25">
      <c r="A1621" s="12"/>
      <c r="B1621" s="12"/>
      <c r="C1621" s="12"/>
      <c r="D1621" s="13" t="s">
        <v>2148</v>
      </c>
      <c r="E1621" s="12"/>
      <c r="F1621" s="12"/>
      <c r="G1621" s="12"/>
    </row>
    <row r="1622" spans="1:7" x14ac:dyDescent="0.25">
      <c r="A1622" s="8" t="s">
        <v>2149</v>
      </c>
      <c r="B1622" s="9" t="s">
        <v>14</v>
      </c>
      <c r="C1622" s="9" t="s">
        <v>18</v>
      </c>
      <c r="D1622" s="13" t="s">
        <v>2150</v>
      </c>
      <c r="E1622" s="10">
        <v>5</v>
      </c>
      <c r="F1622" s="10">
        <v>46.54</v>
      </c>
      <c r="G1622" s="11">
        <f>ROUND(E1622*F1622,2)</f>
        <v>232.7</v>
      </c>
    </row>
    <row r="1623" spans="1:7" ht="180" x14ac:dyDescent="0.25">
      <c r="A1623" s="12"/>
      <c r="B1623" s="12"/>
      <c r="C1623" s="12"/>
      <c r="D1623" s="13" t="s">
        <v>2151</v>
      </c>
      <c r="E1623" s="12"/>
      <c r="F1623" s="12"/>
      <c r="G1623" s="12"/>
    </row>
    <row r="1624" spans="1:7" x14ac:dyDescent="0.25">
      <c r="A1624" s="12"/>
      <c r="B1624" s="12"/>
      <c r="C1624" s="12"/>
      <c r="D1624" s="23" t="s">
        <v>2152</v>
      </c>
      <c r="E1624" s="10">
        <v>1</v>
      </c>
      <c r="F1624" s="15">
        <f>G1610+G1612+G1614+G1616+G1618+G1620+G1622</f>
        <v>1988.19</v>
      </c>
      <c r="G1624" s="15">
        <f>ROUND(E1624*F1624,2)</f>
        <v>1988.19</v>
      </c>
    </row>
    <row r="1625" spans="1:7" ht="0.95" customHeight="1" x14ac:dyDescent="0.25">
      <c r="A1625" s="16"/>
      <c r="B1625" s="16"/>
      <c r="C1625" s="16"/>
      <c r="D1625" s="24"/>
      <c r="E1625" s="16"/>
      <c r="F1625" s="16"/>
      <c r="G1625" s="16"/>
    </row>
    <row r="1626" spans="1:7" x14ac:dyDescent="0.25">
      <c r="A1626" s="17" t="s">
        <v>2153</v>
      </c>
      <c r="B1626" s="17" t="s">
        <v>10</v>
      </c>
      <c r="C1626" s="17" t="s">
        <v>11</v>
      </c>
      <c r="D1626" s="25" t="s">
        <v>2154</v>
      </c>
      <c r="E1626" s="18">
        <f>E1639</f>
        <v>1</v>
      </c>
      <c r="F1626" s="18">
        <f>F1639</f>
        <v>14588.81</v>
      </c>
      <c r="G1626" s="18">
        <f>G1639</f>
        <v>14588.81</v>
      </c>
    </row>
    <row r="1627" spans="1:7" x14ac:dyDescent="0.25">
      <c r="A1627" s="8" t="s">
        <v>2155</v>
      </c>
      <c r="B1627" s="9" t="s">
        <v>14</v>
      </c>
      <c r="C1627" s="9" t="s">
        <v>159</v>
      </c>
      <c r="D1627" s="13" t="s">
        <v>2156</v>
      </c>
      <c r="E1627" s="10">
        <v>1</v>
      </c>
      <c r="F1627" s="10">
        <v>1020.16</v>
      </c>
      <c r="G1627" s="11">
        <f>ROUND(E1627*F1627,2)</f>
        <v>1020.16</v>
      </c>
    </row>
    <row r="1628" spans="1:7" ht="67.5" x14ac:dyDescent="0.25">
      <c r="A1628" s="12"/>
      <c r="B1628" s="12"/>
      <c r="C1628" s="12"/>
      <c r="D1628" s="13" t="s">
        <v>2157</v>
      </c>
      <c r="E1628" s="12"/>
      <c r="F1628" s="12"/>
      <c r="G1628" s="12"/>
    </row>
    <row r="1629" spans="1:7" x14ac:dyDescent="0.25">
      <c r="A1629" s="8" t="s">
        <v>2158</v>
      </c>
      <c r="B1629" s="9" t="s">
        <v>14</v>
      </c>
      <c r="C1629" s="9" t="s">
        <v>76</v>
      </c>
      <c r="D1629" s="13" t="s">
        <v>2159</v>
      </c>
      <c r="E1629" s="10">
        <v>16</v>
      </c>
      <c r="F1629" s="10">
        <v>100.02</v>
      </c>
      <c r="G1629" s="11">
        <f>ROUND(E1629*F1629,2)</f>
        <v>1600.32</v>
      </c>
    </row>
    <row r="1630" spans="1:7" ht="78.75" x14ac:dyDescent="0.25">
      <c r="A1630" s="12"/>
      <c r="B1630" s="12"/>
      <c r="C1630" s="12"/>
      <c r="D1630" s="13" t="s">
        <v>2160</v>
      </c>
      <c r="E1630" s="12"/>
      <c r="F1630" s="12"/>
      <c r="G1630" s="12"/>
    </row>
    <row r="1631" spans="1:7" x14ac:dyDescent="0.25">
      <c r="A1631" s="8" t="s">
        <v>2161</v>
      </c>
      <c r="B1631" s="9" t="s">
        <v>14</v>
      </c>
      <c r="C1631" s="9" t="s">
        <v>34</v>
      </c>
      <c r="D1631" s="13" t="s">
        <v>2162</v>
      </c>
      <c r="E1631" s="10">
        <v>45.23</v>
      </c>
      <c r="F1631" s="10">
        <v>42.01</v>
      </c>
      <c r="G1631" s="11">
        <f>ROUND(E1631*F1631,2)</f>
        <v>1900.11</v>
      </c>
    </row>
    <row r="1632" spans="1:7" ht="135" x14ac:dyDescent="0.25">
      <c r="A1632" s="12"/>
      <c r="B1632" s="12"/>
      <c r="C1632" s="12"/>
      <c r="D1632" s="13" t="s">
        <v>2163</v>
      </c>
      <c r="E1632" s="12"/>
      <c r="F1632" s="12"/>
      <c r="G1632" s="12"/>
    </row>
    <row r="1633" spans="1:7" x14ac:dyDescent="0.25">
      <c r="A1633" s="8" t="s">
        <v>2164</v>
      </c>
      <c r="B1633" s="9" t="s">
        <v>14</v>
      </c>
      <c r="C1633" s="9" t="s">
        <v>18</v>
      </c>
      <c r="D1633" s="13" t="s">
        <v>2165</v>
      </c>
      <c r="E1633" s="10">
        <v>19</v>
      </c>
      <c r="F1633" s="10">
        <v>40.81</v>
      </c>
      <c r="G1633" s="11">
        <f>ROUND(E1633*F1633,2)</f>
        <v>775.39</v>
      </c>
    </row>
    <row r="1634" spans="1:7" ht="236.25" x14ac:dyDescent="0.25">
      <c r="A1634" s="12"/>
      <c r="B1634" s="12"/>
      <c r="C1634" s="12"/>
      <c r="D1634" s="13" t="s">
        <v>2166</v>
      </c>
      <c r="E1634" s="12"/>
      <c r="F1634" s="12"/>
      <c r="G1634" s="12"/>
    </row>
    <row r="1635" spans="1:7" x14ac:dyDescent="0.25">
      <c r="A1635" s="8" t="s">
        <v>2167</v>
      </c>
      <c r="B1635" s="9" t="s">
        <v>14</v>
      </c>
      <c r="C1635" s="9" t="s">
        <v>18</v>
      </c>
      <c r="D1635" s="13" t="s">
        <v>2168</v>
      </c>
      <c r="E1635" s="10">
        <v>1</v>
      </c>
      <c r="F1635" s="10">
        <v>4042.83</v>
      </c>
      <c r="G1635" s="11">
        <f>ROUND(E1635*F1635,2)</f>
        <v>4042.83</v>
      </c>
    </row>
    <row r="1636" spans="1:7" ht="180" x14ac:dyDescent="0.25">
      <c r="A1636" s="12"/>
      <c r="B1636" s="12"/>
      <c r="C1636" s="12"/>
      <c r="D1636" s="13" t="s">
        <v>2169</v>
      </c>
      <c r="E1636" s="12"/>
      <c r="F1636" s="12"/>
      <c r="G1636" s="12"/>
    </row>
    <row r="1637" spans="1:7" x14ac:dyDescent="0.25">
      <c r="A1637" s="8" t="s">
        <v>2170</v>
      </c>
      <c r="B1637" s="9" t="s">
        <v>14</v>
      </c>
      <c r="C1637" s="9" t="s">
        <v>18</v>
      </c>
      <c r="D1637" s="13" t="s">
        <v>2171</v>
      </c>
      <c r="E1637" s="10">
        <v>5</v>
      </c>
      <c r="F1637" s="10">
        <v>1050</v>
      </c>
      <c r="G1637" s="11">
        <f>ROUND(E1637*F1637,2)</f>
        <v>5250</v>
      </c>
    </row>
    <row r="1638" spans="1:7" ht="45" x14ac:dyDescent="0.25">
      <c r="A1638" s="12"/>
      <c r="B1638" s="12"/>
      <c r="C1638" s="12"/>
      <c r="D1638" s="13" t="s">
        <v>2172</v>
      </c>
      <c r="E1638" s="12"/>
      <c r="F1638" s="12"/>
      <c r="G1638" s="12"/>
    </row>
    <row r="1639" spans="1:7" x14ac:dyDescent="0.25">
      <c r="A1639" s="12"/>
      <c r="B1639" s="12"/>
      <c r="C1639" s="12"/>
      <c r="D1639" s="23" t="s">
        <v>2173</v>
      </c>
      <c r="E1639" s="10">
        <v>1</v>
      </c>
      <c r="F1639" s="15">
        <f>G1627+G1629+G1631+G1633+G1635+G1637</f>
        <v>14588.81</v>
      </c>
      <c r="G1639" s="15">
        <f>ROUND(E1639*F1639,2)</f>
        <v>14588.81</v>
      </c>
    </row>
    <row r="1640" spans="1:7" ht="0.95" customHeight="1" x14ac:dyDescent="0.25">
      <c r="A1640" s="16"/>
      <c r="B1640" s="16"/>
      <c r="C1640" s="16"/>
      <c r="D1640" s="24"/>
      <c r="E1640" s="16"/>
      <c r="F1640" s="16"/>
      <c r="G1640" s="16"/>
    </row>
    <row r="1641" spans="1:7" x14ac:dyDescent="0.25">
      <c r="A1641" s="17" t="s">
        <v>2174</v>
      </c>
      <c r="B1641" s="17" t="s">
        <v>10</v>
      </c>
      <c r="C1641" s="17" t="s">
        <v>11</v>
      </c>
      <c r="D1641" s="25" t="s">
        <v>2175</v>
      </c>
      <c r="E1641" s="18">
        <f>E1644</f>
        <v>1</v>
      </c>
      <c r="F1641" s="18">
        <f>F1644</f>
        <v>6000</v>
      </c>
      <c r="G1641" s="18">
        <f>G1644</f>
        <v>6000</v>
      </c>
    </row>
    <row r="1642" spans="1:7" x14ac:dyDescent="0.25">
      <c r="A1642" s="8" t="s">
        <v>2176</v>
      </c>
      <c r="B1642" s="9" t="s">
        <v>14</v>
      </c>
      <c r="C1642" s="9" t="s">
        <v>388</v>
      </c>
      <c r="D1642" s="13" t="s">
        <v>2177</v>
      </c>
      <c r="E1642" s="10">
        <v>1</v>
      </c>
      <c r="F1642" s="10">
        <v>6000</v>
      </c>
      <c r="G1642" s="11">
        <f>ROUND(E1642*F1642,2)</f>
        <v>6000</v>
      </c>
    </row>
    <row r="1643" spans="1:7" ht="146.25" x14ac:dyDescent="0.25">
      <c r="A1643" s="12"/>
      <c r="B1643" s="12"/>
      <c r="C1643" s="12"/>
      <c r="D1643" s="13" t="s">
        <v>2178</v>
      </c>
      <c r="E1643" s="12"/>
      <c r="F1643" s="12"/>
      <c r="G1643" s="12"/>
    </row>
    <row r="1644" spans="1:7" x14ac:dyDescent="0.25">
      <c r="A1644" s="12"/>
      <c r="B1644" s="12"/>
      <c r="C1644" s="12"/>
      <c r="D1644" s="23" t="s">
        <v>2179</v>
      </c>
      <c r="E1644" s="10">
        <v>1</v>
      </c>
      <c r="F1644" s="15">
        <f>G1642</f>
        <v>6000</v>
      </c>
      <c r="G1644" s="15">
        <f>ROUND(E1644*F1644,2)</f>
        <v>6000</v>
      </c>
    </row>
    <row r="1645" spans="1:7" ht="0.95" customHeight="1" x14ac:dyDescent="0.25">
      <c r="A1645" s="16"/>
      <c r="B1645" s="16"/>
      <c r="C1645" s="16"/>
      <c r="D1645" s="24"/>
      <c r="E1645" s="16"/>
      <c r="F1645" s="16"/>
      <c r="G1645" s="16"/>
    </row>
    <row r="1646" spans="1:7" x14ac:dyDescent="0.25">
      <c r="A1646" s="17" t="s">
        <v>2180</v>
      </c>
      <c r="B1646" s="17" t="s">
        <v>10</v>
      </c>
      <c r="C1646" s="17" t="s">
        <v>11</v>
      </c>
      <c r="D1646" s="25" t="s">
        <v>2181</v>
      </c>
      <c r="E1646" s="18">
        <f>E1649</f>
        <v>1</v>
      </c>
      <c r="F1646" s="18">
        <f>F1649</f>
        <v>5100</v>
      </c>
      <c r="G1646" s="18">
        <f>G1649</f>
        <v>5100</v>
      </c>
    </row>
    <row r="1647" spans="1:7" x14ac:dyDescent="0.25">
      <c r="A1647" s="8" t="s">
        <v>2182</v>
      </c>
      <c r="B1647" s="9" t="s">
        <v>14</v>
      </c>
      <c r="C1647" s="9" t="s">
        <v>388</v>
      </c>
      <c r="D1647" s="13" t="s">
        <v>2183</v>
      </c>
      <c r="E1647" s="10">
        <v>1</v>
      </c>
      <c r="F1647" s="10">
        <v>5100</v>
      </c>
      <c r="G1647" s="11">
        <f>ROUND(E1647*F1647,2)</f>
        <v>5100</v>
      </c>
    </row>
    <row r="1648" spans="1:7" ht="191.25" x14ac:dyDescent="0.25">
      <c r="A1648" s="12"/>
      <c r="B1648" s="12"/>
      <c r="C1648" s="12"/>
      <c r="D1648" s="13" t="s">
        <v>2184</v>
      </c>
      <c r="E1648" s="12"/>
      <c r="F1648" s="12"/>
      <c r="G1648" s="12"/>
    </row>
    <row r="1649" spans="1:7" x14ac:dyDescent="0.25">
      <c r="A1649" s="12"/>
      <c r="B1649" s="12"/>
      <c r="C1649" s="12"/>
      <c r="D1649" s="23" t="s">
        <v>2185</v>
      </c>
      <c r="E1649" s="10">
        <v>1</v>
      </c>
      <c r="F1649" s="15">
        <f>G1647</f>
        <v>5100</v>
      </c>
      <c r="G1649" s="15">
        <f>ROUND(E1649*F1649,2)</f>
        <v>5100</v>
      </c>
    </row>
    <row r="1650" spans="1:7" ht="0.95" customHeight="1" x14ac:dyDescent="0.25">
      <c r="A1650" s="16"/>
      <c r="B1650" s="16"/>
      <c r="C1650" s="16"/>
      <c r="D1650" s="24"/>
      <c r="E1650" s="16"/>
      <c r="F1650" s="16"/>
      <c r="G1650" s="16"/>
    </row>
    <row r="1651" spans="1:7" x14ac:dyDescent="0.25">
      <c r="A1651" s="17" t="s">
        <v>2186</v>
      </c>
      <c r="B1651" s="17" t="s">
        <v>10</v>
      </c>
      <c r="C1651" s="17" t="s">
        <v>11</v>
      </c>
      <c r="D1651" s="25" t="s">
        <v>2187</v>
      </c>
      <c r="E1651" s="18">
        <f>E1654</f>
        <v>1</v>
      </c>
      <c r="F1651" s="18">
        <f>F1654</f>
        <v>3510</v>
      </c>
      <c r="G1651" s="18">
        <f>G1654</f>
        <v>3510</v>
      </c>
    </row>
    <row r="1652" spans="1:7" x14ac:dyDescent="0.25">
      <c r="A1652" s="8" t="s">
        <v>2188</v>
      </c>
      <c r="B1652" s="9" t="s">
        <v>14</v>
      </c>
      <c r="C1652" s="9" t="s">
        <v>388</v>
      </c>
      <c r="D1652" s="13" t="s">
        <v>2189</v>
      </c>
      <c r="E1652" s="10">
        <v>9</v>
      </c>
      <c r="F1652" s="10">
        <v>390</v>
      </c>
      <c r="G1652" s="11">
        <f>ROUND(E1652*F1652,2)</f>
        <v>3510</v>
      </c>
    </row>
    <row r="1653" spans="1:7" ht="247.5" x14ac:dyDescent="0.25">
      <c r="A1653" s="12"/>
      <c r="B1653" s="12"/>
      <c r="C1653" s="12"/>
      <c r="D1653" s="13" t="s">
        <v>2190</v>
      </c>
      <c r="E1653" s="12"/>
      <c r="F1653" s="12"/>
      <c r="G1653" s="12"/>
    </row>
    <row r="1654" spans="1:7" x14ac:dyDescent="0.25">
      <c r="A1654" s="12"/>
      <c r="B1654" s="12"/>
      <c r="C1654" s="12"/>
      <c r="D1654" s="23" t="s">
        <v>2191</v>
      </c>
      <c r="E1654" s="10">
        <v>1</v>
      </c>
      <c r="F1654" s="15">
        <f>G1652</f>
        <v>3510</v>
      </c>
      <c r="G1654" s="15">
        <f>ROUND(E1654*F1654,2)</f>
        <v>3510</v>
      </c>
    </row>
    <row r="1655" spans="1:7" ht="0.95" customHeight="1" x14ac:dyDescent="0.25">
      <c r="A1655" s="16"/>
      <c r="B1655" s="16"/>
      <c r="C1655" s="16"/>
      <c r="D1655" s="24"/>
      <c r="E1655" s="16"/>
      <c r="F1655" s="16"/>
      <c r="G1655" s="16"/>
    </row>
    <row r="1656" spans="1:7" x14ac:dyDescent="0.25">
      <c r="A1656" s="12"/>
      <c r="B1656" s="12"/>
      <c r="C1656" s="12"/>
      <c r="D1656" s="23" t="s">
        <v>2192</v>
      </c>
      <c r="E1656" s="14">
        <v>1</v>
      </c>
      <c r="F1656" s="15">
        <f>G1600+G1609+G1626+G1641+G1646+G1651</f>
        <v>32611.74</v>
      </c>
      <c r="G1656" s="15">
        <f>ROUND(E1656*F1656,2)</f>
        <v>32611.74</v>
      </c>
    </row>
    <row r="1657" spans="1:7" ht="0.95" customHeight="1" x14ac:dyDescent="0.25">
      <c r="A1657" s="16"/>
      <c r="B1657" s="16"/>
      <c r="C1657" s="16"/>
      <c r="D1657" s="24"/>
      <c r="E1657" s="16"/>
      <c r="F1657" s="16"/>
      <c r="G1657" s="16"/>
    </row>
    <row r="1658" spans="1:7" x14ac:dyDescent="0.25">
      <c r="A1658" s="5" t="s">
        <v>2193</v>
      </c>
      <c r="B1658" s="5" t="s">
        <v>10</v>
      </c>
      <c r="C1658" s="5" t="s">
        <v>11</v>
      </c>
      <c r="D1658" s="22" t="s">
        <v>2194</v>
      </c>
      <c r="E1658" s="6">
        <f>E1669</f>
        <v>1</v>
      </c>
      <c r="F1658" s="7">
        <f>F1669</f>
        <v>16619.099999999999</v>
      </c>
      <c r="G1658" s="7">
        <f>G1669</f>
        <v>16619.099999999999</v>
      </c>
    </row>
    <row r="1659" spans="1:7" x14ac:dyDescent="0.25">
      <c r="A1659" s="8" t="s">
        <v>2195</v>
      </c>
      <c r="B1659" s="9" t="s">
        <v>14</v>
      </c>
      <c r="C1659" s="9" t="s">
        <v>159</v>
      </c>
      <c r="D1659" s="13" t="s">
        <v>2196</v>
      </c>
      <c r="E1659" s="10">
        <v>1</v>
      </c>
      <c r="F1659" s="10">
        <v>6061.11</v>
      </c>
      <c r="G1659" s="11">
        <f>ROUND(E1659*F1659,2)</f>
        <v>6061.11</v>
      </c>
    </row>
    <row r="1660" spans="1:7" ht="123.75" x14ac:dyDescent="0.25">
      <c r="A1660" s="12"/>
      <c r="B1660" s="12"/>
      <c r="C1660" s="12"/>
      <c r="D1660" s="13" t="s">
        <v>2197</v>
      </c>
      <c r="E1660" s="12"/>
      <c r="F1660" s="12"/>
      <c r="G1660" s="12"/>
    </row>
    <row r="1661" spans="1:7" ht="22.5" x14ac:dyDescent="0.25">
      <c r="A1661" s="8" t="s">
        <v>2198</v>
      </c>
      <c r="B1661" s="9" t="s">
        <v>14</v>
      </c>
      <c r="C1661" s="9" t="s">
        <v>388</v>
      </c>
      <c r="D1661" s="13" t="s">
        <v>2199</v>
      </c>
      <c r="E1661" s="10">
        <v>210</v>
      </c>
      <c r="F1661" s="10">
        <v>15.8</v>
      </c>
      <c r="G1661" s="11">
        <f>ROUND(E1661*F1661,2)</f>
        <v>3318</v>
      </c>
    </row>
    <row r="1662" spans="1:7" ht="112.5" x14ac:dyDescent="0.25">
      <c r="A1662" s="12"/>
      <c r="B1662" s="12"/>
      <c r="C1662" s="12"/>
      <c r="D1662" s="13" t="s">
        <v>2200</v>
      </c>
      <c r="E1662" s="12"/>
      <c r="F1662" s="12"/>
      <c r="G1662" s="12"/>
    </row>
    <row r="1663" spans="1:7" ht="22.5" x14ac:dyDescent="0.25">
      <c r="A1663" s="8" t="s">
        <v>2201</v>
      </c>
      <c r="B1663" s="9" t="s">
        <v>14</v>
      </c>
      <c r="C1663" s="9" t="s">
        <v>388</v>
      </c>
      <c r="D1663" s="13" t="s">
        <v>2202</v>
      </c>
      <c r="E1663" s="10">
        <v>37</v>
      </c>
      <c r="F1663" s="10">
        <v>52.03</v>
      </c>
      <c r="G1663" s="11">
        <f>ROUND(E1663*F1663,2)</f>
        <v>1925.11</v>
      </c>
    </row>
    <row r="1664" spans="1:7" ht="33.75" x14ac:dyDescent="0.25">
      <c r="A1664" s="12"/>
      <c r="B1664" s="12"/>
      <c r="C1664" s="12"/>
      <c r="D1664" s="13" t="s">
        <v>2203</v>
      </c>
      <c r="E1664" s="12"/>
      <c r="F1664" s="12"/>
      <c r="G1664" s="12"/>
    </row>
    <row r="1665" spans="1:7" ht="22.5" x14ac:dyDescent="0.25">
      <c r="A1665" s="8" t="s">
        <v>2204</v>
      </c>
      <c r="B1665" s="9" t="s">
        <v>14</v>
      </c>
      <c r="C1665" s="9" t="s">
        <v>388</v>
      </c>
      <c r="D1665" s="13" t="s">
        <v>2205</v>
      </c>
      <c r="E1665" s="10">
        <v>1</v>
      </c>
      <c r="F1665" s="10">
        <v>3965.18</v>
      </c>
      <c r="G1665" s="11">
        <f>ROUND(E1665*F1665,2)</f>
        <v>3965.18</v>
      </c>
    </row>
    <row r="1666" spans="1:7" ht="56.25" x14ac:dyDescent="0.25">
      <c r="A1666" s="12"/>
      <c r="B1666" s="12"/>
      <c r="C1666" s="12"/>
      <c r="D1666" s="13" t="s">
        <v>2206</v>
      </c>
      <c r="E1666" s="12"/>
      <c r="F1666" s="12"/>
      <c r="G1666" s="12"/>
    </row>
    <row r="1667" spans="1:7" ht="33.75" x14ac:dyDescent="0.25">
      <c r="A1667" s="8" t="s">
        <v>2207</v>
      </c>
      <c r="B1667" s="9" t="s">
        <v>14</v>
      </c>
      <c r="C1667" s="9" t="s">
        <v>388</v>
      </c>
      <c r="D1667" s="13" t="s">
        <v>2208</v>
      </c>
      <c r="E1667" s="10">
        <v>15</v>
      </c>
      <c r="F1667" s="10">
        <v>89.98</v>
      </c>
      <c r="G1667" s="11">
        <f>ROUND(E1667*F1667,2)</f>
        <v>1349.7</v>
      </c>
    </row>
    <row r="1668" spans="1:7" ht="90" x14ac:dyDescent="0.25">
      <c r="A1668" s="12"/>
      <c r="B1668" s="12"/>
      <c r="C1668" s="12"/>
      <c r="D1668" s="13" t="s">
        <v>2209</v>
      </c>
      <c r="E1668" s="12"/>
      <c r="F1668" s="12"/>
      <c r="G1668" s="12"/>
    </row>
    <row r="1669" spans="1:7" x14ac:dyDescent="0.25">
      <c r="A1669" s="12"/>
      <c r="B1669" s="12"/>
      <c r="C1669" s="12"/>
      <c r="D1669" s="23" t="s">
        <v>2210</v>
      </c>
      <c r="E1669" s="14">
        <v>1</v>
      </c>
      <c r="F1669" s="15">
        <f>G1659+G1661+G1663+G1665+G1667</f>
        <v>16619.099999999999</v>
      </c>
      <c r="G1669" s="15">
        <f>ROUND(E1669*F1669,2)</f>
        <v>16619.099999999999</v>
      </c>
    </row>
    <row r="1670" spans="1:7" ht="0.95" customHeight="1" x14ac:dyDescent="0.25">
      <c r="A1670" s="16"/>
      <c r="B1670" s="16"/>
      <c r="C1670" s="16"/>
      <c r="D1670" s="24"/>
      <c r="E1670" s="16"/>
      <c r="F1670" s="16"/>
      <c r="G1670" s="16"/>
    </row>
    <row r="1671" spans="1:7" x14ac:dyDescent="0.25">
      <c r="A1671" s="5" t="s">
        <v>2211</v>
      </c>
      <c r="B1671" s="5" t="s">
        <v>10</v>
      </c>
      <c r="C1671" s="5" t="s">
        <v>11</v>
      </c>
      <c r="D1671" s="22" t="s">
        <v>2212</v>
      </c>
      <c r="E1671" s="6">
        <f>E1674</f>
        <v>1</v>
      </c>
      <c r="F1671" s="7">
        <f>F1674</f>
        <v>18120.98</v>
      </c>
      <c r="G1671" s="7">
        <f>G1674</f>
        <v>18120.98</v>
      </c>
    </row>
    <row r="1672" spans="1:7" x14ac:dyDescent="0.25">
      <c r="A1672" s="8" t="s">
        <v>2213</v>
      </c>
      <c r="B1672" s="9" t="s">
        <v>14</v>
      </c>
      <c r="C1672" s="9" t="s">
        <v>159</v>
      </c>
      <c r="D1672" s="13" t="s">
        <v>2214</v>
      </c>
      <c r="E1672" s="10">
        <v>1</v>
      </c>
      <c r="F1672" s="10">
        <v>18120.98</v>
      </c>
      <c r="G1672" s="11">
        <f>ROUND(E1672*F1672,2)</f>
        <v>18120.98</v>
      </c>
    </row>
    <row r="1673" spans="1:7" ht="191.25" x14ac:dyDescent="0.25">
      <c r="A1673" s="12"/>
      <c r="B1673" s="12"/>
      <c r="C1673" s="12"/>
      <c r="D1673" s="13" t="s">
        <v>2215</v>
      </c>
      <c r="E1673" s="12"/>
      <c r="F1673" s="12"/>
      <c r="G1673" s="12"/>
    </row>
    <row r="1674" spans="1:7" x14ac:dyDescent="0.25">
      <c r="A1674" s="12"/>
      <c r="B1674" s="12"/>
      <c r="C1674" s="12"/>
      <c r="D1674" s="23" t="s">
        <v>2216</v>
      </c>
      <c r="E1674" s="14">
        <v>1</v>
      </c>
      <c r="F1674" s="15">
        <f>G1672</f>
        <v>18120.98</v>
      </c>
      <c r="G1674" s="15">
        <f>ROUND(E1674*F1674,2)</f>
        <v>18120.98</v>
      </c>
    </row>
    <row r="1675" spans="1:7" ht="0.95" customHeight="1" x14ac:dyDescent="0.25">
      <c r="A1675" s="16"/>
      <c r="B1675" s="16"/>
      <c r="C1675" s="16"/>
      <c r="D1675" s="24"/>
      <c r="E1675" s="16"/>
      <c r="F1675" s="16"/>
      <c r="G1675" s="16"/>
    </row>
    <row r="1676" spans="1:7" x14ac:dyDescent="0.25">
      <c r="A1676" s="5" t="s">
        <v>2217</v>
      </c>
      <c r="B1676" s="5" t="s">
        <v>10</v>
      </c>
      <c r="C1676" s="5" t="s">
        <v>11</v>
      </c>
      <c r="D1676" s="22" t="s">
        <v>2218</v>
      </c>
      <c r="E1676" s="6">
        <f>E1693</f>
        <v>1</v>
      </c>
      <c r="F1676" s="7">
        <f>F1693</f>
        <v>0</v>
      </c>
      <c r="G1676" s="7">
        <f>G1693</f>
        <v>0</v>
      </c>
    </row>
    <row r="1677" spans="1:7" ht="22.5" x14ac:dyDescent="0.25">
      <c r="A1677" s="8" t="s">
        <v>2219</v>
      </c>
      <c r="B1677" s="9" t="s">
        <v>14</v>
      </c>
      <c r="C1677" s="9" t="s">
        <v>18</v>
      </c>
      <c r="D1677" s="13" t="s">
        <v>2220</v>
      </c>
      <c r="E1677" s="10">
        <v>3</v>
      </c>
      <c r="F1677" s="10">
        <v>0</v>
      </c>
      <c r="G1677" s="11">
        <f>ROUND(E1677*F1677,2)</f>
        <v>0</v>
      </c>
    </row>
    <row r="1678" spans="1:7" ht="393.75" x14ac:dyDescent="0.25">
      <c r="A1678" s="12"/>
      <c r="B1678" s="12"/>
      <c r="C1678" s="12"/>
      <c r="D1678" s="13" t="s">
        <v>2221</v>
      </c>
      <c r="E1678" s="12"/>
      <c r="F1678" s="12"/>
      <c r="G1678" s="12"/>
    </row>
    <row r="1679" spans="1:7" ht="22.5" x14ac:dyDescent="0.25">
      <c r="A1679" s="8" t="s">
        <v>2222</v>
      </c>
      <c r="B1679" s="9" t="s">
        <v>14</v>
      </c>
      <c r="C1679" s="9" t="s">
        <v>18</v>
      </c>
      <c r="D1679" s="13" t="s">
        <v>2223</v>
      </c>
      <c r="E1679" s="10">
        <v>3</v>
      </c>
      <c r="F1679" s="10">
        <v>0</v>
      </c>
      <c r="G1679" s="11">
        <f>ROUND(E1679*F1679,2)</f>
        <v>0</v>
      </c>
    </row>
    <row r="1680" spans="1:7" ht="393.75" x14ac:dyDescent="0.25">
      <c r="A1680" s="12"/>
      <c r="B1680" s="12"/>
      <c r="C1680" s="12"/>
      <c r="D1680" s="13" t="s">
        <v>2224</v>
      </c>
      <c r="E1680" s="12"/>
      <c r="F1680" s="12"/>
      <c r="G1680" s="12"/>
    </row>
    <row r="1681" spans="1:7" ht="22.5" x14ac:dyDescent="0.25">
      <c r="A1681" s="8" t="s">
        <v>2225</v>
      </c>
      <c r="B1681" s="9" t="s">
        <v>14</v>
      </c>
      <c r="C1681" s="9" t="s">
        <v>18</v>
      </c>
      <c r="D1681" s="13" t="s">
        <v>2226</v>
      </c>
      <c r="E1681" s="10">
        <v>2</v>
      </c>
      <c r="F1681" s="10">
        <v>0</v>
      </c>
      <c r="G1681" s="11">
        <f>ROUND(E1681*F1681,2)</f>
        <v>0</v>
      </c>
    </row>
    <row r="1682" spans="1:7" ht="393.75" x14ac:dyDescent="0.25">
      <c r="A1682" s="12"/>
      <c r="B1682" s="12"/>
      <c r="C1682" s="12"/>
      <c r="D1682" s="13" t="s">
        <v>2227</v>
      </c>
      <c r="E1682" s="12"/>
      <c r="F1682" s="12"/>
      <c r="G1682" s="12"/>
    </row>
    <row r="1683" spans="1:7" ht="22.5" x14ac:dyDescent="0.25">
      <c r="A1683" s="8" t="s">
        <v>2228</v>
      </c>
      <c r="B1683" s="9" t="s">
        <v>14</v>
      </c>
      <c r="C1683" s="9" t="s">
        <v>18</v>
      </c>
      <c r="D1683" s="13" t="s">
        <v>2229</v>
      </c>
      <c r="E1683" s="10">
        <v>1</v>
      </c>
      <c r="F1683" s="10">
        <v>0</v>
      </c>
      <c r="G1683" s="11">
        <f>ROUND(E1683*F1683,2)</f>
        <v>0</v>
      </c>
    </row>
    <row r="1684" spans="1:7" ht="393.75" x14ac:dyDescent="0.25">
      <c r="A1684" s="12"/>
      <c r="B1684" s="12"/>
      <c r="C1684" s="12"/>
      <c r="D1684" s="13" t="s">
        <v>2230</v>
      </c>
      <c r="E1684" s="12"/>
      <c r="F1684" s="12"/>
      <c r="G1684" s="12"/>
    </row>
    <row r="1685" spans="1:7" ht="22.5" x14ac:dyDescent="0.25">
      <c r="A1685" s="8" t="s">
        <v>2231</v>
      </c>
      <c r="B1685" s="9" t="s">
        <v>14</v>
      </c>
      <c r="C1685" s="9" t="s">
        <v>18</v>
      </c>
      <c r="D1685" s="13" t="s">
        <v>2232</v>
      </c>
      <c r="E1685" s="10">
        <v>3</v>
      </c>
      <c r="F1685" s="10">
        <v>0</v>
      </c>
      <c r="G1685" s="11">
        <f>ROUND(E1685*F1685,2)</f>
        <v>0</v>
      </c>
    </row>
    <row r="1686" spans="1:7" ht="393.75" x14ac:dyDescent="0.25">
      <c r="A1686" s="12"/>
      <c r="B1686" s="12"/>
      <c r="C1686" s="12"/>
      <c r="D1686" s="13" t="s">
        <v>2233</v>
      </c>
      <c r="E1686" s="12"/>
      <c r="F1686" s="12"/>
      <c r="G1686" s="12"/>
    </row>
    <row r="1687" spans="1:7" ht="22.5" x14ac:dyDescent="0.25">
      <c r="A1687" s="8" t="s">
        <v>2234</v>
      </c>
      <c r="B1687" s="9" t="s">
        <v>14</v>
      </c>
      <c r="C1687" s="9" t="s">
        <v>18</v>
      </c>
      <c r="D1687" s="13" t="s">
        <v>2235</v>
      </c>
      <c r="E1687" s="10">
        <v>3</v>
      </c>
      <c r="F1687" s="10">
        <v>0</v>
      </c>
      <c r="G1687" s="11">
        <f>ROUND(E1687*F1687,2)</f>
        <v>0</v>
      </c>
    </row>
    <row r="1688" spans="1:7" ht="393.75" x14ac:dyDescent="0.25">
      <c r="A1688" s="12"/>
      <c r="B1688" s="12"/>
      <c r="C1688" s="12"/>
      <c r="D1688" s="13" t="s">
        <v>2236</v>
      </c>
      <c r="E1688" s="12"/>
      <c r="F1688" s="12"/>
      <c r="G1688" s="12"/>
    </row>
    <row r="1689" spans="1:7" ht="22.5" x14ac:dyDescent="0.25">
      <c r="A1689" s="8" t="s">
        <v>2237</v>
      </c>
      <c r="B1689" s="9" t="s">
        <v>14</v>
      </c>
      <c r="C1689" s="9" t="s">
        <v>18</v>
      </c>
      <c r="D1689" s="13" t="s">
        <v>2238</v>
      </c>
      <c r="E1689" s="10">
        <v>3</v>
      </c>
      <c r="F1689" s="10">
        <v>0</v>
      </c>
      <c r="G1689" s="11">
        <f>ROUND(E1689*F1689,2)</f>
        <v>0</v>
      </c>
    </row>
    <row r="1690" spans="1:7" ht="393.75" x14ac:dyDescent="0.25">
      <c r="A1690" s="12"/>
      <c r="B1690" s="12"/>
      <c r="C1690" s="12"/>
      <c r="D1690" s="13" t="s">
        <v>2239</v>
      </c>
      <c r="E1690" s="12"/>
      <c r="F1690" s="12"/>
      <c r="G1690" s="12"/>
    </row>
    <row r="1691" spans="1:7" ht="22.5" x14ac:dyDescent="0.25">
      <c r="A1691" s="8" t="s">
        <v>2240</v>
      </c>
      <c r="B1691" s="9" t="s">
        <v>14</v>
      </c>
      <c r="C1691" s="9" t="s">
        <v>18</v>
      </c>
      <c r="D1691" s="13" t="s">
        <v>2241</v>
      </c>
      <c r="E1691" s="10">
        <v>16</v>
      </c>
      <c r="F1691" s="10">
        <v>0</v>
      </c>
      <c r="G1691" s="11">
        <f>ROUND(E1691*F1691,2)</f>
        <v>0</v>
      </c>
    </row>
    <row r="1692" spans="1:7" ht="393.75" x14ac:dyDescent="0.25">
      <c r="A1692" s="12"/>
      <c r="B1692" s="12"/>
      <c r="C1692" s="12"/>
      <c r="D1692" s="13" t="s">
        <v>2242</v>
      </c>
      <c r="E1692" s="12"/>
      <c r="F1692" s="12"/>
      <c r="G1692" s="12"/>
    </row>
    <row r="1693" spans="1:7" x14ac:dyDescent="0.25">
      <c r="A1693" s="12"/>
      <c r="B1693" s="12"/>
      <c r="C1693" s="12"/>
      <c r="D1693" s="23" t="s">
        <v>2243</v>
      </c>
      <c r="E1693" s="14">
        <v>1</v>
      </c>
      <c r="F1693" s="15">
        <f>G1677+G1679+G1681+G1683+G1685+G1687+G1689+G1691</f>
        <v>0</v>
      </c>
      <c r="G1693" s="15">
        <f>ROUND(E1693*F1693,2)</f>
        <v>0</v>
      </c>
    </row>
    <row r="1694" spans="1:7" ht="0.95" customHeight="1" x14ac:dyDescent="0.25">
      <c r="A1694" s="16"/>
      <c r="B1694" s="16"/>
      <c r="C1694" s="16"/>
      <c r="D1694" s="24"/>
      <c r="E1694" s="16"/>
      <c r="F1694" s="16"/>
      <c r="G1694" s="16"/>
    </row>
    <row r="1695" spans="1:7" x14ac:dyDescent="0.25">
      <c r="A1695" s="12"/>
      <c r="B1695" s="12"/>
      <c r="C1695" s="12"/>
      <c r="D1695" s="23" t="s">
        <v>2244</v>
      </c>
      <c r="E1695" s="14">
        <v>1</v>
      </c>
      <c r="F1695" s="15">
        <f>G4+G43+G80+G193+G237+G266+G401+G424+G443+G480+G533+G576+G595+G600+G663+G710+G749+G798+G803+G872+G950+G974+G1061+G1147+G1318+G1373+G1398+G1560+G1592+G1599+G1658+G1671+G1676</f>
        <v>1668767.11</v>
      </c>
      <c r="G1695" s="15">
        <f>ROUND(E1695*F1695,2)</f>
        <v>1668767.11</v>
      </c>
    </row>
    <row r="1696" spans="1:7" ht="0.95" customHeight="1" x14ac:dyDescent="0.25">
      <c r="A1696" s="16"/>
      <c r="B1696" s="16"/>
      <c r="C1696" s="16"/>
      <c r="D1696" s="24"/>
      <c r="E1696" s="16"/>
      <c r="F1696" s="16"/>
      <c r="G1696" s="16"/>
    </row>
  </sheetData>
  <dataValidations count="1">
    <dataValidation type="list" allowBlank="1" showInputMessage="1" showErrorMessage="1" sqref="B4:B1696" xr:uid="{574C52B4-947C-4C9C-A7A6-071AA6BEA8A9}">
      <formula1>"Capítulo,Partida,Mano de obra,Maquinaria,Material,Otros,Tarea,"</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dc:creator>
  <cp:lastModifiedBy>Marti</cp:lastModifiedBy>
  <dcterms:created xsi:type="dcterms:W3CDTF">2021-04-28T11:53:23Z</dcterms:created>
  <dcterms:modified xsi:type="dcterms:W3CDTF">2021-04-28T11:54:21Z</dcterms:modified>
</cp:coreProperties>
</file>