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som\Projectes\005 - Campus Pedralbes\FARMACIA ANNEX-----CP18\02 - Edifici-A\014 - Planta Baixa - Ampliacio Estabulari\01 - PROJECTE\"/>
    </mc:Choice>
  </mc:AlternateContent>
  <bookViews>
    <workbookView xWindow="0" yWindow="0" windowWidth="21570" windowHeight="10215"/>
  </bookViews>
  <sheets>
    <sheet name="Full1" sheetId="1" r:id="rId1"/>
  </sheet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17" i="1" l="1"/>
  <c r="G134" i="1"/>
  <c r="G132" i="1"/>
  <c r="G130" i="1"/>
  <c r="G128" i="1"/>
  <c r="G126" i="1"/>
  <c r="G124" i="1"/>
  <c r="G122" i="1"/>
  <c r="G120" i="1"/>
  <c r="G118" i="1"/>
  <c r="F136" i="1" s="1"/>
  <c r="E100" i="1"/>
  <c r="G113" i="1"/>
  <c r="G111" i="1"/>
  <c r="G109" i="1"/>
  <c r="G107" i="1"/>
  <c r="G105" i="1"/>
  <c r="F115" i="1" s="1"/>
  <c r="G103" i="1"/>
  <c r="G101" i="1"/>
  <c r="E81" i="1"/>
  <c r="G96" i="1"/>
  <c r="G94" i="1"/>
  <c r="G92" i="1"/>
  <c r="G90" i="1"/>
  <c r="G88" i="1"/>
  <c r="G86" i="1"/>
  <c r="G84" i="1"/>
  <c r="G82" i="1"/>
  <c r="F98" i="1" s="1"/>
  <c r="E66" i="1"/>
  <c r="G77" i="1"/>
  <c r="G75" i="1"/>
  <c r="G73" i="1"/>
  <c r="G71" i="1"/>
  <c r="F79" i="1" s="1"/>
  <c r="G69" i="1"/>
  <c r="G67" i="1"/>
  <c r="E33" i="1"/>
  <c r="G62" i="1"/>
  <c r="G60" i="1"/>
  <c r="G58" i="1"/>
  <c r="G56" i="1"/>
  <c r="G54" i="1"/>
  <c r="G52" i="1"/>
  <c r="G50" i="1"/>
  <c r="G48" i="1"/>
  <c r="G46" i="1"/>
  <c r="G44" i="1"/>
  <c r="G42" i="1"/>
  <c r="G40" i="1"/>
  <c r="G38" i="1"/>
  <c r="F64" i="1" s="1"/>
  <c r="G36" i="1"/>
  <c r="G34" i="1"/>
  <c r="E4" i="1"/>
  <c r="G29" i="1"/>
  <c r="G27" i="1"/>
  <c r="G25" i="1"/>
  <c r="G23" i="1"/>
  <c r="G21" i="1"/>
  <c r="G19" i="1"/>
  <c r="G17" i="1"/>
  <c r="G15" i="1"/>
  <c r="G13" i="1"/>
  <c r="G11" i="1"/>
  <c r="G9" i="1"/>
  <c r="G7" i="1"/>
  <c r="G5" i="1"/>
  <c r="F31" i="1" s="1"/>
  <c r="G98" i="1" l="1"/>
  <c r="G81" i="1" s="1"/>
  <c r="F81" i="1"/>
  <c r="G136" i="1"/>
  <c r="G117" i="1" s="1"/>
  <c r="F117" i="1"/>
  <c r="G31" i="1"/>
  <c r="G4" i="1" s="1"/>
  <c r="F4" i="1"/>
  <c r="F33" i="1"/>
  <c r="G64" i="1"/>
  <c r="G33" i="1" s="1"/>
  <c r="F66" i="1"/>
  <c r="G79" i="1"/>
  <c r="G66" i="1" s="1"/>
  <c r="G115" i="1"/>
  <c r="G100" i="1" s="1"/>
  <c r="F100" i="1"/>
  <c r="F138" i="1" l="1"/>
  <c r="G138" i="1" s="1"/>
</calcChain>
</file>

<file path=xl/comments1.xml><?xml version="1.0" encoding="utf-8"?>
<comments xmlns="http://schemas.openxmlformats.org/spreadsheetml/2006/main">
  <authors>
    <author>Martina Serrano Catalan</author>
  </authors>
  <commentList>
    <comment ref="A3" authorId="0" shapeId="0">
      <text>
        <r>
          <rPr>
            <b/>
            <sz val="9"/>
            <color indexed="81"/>
            <rFont val="Tahoma"/>
            <family val="2"/>
          </rPr>
          <t>Codi del concepte. Veure colors en "Entorn de treball: Aparença"</t>
        </r>
      </text>
    </comment>
    <comment ref="B3" authorId="0" shapeId="0">
      <text>
        <r>
          <rPr>
            <b/>
            <sz val="9"/>
            <color indexed="81"/>
            <rFont val="Tahoma"/>
            <family val="2"/>
          </rPr>
          <t>Naturalesa o tipus de concepte, veure els tipus en la línia d’estat amb el menú emergent sobre l’icona de naturaleses</t>
        </r>
      </text>
    </comment>
    <comment ref="C3" authorId="0" shapeId="0">
      <text>
        <r>
          <rPr>
            <b/>
            <sz val="9"/>
            <color indexed="81"/>
            <rFont val="Tahoma"/>
            <family val="2"/>
          </rPr>
          <t>Unitat principal de mesura del concepte</t>
        </r>
      </text>
    </comment>
    <comment ref="D3" authorId="0" shapeId="0">
      <text>
        <r>
          <rPr>
            <b/>
            <sz val="9"/>
            <color indexed="81"/>
            <rFont val="Tahoma"/>
            <family val="2"/>
          </rPr>
          <t>Descripció curta del concepte</t>
        </r>
      </text>
    </comment>
    <comment ref="E3" authorId="0" shapeId="0">
      <text>
        <r>
          <rPr>
            <b/>
            <sz val="9"/>
            <color indexed="81"/>
            <rFont val="Tahoma"/>
            <family val="2"/>
          </rPr>
          <t>Rendiment o quantitat pressupostada</t>
        </r>
      </text>
    </comment>
    <comment ref="F3" authorId="0" shapeId="0">
      <text>
        <r>
          <rPr>
            <b/>
            <sz val="9"/>
            <color indexed="81"/>
            <rFont val="Tahoma"/>
            <family val="2"/>
          </rPr>
          <t>Preu unitari en el pressupost</t>
        </r>
      </text>
    </comment>
    <comment ref="G3" authorId="0" shapeId="0">
      <text>
        <r>
          <rPr>
            <b/>
            <sz val="9"/>
            <color indexed="81"/>
            <rFont val="Tahoma"/>
            <family val="2"/>
          </rPr>
          <t>Import del pressupost</t>
        </r>
      </text>
    </comment>
  </commentList>
</comments>
</file>

<file path=xl/sharedStrings.xml><?xml version="1.0" encoding="utf-8"?>
<sst xmlns="http://schemas.openxmlformats.org/spreadsheetml/2006/main" count="330" uniqueCount="210">
  <si>
    <t>AMPLIACIÓ DE L'ESTABULARI DE LA FACULTAT DE FARMÀCIA</t>
  </si>
  <si>
    <t>Pressupost</t>
  </si>
  <si>
    <t>Código</t>
  </si>
  <si>
    <t>Nat</t>
  </si>
  <si>
    <t>Ud</t>
  </si>
  <si>
    <t>Resumen</t>
  </si>
  <si>
    <t>CanPres</t>
  </si>
  <si>
    <t>Pres</t>
  </si>
  <si>
    <t>ImpPres</t>
  </si>
  <si>
    <t>PSE01</t>
  </si>
  <si>
    <t>Capítol</t>
  </si>
  <si>
    <t/>
  </si>
  <si>
    <t>ENDERROCS</t>
  </si>
  <si>
    <t>E010010</t>
  </si>
  <si>
    <t>Partida</t>
  </si>
  <si>
    <t>m2</t>
  </si>
  <si>
    <t>Desmuntatge de cel ras</t>
  </si>
  <si>
    <t xml:space="preserve">Desmuntatge de cel ras continu de guix laminat o registrable de plaques tipus viníliques o de fibres minerals, sistema desmuntable amb entramat ocult per mitjans manuals i carrega de runes sobre contenidor situat al carrer.
Tot segons normativa d'aplicació i/o plànols de projecte incloent els materials, treballs i mitjans auxiliars necessàris per l'execució de la partida.
</t>
  </si>
  <si>
    <t>E010012</t>
  </si>
  <si>
    <t>Desmuntatge i posterior muntatge de cel ras existent</t>
  </si>
  <si>
    <t xml:space="preserve">Desmuntatge de cel ras registrable de plaques tipus viníliques o de fibres minerals, emmagatzematge i posterior col·locació. Inclosa la reposició de plaques que es trenquin al executar aquesta partida.
Tot segons normativa d'aplicació i/o plànols de projecte incloent els materials, treballs i mitjans auxiliars necessàris per l'execució de la partida.
</t>
  </si>
  <si>
    <t>E010020</t>
  </si>
  <si>
    <t>m3</t>
  </si>
  <si>
    <t>Enderrocs envans ceràmics</t>
  </si>
  <si>
    <t xml:space="preserve">Enderroc d'envans ceràmics per mitjans manuals i mecànics, i trasllat de runes de la planta corresponent fins al contenidor situat a l'exterior.
Tot segons normativa d'aplicació i/o plànols de projecte incloent els materials, treballs i mitjans auxiliars necessàris per l'execució de la partida.
</t>
  </si>
  <si>
    <t>E010028</t>
  </si>
  <si>
    <t>Enderroc paviment</t>
  </si>
  <si>
    <t xml:space="preserve">Enderroc de paviment existent, de gres, terratzo o de morter, per mitjans manuals i mecànics. Inclosa la càrrega de runes al contenidor situat al carrer.
Tot segons normativa d'aplicació i/o plànols de projecte incloent els materials, treballs i mitjans auxiliars necessàris per l'execució de la partida.
</t>
  </si>
  <si>
    <t>E010050</t>
  </si>
  <si>
    <t>ut</t>
  </si>
  <si>
    <t>Desmuntatge de portes</t>
  </si>
  <si>
    <t xml:space="preserve">Desmuntatge de bastiments i portes de fusta per mitjans manuals i càrrega de runes sobre contenidor situat al carrer.
Tot segons normativa d'aplicació i/o plànols de projecte incloent els materials, treballs i mitjans auxiliars necessàris per l'execució de la partida.
</t>
  </si>
  <si>
    <t>E010060</t>
  </si>
  <si>
    <t>Desmuntatge rentamans</t>
  </si>
  <si>
    <t xml:space="preserve">Desmuntatge de rentamans i el seu moble, per mitjans manuals i càrrega de runes sobre contenidor.
Tot segons normativa d'aplicació i/o plànols de projecte incloent els materials, treballs i mitjans auxiliars necessàris per l'execució de la partida.
</t>
  </si>
  <si>
    <t>E010070</t>
  </si>
  <si>
    <t>ml</t>
  </si>
  <si>
    <t>Formació de rases a paviment</t>
  </si>
  <si>
    <t xml:space="preserve">Formació de rases a paviment existent per pas d'instal·lacions.
Tot segons normativa d'aplicació i/o plànols de projecte incloent els materials, treballs i mitjans auxiliars necessàris per l'execució de la partida.
</t>
  </si>
  <si>
    <t>E010080</t>
  </si>
  <si>
    <t>Forats per pas d'instal·lacions i ventilacions</t>
  </si>
  <si>
    <t xml:space="preserve">Formació de forats per al pas de les instal·lacions i ventilacions a parets d'obra ceràmica de diferents gruixus per mitjans manuals i mecànics. Inclòs càrrega de runes sobre contenidor situal a l'exterior. S'inclou també els repasos dels brancals, llindes, ampits, i les diferents capes de coberta com la impermeabilització, aïllaments, paviments, etc.
Tot segons normativa d'aplicació i/o plànols de projecte incloent els materials, treballs i mitjans auxiliars necessàris per l'execució de la partida.
</t>
  </si>
  <si>
    <t>E010090</t>
  </si>
  <si>
    <t>Forats a forjats</t>
  </si>
  <si>
    <t xml:space="preserve">Formació de forats per al pas de les instal·lacions i ventilacions a forjats unidireccionals o reticulars, de diferents gruixus, per mitjans manuals i mecànics. Inclòs càrrega de runes sobre contenidor situal a l'exterior. S'inclou també els repasos dels sostres i les diferents capes de coberta com la impermeabilització, aïllaments, paviments, etc. pel seu correcte funcionament.
Tot segons normativa d'aplicació i/o plànols de projecte incloent els materials, treballs i mitjans auxiliars necessàris per l'execució de la partida.
</t>
  </si>
  <si>
    <t>E010095</t>
  </si>
  <si>
    <t>Desmuntatge i emmagatzemar paviment flotant exterior</t>
  </si>
  <si>
    <t xml:space="preserve">Desmuntatgede paviment flotant i emmagatzematge per la seva futur col·locació, per mitjans manuals. El paviment s'emmagatzerà a on indiqui la Direcció Facultativa de la Facultat.
Tot segons normativa d'aplicació i/o plànols de projecte incloent els materials, treballs i mitjans auxiliars necessàris per l'execució de la partida.
</t>
  </si>
  <si>
    <t>E010100</t>
  </si>
  <si>
    <t>Neteja de parets i sostres</t>
  </si>
  <si>
    <t xml:space="preserve">Neteja de parets i sostres de tacs, cargols, etc.
Tot segons normativa d'aplicació i/o plànols de projecte incloent els materials, treballs i mitjans auxiliars necessàris per l'execució de la partida.
</t>
  </si>
  <si>
    <t>E010110</t>
  </si>
  <si>
    <t>Retirada o trasllat de mobiliari i material existent</t>
  </si>
  <si>
    <t xml:space="preserve">Retirada del mobiliari i material divers existent i càrrega fins al contenidor situat al carrer o trasllat on indiqui la Direcció Facultativa a la Facultat.
Tot segons normativa d'aplicació i/o plànols de projecte incloent els materials, treballs i mitjans auxiliars necessàris per l'execució de la partida.
</t>
  </si>
  <si>
    <t>E010120</t>
  </si>
  <si>
    <t>Trasllat de runes</t>
  </si>
  <si>
    <t xml:space="preserve">Càrrega del contenidor de runes i transport fins a l'abocador més proper autoritzat, tot donant compliment a la normativa sobre els residus de la construcció. El mobiliari malmés es traslladarà al contenidor situat a l'exterior de la Facultat.
</t>
  </si>
  <si>
    <t>Total PSE01</t>
  </si>
  <si>
    <t>PSE04</t>
  </si>
  <si>
    <t>RAM DE PALETA, ARREBOSSATS I REVESTIMENTS</t>
  </si>
  <si>
    <t>E040012</t>
  </si>
  <si>
    <t>Envà de cartró-guix de 4 plaques de 15 mm i estructura de 46 mm</t>
  </si>
  <si>
    <t xml:space="preserve">Formació d'envà de tancament de quatre plaques de cartró-guix, amb estructura de suport de perfils d'acer galvanitzat de 46 mm. per arribar fins al sostre actual. Amb dues plaques de 15 mm per cada costat. Amb aïllament absorbent acústic de 45 mm de gruix a base de pannells de llana de roca. Inclós tractament de juntes, fixacions i banda estanca inferior.
Tot segons normativa d'aplicació i/o plànols de projecte incloent els materials, treballs i mitjans auxiliars necessàris per l'execució de la partida.
</t>
  </si>
  <si>
    <t>E040015</t>
  </si>
  <si>
    <t>Envà de cartró-guix de 4 plaques de 15 mm i estructura de 46 mm (EI-120)</t>
  </si>
  <si>
    <t xml:space="preserve">Formació d'envà de tancament de quatre plaques de cartró-guix ignífug de 15 mm de gruix cadascuna (dues plaques per cada costat), amb estructura de suport de perfils d'acer galvanitzat de 46 mm. per arribar fins al forjat actual. Amb aïllament absorbent acústic de 45 mm de gruix a base de pannells de llana de roca. Inclós tractament de juntes, fixacions i banda estanca inferior. L'envà serà d'una resistència al foc de 120 minuts (EI-120). Si la composició de l'envà no es troba amb la resistència al foc demanada, s'haurà de buscar una comprosició d'envà alternativa buscant sempre la resistència al foc demanada (EI-120).
Tot segons normativa d'aplicació i/o plànols de projecte incloent els materials, treballs i mitjans auxiliars necessàris per l'execució de la partida.
</t>
  </si>
  <si>
    <t>E040060</t>
  </si>
  <si>
    <t>Trasdossat 1 placa de cartró-guix</t>
  </si>
  <si>
    <t xml:space="preserve">Formació de trasdossat contra parets de ceràmica enguixades i pintades, d'una placa de cartró-guix, amb estructura de suport de perfils d'acer galvanitzat de 46 mm, per arribar fins al sostre actual. Amb una placa de 15 mm pel costat interior. Inclós tractament de juntes, fixacions i banda estanca inferior.
Tot segons normativa d'aplicació i/o plànols de projecte incloent els materials, treballs i mitjans auxiliars necessàris per l'execució de la partida.   
</t>
  </si>
  <si>
    <t>E040062</t>
  </si>
  <si>
    <t>Trasdossat 1 placa de cartró-guix ignífuga amb llana de roca</t>
  </si>
  <si>
    <t xml:space="preserve">Formació de trasdossat contra parets de ceràmica enguixades i pintades, d'una placa de cartró-guix ignífuga, amb estructura de suport de perfils d'acer galvanitzat de 46 mm, per arribar fins al sostre actual. Amb una placa ignífuga de 15 mm pel costat interior. Amb aïllament absorbent acústic de 45 mm de gruix a base de pannells de llana de roca. Inclós tractament de juntes, fixacions i banda estanca inferior.
Tot segons normativa d'aplicació i/o plànols de projecte incloent els materials, treballs i mitjans auxiliars necessàris per l'execució de la partida.   
</t>
  </si>
  <si>
    <t>E040120</t>
  </si>
  <si>
    <t>Cel ras de plaques víniliques</t>
  </si>
  <si>
    <t>Cel ras de plaques viníliques de cara vista, de 120 x 60 cm sistema desmuntable amb entramat vist i suspensió autoanivelladora de barra roscada.
Tot segons normativa d'aplicació i/o plànols de projecte incloent els materials, treballs i mitjans auxiliars necessàris per l'execució de la partida.</t>
  </si>
  <si>
    <t>E040130</t>
  </si>
  <si>
    <t>Cel ras de plaques de guix laminat</t>
  </si>
  <si>
    <t>Cel ras amb plaques de guix laminat de 13 mm de gruix, sistema fix amb entramat ocult de perfileria de planxa d'acer galvanitzat i suspensió autoanivelladora de barra roscada.
Tot segons normativa d'aplicació i/o plànols de projecte incloent els materials, treballs i mitjans auxiliars necessàris per l'execució de la partida.</t>
  </si>
  <si>
    <t>E040133</t>
  </si>
  <si>
    <t>Registre de cel ras de plaques de guix laminat 60x60cm</t>
  </si>
  <si>
    <t xml:space="preserve">Registre estanc al cel ras, de mides 60x60 cm,  amb plaques de guix laminat de 13 mm de gruix, sistema fix amb entramat ocult de perfileria de planxa d'acer galvanitzat i suspensió autoanivelladora de barra roscada.
Tot segons normativa d'aplicació i/o plànols de projecte incloent els materials, treballs i mitjans auxiliars necessàris per l'execució de la partida.
</t>
  </si>
  <si>
    <t>E040135</t>
  </si>
  <si>
    <t>Cortinero amb plaques de guix laminat</t>
  </si>
  <si>
    <t xml:space="preserve">Cortinero amb plaques de cartró-guix de 13 mm de gruix, sistema fix amb entramat ocult amb suspensió autoanivelladora de barra roscada, de 50 cm d'alçada aproximada.
Tot segons normativa d'aplicació i/o plànols de projecte incloent els materials, treballs i mitjans auxiliars necessàris per l'execució de la partida.
</t>
  </si>
  <si>
    <t>E0400230</t>
  </si>
  <si>
    <t>Pintat paraments verticals</t>
  </si>
  <si>
    <t xml:space="preserve">Pintat de parament vertical de guix, amb pintura plàstica amb acabat llis, amb una capa segelladora i dues d'acabat.
Tot segons normativa d'aplicació i/o plànols de projecte incloent els materials, treballs i mitjans auxiliars necessàris per l'execució de la partida.
</t>
  </si>
  <si>
    <t>E040240</t>
  </si>
  <si>
    <t>Pintat paraments verticals poliuretà</t>
  </si>
  <si>
    <t xml:space="preserve">Pintat de parament vertical de guix, amb pintura de poliuretà amb acabat llis, amb una capa segelladora i dues d'acabat.
Tot segons normativa d'aplicació i/o plànols de projecte incloent els materials, treballs i mitjans auxiliars necessàris per l'execució de la partida.
</t>
  </si>
  <si>
    <t>E040250</t>
  </si>
  <si>
    <t>Pintat paraments horitzontals poliuretà</t>
  </si>
  <si>
    <t xml:space="preserve">Pintat de parament horitzontal de guix, amb pintura de poliuretà amb acabat llis, amb una capa segelladora i dues d'acabat.
Tot segons normativa d'aplicació i/o plànols de projecte incloent els materials, treballs i mitjans auxiliars necessàris per l'execució de la partida.
</t>
  </si>
  <si>
    <t>E040260</t>
  </si>
  <si>
    <t>Pintat a l'esmalt sintètic de perfils metàl·lics</t>
  </si>
  <si>
    <t>Pintat general de perfils d'acer a l'esmalt sintètic, amb dues capes d'imprimació epoxi i dues d'acabat.
Tot segons normativa d'aplicació i/o plànols de projecte incloent els materials, treballs i mitjans auxiliars necessàris per l'execució de la partida.</t>
  </si>
  <si>
    <t>E040275</t>
  </si>
  <si>
    <t>Pintat a l'esmalt sintètic de portes</t>
  </si>
  <si>
    <t xml:space="preserve">Pintat de portes de fusta o metàl·liques, a l'esmalt sintètic, amb una segelladora i dues d'acabat.
Tot segons normativa d'aplicació i/o plànols de projecte incloent els materials, treballs i mitjans auxiliars necessàris per l'execució de la partida.
</t>
  </si>
  <si>
    <t>E040278</t>
  </si>
  <si>
    <t>Pintat a l'esmalt sintètic de tubs d'instal·lacions</t>
  </si>
  <si>
    <t>Pintat general de tubs d'instal·lacions a l'esmalt sintètic, amb dues capes d'imprimació epoxi i dues d'acabat.
Tot segons normativa d'aplicació i/o plànols de projecte incloent els materials, treballs i mitjans auxiliars necessàris per l'execució de la partida.</t>
  </si>
  <si>
    <t>E040290</t>
  </si>
  <si>
    <t>Repassos de pintura</t>
  </si>
  <si>
    <t>Repassos de pintura, formació d'arestes i el tapat de forats en parets, sostres, jàsseres i pilars.
Tot segons normativa d'aplicació i/o plànols de projecte incloent els materials, treballs i mitjans auxiliars necessàris per l'execució de la partida.</t>
  </si>
  <si>
    <t>Total PSE04</t>
  </si>
  <si>
    <t>PSE05</t>
  </si>
  <si>
    <t>ESTRUCTURES</t>
  </si>
  <si>
    <t>E050010</t>
  </si>
  <si>
    <t>Forjat unidireccional</t>
  </si>
  <si>
    <t xml:space="preserve">Forjat unidireccional de formigó armat, horitzontal, amb alçada lliure de fins a 3 m, cantell 30 = 25+5 cm, realitzat amb formigó HA-25/B/20/IIa fabricat en central, i abocat amb cubilot o bomba, amb un volum total de formigó de 0,11 m³/m², i acer UNE-EN 10080 B 500 S en zona de reforç de negatius i conectors de biguetes i cercols, amb una quantía total de 2 kg/m²; amb bigueta semirresistent pretensada; revoltó ceràmics, 60x20x25 cm; capa de compresió de 5 cm de gruix, amb armadura de repartiment formada per malla electrosoldada ME 20x20 Ø 5-5 B 500 T 6x2,20 UNE-EN 10080. Inclòs tots els materials necessaris (biguetes, revoltons, armat, malla electrosoldada, etc) i la elaboración de la ferralla (tall, doblegat i conformat d'elements) a taller industrial i el montatje en el lloc definitiu de la seva col·locació en obra.
Tot segons normativa d'aplicació i/o plànols de projecte incloent els materials, treballs i mitjans auxiliars necessàris per l'execució de la partida. 
</t>
  </si>
  <si>
    <t>E050015</t>
  </si>
  <si>
    <t>Encastament de biguetes de forjat unidireccional</t>
  </si>
  <si>
    <t xml:space="preserve">Encastament de biguetes del forjat unidireccional a realitzar al paviment de la bancada existent a la zona d'òptica vella, pel seu correcte recolzament.
Tot segons normativa d'aplicació i/o plànols de projecte incloent els materials, treballs i mitjans auxiliars necessàris per l'execució de la partida. 
</t>
  </si>
  <si>
    <t>E050050</t>
  </si>
  <si>
    <t>Mur de bloc de formigó armat</t>
  </si>
  <si>
    <t xml:space="preserve">Mur de 20 cm de fàbrica estructural de bloc de formigó de 40x20x20 cm, agafat amb morter M-7,5, inclòs el reomplert dels forats amb formigó HA-25, col·locant 2 armadures de diàmetre 6 mm cada 3 filades i una armadura de diàmetre de 8 mm a cad forat dels blocs en vertical.
Tot segons normativa d'aplicació i/o plànols de projecte incloent els materials, treballs i mitjans auxiliars necessàris per l'execució de la partida.
</t>
  </si>
  <si>
    <t>E050100</t>
  </si>
  <si>
    <t>Pilarets per bancada d'instal·lacions</t>
  </si>
  <si>
    <t xml:space="preserve">Realització de pilarets per bancada d'instal·lacions a la coberta, de dimensions 45x45 cm d'obra, arrebossats i acabats pintats. Previament s'haurà de separar els diferents materials de la coberta, inclòs la làmina asfàltica, per poder fixar els pilarets directament al forjat, i posteriorment refer les diferents capes de la coberta, amb la impermeabilització corresponent igual o similar a l'existent. Realització de proves d'estanquitats de les zones afectades per la verificació dela no entrada d'aigua a les plantes inferiors.
Tot segons normativa d'aplicació i/o plànols de projecte incloent els materials, treballs i mitjans auxiliars necessàris per l'execució de la partida.
</t>
  </si>
  <si>
    <t>E050110</t>
  </si>
  <si>
    <t>kg</t>
  </si>
  <si>
    <t>Perfils metàl·lics per bancada d'instal·lacions</t>
  </si>
  <si>
    <t xml:space="preserve">Subministrament i col·locació de perfils metàl·lics d'acer A-42/B (S-275-JR), formades per peça simple, amb una capa d'imprimació antioxidant, en perfils laminats sèrie UPN-220, treballat al taller i col·locat a l'obra, per la realització de bancada a la coberta, per les intal·lacions. Inclosa la pujada del material fins a la planta coberta. Inclosa les platines de suport a sobre dels pilarets i les soldadures entre perfils per a la sevo correcta col·locació.
Tot segons normativa d'aplicació i/o plànols de projecte incloent els materials, treballs i mitjans auxiliars necessàris per l'execució de la partida.
</t>
  </si>
  <si>
    <t>E050120</t>
  </si>
  <si>
    <t>Bancada formigó alleugerit</t>
  </si>
  <si>
    <t xml:space="preserve">Realització de bancada d'instal·lacions a la planta coberta, mitjançant una llosa de formigó alleugerit amb arlita, d'un gruix aproximat de 10 cm, amb malla electrosoldada ME 20x20 Ø 5-5 B 500 T 6x2,20 UNE-EN 10080. Previament s'haurà de separar els diferents materials de la coberta, i refer la impermeabilització corresponent igual o similar a l'existent. Realització de proves d'estanquitat de les zones afectades per la verificació de la no entrada d'aigua a les plantes inferiors. També se li farà a la bancada una teulada mitjançant estructura de suportació metàl·lica i una xapa grecada com a protecció dels aparells d'instal·lacions front a la pluja.
Tot segons normativa d'aplicació i/o plànols de projecte incloent els materials, treballs i mitjans auxiliars necessàris per l'execució de la partida.
</t>
  </si>
  <si>
    <t>Total PSE05</t>
  </si>
  <si>
    <t>PSE06</t>
  </si>
  <si>
    <t>PAVIMENTS I ENRAJOLATS</t>
  </si>
  <si>
    <t>E060025</t>
  </si>
  <si>
    <t>Capa anivelladora</t>
  </si>
  <si>
    <t xml:space="preserve">Capa fina de pasta anivelladora de paviments CT - C20 - F6 segons UNE-EN 13813, de 2 a 10 mm de gruix, aplicada manualment, per a la regularització i nivell de la superfície suport interior de formigó, morter, o paviment de gres o terratzo, previa aplicació d'imprimació monocomponent a base de resines sintètiques modificades sense disolvents, preparada per a rebre paviment ceràmico, de suro, de fusta, laminat, flexible o textil. Inclòs banda de panell rígit de poliestiré expandit per a la preparació de les juntes perimetrals de dilatació. El preu no inclou el suport de formigó ni el revestiment.
Tot segons normativa d'aplicació i/o plànols de projecte incloent els materials, treballs i mitjans auxiliars necessàris per l'execució de la partida.  
</t>
  </si>
  <si>
    <t>E060030</t>
  </si>
  <si>
    <t>Paviment continu de PVC</t>
  </si>
  <si>
    <t xml:space="preserve">Subministrament i col.locació de paviment continu de PVC en rotlle, tipus"Tarket, model Optima" o similar, col·locat amb adhesiu acrílic de dispersió aquosa i soldat en fred amb PVC líquid, inclòs el revestiment de la mitja canya perimetral de les sales.
Tot segons normativa d'aplicació i/o plànols de projecte incloent els materials, treballs i mitjans auxiliars necessàris per l'execució de la partida.  
</t>
  </si>
  <si>
    <t>E060040</t>
  </si>
  <si>
    <t>Mitja canya</t>
  </si>
  <si>
    <t xml:space="preserve">Formació de mitja canya a trovades entre paviment i envans i/o parets, amb peces de PVC.
Tot segons normativa d'aplicació i/o plànols de projecte incloent els materials, treballs i mitjans auxiliars necessàris per l'execució de la partida.
</t>
  </si>
  <si>
    <t>E060050</t>
  </si>
  <si>
    <t>Sòcol de resines sintètiques</t>
  </si>
  <si>
    <t xml:space="preserve">Sòcol de material sintètic, sorra i pols de marbre aglomerats amb resines de poliester de 7 cm d'alçaria i 7 mm de gruix, de color llis col·locat amb adhesiu.
Tot segons normativa d'aplicació i/o plànols de projecte incloent els materials, treballs i mitjans auxiliars necessàris per l'execució de la partida.
</t>
  </si>
  <si>
    <t>E060090</t>
  </si>
  <si>
    <t>Repassos paviment</t>
  </si>
  <si>
    <t xml:space="preserve">Repàs del paviment.
Tot segons normativa d'aplicació i/o plànols de projecte incloent els materials, treballs i mitjans auxiliars necessàris per l'execució de la partida.
</t>
  </si>
  <si>
    <t>E060200</t>
  </si>
  <si>
    <t>Enrajolat ceràmic</t>
  </si>
  <si>
    <t>Enrajolat de parament vertical interior a una alçaria &lt;=3 m, amb rajola ceràmica fina, de color blanc, de 10x10 cm, col·locada amb morter adhesiu C1 (UNE-EN 12004) i rejuntat amb beurada CG1 (UNE-EN 13888).
Tot segons normativa d'aplicació i/o plànols de projecte incloent els materials, treballs i mitjans auxiliars necessàris per l'execució de la partida.</t>
  </si>
  <si>
    <t>E060300</t>
  </si>
  <si>
    <t>Junta diferents paviments</t>
  </si>
  <si>
    <t xml:space="preserve">Tapajunts de canvi de paviment, amb perfil simple d'acer inoxidable.
Tot segons normativa d'aplicació i/o plànols de projecte incloent els materials, treballs i mitjans auxiliars necessàris per l'execució de la partida.
</t>
  </si>
  <si>
    <t>E060500</t>
  </si>
  <si>
    <t>Muntatge paviment flotant</t>
  </si>
  <si>
    <t xml:space="preserve">Muntatgede paviment flotant, emmagatzemat previament, adaptant-lo als nous tubs i conductes d'instal·lacions..
Tot segons normativa d'aplicació i/o plànols de projecte incloent els materials, treballs i mitjans auxiliars necessàris per l'execució de la partida.
</t>
  </si>
  <si>
    <t>Total PSE06</t>
  </si>
  <si>
    <t>PSE09</t>
  </si>
  <si>
    <t>FUSTERIA</t>
  </si>
  <si>
    <t>E090010</t>
  </si>
  <si>
    <t>Porta interior de fusta de 90 cm amb espiell</t>
  </si>
  <si>
    <t xml:space="preserve">Subministrament i col.locació de bastiment i fulla batent per a porta interior de fusta per a pintar, de 35 mm de gruix, de cares llises i estructura interior de cartró, de 90 cm d'amplària i de 210 cm d'alçària, segons plànols de projecte. Amb tots els elements de penjar, tancar, tapetes, maneta i claus mestrejades. S'inclou espiell amb vidre fixe de 5 mm de gruix i finestra de fusta corredera. S'inclou la col·locació de topalls.
Tot segons normativa d'aplicació i/o plànols de projecte incloent els materials, treballs i mitjans auxiliars necessàris per l'execució de la partida. 
</t>
  </si>
  <si>
    <t>E090015</t>
  </si>
  <si>
    <t>Porta interior de fusta vidriera de 90 cm</t>
  </si>
  <si>
    <t xml:space="preserve">Subministrament i col.locació de conjunt de bastiment i fulla vidriera batent, de 90 cm, de fusta per a pintar, de 35 mm de gruix, de cares llises i estructura interior de cartró, de 90 cm d'amplària i de 210 cm d'alçària, amb galzes per a vidre, segons plànols de projecte. Amb tots els elements de penjar, tancar, tapetes, maneta i claus mestrejades. Inclòs vidres de seguretat 3+3 mm. S'inclou la col·locació de topalls.
Tot segons normativa d'aplicació i/o plànols de projecte incloent els materials, treballs i mitjans auxiliars necessàris per l'execució de la partida. 
</t>
  </si>
  <si>
    <t>E090020</t>
  </si>
  <si>
    <t>Porta interior de fusta de 120 cm</t>
  </si>
  <si>
    <t xml:space="preserve">Subministrament i col.locació de conjunt de bastiment i dues fulles batents, de 80 cm i 40 cm, de fusta per a pintar, de 35 mm de gruix, de cares llises i estructura interior de cartró, de 120 cm d'amplària i de 210 cm d'alçària, segons plànols de projecte. Amb tots els elements de penjar, tancar, tapetes, maneta i claus mestrejades. S'inclou la col·locació de topalls.
Tot segons normativa d'aplicació i/o plànols de projecte incloent els materials, treballs i mitjans auxiliars necessàris per l'execució de la partida. 
</t>
  </si>
  <si>
    <t>E090022</t>
  </si>
  <si>
    <t>Porta interior de fusta vidriera de 120 cm</t>
  </si>
  <si>
    <t xml:space="preserve">Subministrament i col.locació de conjunt de bastiment i dues fulles vidrieres batents, de 80 cm i 40 cm, de fusta per a pintar, de 35 mm de gruix, de cares llises i estructura interior de cartró, de 120 cm d'amplària i de 210 cm d'alçària, amb galzes per a vidre, segons plànols de projecte. Amb tots els elements de penjar, tancar, tapetes, maneta i claus mestrejades. Inclòs vidres de seguretat 3+3 mm. S'inclou la col·locació de topalls.
Tot segons normativa d'aplicació i/o plànols de projecte incloent els materials, treballs i mitjans auxiliars necessàris per l'execució de la partida. 
</t>
  </si>
  <si>
    <t>E090024</t>
  </si>
  <si>
    <t>Porta metàl·lica tallafocs de 120 cm EI-60</t>
  </si>
  <si>
    <t xml:space="preserve">Subministrament i col.locació de porta tallafocs de material metàl·lica, EI2-60-C5, de dos fulles batents de 80 + 40 cm, d'acer per a pintar, de 120 x 210 cm. Amb tots els elements de penjar, tancar, tapetes, claus mestrejades, banda instumescent al galze, barra antipànic tipus "push". Amb certificats d'homologació de porta i resta d'elements. Les portes i els seus elements seran homologats aportant els corresponents certificats del material i de la seva col·locació.
Tot segons normativa d'aplicació i/o plànols de projecte incloent els materials, treballs i mitjans auxiliars necessàris per l'execució de la partida. 
</t>
  </si>
  <si>
    <t>E090300</t>
  </si>
  <si>
    <t>Repassos fusteria</t>
  </si>
  <si>
    <t xml:space="preserve">Repassos de fusteria interior i exterior pel seu correcte funcionament.
Tot segons normativa d'aplicació i/o plànols de projecte incloent els materials, treballs i mitjans auxiliars necessàris per l'execució de la partida. </t>
  </si>
  <si>
    <t>E090500</t>
  </si>
  <si>
    <t>Tancament metàl·lic exterior</t>
  </si>
  <si>
    <t xml:space="preserve">Subministrament i muntatge de tancament metàl·lic realitzat amb religa d'acer galvanitzat de característiques similars al tancament existent de l'escala d'emergència exterior, amb porta també realitzada amb religa, de 80 cm d'amplada, amb pany i clau mestrejada. Alçada de 2,30 cm. Mides a comprovar en obra. Amb estructura de suport amb perfils quadrats de mides 50x50 mm. Inclòs tots els materials necessaris per a la seva correcta col·locació. Tot segons plànols de projecte. Inclòs el pintat al oxiron de tot el tancament.
Tot segons normativa d'aplicació i/o plànols de projecte incloent els materials, treballs i mitjans auxiliars necessàris per l'execució de la partida.
</t>
  </si>
  <si>
    <t>Total PSE09</t>
  </si>
  <si>
    <t>PSE10</t>
  </si>
  <si>
    <t>VARIS</t>
  </si>
  <si>
    <t>E100010</t>
  </si>
  <si>
    <t>Mesures de seguretat i higiene</t>
  </si>
  <si>
    <t>Mesures de protecció i seguretat per a la realització dels treballs, tant pels treballadors com per els usuaris de l'edifici, segons la normativa vigent (Reial Decret 1627/1997 de 24 d'octubre). Inclou la totalitat dels treballs a realitzar en obra civil i instal.lacions, en totes les plantes afectades tant a l'interior com a l'exterior de l'edifici.</t>
  </si>
  <si>
    <t>E100020</t>
  </si>
  <si>
    <t>Neteja general de l'obra</t>
  </si>
  <si>
    <t xml:space="preserve">Repasos, acabats i neteja general de l'obra. La neteja de l'obra serà realitzada, tant la periódica durant l'execució de la mateixa, com la que cal realitzar al final, abans de l'entrega de l'obra (neteja definitiva de l'obra). S'inclou la neteja de tot el laboratori i sales contigües que hagin pogut quedar afectades per les obres, tant de paviments, paraments verticals i horitzontals, fusteria de fusta i metàl·liques, vidres, instal·lacions, etc.
</t>
  </si>
  <si>
    <t>E100030</t>
  </si>
  <si>
    <t>Retolació</t>
  </si>
  <si>
    <t>Suministrament i col·locació de retolació d'emergència, extinció d'incendis, informació i direccionals, mitjançant plaques metàl·liques de 25x25 cm, segons la normativa de la Universitat de Barcelona. Els rètols d'emergència i extinció d'incendis seran homologats. També s'inclou la retolació de les instal·lacions necessàries.</t>
  </si>
  <si>
    <t>E100040</t>
  </si>
  <si>
    <t>Ajuts de paleta a instal·lacions</t>
  </si>
  <si>
    <t xml:space="preserve">Ajuts de paleta per a les diferents instal.lacions i muntatges a fer, tant en parets i sostres interiors, com en forats exteriors, deixant seguidament l'obra totalment acabada, tant a l'interior com a l'obra vista de la façana exterior.
Tot segons normativa d'aplicació i/o plànols de projecte incloent els materials, treballs i mitjans auxiliars necessàris per l'execució de la partida.
</t>
  </si>
  <si>
    <t>E100100</t>
  </si>
  <si>
    <t>Col·locació malla hexagonal sota forjat</t>
  </si>
  <si>
    <t xml:space="preserve">Subministrament i col·locació de malla de triple torsió hexagonal galvanitzada, tipus galliner, a sota del sostre de planta soterrani, fitxat a les biguetes de formigó existents, per evitar la possible caiguda de materials d'obra del forjat. S'inclou tots els materials necessaris per la seva execució.
Tot segons normativa d'aplicació i/o plànols de projecte incloent els materials, treballs i mitjans auxiliars necessàris per l'execució de la partida. 
</t>
  </si>
  <si>
    <t>E100300</t>
  </si>
  <si>
    <t>Col·locació de bastida</t>
  </si>
  <si>
    <t xml:space="preserve">Subministrament i col·locació de bastida tubular per a treballar en alçada, des de planta baixa fins a la planta coberta. S'inclou el muntatge, desmuntatge i transport.
Tot segons normativa d'aplicació i/o plànols de projecte incloent els materials, treballs i mitjans auxiliars necessàris per l'execució de la partida.
</t>
  </si>
  <si>
    <t>E100400</t>
  </si>
  <si>
    <t>Arqueta estanca</t>
  </si>
  <si>
    <t xml:space="preserve">Subministrament i col·locació d'arqueta estanca, de mides 60x60 cm. Inclosos tots els treballs necessaris per la seva correcte execució. S'inclou conexió de tubs.
Tot segons normativa d'aplicació i/o plànols de projecte incloent els materials, treballs i mitjans auxiliars necessàris per l'execució de la partida. 
</t>
  </si>
  <si>
    <t>E100500</t>
  </si>
  <si>
    <t>Xarxa sanejament horitzontal</t>
  </si>
  <si>
    <t xml:space="preserve">Execució de la xarxa de sanejament horitzontal, conectant els desaigües de les diferents piques fins a arqueta existent mitjançant la col·locació de tub de PVC de diàmetre 125 mm, sobre un llit de formigó, inclòs la part proporcional de colçats i juntes i peces especials, i connexió a la xarxa general de l'edifici, i inclòs el reomplert de les rases amb terres i capa de compressió de formigó de 8 cm de gruix fins al nivell del paviment.
Tot segons normativa d'aplicació i/o plànols de projecte incloent els materials, treballs i mitjans auxiliars necessàris per l'execució de la partida.
</t>
  </si>
  <si>
    <t>E100600</t>
  </si>
  <si>
    <t>Cortina</t>
  </si>
  <si>
    <t xml:space="preserve">Subministrament i col·locació de cortina opaca amb guia corredera i estructura de suportació per a la col·locació de la cortina sota el cel ras, mitjançant perfils metàl·lics quadrats de 50x50 mm i platines fixades al forjat. Inclòs l'adaptació del cel ras a l'estructura de suportació.
Tot segons normativa d'aplicació i/o plànols de projecte incloent els materials, treballs i mitjans auxiliars necessàris per l'execució de la partida. 
</t>
  </si>
  <si>
    <t>Total PSE10</t>
  </si>
  <si>
    <t>Total OBRA CIVIL_01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</si>
</sst>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0"/>
      <color theme="1"/>
      <name val="Calibri"/>
      <family val="2"/>
      <scheme val="minor"/>
    </font>
    <font>
      <b/>
      <sz val="14"/>
      <color theme="1"/>
      <name val="Calibri"/>
      <family val="2"/>
      <scheme val="minor"/>
    </font>
    <font>
      <b/>
      <sz val="9"/>
      <color indexed="81"/>
      <name val="Tahoma"/>
      <family val="2"/>
    </font>
    <font>
      <b/>
      <i/>
      <sz val="10"/>
      <color theme="1"/>
      <name val="Calibri"/>
      <family val="2"/>
      <scheme val="minor"/>
    </font>
    <font>
      <b/>
      <sz val="8"/>
      <color theme="1"/>
      <name val="Calibri"/>
      <family val="2"/>
      <scheme val="minor"/>
    </font>
    <font>
      <b/>
      <sz val="8"/>
      <color rgb="FF0000FF"/>
      <name val="Calibri"/>
      <family val="2"/>
      <scheme val="minor"/>
    </font>
    <font>
      <b/>
      <sz val="8"/>
      <color rgb="FFFF00FF"/>
      <name val="Calibri"/>
      <family val="2"/>
      <scheme val="minor"/>
    </font>
    <font>
      <sz val="8"/>
      <color theme="1"/>
      <name val="Calibri"/>
      <family val="2"/>
      <scheme val="minor"/>
    </font>
    <font>
      <sz val="8"/>
      <color rgb="FFFF00FF"/>
      <name val="Calibri"/>
      <family val="2"/>
      <scheme val="minor"/>
    </font>
  </fonts>
  <fills count="5">
    <fill>
      <patternFill patternType="none"/>
    </fill>
    <fill>
      <patternFill patternType="gray125"/>
    </fill>
    <fill>
      <patternFill patternType="solid">
        <fgColor rgb="FFB4CBE0"/>
        <bgColor indexed="64"/>
      </patternFill>
    </fill>
    <fill>
      <patternFill patternType="solid">
        <fgColor rgb="FFF0F0F0"/>
        <bgColor indexed="64"/>
      </patternFill>
    </fill>
    <fill>
      <patternFill patternType="solid">
        <fgColor rgb="FFC0C0C0"/>
        <bgColor indexed="64"/>
      </patternFill>
    </fill>
  </fills>
  <borders count="1">
    <border>
      <left/>
      <right/>
      <top/>
      <bottom/>
      <diagonal/>
    </border>
  </borders>
  <cellStyleXfs count="1">
    <xf numFmtId="0" fontId="0" fillId="0" borderId="0"/>
  </cellStyleXfs>
  <cellXfs count="22">
    <xf numFmtId="0" fontId="0" fillId="0" borderId="0" xfId="0"/>
    <xf numFmtId="0" fontId="1" fillId="0" borderId="0" xfId="0" applyFont="1" applyAlignment="1">
      <alignment vertical="top"/>
    </xf>
    <xf numFmtId="0" fontId="0" fillId="0" borderId="0" xfId="0" applyAlignment="1">
      <alignment vertical="top"/>
    </xf>
    <xf numFmtId="0" fontId="2" fillId="0" borderId="0" xfId="0" applyFont="1" applyAlignment="1">
      <alignment vertical="top"/>
    </xf>
    <xf numFmtId="0" fontId="4" fillId="0" borderId="0" xfId="0" applyFont="1" applyAlignment="1">
      <alignment vertical="top"/>
    </xf>
    <xf numFmtId="49" fontId="5" fillId="2" borderId="0" xfId="0" applyNumberFormat="1" applyFont="1" applyFill="1" applyAlignment="1">
      <alignment vertical="top"/>
    </xf>
    <xf numFmtId="49" fontId="6" fillId="2" borderId="0" xfId="0" applyNumberFormat="1" applyFont="1" applyFill="1" applyAlignment="1">
      <alignment vertical="top"/>
    </xf>
    <xf numFmtId="3" fontId="7" fillId="2" borderId="0" xfId="0" applyNumberFormat="1" applyFont="1" applyFill="1" applyAlignment="1">
      <alignment vertical="top"/>
    </xf>
    <xf numFmtId="4" fontId="7" fillId="2" borderId="0" xfId="0" applyNumberFormat="1" applyFont="1" applyFill="1" applyAlignment="1">
      <alignment vertical="top"/>
    </xf>
    <xf numFmtId="49" fontId="8" fillId="3" borderId="0" xfId="0" applyNumberFormat="1" applyFont="1" applyFill="1" applyAlignment="1">
      <alignment vertical="top"/>
    </xf>
    <xf numFmtId="49" fontId="8" fillId="0" borderId="0" xfId="0" applyNumberFormat="1" applyFont="1" applyAlignment="1">
      <alignment vertical="top"/>
    </xf>
    <xf numFmtId="4" fontId="8" fillId="0" borderId="0" xfId="0" applyNumberFormat="1" applyFont="1" applyAlignment="1">
      <alignment vertical="top"/>
    </xf>
    <xf numFmtId="4" fontId="9" fillId="0" borderId="0" xfId="0" applyNumberFormat="1" applyFont="1" applyAlignment="1">
      <alignment vertical="top"/>
    </xf>
    <xf numFmtId="0" fontId="8" fillId="0" borderId="0" xfId="0" applyFont="1" applyAlignment="1">
      <alignment vertical="top"/>
    </xf>
    <xf numFmtId="49" fontId="8" fillId="0" borderId="0" xfId="0" applyNumberFormat="1" applyFont="1" applyAlignment="1">
      <alignment vertical="top" wrapText="1"/>
    </xf>
    <xf numFmtId="3" fontId="8" fillId="0" borderId="0" xfId="0" applyNumberFormat="1" applyFont="1" applyAlignment="1">
      <alignment vertical="top"/>
    </xf>
    <xf numFmtId="4" fontId="7" fillId="0" borderId="0" xfId="0" applyNumberFormat="1" applyFont="1" applyAlignment="1">
      <alignment vertical="top"/>
    </xf>
    <xf numFmtId="0" fontId="8" fillId="4" borderId="0" xfId="0" applyFont="1" applyFill="1" applyAlignment="1">
      <alignment vertical="top"/>
    </xf>
    <xf numFmtId="0" fontId="4" fillId="0" borderId="0" xfId="0" applyFont="1" applyAlignment="1">
      <alignment vertical="top" wrapText="1"/>
    </xf>
    <xf numFmtId="49" fontId="5" fillId="2" borderId="0" xfId="0" applyNumberFormat="1" applyFont="1" applyFill="1" applyAlignment="1">
      <alignment vertical="top" wrapText="1"/>
    </xf>
    <xf numFmtId="49" fontId="5" fillId="0" borderId="0" xfId="0" applyNumberFormat="1" applyFont="1" applyAlignment="1">
      <alignment vertical="top" wrapText="1"/>
    </xf>
    <xf numFmtId="0" fontId="8" fillId="4" borderId="0" xfId="0" applyFont="1" applyFill="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139"/>
  <sheetViews>
    <sheetView tabSelected="1" workbookViewId="0">
      <pane xSplit="4" ySplit="3" topLeftCell="E4" activePane="bottomRight" state="frozen"/>
      <selection pane="topRight" activeCell="E1" sqref="E1"/>
      <selection pane="bottomLeft" activeCell="A4" sqref="A4"/>
      <selection pane="bottomRight" activeCell="E4" sqref="E4"/>
    </sheetView>
  </sheetViews>
  <sheetFormatPr defaultRowHeight="15" x14ac:dyDescent="0.25"/>
  <cols>
    <col min="1" max="1" width="7.7109375" customWidth="1"/>
    <col min="2" max="2" width="6" customWidth="1"/>
    <col min="3" max="3" width="3.7109375" customWidth="1"/>
    <col min="4" max="4" width="26" customWidth="1"/>
    <col min="5" max="7" width="7.85546875" customWidth="1"/>
  </cols>
  <sheetData>
    <row r="1" spans="1:7" x14ac:dyDescent="0.25">
      <c r="A1" s="1" t="s">
        <v>0</v>
      </c>
      <c r="B1" s="2"/>
      <c r="C1" s="2"/>
      <c r="D1" s="2"/>
      <c r="E1" s="2"/>
      <c r="F1" s="2"/>
      <c r="G1" s="2"/>
    </row>
    <row r="2" spans="1:7" ht="18.75" x14ac:dyDescent="0.25">
      <c r="A2" s="3" t="s">
        <v>1</v>
      </c>
      <c r="B2" s="2"/>
      <c r="C2" s="2"/>
      <c r="D2" s="2"/>
      <c r="E2" s="2"/>
      <c r="F2" s="2"/>
      <c r="G2" s="2"/>
    </row>
    <row r="3" spans="1:7" x14ac:dyDescent="0.25">
      <c r="A3" s="4" t="s">
        <v>2</v>
      </c>
      <c r="B3" s="4" t="s">
        <v>3</v>
      </c>
      <c r="C3" s="4" t="s">
        <v>4</v>
      </c>
      <c r="D3" s="18" t="s">
        <v>5</v>
      </c>
      <c r="E3" s="4" t="s">
        <v>6</v>
      </c>
      <c r="F3" s="4" t="s">
        <v>7</v>
      </c>
      <c r="G3" s="4" t="s">
        <v>8</v>
      </c>
    </row>
    <row r="4" spans="1:7" x14ac:dyDescent="0.25">
      <c r="A4" s="5" t="s">
        <v>9</v>
      </c>
      <c r="B4" s="6" t="s">
        <v>10</v>
      </c>
      <c r="C4" s="5" t="s">
        <v>11</v>
      </c>
      <c r="D4" s="19" t="s">
        <v>12</v>
      </c>
      <c r="E4" s="7">
        <f>E31</f>
        <v>1</v>
      </c>
      <c r="F4" s="8">
        <f>F31</f>
        <v>8083.38</v>
      </c>
      <c r="G4" s="8">
        <f>G31</f>
        <v>8083.38</v>
      </c>
    </row>
    <row r="5" spans="1:7" x14ac:dyDescent="0.25">
      <c r="A5" s="9" t="s">
        <v>13</v>
      </c>
      <c r="B5" s="10" t="s">
        <v>14</v>
      </c>
      <c r="C5" s="10" t="s">
        <v>15</v>
      </c>
      <c r="D5" s="14" t="s">
        <v>16</v>
      </c>
      <c r="E5" s="11">
        <v>183.73</v>
      </c>
      <c r="F5" s="11">
        <v>6.75</v>
      </c>
      <c r="G5" s="12">
        <f>ROUND(E5*F5,2)</f>
        <v>1240.18</v>
      </c>
    </row>
    <row r="6" spans="1:7" ht="146.25" x14ac:dyDescent="0.25">
      <c r="A6" s="13"/>
      <c r="B6" s="13"/>
      <c r="C6" s="13"/>
      <c r="D6" s="14" t="s">
        <v>17</v>
      </c>
      <c r="E6" s="13"/>
      <c r="F6" s="13"/>
      <c r="G6" s="13"/>
    </row>
    <row r="7" spans="1:7" ht="22.5" x14ac:dyDescent="0.25">
      <c r="A7" s="9" t="s">
        <v>18</v>
      </c>
      <c r="B7" s="10" t="s">
        <v>14</v>
      </c>
      <c r="C7" s="10" t="s">
        <v>15</v>
      </c>
      <c r="D7" s="14" t="s">
        <v>19</v>
      </c>
      <c r="E7" s="11">
        <v>36.85</v>
      </c>
      <c r="F7" s="11">
        <v>14</v>
      </c>
      <c r="G7" s="12">
        <f>ROUND(E7*F7,2)</f>
        <v>515.9</v>
      </c>
    </row>
    <row r="8" spans="1:7" ht="146.25" x14ac:dyDescent="0.25">
      <c r="A8" s="13"/>
      <c r="B8" s="13"/>
      <c r="C8" s="13"/>
      <c r="D8" s="14" t="s">
        <v>20</v>
      </c>
      <c r="E8" s="13"/>
      <c r="F8" s="13"/>
      <c r="G8" s="13"/>
    </row>
    <row r="9" spans="1:7" x14ac:dyDescent="0.25">
      <c r="A9" s="9" t="s">
        <v>21</v>
      </c>
      <c r="B9" s="10" t="s">
        <v>14</v>
      </c>
      <c r="C9" s="10" t="s">
        <v>22</v>
      </c>
      <c r="D9" s="14" t="s">
        <v>23</v>
      </c>
      <c r="E9" s="11">
        <v>18.32</v>
      </c>
      <c r="F9" s="11">
        <v>150</v>
      </c>
      <c r="G9" s="12">
        <f>ROUND(E9*F9,2)</f>
        <v>2748</v>
      </c>
    </row>
    <row r="10" spans="1:7" ht="123.75" x14ac:dyDescent="0.25">
      <c r="A10" s="13"/>
      <c r="B10" s="13"/>
      <c r="C10" s="13"/>
      <c r="D10" s="14" t="s">
        <v>24</v>
      </c>
      <c r="E10" s="13"/>
      <c r="F10" s="13"/>
      <c r="G10" s="13"/>
    </row>
    <row r="11" spans="1:7" x14ac:dyDescent="0.25">
      <c r="A11" s="9" t="s">
        <v>25</v>
      </c>
      <c r="B11" s="10" t="s">
        <v>14</v>
      </c>
      <c r="C11" s="10" t="s">
        <v>15</v>
      </c>
      <c r="D11" s="14" t="s">
        <v>26</v>
      </c>
      <c r="E11" s="11">
        <v>10</v>
      </c>
      <c r="F11" s="11">
        <v>10</v>
      </c>
      <c r="G11" s="12">
        <f>ROUND(E11*F11,2)</f>
        <v>100</v>
      </c>
    </row>
    <row r="12" spans="1:7" ht="123.75" x14ac:dyDescent="0.25">
      <c r="A12" s="13"/>
      <c r="B12" s="13"/>
      <c r="C12" s="13"/>
      <c r="D12" s="14" t="s">
        <v>27</v>
      </c>
      <c r="E12" s="13"/>
      <c r="F12" s="13"/>
      <c r="G12" s="13"/>
    </row>
    <row r="13" spans="1:7" x14ac:dyDescent="0.25">
      <c r="A13" s="9" t="s">
        <v>28</v>
      </c>
      <c r="B13" s="10" t="s">
        <v>14</v>
      </c>
      <c r="C13" s="10" t="s">
        <v>29</v>
      </c>
      <c r="D13" s="14" t="s">
        <v>30</v>
      </c>
      <c r="E13" s="11">
        <v>6</v>
      </c>
      <c r="F13" s="11">
        <v>7.8</v>
      </c>
      <c r="G13" s="12">
        <f>ROUND(E13*F13,2)</f>
        <v>46.8</v>
      </c>
    </row>
    <row r="14" spans="1:7" ht="112.5" x14ac:dyDescent="0.25">
      <c r="A14" s="13"/>
      <c r="B14" s="13"/>
      <c r="C14" s="13"/>
      <c r="D14" s="14" t="s">
        <v>31</v>
      </c>
      <c r="E14" s="13"/>
      <c r="F14" s="13"/>
      <c r="G14" s="13"/>
    </row>
    <row r="15" spans="1:7" x14ac:dyDescent="0.25">
      <c r="A15" s="9" t="s">
        <v>32</v>
      </c>
      <c r="B15" s="10" t="s">
        <v>14</v>
      </c>
      <c r="C15" s="10" t="s">
        <v>29</v>
      </c>
      <c r="D15" s="14" t="s">
        <v>33</v>
      </c>
      <c r="E15" s="11">
        <v>5</v>
      </c>
      <c r="F15" s="11">
        <v>10</v>
      </c>
      <c r="G15" s="12">
        <f>ROUND(E15*F15,2)</f>
        <v>50</v>
      </c>
    </row>
    <row r="16" spans="1:7" ht="101.25" x14ac:dyDescent="0.25">
      <c r="A16" s="13"/>
      <c r="B16" s="13"/>
      <c r="C16" s="13"/>
      <c r="D16" s="14" t="s">
        <v>34</v>
      </c>
      <c r="E16" s="13"/>
      <c r="F16" s="13"/>
      <c r="G16" s="13"/>
    </row>
    <row r="17" spans="1:7" x14ac:dyDescent="0.25">
      <c r="A17" s="9" t="s">
        <v>35</v>
      </c>
      <c r="B17" s="10" t="s">
        <v>14</v>
      </c>
      <c r="C17" s="10" t="s">
        <v>36</v>
      </c>
      <c r="D17" s="14" t="s">
        <v>37</v>
      </c>
      <c r="E17" s="11">
        <v>20</v>
      </c>
      <c r="F17" s="11">
        <v>15</v>
      </c>
      <c r="G17" s="12">
        <f>ROUND(E17*F17,2)</f>
        <v>300</v>
      </c>
    </row>
    <row r="18" spans="1:7" ht="90" x14ac:dyDescent="0.25">
      <c r="A18" s="13"/>
      <c r="B18" s="13"/>
      <c r="C18" s="13"/>
      <c r="D18" s="14" t="s">
        <v>38</v>
      </c>
      <c r="E18" s="13"/>
      <c r="F18" s="13"/>
      <c r="G18" s="13"/>
    </row>
    <row r="19" spans="1:7" ht="22.5" x14ac:dyDescent="0.25">
      <c r="A19" s="9" t="s">
        <v>39</v>
      </c>
      <c r="B19" s="10" t="s">
        <v>14</v>
      </c>
      <c r="C19" s="10" t="s">
        <v>29</v>
      </c>
      <c r="D19" s="14" t="s">
        <v>40</v>
      </c>
      <c r="E19" s="11">
        <v>1</v>
      </c>
      <c r="F19" s="11">
        <v>1200</v>
      </c>
      <c r="G19" s="12">
        <f>ROUND(E19*F19,2)</f>
        <v>1200</v>
      </c>
    </row>
    <row r="20" spans="1:7" ht="191.25" x14ac:dyDescent="0.25">
      <c r="A20" s="13"/>
      <c r="B20" s="13"/>
      <c r="C20" s="13"/>
      <c r="D20" s="14" t="s">
        <v>41</v>
      </c>
      <c r="E20" s="13"/>
      <c r="F20" s="13"/>
      <c r="G20" s="13"/>
    </row>
    <row r="21" spans="1:7" x14ac:dyDescent="0.25">
      <c r="A21" s="9" t="s">
        <v>42</v>
      </c>
      <c r="B21" s="10" t="s">
        <v>14</v>
      </c>
      <c r="C21" s="10" t="s">
        <v>29</v>
      </c>
      <c r="D21" s="14" t="s">
        <v>43</v>
      </c>
      <c r="E21" s="11">
        <v>1</v>
      </c>
      <c r="F21" s="11">
        <v>300</v>
      </c>
      <c r="G21" s="12">
        <f>ROUND(E21*F21,2)</f>
        <v>300</v>
      </c>
    </row>
    <row r="22" spans="1:7" ht="202.5" x14ac:dyDescent="0.25">
      <c r="A22" s="13"/>
      <c r="B22" s="13"/>
      <c r="C22" s="13"/>
      <c r="D22" s="14" t="s">
        <v>44</v>
      </c>
      <c r="E22" s="13"/>
      <c r="F22" s="13"/>
      <c r="G22" s="13"/>
    </row>
    <row r="23" spans="1:7" ht="22.5" x14ac:dyDescent="0.25">
      <c r="A23" s="9" t="s">
        <v>45</v>
      </c>
      <c r="B23" s="10" t="s">
        <v>14</v>
      </c>
      <c r="C23" s="10" t="s">
        <v>15</v>
      </c>
      <c r="D23" s="14" t="s">
        <v>46</v>
      </c>
      <c r="E23" s="11">
        <v>2</v>
      </c>
      <c r="F23" s="11">
        <v>15</v>
      </c>
      <c r="G23" s="12">
        <f>ROUND(E23*F23,2)</f>
        <v>30</v>
      </c>
    </row>
    <row r="24" spans="1:7" ht="135" x14ac:dyDescent="0.25">
      <c r="A24" s="13"/>
      <c r="B24" s="13"/>
      <c r="C24" s="13"/>
      <c r="D24" s="14" t="s">
        <v>47</v>
      </c>
      <c r="E24" s="13"/>
      <c r="F24" s="13"/>
      <c r="G24" s="13"/>
    </row>
    <row r="25" spans="1:7" x14ac:dyDescent="0.25">
      <c r="A25" s="9" t="s">
        <v>48</v>
      </c>
      <c r="B25" s="10" t="s">
        <v>14</v>
      </c>
      <c r="C25" s="10" t="s">
        <v>29</v>
      </c>
      <c r="D25" s="14" t="s">
        <v>49</v>
      </c>
      <c r="E25" s="11">
        <v>1</v>
      </c>
      <c r="F25" s="11">
        <v>150</v>
      </c>
      <c r="G25" s="12">
        <f>ROUND(E25*F25,2)</f>
        <v>150</v>
      </c>
    </row>
    <row r="26" spans="1:7" ht="90" x14ac:dyDescent="0.25">
      <c r="A26" s="13"/>
      <c r="B26" s="13"/>
      <c r="C26" s="13"/>
      <c r="D26" s="14" t="s">
        <v>50</v>
      </c>
      <c r="E26" s="13"/>
      <c r="F26" s="13"/>
      <c r="G26" s="13"/>
    </row>
    <row r="27" spans="1:7" ht="22.5" x14ac:dyDescent="0.25">
      <c r="A27" s="9" t="s">
        <v>51</v>
      </c>
      <c r="B27" s="10" t="s">
        <v>14</v>
      </c>
      <c r="C27" s="10" t="s">
        <v>29</v>
      </c>
      <c r="D27" s="14" t="s">
        <v>52</v>
      </c>
      <c r="E27" s="11">
        <v>1</v>
      </c>
      <c r="F27" s="11">
        <v>150</v>
      </c>
      <c r="G27" s="12">
        <f>ROUND(E27*F27,2)</f>
        <v>150</v>
      </c>
    </row>
    <row r="28" spans="1:7" ht="123.75" x14ac:dyDescent="0.25">
      <c r="A28" s="13"/>
      <c r="B28" s="13"/>
      <c r="C28" s="13"/>
      <c r="D28" s="14" t="s">
        <v>53</v>
      </c>
      <c r="E28" s="13"/>
      <c r="F28" s="13"/>
      <c r="G28" s="13"/>
    </row>
    <row r="29" spans="1:7" x14ac:dyDescent="0.25">
      <c r="A29" s="9" t="s">
        <v>54</v>
      </c>
      <c r="B29" s="10" t="s">
        <v>14</v>
      </c>
      <c r="C29" s="10" t="s">
        <v>22</v>
      </c>
      <c r="D29" s="14" t="s">
        <v>55</v>
      </c>
      <c r="E29" s="11">
        <v>50.1</v>
      </c>
      <c r="F29" s="11">
        <v>25</v>
      </c>
      <c r="G29" s="12">
        <f>ROUND(E29*F29,2)</f>
        <v>1252.5</v>
      </c>
    </row>
    <row r="30" spans="1:7" ht="112.5" x14ac:dyDescent="0.25">
      <c r="A30" s="13"/>
      <c r="B30" s="13"/>
      <c r="C30" s="13"/>
      <c r="D30" s="14" t="s">
        <v>56</v>
      </c>
      <c r="E30" s="13"/>
      <c r="F30" s="13"/>
      <c r="G30" s="13"/>
    </row>
    <row r="31" spans="1:7" x14ac:dyDescent="0.25">
      <c r="A31" s="13"/>
      <c r="B31" s="13"/>
      <c r="C31" s="13"/>
      <c r="D31" s="20" t="s">
        <v>57</v>
      </c>
      <c r="E31" s="15">
        <v>1</v>
      </c>
      <c r="F31" s="16">
        <f>G5+G7+G9+G11+G13+G15+G17+G19+G21+G23+G25+G27+G29</f>
        <v>8083.38</v>
      </c>
      <c r="G31" s="16">
        <f>ROUND(E31*F31,2)</f>
        <v>8083.38</v>
      </c>
    </row>
    <row r="32" spans="1:7" ht="0.95" customHeight="1" x14ac:dyDescent="0.25">
      <c r="A32" s="17"/>
      <c r="B32" s="17"/>
      <c r="C32" s="17"/>
      <c r="D32" s="21"/>
      <c r="E32" s="17"/>
      <c r="F32" s="17"/>
      <c r="G32" s="17"/>
    </row>
    <row r="33" spans="1:7" ht="22.5" x14ac:dyDescent="0.25">
      <c r="A33" s="5" t="s">
        <v>58</v>
      </c>
      <c r="B33" s="6" t="s">
        <v>10</v>
      </c>
      <c r="C33" s="5" t="s">
        <v>11</v>
      </c>
      <c r="D33" s="19" t="s">
        <v>59</v>
      </c>
      <c r="E33" s="7">
        <f>E64</f>
        <v>1</v>
      </c>
      <c r="F33" s="8">
        <f>F64</f>
        <v>34598.14</v>
      </c>
      <c r="G33" s="8">
        <f>G64</f>
        <v>34598.14</v>
      </c>
    </row>
    <row r="34" spans="1:7" ht="22.5" x14ac:dyDescent="0.25">
      <c r="A34" s="9" t="s">
        <v>60</v>
      </c>
      <c r="B34" s="10" t="s">
        <v>14</v>
      </c>
      <c r="C34" s="10" t="s">
        <v>15</v>
      </c>
      <c r="D34" s="14" t="s">
        <v>61</v>
      </c>
      <c r="E34" s="11">
        <v>225.52</v>
      </c>
      <c r="F34" s="11">
        <v>55</v>
      </c>
      <c r="G34" s="12">
        <f>ROUND(E34*F34,2)</f>
        <v>12403.6</v>
      </c>
    </row>
    <row r="35" spans="1:7" ht="191.25" x14ac:dyDescent="0.25">
      <c r="A35" s="13"/>
      <c r="B35" s="13"/>
      <c r="C35" s="13"/>
      <c r="D35" s="14" t="s">
        <v>62</v>
      </c>
      <c r="E35" s="13"/>
      <c r="F35" s="13"/>
      <c r="G35" s="13"/>
    </row>
    <row r="36" spans="1:7" ht="33.75" x14ac:dyDescent="0.25">
      <c r="A36" s="9" t="s">
        <v>63</v>
      </c>
      <c r="B36" s="10" t="s">
        <v>14</v>
      </c>
      <c r="C36" s="10" t="s">
        <v>15</v>
      </c>
      <c r="D36" s="14" t="s">
        <v>64</v>
      </c>
      <c r="E36" s="11">
        <v>5.36</v>
      </c>
      <c r="F36" s="11">
        <v>75</v>
      </c>
      <c r="G36" s="12">
        <f>ROUND(E36*F36,2)</f>
        <v>402</v>
      </c>
    </row>
    <row r="37" spans="1:7" ht="281.25" x14ac:dyDescent="0.25">
      <c r="A37" s="13"/>
      <c r="B37" s="13"/>
      <c r="C37" s="13"/>
      <c r="D37" s="14" t="s">
        <v>65</v>
      </c>
      <c r="E37" s="13"/>
      <c r="F37" s="13"/>
      <c r="G37" s="13"/>
    </row>
    <row r="38" spans="1:7" x14ac:dyDescent="0.25">
      <c r="A38" s="9" t="s">
        <v>66</v>
      </c>
      <c r="B38" s="10" t="s">
        <v>14</v>
      </c>
      <c r="C38" s="10" t="s">
        <v>15</v>
      </c>
      <c r="D38" s="14" t="s">
        <v>67</v>
      </c>
      <c r="E38" s="11">
        <v>142.35</v>
      </c>
      <c r="F38" s="11">
        <v>30</v>
      </c>
      <c r="G38" s="12">
        <f>ROUND(E38*F38,2)</f>
        <v>4270.5</v>
      </c>
    </row>
    <row r="39" spans="1:7" ht="180" x14ac:dyDescent="0.25">
      <c r="A39" s="13"/>
      <c r="B39" s="13"/>
      <c r="C39" s="13"/>
      <c r="D39" s="14" t="s">
        <v>68</v>
      </c>
      <c r="E39" s="13"/>
      <c r="F39" s="13"/>
      <c r="G39" s="13"/>
    </row>
    <row r="40" spans="1:7" ht="22.5" x14ac:dyDescent="0.25">
      <c r="A40" s="9" t="s">
        <v>69</v>
      </c>
      <c r="B40" s="10" t="s">
        <v>14</v>
      </c>
      <c r="C40" s="10" t="s">
        <v>15</v>
      </c>
      <c r="D40" s="14" t="s">
        <v>70</v>
      </c>
      <c r="E40" s="11">
        <v>50.7</v>
      </c>
      <c r="F40" s="11">
        <v>50</v>
      </c>
      <c r="G40" s="12">
        <f>ROUND(E40*F40,2)</f>
        <v>2535</v>
      </c>
    </row>
    <row r="41" spans="1:7" ht="202.5" x14ac:dyDescent="0.25">
      <c r="A41" s="13"/>
      <c r="B41" s="13"/>
      <c r="C41" s="13"/>
      <c r="D41" s="14" t="s">
        <v>71</v>
      </c>
      <c r="E41" s="13"/>
      <c r="F41" s="13"/>
      <c r="G41" s="13"/>
    </row>
    <row r="42" spans="1:7" x14ac:dyDescent="0.25">
      <c r="A42" s="9" t="s">
        <v>72</v>
      </c>
      <c r="B42" s="10" t="s">
        <v>14</v>
      </c>
      <c r="C42" s="10" t="s">
        <v>15</v>
      </c>
      <c r="D42" s="14" t="s">
        <v>73</v>
      </c>
      <c r="E42" s="11">
        <v>87.19</v>
      </c>
      <c r="F42" s="11">
        <v>30</v>
      </c>
      <c r="G42" s="12">
        <f>ROUND(E42*F42,2)</f>
        <v>2615.6999999999998</v>
      </c>
    </row>
    <row r="43" spans="1:7" ht="112.5" x14ac:dyDescent="0.25">
      <c r="A43" s="13"/>
      <c r="B43" s="13"/>
      <c r="C43" s="13"/>
      <c r="D43" s="14" t="s">
        <v>74</v>
      </c>
      <c r="E43" s="13"/>
      <c r="F43" s="13"/>
      <c r="G43" s="13"/>
    </row>
    <row r="44" spans="1:7" x14ac:dyDescent="0.25">
      <c r="A44" s="9" t="s">
        <v>75</v>
      </c>
      <c r="B44" s="10" t="s">
        <v>14</v>
      </c>
      <c r="C44" s="10" t="s">
        <v>15</v>
      </c>
      <c r="D44" s="14" t="s">
        <v>76</v>
      </c>
      <c r="E44" s="11">
        <v>68.03</v>
      </c>
      <c r="F44" s="11">
        <v>32</v>
      </c>
      <c r="G44" s="12">
        <f>ROUND(E44*F44,2)</f>
        <v>2176.96</v>
      </c>
    </row>
    <row r="45" spans="1:7" ht="123.75" x14ac:dyDescent="0.25">
      <c r="A45" s="13"/>
      <c r="B45" s="13"/>
      <c r="C45" s="13"/>
      <c r="D45" s="14" t="s">
        <v>77</v>
      </c>
      <c r="E45" s="13"/>
      <c r="F45" s="13"/>
      <c r="G45" s="13"/>
    </row>
    <row r="46" spans="1:7" ht="22.5" x14ac:dyDescent="0.25">
      <c r="A46" s="9" t="s">
        <v>78</v>
      </c>
      <c r="B46" s="10" t="s">
        <v>14</v>
      </c>
      <c r="C46" s="10" t="s">
        <v>29</v>
      </c>
      <c r="D46" s="14" t="s">
        <v>79</v>
      </c>
      <c r="E46" s="11">
        <v>1</v>
      </c>
      <c r="F46" s="11">
        <v>120</v>
      </c>
      <c r="G46" s="12">
        <f>ROUND(E46*F46,2)</f>
        <v>120</v>
      </c>
    </row>
    <row r="47" spans="1:7" ht="146.25" x14ac:dyDescent="0.25">
      <c r="A47" s="13"/>
      <c r="B47" s="13"/>
      <c r="C47" s="13"/>
      <c r="D47" s="14" t="s">
        <v>80</v>
      </c>
      <c r="E47" s="13"/>
      <c r="F47" s="13"/>
      <c r="G47" s="13"/>
    </row>
    <row r="48" spans="1:7" ht="22.5" x14ac:dyDescent="0.25">
      <c r="A48" s="9" t="s">
        <v>81</v>
      </c>
      <c r="B48" s="10" t="s">
        <v>14</v>
      </c>
      <c r="C48" s="10" t="s">
        <v>36</v>
      </c>
      <c r="D48" s="14" t="s">
        <v>82</v>
      </c>
      <c r="E48" s="11">
        <v>1.5</v>
      </c>
      <c r="F48" s="11">
        <v>40</v>
      </c>
      <c r="G48" s="12">
        <f>ROUND(E48*F48,2)</f>
        <v>60</v>
      </c>
    </row>
    <row r="49" spans="1:7" ht="123.75" x14ac:dyDescent="0.25">
      <c r="A49" s="13"/>
      <c r="B49" s="13"/>
      <c r="C49" s="13"/>
      <c r="D49" s="14" t="s">
        <v>83</v>
      </c>
      <c r="E49" s="13"/>
      <c r="F49" s="13"/>
      <c r="G49" s="13"/>
    </row>
    <row r="50" spans="1:7" x14ac:dyDescent="0.25">
      <c r="A50" s="9" t="s">
        <v>84</v>
      </c>
      <c r="B50" s="10" t="s">
        <v>14</v>
      </c>
      <c r="C50" s="10" t="s">
        <v>15</v>
      </c>
      <c r="D50" s="14" t="s">
        <v>85</v>
      </c>
      <c r="E50" s="11">
        <v>51.29</v>
      </c>
      <c r="F50" s="11">
        <v>7</v>
      </c>
      <c r="G50" s="12">
        <f>ROUND(E50*F50,2)</f>
        <v>359.03</v>
      </c>
    </row>
    <row r="51" spans="1:7" ht="112.5" x14ac:dyDescent="0.25">
      <c r="A51" s="13"/>
      <c r="B51" s="13"/>
      <c r="C51" s="13"/>
      <c r="D51" s="14" t="s">
        <v>86</v>
      </c>
      <c r="E51" s="13"/>
      <c r="F51" s="13"/>
      <c r="G51" s="13"/>
    </row>
    <row r="52" spans="1:7" ht="22.5" x14ac:dyDescent="0.25">
      <c r="A52" s="9" t="s">
        <v>87</v>
      </c>
      <c r="B52" s="10" t="s">
        <v>14</v>
      </c>
      <c r="C52" s="10" t="s">
        <v>15</v>
      </c>
      <c r="D52" s="14" t="s">
        <v>88</v>
      </c>
      <c r="E52" s="11">
        <v>481.63</v>
      </c>
      <c r="F52" s="11">
        <v>10</v>
      </c>
      <c r="G52" s="12">
        <f>ROUND(E52*F52,2)</f>
        <v>4816.3</v>
      </c>
    </row>
    <row r="53" spans="1:7" ht="112.5" x14ac:dyDescent="0.25">
      <c r="A53" s="13"/>
      <c r="B53" s="13"/>
      <c r="C53" s="13"/>
      <c r="D53" s="14" t="s">
        <v>89</v>
      </c>
      <c r="E53" s="13"/>
      <c r="F53" s="13"/>
      <c r="G53" s="13"/>
    </row>
    <row r="54" spans="1:7" ht="22.5" x14ac:dyDescent="0.25">
      <c r="A54" s="9" t="s">
        <v>90</v>
      </c>
      <c r="B54" s="10" t="s">
        <v>14</v>
      </c>
      <c r="C54" s="10" t="s">
        <v>15</v>
      </c>
      <c r="D54" s="14" t="s">
        <v>91</v>
      </c>
      <c r="E54" s="11">
        <v>111.15</v>
      </c>
      <c r="F54" s="11">
        <v>11</v>
      </c>
      <c r="G54" s="12">
        <f>ROUND(E54*F54,2)</f>
        <v>1222.6500000000001</v>
      </c>
    </row>
    <row r="55" spans="1:7" ht="112.5" x14ac:dyDescent="0.25">
      <c r="A55" s="13"/>
      <c r="B55" s="13"/>
      <c r="C55" s="13"/>
      <c r="D55" s="14" t="s">
        <v>92</v>
      </c>
      <c r="E55" s="13"/>
      <c r="F55" s="13"/>
      <c r="G55" s="13"/>
    </row>
    <row r="56" spans="1:7" ht="22.5" x14ac:dyDescent="0.25">
      <c r="A56" s="9" t="s">
        <v>93</v>
      </c>
      <c r="B56" s="10" t="s">
        <v>14</v>
      </c>
      <c r="C56" s="10" t="s">
        <v>29</v>
      </c>
      <c r="D56" s="14" t="s">
        <v>94</v>
      </c>
      <c r="E56" s="11">
        <v>1</v>
      </c>
      <c r="F56" s="11">
        <v>250</v>
      </c>
      <c r="G56" s="12">
        <f>ROUND(E56*F56,2)</f>
        <v>250</v>
      </c>
    </row>
    <row r="57" spans="1:7" ht="90" x14ac:dyDescent="0.25">
      <c r="A57" s="13"/>
      <c r="B57" s="13"/>
      <c r="C57" s="13"/>
      <c r="D57" s="14" t="s">
        <v>95</v>
      </c>
      <c r="E57" s="13"/>
      <c r="F57" s="13"/>
      <c r="G57" s="13"/>
    </row>
    <row r="58" spans="1:7" x14ac:dyDescent="0.25">
      <c r="A58" s="9" t="s">
        <v>96</v>
      </c>
      <c r="B58" s="10" t="s">
        <v>14</v>
      </c>
      <c r="C58" s="10" t="s">
        <v>15</v>
      </c>
      <c r="D58" s="14" t="s">
        <v>97</v>
      </c>
      <c r="E58" s="11">
        <v>78.319999999999993</v>
      </c>
      <c r="F58" s="11">
        <v>20</v>
      </c>
      <c r="G58" s="12">
        <f>ROUND(E58*F58,2)</f>
        <v>1566.4</v>
      </c>
    </row>
    <row r="59" spans="1:7" ht="112.5" x14ac:dyDescent="0.25">
      <c r="A59" s="13"/>
      <c r="B59" s="13"/>
      <c r="C59" s="13"/>
      <c r="D59" s="14" t="s">
        <v>98</v>
      </c>
      <c r="E59" s="13"/>
      <c r="F59" s="13"/>
      <c r="G59" s="13"/>
    </row>
    <row r="60" spans="1:7" ht="22.5" x14ac:dyDescent="0.25">
      <c r="A60" s="9" t="s">
        <v>99</v>
      </c>
      <c r="B60" s="10" t="s">
        <v>14</v>
      </c>
      <c r="C60" s="10" t="s">
        <v>29</v>
      </c>
      <c r="D60" s="14" t="s">
        <v>100</v>
      </c>
      <c r="E60" s="11">
        <v>1</v>
      </c>
      <c r="F60" s="11">
        <v>1600</v>
      </c>
      <c r="G60" s="12">
        <f>ROUND(E60*F60,2)</f>
        <v>1600</v>
      </c>
    </row>
    <row r="61" spans="1:7" ht="101.25" x14ac:dyDescent="0.25">
      <c r="A61" s="13"/>
      <c r="B61" s="13"/>
      <c r="C61" s="13"/>
      <c r="D61" s="14" t="s">
        <v>101</v>
      </c>
      <c r="E61" s="13"/>
      <c r="F61" s="13"/>
      <c r="G61" s="13"/>
    </row>
    <row r="62" spans="1:7" x14ac:dyDescent="0.25">
      <c r="A62" s="9" t="s">
        <v>102</v>
      </c>
      <c r="B62" s="10" t="s">
        <v>14</v>
      </c>
      <c r="C62" s="10" t="s">
        <v>29</v>
      </c>
      <c r="D62" s="14" t="s">
        <v>103</v>
      </c>
      <c r="E62" s="11">
        <v>1</v>
      </c>
      <c r="F62" s="11">
        <v>200</v>
      </c>
      <c r="G62" s="12">
        <f>ROUND(E62*F62,2)</f>
        <v>200</v>
      </c>
    </row>
    <row r="63" spans="1:7" ht="90" x14ac:dyDescent="0.25">
      <c r="A63" s="13"/>
      <c r="B63" s="13"/>
      <c r="C63" s="13"/>
      <c r="D63" s="14" t="s">
        <v>104</v>
      </c>
      <c r="E63" s="13"/>
      <c r="F63" s="13"/>
      <c r="G63" s="13"/>
    </row>
    <row r="64" spans="1:7" x14ac:dyDescent="0.25">
      <c r="A64" s="13"/>
      <c r="B64" s="13"/>
      <c r="C64" s="13"/>
      <c r="D64" s="20" t="s">
        <v>105</v>
      </c>
      <c r="E64" s="15">
        <v>1</v>
      </c>
      <c r="F64" s="16">
        <f>G34+G36+G38+G40+G42+G44+G46+G48+G50+G52+G54+G56+G58+G60+G62</f>
        <v>34598.14</v>
      </c>
      <c r="G64" s="16">
        <f>ROUND(E64*F64,2)</f>
        <v>34598.14</v>
      </c>
    </row>
    <row r="65" spans="1:7" ht="0.95" customHeight="1" x14ac:dyDescent="0.25">
      <c r="A65" s="17"/>
      <c r="B65" s="17"/>
      <c r="C65" s="17"/>
      <c r="D65" s="21"/>
      <c r="E65" s="17"/>
      <c r="F65" s="17"/>
      <c r="G65" s="17"/>
    </row>
    <row r="66" spans="1:7" x14ac:dyDescent="0.25">
      <c r="A66" s="5" t="s">
        <v>106</v>
      </c>
      <c r="B66" s="5" t="s">
        <v>10</v>
      </c>
      <c r="C66" s="5" t="s">
        <v>11</v>
      </c>
      <c r="D66" s="19" t="s">
        <v>107</v>
      </c>
      <c r="E66" s="7">
        <f>E79</f>
        <v>1</v>
      </c>
      <c r="F66" s="8">
        <f>F79</f>
        <v>12441.86</v>
      </c>
      <c r="G66" s="8">
        <f>G79</f>
        <v>12441.86</v>
      </c>
    </row>
    <row r="67" spans="1:7" x14ac:dyDescent="0.25">
      <c r="A67" s="9" t="s">
        <v>108</v>
      </c>
      <c r="B67" s="10" t="s">
        <v>14</v>
      </c>
      <c r="C67" s="10" t="s">
        <v>15</v>
      </c>
      <c r="D67" s="14" t="s">
        <v>109</v>
      </c>
      <c r="E67" s="11">
        <v>75</v>
      </c>
      <c r="F67" s="11">
        <v>97</v>
      </c>
      <c r="G67" s="12">
        <f>ROUND(E67*F67,2)</f>
        <v>7275</v>
      </c>
    </row>
    <row r="68" spans="1:7" ht="348.75" x14ac:dyDescent="0.25">
      <c r="A68" s="13"/>
      <c r="B68" s="13"/>
      <c r="C68" s="13"/>
      <c r="D68" s="14" t="s">
        <v>110</v>
      </c>
      <c r="E68" s="13"/>
      <c r="F68" s="13"/>
      <c r="G68" s="13"/>
    </row>
    <row r="69" spans="1:7" ht="22.5" x14ac:dyDescent="0.25">
      <c r="A69" s="9" t="s">
        <v>111</v>
      </c>
      <c r="B69" s="10" t="s">
        <v>14</v>
      </c>
      <c r="C69" s="10" t="s">
        <v>29</v>
      </c>
      <c r="D69" s="14" t="s">
        <v>112</v>
      </c>
      <c r="E69" s="11">
        <v>1</v>
      </c>
      <c r="F69" s="11">
        <v>350.07</v>
      </c>
      <c r="G69" s="12">
        <f>ROUND(E69*F69,2)</f>
        <v>350.07</v>
      </c>
    </row>
    <row r="70" spans="1:7" ht="123.75" x14ac:dyDescent="0.25">
      <c r="A70" s="13"/>
      <c r="B70" s="13"/>
      <c r="C70" s="13"/>
      <c r="D70" s="14" t="s">
        <v>113</v>
      </c>
      <c r="E70" s="13"/>
      <c r="F70" s="13"/>
      <c r="G70" s="13"/>
    </row>
    <row r="71" spans="1:7" x14ac:dyDescent="0.25">
      <c r="A71" s="9" t="s">
        <v>114</v>
      </c>
      <c r="B71" s="10" t="s">
        <v>14</v>
      </c>
      <c r="C71" s="10" t="s">
        <v>15</v>
      </c>
      <c r="D71" s="14" t="s">
        <v>115</v>
      </c>
      <c r="E71" s="11">
        <v>31</v>
      </c>
      <c r="F71" s="11">
        <v>41.14</v>
      </c>
      <c r="G71" s="12">
        <f>ROUND(E71*F71,2)</f>
        <v>1275.3399999999999</v>
      </c>
    </row>
    <row r="72" spans="1:7" ht="157.5" x14ac:dyDescent="0.25">
      <c r="A72" s="13"/>
      <c r="B72" s="13"/>
      <c r="C72" s="13"/>
      <c r="D72" s="14" t="s">
        <v>116</v>
      </c>
      <c r="E72" s="13"/>
      <c r="F72" s="13"/>
      <c r="G72" s="13"/>
    </row>
    <row r="73" spans="1:7" ht="22.5" x14ac:dyDescent="0.25">
      <c r="A73" s="9" t="s">
        <v>117</v>
      </c>
      <c r="B73" s="10" t="s">
        <v>14</v>
      </c>
      <c r="C73" s="10" t="s">
        <v>29</v>
      </c>
      <c r="D73" s="14" t="s">
        <v>118</v>
      </c>
      <c r="E73" s="11">
        <v>2</v>
      </c>
      <c r="F73" s="11">
        <v>250</v>
      </c>
      <c r="G73" s="12">
        <f>ROUND(E73*F73,2)</f>
        <v>500</v>
      </c>
    </row>
    <row r="74" spans="1:7" ht="247.5" x14ac:dyDescent="0.25">
      <c r="A74" s="13"/>
      <c r="B74" s="13"/>
      <c r="C74" s="13"/>
      <c r="D74" s="14" t="s">
        <v>119</v>
      </c>
      <c r="E74" s="13"/>
      <c r="F74" s="13"/>
      <c r="G74" s="13"/>
    </row>
    <row r="75" spans="1:7" ht="22.5" x14ac:dyDescent="0.25">
      <c r="A75" s="9" t="s">
        <v>120</v>
      </c>
      <c r="B75" s="10" t="s">
        <v>14</v>
      </c>
      <c r="C75" s="10" t="s">
        <v>121</v>
      </c>
      <c r="D75" s="14" t="s">
        <v>122</v>
      </c>
      <c r="E75" s="11">
        <v>468.29</v>
      </c>
      <c r="F75" s="11">
        <v>5</v>
      </c>
      <c r="G75" s="12">
        <f>ROUND(E75*F75,2)</f>
        <v>2341.4499999999998</v>
      </c>
    </row>
    <row r="76" spans="1:7" ht="225" x14ac:dyDescent="0.25">
      <c r="A76" s="13"/>
      <c r="B76" s="13"/>
      <c r="C76" s="13"/>
      <c r="D76" s="14" t="s">
        <v>123</v>
      </c>
      <c r="E76" s="13"/>
      <c r="F76" s="13"/>
      <c r="G76" s="13"/>
    </row>
    <row r="77" spans="1:7" x14ac:dyDescent="0.25">
      <c r="A77" s="9" t="s">
        <v>124</v>
      </c>
      <c r="B77" s="10" t="s">
        <v>14</v>
      </c>
      <c r="C77" s="10" t="s">
        <v>15</v>
      </c>
      <c r="D77" s="14" t="s">
        <v>125</v>
      </c>
      <c r="E77" s="11">
        <v>4</v>
      </c>
      <c r="F77" s="11">
        <v>175</v>
      </c>
      <c r="G77" s="12">
        <f>ROUND(E77*F77,2)</f>
        <v>700</v>
      </c>
    </row>
    <row r="78" spans="1:7" ht="303.75" x14ac:dyDescent="0.25">
      <c r="A78" s="13"/>
      <c r="B78" s="13"/>
      <c r="C78" s="13"/>
      <c r="D78" s="14" t="s">
        <v>126</v>
      </c>
      <c r="E78" s="13"/>
      <c r="F78" s="13"/>
      <c r="G78" s="13"/>
    </row>
    <row r="79" spans="1:7" x14ac:dyDescent="0.25">
      <c r="A79" s="13"/>
      <c r="B79" s="13"/>
      <c r="C79" s="13"/>
      <c r="D79" s="20" t="s">
        <v>127</v>
      </c>
      <c r="E79" s="15">
        <v>1</v>
      </c>
      <c r="F79" s="16">
        <f>G67+G69+G71+G73+G75+G77</f>
        <v>12441.86</v>
      </c>
      <c r="G79" s="16">
        <f>ROUND(E79*F79,2)</f>
        <v>12441.86</v>
      </c>
    </row>
    <row r="80" spans="1:7" ht="0.95" customHeight="1" x14ac:dyDescent="0.25">
      <c r="A80" s="17"/>
      <c r="B80" s="17"/>
      <c r="C80" s="17"/>
      <c r="D80" s="21"/>
      <c r="E80" s="17"/>
      <c r="F80" s="17"/>
      <c r="G80" s="17"/>
    </row>
    <row r="81" spans="1:7" x14ac:dyDescent="0.25">
      <c r="A81" s="5" t="s">
        <v>128</v>
      </c>
      <c r="B81" s="6" t="s">
        <v>10</v>
      </c>
      <c r="C81" s="5" t="s">
        <v>11</v>
      </c>
      <c r="D81" s="19" t="s">
        <v>129</v>
      </c>
      <c r="E81" s="7">
        <f>E98</f>
        <v>1</v>
      </c>
      <c r="F81" s="8">
        <f>F98</f>
        <v>11814.9</v>
      </c>
      <c r="G81" s="8">
        <f>G98</f>
        <v>11814.9</v>
      </c>
    </row>
    <row r="82" spans="1:7" x14ac:dyDescent="0.25">
      <c r="A82" s="9" t="s">
        <v>130</v>
      </c>
      <c r="B82" s="10" t="s">
        <v>14</v>
      </c>
      <c r="C82" s="10" t="s">
        <v>15</v>
      </c>
      <c r="D82" s="14" t="s">
        <v>131</v>
      </c>
      <c r="E82" s="11">
        <v>170</v>
      </c>
      <c r="F82" s="11">
        <v>8</v>
      </c>
      <c r="G82" s="12">
        <f>ROUND(E82*F82,2)</f>
        <v>1360</v>
      </c>
    </row>
    <row r="83" spans="1:7" ht="281.25" x14ac:dyDescent="0.25">
      <c r="A83" s="13"/>
      <c r="B83" s="13"/>
      <c r="C83" s="13"/>
      <c r="D83" s="14" t="s">
        <v>132</v>
      </c>
      <c r="E83" s="13"/>
      <c r="F83" s="13"/>
      <c r="G83" s="13"/>
    </row>
    <row r="84" spans="1:7" x14ac:dyDescent="0.25">
      <c r="A84" s="9" t="s">
        <v>133</v>
      </c>
      <c r="B84" s="10" t="s">
        <v>14</v>
      </c>
      <c r="C84" s="10" t="s">
        <v>15</v>
      </c>
      <c r="D84" s="14" t="s">
        <v>134</v>
      </c>
      <c r="E84" s="11">
        <v>198.3</v>
      </c>
      <c r="F84" s="11">
        <v>35</v>
      </c>
      <c r="G84" s="12">
        <f>ROUND(E84*F84,2)</f>
        <v>6940.5</v>
      </c>
    </row>
    <row r="85" spans="1:7" ht="157.5" x14ac:dyDescent="0.25">
      <c r="A85" s="13"/>
      <c r="B85" s="13"/>
      <c r="C85" s="13"/>
      <c r="D85" s="14" t="s">
        <v>135</v>
      </c>
      <c r="E85" s="13"/>
      <c r="F85" s="13"/>
      <c r="G85" s="13"/>
    </row>
    <row r="86" spans="1:7" x14ac:dyDescent="0.25">
      <c r="A86" s="9" t="s">
        <v>136</v>
      </c>
      <c r="B86" s="10" t="s">
        <v>14</v>
      </c>
      <c r="C86" s="10" t="s">
        <v>36</v>
      </c>
      <c r="D86" s="14" t="s">
        <v>137</v>
      </c>
      <c r="E86" s="11">
        <v>188.65</v>
      </c>
      <c r="F86" s="11">
        <v>12</v>
      </c>
      <c r="G86" s="12">
        <f>ROUND(E86*F86,2)</f>
        <v>2263.8000000000002</v>
      </c>
    </row>
    <row r="87" spans="1:7" ht="101.25" x14ac:dyDescent="0.25">
      <c r="A87" s="13"/>
      <c r="B87" s="13"/>
      <c r="C87" s="13"/>
      <c r="D87" s="14" t="s">
        <v>138</v>
      </c>
      <c r="E87" s="13"/>
      <c r="F87" s="13"/>
      <c r="G87" s="13"/>
    </row>
    <row r="88" spans="1:7" x14ac:dyDescent="0.25">
      <c r="A88" s="9" t="s">
        <v>139</v>
      </c>
      <c r="B88" s="10" t="s">
        <v>14</v>
      </c>
      <c r="C88" s="10" t="s">
        <v>36</v>
      </c>
      <c r="D88" s="14" t="s">
        <v>140</v>
      </c>
      <c r="E88" s="11">
        <v>17</v>
      </c>
      <c r="F88" s="11">
        <v>14</v>
      </c>
      <c r="G88" s="12">
        <f>ROUND(E88*F88,2)</f>
        <v>238</v>
      </c>
    </row>
    <row r="89" spans="1:7" ht="123.75" x14ac:dyDescent="0.25">
      <c r="A89" s="13"/>
      <c r="B89" s="13"/>
      <c r="C89" s="13"/>
      <c r="D89" s="14" t="s">
        <v>141</v>
      </c>
      <c r="E89" s="13"/>
      <c r="F89" s="13"/>
      <c r="G89" s="13"/>
    </row>
    <row r="90" spans="1:7" x14ac:dyDescent="0.25">
      <c r="A90" s="9" t="s">
        <v>142</v>
      </c>
      <c r="B90" s="10" t="s">
        <v>14</v>
      </c>
      <c r="C90" s="10" t="s">
        <v>29</v>
      </c>
      <c r="D90" s="14" t="s">
        <v>143</v>
      </c>
      <c r="E90" s="11">
        <v>1</v>
      </c>
      <c r="F90" s="11">
        <v>150</v>
      </c>
      <c r="G90" s="12">
        <f>ROUND(E90*F90,2)</f>
        <v>150</v>
      </c>
    </row>
    <row r="91" spans="1:7" ht="78.75" x14ac:dyDescent="0.25">
      <c r="A91" s="13"/>
      <c r="B91" s="13"/>
      <c r="C91" s="13"/>
      <c r="D91" s="14" t="s">
        <v>144</v>
      </c>
      <c r="E91" s="13"/>
      <c r="F91" s="13"/>
      <c r="G91" s="13"/>
    </row>
    <row r="92" spans="1:7" x14ac:dyDescent="0.25">
      <c r="A92" s="9" t="s">
        <v>145</v>
      </c>
      <c r="B92" s="10" t="s">
        <v>14</v>
      </c>
      <c r="C92" s="10" t="s">
        <v>15</v>
      </c>
      <c r="D92" s="14" t="s">
        <v>146</v>
      </c>
      <c r="E92" s="11">
        <v>20</v>
      </c>
      <c r="F92" s="11">
        <v>24.38</v>
      </c>
      <c r="G92" s="12">
        <f>ROUND(E92*F92,2)</f>
        <v>487.6</v>
      </c>
    </row>
    <row r="93" spans="1:7" ht="135" x14ac:dyDescent="0.25">
      <c r="A93" s="13"/>
      <c r="B93" s="13"/>
      <c r="C93" s="13"/>
      <c r="D93" s="14" t="s">
        <v>147</v>
      </c>
      <c r="E93" s="13"/>
      <c r="F93" s="13"/>
      <c r="G93" s="13"/>
    </row>
    <row r="94" spans="1:7" x14ac:dyDescent="0.25">
      <c r="A94" s="9" t="s">
        <v>148</v>
      </c>
      <c r="B94" s="10" t="s">
        <v>14</v>
      </c>
      <c r="C94" s="10" t="s">
        <v>36</v>
      </c>
      <c r="D94" s="14" t="s">
        <v>149</v>
      </c>
      <c r="E94" s="11">
        <v>3</v>
      </c>
      <c r="F94" s="11">
        <v>25</v>
      </c>
      <c r="G94" s="12">
        <f>ROUND(E94*F94,2)</f>
        <v>75</v>
      </c>
    </row>
    <row r="95" spans="1:7" ht="90" x14ac:dyDescent="0.25">
      <c r="A95" s="13"/>
      <c r="B95" s="13"/>
      <c r="C95" s="13"/>
      <c r="D95" s="14" t="s">
        <v>150</v>
      </c>
      <c r="E95" s="13"/>
      <c r="F95" s="13"/>
      <c r="G95" s="13"/>
    </row>
    <row r="96" spans="1:7" x14ac:dyDescent="0.25">
      <c r="A96" s="9" t="s">
        <v>151</v>
      </c>
      <c r="B96" s="10" t="s">
        <v>14</v>
      </c>
      <c r="C96" s="10" t="s">
        <v>15</v>
      </c>
      <c r="D96" s="14" t="s">
        <v>152</v>
      </c>
      <c r="E96" s="11">
        <v>2</v>
      </c>
      <c r="F96" s="11">
        <v>150</v>
      </c>
      <c r="G96" s="12">
        <f>ROUND(E96*F96,2)</f>
        <v>300</v>
      </c>
    </row>
    <row r="97" spans="1:7" ht="112.5" x14ac:dyDescent="0.25">
      <c r="A97" s="13"/>
      <c r="B97" s="13"/>
      <c r="C97" s="13"/>
      <c r="D97" s="14" t="s">
        <v>153</v>
      </c>
      <c r="E97" s="13"/>
      <c r="F97" s="13"/>
      <c r="G97" s="13"/>
    </row>
    <row r="98" spans="1:7" x14ac:dyDescent="0.25">
      <c r="A98" s="13"/>
      <c r="B98" s="13"/>
      <c r="C98" s="13"/>
      <c r="D98" s="20" t="s">
        <v>154</v>
      </c>
      <c r="E98" s="15">
        <v>1</v>
      </c>
      <c r="F98" s="16">
        <f>G82+G84+G86+G88+G90+G92+G94+G96</f>
        <v>11814.9</v>
      </c>
      <c r="G98" s="16">
        <f>ROUND(E98*F98,2)</f>
        <v>11814.9</v>
      </c>
    </row>
    <row r="99" spans="1:7" ht="0.95" customHeight="1" x14ac:dyDescent="0.25">
      <c r="A99" s="17"/>
      <c r="B99" s="17"/>
      <c r="C99" s="17"/>
      <c r="D99" s="21"/>
      <c r="E99" s="17"/>
      <c r="F99" s="17"/>
      <c r="G99" s="17"/>
    </row>
    <row r="100" spans="1:7" x14ac:dyDescent="0.25">
      <c r="A100" s="5" t="s">
        <v>155</v>
      </c>
      <c r="B100" s="6" t="s">
        <v>10</v>
      </c>
      <c r="C100" s="5" t="s">
        <v>11</v>
      </c>
      <c r="D100" s="19" t="s">
        <v>156</v>
      </c>
      <c r="E100" s="7">
        <f>E115</f>
        <v>1</v>
      </c>
      <c r="F100" s="8">
        <f>F115</f>
        <v>9450</v>
      </c>
      <c r="G100" s="8">
        <f>G115</f>
        <v>9450</v>
      </c>
    </row>
    <row r="101" spans="1:7" ht="22.5" x14ac:dyDescent="0.25">
      <c r="A101" s="9" t="s">
        <v>157</v>
      </c>
      <c r="B101" s="10" t="s">
        <v>14</v>
      </c>
      <c r="C101" s="10" t="s">
        <v>29</v>
      </c>
      <c r="D101" s="14" t="s">
        <v>158</v>
      </c>
      <c r="E101" s="11">
        <v>8</v>
      </c>
      <c r="F101" s="11">
        <v>500</v>
      </c>
      <c r="G101" s="12">
        <f>ROUND(E101*F101,2)</f>
        <v>4000</v>
      </c>
    </row>
    <row r="102" spans="1:7" ht="213.75" x14ac:dyDescent="0.25">
      <c r="A102" s="13"/>
      <c r="B102" s="13"/>
      <c r="C102" s="13"/>
      <c r="D102" s="14" t="s">
        <v>159</v>
      </c>
      <c r="E102" s="13"/>
      <c r="F102" s="13"/>
      <c r="G102" s="13"/>
    </row>
    <row r="103" spans="1:7" ht="22.5" x14ac:dyDescent="0.25">
      <c r="A103" s="9" t="s">
        <v>160</v>
      </c>
      <c r="B103" s="10" t="s">
        <v>14</v>
      </c>
      <c r="C103" s="10" t="s">
        <v>29</v>
      </c>
      <c r="D103" s="14" t="s">
        <v>161</v>
      </c>
      <c r="E103" s="11">
        <v>2</v>
      </c>
      <c r="F103" s="11">
        <v>500</v>
      </c>
      <c r="G103" s="12">
        <f>ROUND(E103*F103,2)</f>
        <v>1000</v>
      </c>
    </row>
    <row r="104" spans="1:7" ht="213.75" x14ac:dyDescent="0.25">
      <c r="A104" s="13"/>
      <c r="B104" s="13"/>
      <c r="C104" s="13"/>
      <c r="D104" s="14" t="s">
        <v>162</v>
      </c>
      <c r="E104" s="13"/>
      <c r="F104" s="13"/>
      <c r="G104" s="13"/>
    </row>
    <row r="105" spans="1:7" x14ac:dyDescent="0.25">
      <c r="A105" s="9" t="s">
        <v>163</v>
      </c>
      <c r="B105" s="10" t="s">
        <v>14</v>
      </c>
      <c r="C105" s="10" t="s">
        <v>29</v>
      </c>
      <c r="D105" s="14" t="s">
        <v>164</v>
      </c>
      <c r="E105" s="11">
        <v>1</v>
      </c>
      <c r="F105" s="11">
        <v>650</v>
      </c>
      <c r="G105" s="12">
        <f>ROUND(E105*F105,2)</f>
        <v>650</v>
      </c>
    </row>
    <row r="106" spans="1:7" ht="191.25" x14ac:dyDescent="0.25">
      <c r="A106" s="13"/>
      <c r="B106" s="13"/>
      <c r="C106" s="13"/>
      <c r="D106" s="14" t="s">
        <v>165</v>
      </c>
      <c r="E106" s="13"/>
      <c r="F106" s="13"/>
      <c r="G106" s="13"/>
    </row>
    <row r="107" spans="1:7" ht="22.5" x14ac:dyDescent="0.25">
      <c r="A107" s="9" t="s">
        <v>166</v>
      </c>
      <c r="B107" s="10" t="s">
        <v>14</v>
      </c>
      <c r="C107" s="10" t="s">
        <v>29</v>
      </c>
      <c r="D107" s="14" t="s">
        <v>167</v>
      </c>
      <c r="E107" s="11">
        <v>1</v>
      </c>
      <c r="F107" s="11">
        <v>750</v>
      </c>
      <c r="G107" s="12">
        <f>ROUND(E107*F107,2)</f>
        <v>750</v>
      </c>
    </row>
    <row r="108" spans="1:7" ht="225" x14ac:dyDescent="0.25">
      <c r="A108" s="13"/>
      <c r="B108" s="13"/>
      <c r="C108" s="13"/>
      <c r="D108" s="14" t="s">
        <v>168</v>
      </c>
      <c r="E108" s="13"/>
      <c r="F108" s="13"/>
      <c r="G108" s="13"/>
    </row>
    <row r="109" spans="1:7" ht="22.5" x14ac:dyDescent="0.25">
      <c r="A109" s="9" t="s">
        <v>169</v>
      </c>
      <c r="B109" s="10" t="s">
        <v>14</v>
      </c>
      <c r="C109" s="10" t="s">
        <v>29</v>
      </c>
      <c r="D109" s="14" t="s">
        <v>170</v>
      </c>
      <c r="E109" s="11">
        <v>1</v>
      </c>
      <c r="F109" s="11">
        <v>900</v>
      </c>
      <c r="G109" s="12">
        <f>ROUND(E109*F109,2)</f>
        <v>900</v>
      </c>
    </row>
    <row r="110" spans="1:7" ht="236.25" x14ac:dyDescent="0.25">
      <c r="A110" s="13"/>
      <c r="B110" s="13"/>
      <c r="C110" s="13"/>
      <c r="D110" s="14" t="s">
        <v>171</v>
      </c>
      <c r="E110" s="13"/>
      <c r="F110" s="13"/>
      <c r="G110" s="13"/>
    </row>
    <row r="111" spans="1:7" x14ac:dyDescent="0.25">
      <c r="A111" s="9" t="s">
        <v>172</v>
      </c>
      <c r="B111" s="10" t="s">
        <v>14</v>
      </c>
      <c r="C111" s="10" t="s">
        <v>29</v>
      </c>
      <c r="D111" s="14" t="s">
        <v>173</v>
      </c>
      <c r="E111" s="11">
        <v>1</v>
      </c>
      <c r="F111" s="11">
        <v>150</v>
      </c>
      <c r="G111" s="12">
        <f>ROUND(E111*F111,2)</f>
        <v>150</v>
      </c>
    </row>
    <row r="112" spans="1:7" ht="90" x14ac:dyDescent="0.25">
      <c r="A112" s="13"/>
      <c r="B112" s="13"/>
      <c r="C112" s="13"/>
      <c r="D112" s="14" t="s">
        <v>174</v>
      </c>
      <c r="E112" s="13"/>
      <c r="F112" s="13"/>
      <c r="G112" s="13"/>
    </row>
    <row r="113" spans="1:7" x14ac:dyDescent="0.25">
      <c r="A113" s="9" t="s">
        <v>175</v>
      </c>
      <c r="B113" s="10" t="s">
        <v>14</v>
      </c>
      <c r="C113" s="10" t="s">
        <v>29</v>
      </c>
      <c r="D113" s="14" t="s">
        <v>176</v>
      </c>
      <c r="E113" s="11">
        <v>1</v>
      </c>
      <c r="F113" s="11">
        <v>2000</v>
      </c>
      <c r="G113" s="12">
        <f>ROUND(E113*F113,2)</f>
        <v>2000</v>
      </c>
    </row>
    <row r="114" spans="1:7" ht="258.75" x14ac:dyDescent="0.25">
      <c r="A114" s="13"/>
      <c r="B114" s="13"/>
      <c r="C114" s="13"/>
      <c r="D114" s="14" t="s">
        <v>177</v>
      </c>
      <c r="E114" s="13"/>
      <c r="F114" s="13"/>
      <c r="G114" s="13"/>
    </row>
    <row r="115" spans="1:7" x14ac:dyDescent="0.25">
      <c r="A115" s="13"/>
      <c r="B115" s="13"/>
      <c r="C115" s="13"/>
      <c r="D115" s="20" t="s">
        <v>178</v>
      </c>
      <c r="E115" s="15">
        <v>1</v>
      </c>
      <c r="F115" s="16">
        <f>G101+G103+G105+G107+G109+G111+G113</f>
        <v>9450</v>
      </c>
      <c r="G115" s="16">
        <f>ROUND(E115*F115,2)</f>
        <v>9450</v>
      </c>
    </row>
    <row r="116" spans="1:7" ht="0.95" customHeight="1" x14ac:dyDescent="0.25">
      <c r="A116" s="17"/>
      <c r="B116" s="17"/>
      <c r="C116" s="17"/>
      <c r="D116" s="21"/>
      <c r="E116" s="17"/>
      <c r="F116" s="17"/>
      <c r="G116" s="17"/>
    </row>
    <row r="117" spans="1:7" x14ac:dyDescent="0.25">
      <c r="A117" s="5" t="s">
        <v>179</v>
      </c>
      <c r="B117" s="6" t="s">
        <v>10</v>
      </c>
      <c r="C117" s="5" t="s">
        <v>11</v>
      </c>
      <c r="D117" s="19" t="s">
        <v>180</v>
      </c>
      <c r="E117" s="7">
        <f>E136</f>
        <v>1</v>
      </c>
      <c r="F117" s="8">
        <f>F136</f>
        <v>7442.5</v>
      </c>
      <c r="G117" s="8">
        <f>G136</f>
        <v>7442.5</v>
      </c>
    </row>
    <row r="118" spans="1:7" x14ac:dyDescent="0.25">
      <c r="A118" s="9" t="s">
        <v>181</v>
      </c>
      <c r="B118" s="10" t="s">
        <v>14</v>
      </c>
      <c r="C118" s="10" t="s">
        <v>29</v>
      </c>
      <c r="D118" s="14" t="s">
        <v>182</v>
      </c>
      <c r="E118" s="11">
        <v>1</v>
      </c>
      <c r="F118" s="11">
        <v>500</v>
      </c>
      <c r="G118" s="12">
        <f>ROUND(E118*F118,2)</f>
        <v>500</v>
      </c>
    </row>
    <row r="119" spans="1:7" ht="112.5" x14ac:dyDescent="0.25">
      <c r="A119" s="13"/>
      <c r="B119" s="13"/>
      <c r="C119" s="13"/>
      <c r="D119" s="14" t="s">
        <v>183</v>
      </c>
      <c r="E119" s="13"/>
      <c r="F119" s="13"/>
      <c r="G119" s="13"/>
    </row>
    <row r="120" spans="1:7" x14ac:dyDescent="0.25">
      <c r="A120" s="9" t="s">
        <v>184</v>
      </c>
      <c r="B120" s="10" t="s">
        <v>14</v>
      </c>
      <c r="C120" s="10" t="s">
        <v>29</v>
      </c>
      <c r="D120" s="14" t="s">
        <v>185</v>
      </c>
      <c r="E120" s="11">
        <v>1</v>
      </c>
      <c r="F120" s="11">
        <v>300</v>
      </c>
      <c r="G120" s="12">
        <f>ROUND(E120*F120,2)</f>
        <v>300</v>
      </c>
    </row>
    <row r="121" spans="1:7" ht="157.5" x14ac:dyDescent="0.25">
      <c r="A121" s="13"/>
      <c r="B121" s="13"/>
      <c r="C121" s="13"/>
      <c r="D121" s="14" t="s">
        <v>186</v>
      </c>
      <c r="E121" s="13"/>
      <c r="F121" s="13"/>
      <c r="G121" s="13"/>
    </row>
    <row r="122" spans="1:7" x14ac:dyDescent="0.25">
      <c r="A122" s="9" t="s">
        <v>187</v>
      </c>
      <c r="B122" s="10" t="s">
        <v>14</v>
      </c>
      <c r="C122" s="10" t="s">
        <v>29</v>
      </c>
      <c r="D122" s="14" t="s">
        <v>188</v>
      </c>
      <c r="E122" s="11">
        <v>12</v>
      </c>
      <c r="F122" s="11">
        <v>40</v>
      </c>
      <c r="G122" s="12">
        <f>ROUND(E122*F122,2)</f>
        <v>480</v>
      </c>
    </row>
    <row r="123" spans="1:7" ht="123.75" x14ac:dyDescent="0.25">
      <c r="A123" s="13"/>
      <c r="B123" s="13"/>
      <c r="C123" s="13"/>
      <c r="D123" s="14" t="s">
        <v>189</v>
      </c>
      <c r="E123" s="13"/>
      <c r="F123" s="13"/>
      <c r="G123" s="13"/>
    </row>
    <row r="124" spans="1:7" x14ac:dyDescent="0.25">
      <c r="A124" s="9" t="s">
        <v>190</v>
      </c>
      <c r="B124" s="10" t="s">
        <v>14</v>
      </c>
      <c r="C124" s="10" t="s">
        <v>29</v>
      </c>
      <c r="D124" s="14" t="s">
        <v>191</v>
      </c>
      <c r="E124" s="11">
        <v>1</v>
      </c>
      <c r="F124" s="11">
        <v>150</v>
      </c>
      <c r="G124" s="12">
        <f>ROUND(E124*F124,2)</f>
        <v>150</v>
      </c>
    </row>
    <row r="125" spans="1:7" ht="157.5" x14ac:dyDescent="0.25">
      <c r="A125" s="13"/>
      <c r="B125" s="13"/>
      <c r="C125" s="13"/>
      <c r="D125" s="14" t="s">
        <v>192</v>
      </c>
      <c r="E125" s="13"/>
      <c r="F125" s="13"/>
      <c r="G125" s="13"/>
    </row>
    <row r="126" spans="1:7" ht="22.5" x14ac:dyDescent="0.25">
      <c r="A126" s="9" t="s">
        <v>193</v>
      </c>
      <c r="B126" s="10" t="s">
        <v>14</v>
      </c>
      <c r="C126" s="10" t="s">
        <v>15</v>
      </c>
      <c r="D126" s="14" t="s">
        <v>194</v>
      </c>
      <c r="E126" s="11">
        <v>170</v>
      </c>
      <c r="F126" s="11">
        <v>15</v>
      </c>
      <c r="G126" s="12">
        <f>ROUND(E126*F126,2)</f>
        <v>2550</v>
      </c>
    </row>
    <row r="127" spans="1:7" ht="168.75" x14ac:dyDescent="0.25">
      <c r="A127" s="13"/>
      <c r="B127" s="13"/>
      <c r="C127" s="13"/>
      <c r="D127" s="14" t="s">
        <v>195</v>
      </c>
      <c r="E127" s="13"/>
      <c r="F127" s="13"/>
      <c r="G127" s="13"/>
    </row>
    <row r="128" spans="1:7" x14ac:dyDescent="0.25">
      <c r="A128" s="9" t="s">
        <v>196</v>
      </c>
      <c r="B128" s="10" t="s">
        <v>14</v>
      </c>
      <c r="C128" s="10" t="s">
        <v>29</v>
      </c>
      <c r="D128" s="14" t="s">
        <v>197</v>
      </c>
      <c r="E128" s="11">
        <v>1</v>
      </c>
      <c r="F128" s="11">
        <v>1500</v>
      </c>
      <c r="G128" s="12">
        <f>ROUND(E128*F128,2)</f>
        <v>1500</v>
      </c>
    </row>
    <row r="129" spans="1:7" ht="123.75" x14ac:dyDescent="0.25">
      <c r="A129" s="13"/>
      <c r="B129" s="13"/>
      <c r="C129" s="13"/>
      <c r="D129" s="14" t="s">
        <v>198</v>
      </c>
      <c r="E129" s="13"/>
      <c r="F129" s="13"/>
      <c r="G129" s="13"/>
    </row>
    <row r="130" spans="1:7" x14ac:dyDescent="0.25">
      <c r="A130" s="9" t="s">
        <v>199</v>
      </c>
      <c r="B130" s="10" t="s">
        <v>14</v>
      </c>
      <c r="C130" s="10" t="s">
        <v>29</v>
      </c>
      <c r="D130" s="14" t="s">
        <v>200</v>
      </c>
      <c r="E130" s="11">
        <v>1</v>
      </c>
      <c r="F130" s="11">
        <v>300</v>
      </c>
      <c r="G130" s="12">
        <f>ROUND(E130*F130,2)</f>
        <v>300</v>
      </c>
    </row>
    <row r="131" spans="1:7" ht="123.75" x14ac:dyDescent="0.25">
      <c r="A131" s="13"/>
      <c r="B131" s="13"/>
      <c r="C131" s="13"/>
      <c r="D131" s="14" t="s">
        <v>201</v>
      </c>
      <c r="E131" s="13"/>
      <c r="F131" s="13"/>
      <c r="G131" s="13"/>
    </row>
    <row r="132" spans="1:7" x14ac:dyDescent="0.25">
      <c r="A132" s="9" t="s">
        <v>202</v>
      </c>
      <c r="B132" s="10" t="s">
        <v>14</v>
      </c>
      <c r="C132" s="10" t="s">
        <v>36</v>
      </c>
      <c r="D132" s="14" t="s">
        <v>203</v>
      </c>
      <c r="E132" s="11">
        <v>25</v>
      </c>
      <c r="F132" s="11">
        <v>40</v>
      </c>
      <c r="G132" s="12">
        <f>ROUND(E132*F132,2)</f>
        <v>1000</v>
      </c>
    </row>
    <row r="133" spans="1:7" ht="213.75" x14ac:dyDescent="0.25">
      <c r="A133" s="13"/>
      <c r="B133" s="13"/>
      <c r="C133" s="13"/>
      <c r="D133" s="14" t="s">
        <v>204</v>
      </c>
      <c r="E133" s="13"/>
      <c r="F133" s="13"/>
      <c r="G133" s="13"/>
    </row>
    <row r="134" spans="1:7" x14ac:dyDescent="0.25">
      <c r="A134" s="9" t="s">
        <v>205</v>
      </c>
      <c r="B134" s="10" t="s">
        <v>14</v>
      </c>
      <c r="C134" s="10" t="s">
        <v>15</v>
      </c>
      <c r="D134" s="14" t="s">
        <v>206</v>
      </c>
      <c r="E134" s="11">
        <v>13.25</v>
      </c>
      <c r="F134" s="11">
        <v>50</v>
      </c>
      <c r="G134" s="12">
        <f>ROUND(E134*F134,2)</f>
        <v>662.5</v>
      </c>
    </row>
    <row r="135" spans="1:7" ht="168.75" x14ac:dyDescent="0.25">
      <c r="A135" s="13"/>
      <c r="B135" s="13"/>
      <c r="C135" s="13"/>
      <c r="D135" s="14" t="s">
        <v>207</v>
      </c>
      <c r="E135" s="13"/>
      <c r="F135" s="13"/>
      <c r="G135" s="13"/>
    </row>
    <row r="136" spans="1:7" x14ac:dyDescent="0.25">
      <c r="A136" s="13"/>
      <c r="B136" s="13"/>
      <c r="C136" s="13"/>
      <c r="D136" s="20" t="s">
        <v>208</v>
      </c>
      <c r="E136" s="15">
        <v>1</v>
      </c>
      <c r="F136" s="16">
        <f>G118+G120+G122+G124+G126+G128+G130+G132+G134</f>
        <v>7442.5</v>
      </c>
      <c r="G136" s="16">
        <f>ROUND(E136*F136,2)</f>
        <v>7442.5</v>
      </c>
    </row>
    <row r="137" spans="1:7" ht="0.95" customHeight="1" x14ac:dyDescent="0.25">
      <c r="A137" s="17"/>
      <c r="B137" s="17"/>
      <c r="C137" s="17"/>
      <c r="D137" s="21"/>
      <c r="E137" s="17"/>
      <c r="F137" s="17"/>
      <c r="G137" s="17"/>
    </row>
    <row r="138" spans="1:7" x14ac:dyDescent="0.25">
      <c r="A138" s="13"/>
      <c r="B138" s="13"/>
      <c r="C138" s="13"/>
      <c r="D138" s="20" t="s">
        <v>209</v>
      </c>
      <c r="E138" s="15">
        <v>1</v>
      </c>
      <c r="F138" s="16">
        <f>G4+G33+G66+G81+G100+G117</f>
        <v>83830.78</v>
      </c>
      <c r="G138" s="16">
        <f>ROUND(E138*F138,2)</f>
        <v>83830.78</v>
      </c>
    </row>
    <row r="139" spans="1:7" ht="0.95" customHeight="1" x14ac:dyDescent="0.25">
      <c r="A139" s="17"/>
      <c r="B139" s="17"/>
      <c r="C139" s="17"/>
      <c r="D139" s="21"/>
      <c r="E139" s="17"/>
      <c r="F139" s="17"/>
      <c r="G139" s="17"/>
    </row>
  </sheetData>
  <dataValidations count="1">
    <dataValidation type="list" allowBlank="1" showInputMessage="1" showErrorMessage="1" sqref="B4:B139">
      <formula1>"Capítol,Partida,Ma d’obra,Maquinària,Material,Altres,Tasca,"</formula1>
    </dataValidation>
  </dataValidation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Full1</vt:lpstr>
    </vt:vector>
  </TitlesOfParts>
  <Company>Universitat de Barcelona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Serrano Catalan</dc:creator>
  <cp:lastModifiedBy>Martina Serrano Catalan</cp:lastModifiedBy>
  <dcterms:created xsi:type="dcterms:W3CDTF">2021-05-05T07:41:38Z</dcterms:created>
  <dcterms:modified xsi:type="dcterms:W3CDTF">2021-05-05T07:42:25Z</dcterms:modified>
</cp:coreProperties>
</file>