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S:\I130-Expedients Contractació\I23010-Licitacions\Expedients Licitacio 2012-XXXX\2019\19-204_Servei Vigilancia i Serveis Auxiliars\PLEC TECNIC\"/>
    </mc:Choice>
  </mc:AlternateContent>
  <bookViews>
    <workbookView xWindow="0" yWindow="0" windowWidth="13755" windowHeight="6720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5" i="1" l="1"/>
  <c r="M3" i="1"/>
  <c r="M11" i="1"/>
  <c r="M9" i="1"/>
  <c r="M8" i="1"/>
  <c r="M12" i="1"/>
  <c r="M7" i="1"/>
  <c r="M6" i="1"/>
  <c r="M4" i="1"/>
  <c r="M10" i="1"/>
  <c r="K25" i="1"/>
  <c r="K24" i="1"/>
  <c r="K23" i="1"/>
  <c r="K22" i="1"/>
  <c r="K21" i="1"/>
  <c r="K20" i="1"/>
  <c r="K19" i="1"/>
  <c r="K18" i="1"/>
  <c r="K16" i="1"/>
  <c r="K15" i="1"/>
</calcChain>
</file>

<file path=xl/sharedStrings.xml><?xml version="1.0" encoding="utf-8"?>
<sst xmlns="http://schemas.openxmlformats.org/spreadsheetml/2006/main" count="73" uniqueCount="24">
  <si>
    <t>CATEGORIA</t>
  </si>
  <si>
    <t>PLUS TTE</t>
  </si>
  <si>
    <t>PLUS VESTUARIO</t>
  </si>
  <si>
    <t>CONVENIO</t>
  </si>
  <si>
    <t>JORNADA MENSUAL</t>
  </si>
  <si>
    <t>Auxiliar Servicios</t>
  </si>
  <si>
    <t>SMI</t>
  </si>
  <si>
    <t>ET</t>
  </si>
  <si>
    <t>PSPV</t>
  </si>
  <si>
    <t>Nº</t>
  </si>
  <si>
    <t>Vigilante Seguridad</t>
  </si>
  <si>
    <t>X</t>
  </si>
  <si>
    <t>PELIGROSIDAD CONSOLIDADA</t>
  </si>
  <si>
    <t>JEFE DE EQUIPO</t>
  </si>
  <si>
    <t>RADIOSCOPIA BÁSICA</t>
  </si>
  <si>
    <t>ANTIGÜEDAD</t>
  </si>
  <si>
    <t>PLUS (x12)</t>
  </si>
  <si>
    <t>COMPLEMENTO PUESTO (X12)</t>
  </si>
  <si>
    <t>SALARIO BASE (X15)</t>
  </si>
  <si>
    <t>PLUS (x15)</t>
  </si>
  <si>
    <t>% DISCAP</t>
  </si>
  <si>
    <t>33-65%</t>
  </si>
  <si>
    <t>CONTRATO</t>
  </si>
  <si>
    <t>SALARIO BRUTO 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</si>
</sst>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5" xfId="0" applyNumberFormat="1" applyBorder="1" applyAlignment="1">
      <alignment horizontal="center" vertical="center" wrapText="1"/>
    </xf>
    <xf numFmtId="14" fontId="0" fillId="0" borderId="5" xfId="0" applyNumberFormat="1" applyBorder="1" applyAlignment="1">
      <alignment horizontal="center" vertical="center" wrapText="1"/>
    </xf>
    <xf numFmtId="14" fontId="0" fillId="0" borderId="7" xfId="0" applyNumberFormat="1" applyBorder="1" applyAlignment="1">
      <alignment horizontal="center" vertical="center" wrapText="1"/>
    </xf>
    <xf numFmtId="164" fontId="0" fillId="0" borderId="7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164" fontId="0" fillId="0" borderId="2" xfId="0" applyNumberFormat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4" fontId="0" fillId="0" borderId="18" xfId="0" applyNumberFormat="1" applyBorder="1" applyAlignment="1">
      <alignment horizontal="center" vertical="center" wrapText="1"/>
    </xf>
    <xf numFmtId="4" fontId="0" fillId="0" borderId="19" xfId="0" applyNumberFormat="1" applyBorder="1" applyAlignment="1">
      <alignment horizontal="center" vertical="center" wrapText="1"/>
    </xf>
    <xf numFmtId="4" fontId="0" fillId="0" borderId="20" xfId="0" applyNumberFormat="1" applyBorder="1" applyAlignment="1">
      <alignment horizontal="center" vertical="center" wrapText="1"/>
    </xf>
    <xf numFmtId="2" fontId="0" fillId="0" borderId="21" xfId="0" applyNumberForma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164" fontId="0" fillId="0" borderId="8" xfId="0" applyNumberForma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164" fontId="0" fillId="0" borderId="4" xfId="0" applyNumberForma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164" fontId="0" fillId="0" borderId="6" xfId="0" applyNumberFormat="1" applyBorder="1" applyAlignment="1">
      <alignment horizontal="center" vertical="center" wrapText="1"/>
    </xf>
    <xf numFmtId="4" fontId="0" fillId="0" borderId="21" xfId="0" applyNumberForma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0" fillId="0" borderId="7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 wrapText="1"/>
    </xf>
    <xf numFmtId="1" fontId="0" fillId="0" borderId="5" xfId="0" applyNumberFormat="1" applyBorder="1" applyAlignment="1">
      <alignment horizontal="center" vertical="center" wrapText="1"/>
    </xf>
    <xf numFmtId="164" fontId="0" fillId="0" borderId="18" xfId="0" applyNumberFormat="1" applyBorder="1" applyAlignment="1">
      <alignment horizontal="center" vertical="center" wrapText="1"/>
    </xf>
    <xf numFmtId="164" fontId="0" fillId="0" borderId="19" xfId="0" applyNumberFormat="1" applyBorder="1" applyAlignment="1">
      <alignment horizontal="center" vertical="center" wrapText="1"/>
    </xf>
    <xf numFmtId="164" fontId="0" fillId="0" borderId="21" xfId="0" applyNumberFormat="1" applyBorder="1" applyAlignment="1">
      <alignment horizontal="center" vertical="center" wrapText="1"/>
    </xf>
    <xf numFmtId="4" fontId="2" fillId="0" borderId="27" xfId="0" applyNumberFormat="1" applyFont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>
      <alignment horizontal="center" vertical="center" wrapText="1"/>
    </xf>
    <xf numFmtId="164" fontId="0" fillId="2" borderId="1" xfId="0" applyNumberFormat="1" applyFill="1" applyBorder="1" applyAlignment="1">
      <alignment horizontal="center" vertical="center" wrapText="1"/>
    </xf>
    <xf numFmtId="4" fontId="0" fillId="2" borderId="19" xfId="0" applyNumberFormat="1" applyFill="1" applyBorder="1" applyAlignment="1">
      <alignment horizontal="center" vertical="center" wrapText="1"/>
    </xf>
    <xf numFmtId="164" fontId="0" fillId="2" borderId="19" xfId="0" applyNumberForma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164" fontId="2" fillId="0" borderId="12" xfId="0" applyNumberFormat="1" applyFont="1" applyBorder="1" applyAlignment="1">
      <alignment horizontal="center" vertical="center" wrapText="1"/>
    </xf>
    <xf numFmtId="164" fontId="2" fillId="0" borderId="13" xfId="0" applyNumberFormat="1" applyFont="1" applyBorder="1" applyAlignment="1">
      <alignment horizontal="center" vertical="center" wrapText="1"/>
    </xf>
    <xf numFmtId="164" fontId="2" fillId="0" borderId="14" xfId="0" applyNumberFormat="1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164" fontId="2" fillId="2" borderId="4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workbookViewId="0">
      <selection activeCell="N2" sqref="N2"/>
    </sheetView>
  </sheetViews>
  <sheetFormatPr baseColWidth="10" defaultColWidth="23.7109375" defaultRowHeight="21.75" customHeight="1" x14ac:dyDescent="0.25"/>
  <cols>
    <col min="1" max="1" width="4" style="1" customWidth="1"/>
    <col min="2" max="2" width="17.42578125" style="1" customWidth="1"/>
    <col min="3" max="5" width="13.28515625" style="1" customWidth="1"/>
    <col min="6" max="6" width="11" style="1" customWidth="1"/>
    <col min="7" max="7" width="14.85546875" style="1" customWidth="1"/>
    <col min="8" max="8" width="10.7109375" style="1" customWidth="1"/>
    <col min="9" max="9" width="11" style="1" customWidth="1"/>
    <col min="10" max="10" width="11.28515625" style="1" customWidth="1"/>
    <col min="11" max="11" width="15.140625" style="1" customWidth="1"/>
    <col min="12" max="12" width="18" style="1" customWidth="1"/>
    <col min="13" max="13" width="19.5703125" style="1" customWidth="1"/>
    <col min="14" max="16384" width="23.7109375" style="1"/>
  </cols>
  <sheetData>
    <row r="1" spans="1:13" ht="21.75" customHeight="1" thickBot="1" x14ac:dyDescent="0.3"/>
    <row r="2" spans="1:13" ht="30.75" customHeight="1" thickBot="1" x14ac:dyDescent="0.3">
      <c r="A2" s="12" t="s">
        <v>9</v>
      </c>
      <c r="B2" s="9" t="s">
        <v>0</v>
      </c>
      <c r="C2" s="10" t="s">
        <v>15</v>
      </c>
      <c r="D2" s="10" t="s">
        <v>22</v>
      </c>
      <c r="E2" s="10" t="s">
        <v>18</v>
      </c>
      <c r="F2" s="10" t="s">
        <v>19</v>
      </c>
      <c r="G2" s="10" t="s">
        <v>17</v>
      </c>
      <c r="H2" s="10" t="s">
        <v>1</v>
      </c>
      <c r="I2" s="10" t="s">
        <v>2</v>
      </c>
      <c r="J2" s="10" t="s">
        <v>3</v>
      </c>
      <c r="K2" s="21" t="s">
        <v>4</v>
      </c>
      <c r="L2" s="11" t="s">
        <v>20</v>
      </c>
      <c r="M2" s="36" t="s">
        <v>23</v>
      </c>
    </row>
    <row r="3" spans="1:13" ht="21.75" customHeight="1" x14ac:dyDescent="0.25">
      <c r="A3" s="13">
        <v>1</v>
      </c>
      <c r="B3" s="27" t="s">
        <v>5</v>
      </c>
      <c r="C3" s="7">
        <v>43902</v>
      </c>
      <c r="D3" s="37">
        <v>401</v>
      </c>
      <c r="E3" s="8" t="s">
        <v>6</v>
      </c>
      <c r="F3" s="8"/>
      <c r="G3" s="8"/>
      <c r="H3" s="8"/>
      <c r="I3" s="8"/>
      <c r="J3" s="8" t="s">
        <v>7</v>
      </c>
      <c r="K3" s="22">
        <v>165</v>
      </c>
      <c r="L3" s="28"/>
      <c r="M3" s="54">
        <f>1108.33*12</f>
        <v>13299.96</v>
      </c>
    </row>
    <row r="4" spans="1:13" ht="21.75" customHeight="1" x14ac:dyDescent="0.25">
      <c r="A4" s="14">
        <v>2</v>
      </c>
      <c r="B4" s="29" t="s">
        <v>5</v>
      </c>
      <c r="C4" s="2">
        <v>28142</v>
      </c>
      <c r="D4" s="38">
        <v>100</v>
      </c>
      <c r="E4" s="3">
        <v>715.73</v>
      </c>
      <c r="F4" s="3">
        <v>869.51</v>
      </c>
      <c r="G4" s="3">
        <v>15.98</v>
      </c>
      <c r="H4" s="3">
        <v>51.27</v>
      </c>
      <c r="I4" s="3">
        <v>25.4</v>
      </c>
      <c r="J4" s="3" t="s">
        <v>8</v>
      </c>
      <c r="K4" s="23">
        <v>147</v>
      </c>
      <c r="L4" s="30" t="s">
        <v>21</v>
      </c>
      <c r="M4" s="55">
        <f>1985.76*12</f>
        <v>23829.119999999999</v>
      </c>
    </row>
    <row r="5" spans="1:13" ht="21.75" customHeight="1" x14ac:dyDescent="0.25">
      <c r="A5" s="14">
        <v>3</v>
      </c>
      <c r="B5" s="29" t="s">
        <v>5</v>
      </c>
      <c r="C5" s="2">
        <v>43902</v>
      </c>
      <c r="D5" s="38">
        <v>401</v>
      </c>
      <c r="E5" s="3" t="s">
        <v>6</v>
      </c>
      <c r="F5" s="3"/>
      <c r="G5" s="3"/>
      <c r="H5" s="3"/>
      <c r="I5" s="3"/>
      <c r="J5" s="3" t="s">
        <v>7</v>
      </c>
      <c r="K5" s="23">
        <v>165</v>
      </c>
      <c r="L5" s="30"/>
      <c r="M5" s="55">
        <f>1108.33*12</f>
        <v>13299.96</v>
      </c>
    </row>
    <row r="6" spans="1:13" ht="21.75" customHeight="1" x14ac:dyDescent="0.25">
      <c r="A6" s="14">
        <v>4</v>
      </c>
      <c r="B6" s="29" t="s">
        <v>5</v>
      </c>
      <c r="C6" s="2">
        <v>33406</v>
      </c>
      <c r="D6" s="38">
        <v>100</v>
      </c>
      <c r="E6" s="3">
        <v>715.73</v>
      </c>
      <c r="F6" s="3">
        <v>827.91</v>
      </c>
      <c r="G6" s="3">
        <v>13.75</v>
      </c>
      <c r="H6" s="3">
        <v>51.27</v>
      </c>
      <c r="I6" s="3">
        <v>24.4</v>
      </c>
      <c r="J6" s="3" t="s">
        <v>8</v>
      </c>
      <c r="K6" s="23">
        <v>147</v>
      </c>
      <c r="L6" s="30" t="s">
        <v>21</v>
      </c>
      <c r="M6" s="55">
        <f>1937.23*12</f>
        <v>23246.760000000002</v>
      </c>
    </row>
    <row r="7" spans="1:13" ht="21.75" customHeight="1" x14ac:dyDescent="0.25">
      <c r="A7" s="14">
        <v>5</v>
      </c>
      <c r="B7" s="29" t="s">
        <v>5</v>
      </c>
      <c r="C7" s="2">
        <v>28399</v>
      </c>
      <c r="D7" s="38">
        <v>100</v>
      </c>
      <c r="E7" s="3">
        <v>715.73</v>
      </c>
      <c r="F7" s="3">
        <v>869.51</v>
      </c>
      <c r="G7" s="3">
        <v>15.98</v>
      </c>
      <c r="H7" s="3">
        <v>51.27</v>
      </c>
      <c r="I7" s="3">
        <v>25.4</v>
      </c>
      <c r="J7" s="3" t="s">
        <v>8</v>
      </c>
      <c r="K7" s="23">
        <v>147</v>
      </c>
      <c r="L7" s="30" t="s">
        <v>21</v>
      </c>
      <c r="M7" s="55">
        <f>1985.33*12</f>
        <v>23823.96</v>
      </c>
    </row>
    <row r="8" spans="1:13" ht="21.75" customHeight="1" x14ac:dyDescent="0.25">
      <c r="A8" s="14">
        <v>6</v>
      </c>
      <c r="B8" s="29" t="s">
        <v>5</v>
      </c>
      <c r="C8" s="2">
        <v>42552</v>
      </c>
      <c r="D8" s="38">
        <v>189</v>
      </c>
      <c r="E8" s="3" t="s">
        <v>6</v>
      </c>
      <c r="F8" s="3"/>
      <c r="G8" s="3"/>
      <c r="H8" s="3"/>
      <c r="I8" s="3"/>
      <c r="J8" s="3" t="s">
        <v>7</v>
      </c>
      <c r="K8" s="23">
        <v>165</v>
      </c>
      <c r="L8" s="30"/>
      <c r="M8" s="55">
        <f>1108.33*12</f>
        <v>13299.96</v>
      </c>
    </row>
    <row r="9" spans="1:13" ht="21.75" customHeight="1" x14ac:dyDescent="0.25">
      <c r="A9" s="14">
        <v>7</v>
      </c>
      <c r="B9" s="29" t="s">
        <v>5</v>
      </c>
      <c r="C9" s="2">
        <v>42994</v>
      </c>
      <c r="D9" s="38">
        <v>189</v>
      </c>
      <c r="E9" s="3" t="s">
        <v>6</v>
      </c>
      <c r="F9" s="3"/>
      <c r="G9" s="3"/>
      <c r="H9" s="3"/>
      <c r="I9" s="3"/>
      <c r="J9" s="3" t="s">
        <v>7</v>
      </c>
      <c r="K9" s="23">
        <v>165</v>
      </c>
      <c r="L9" s="30"/>
      <c r="M9" s="55">
        <f>1108.33*12</f>
        <v>13299.96</v>
      </c>
    </row>
    <row r="10" spans="1:13" ht="21.75" customHeight="1" x14ac:dyDescent="0.25">
      <c r="A10" s="16">
        <v>8</v>
      </c>
      <c r="B10" s="31" t="s">
        <v>5</v>
      </c>
      <c r="C10" s="17">
        <v>41817</v>
      </c>
      <c r="D10" s="39">
        <v>189</v>
      </c>
      <c r="E10" s="18" t="s">
        <v>6</v>
      </c>
      <c r="F10" s="18"/>
      <c r="G10" s="18">
        <v>147</v>
      </c>
      <c r="H10" s="18"/>
      <c r="I10" s="18"/>
      <c r="J10" s="18" t="s">
        <v>7</v>
      </c>
      <c r="K10" s="24">
        <v>165</v>
      </c>
      <c r="L10" s="30"/>
      <c r="M10" s="55">
        <f>1255.33*12</f>
        <v>15063.96</v>
      </c>
    </row>
    <row r="11" spans="1:13" ht="21.75" customHeight="1" x14ac:dyDescent="0.25">
      <c r="A11" s="16">
        <v>9</v>
      </c>
      <c r="B11" s="31" t="s">
        <v>5</v>
      </c>
      <c r="C11" s="17">
        <v>43902</v>
      </c>
      <c r="D11" s="39">
        <v>401</v>
      </c>
      <c r="E11" s="18" t="s">
        <v>6</v>
      </c>
      <c r="F11" s="18"/>
      <c r="G11" s="18"/>
      <c r="H11" s="18"/>
      <c r="I11" s="18"/>
      <c r="J11" s="18" t="s">
        <v>7</v>
      </c>
      <c r="K11" s="24">
        <v>165</v>
      </c>
      <c r="L11" s="30"/>
      <c r="M11" s="55">
        <f>1108.33*12</f>
        <v>13299.96</v>
      </c>
    </row>
    <row r="12" spans="1:13" ht="21.75" customHeight="1" thickBot="1" x14ac:dyDescent="0.3">
      <c r="A12" s="15">
        <v>10</v>
      </c>
      <c r="B12" s="32" t="s">
        <v>5</v>
      </c>
      <c r="C12" s="6">
        <v>41606</v>
      </c>
      <c r="D12" s="40">
        <v>100</v>
      </c>
      <c r="E12" s="5">
        <v>715.73</v>
      </c>
      <c r="F12" s="5">
        <v>611.41</v>
      </c>
      <c r="G12" s="5"/>
      <c r="H12" s="5">
        <v>51.27</v>
      </c>
      <c r="I12" s="5">
        <v>25.4</v>
      </c>
      <c r="J12" s="5" t="s">
        <v>8</v>
      </c>
      <c r="K12" s="34">
        <v>147</v>
      </c>
      <c r="L12" s="33"/>
      <c r="M12" s="56">
        <f>1523.1*12</f>
        <v>18277.199999999997</v>
      </c>
    </row>
    <row r="13" spans="1:13" ht="21.75" customHeight="1" thickBot="1" x14ac:dyDescent="0.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19"/>
      <c r="M13" s="44"/>
    </row>
    <row r="14" spans="1:13" ht="30.75" customHeight="1" thickBot="1" x14ac:dyDescent="0.3">
      <c r="A14" s="20" t="s">
        <v>9</v>
      </c>
      <c r="B14" s="9" t="s">
        <v>0</v>
      </c>
      <c r="C14" s="10" t="s">
        <v>15</v>
      </c>
      <c r="D14" s="10" t="s">
        <v>22</v>
      </c>
      <c r="E14" s="10" t="s">
        <v>14</v>
      </c>
      <c r="F14" s="10" t="s">
        <v>13</v>
      </c>
      <c r="G14" s="10" t="s">
        <v>12</v>
      </c>
      <c r="H14" s="10" t="s">
        <v>16</v>
      </c>
      <c r="I14" s="21" t="s">
        <v>4</v>
      </c>
      <c r="J14" s="21" t="s">
        <v>20</v>
      </c>
      <c r="K14" s="36" t="s">
        <v>23</v>
      </c>
      <c r="L14" s="35"/>
    </row>
    <row r="15" spans="1:13" ht="21.75" customHeight="1" x14ac:dyDescent="0.25">
      <c r="A15" s="26">
        <v>1</v>
      </c>
      <c r="B15" s="27" t="s">
        <v>10</v>
      </c>
      <c r="C15" s="7">
        <v>34037</v>
      </c>
      <c r="D15" s="37">
        <v>100</v>
      </c>
      <c r="E15" s="8" t="s">
        <v>11</v>
      </c>
      <c r="F15" s="8"/>
      <c r="G15" s="8"/>
      <c r="H15" s="8"/>
      <c r="I15" s="22">
        <v>162</v>
      </c>
      <c r="J15" s="41"/>
      <c r="K15" s="57">
        <f>1675.79*12</f>
        <v>20109.48</v>
      </c>
      <c r="L15" s="35"/>
    </row>
    <row r="16" spans="1:13" ht="21.75" customHeight="1" x14ac:dyDescent="0.25">
      <c r="A16" s="14">
        <v>2</v>
      </c>
      <c r="B16" s="29" t="s">
        <v>10</v>
      </c>
      <c r="C16" s="2">
        <v>33285</v>
      </c>
      <c r="D16" s="38">
        <v>100</v>
      </c>
      <c r="E16" s="3" t="s">
        <v>11</v>
      </c>
      <c r="F16" s="3"/>
      <c r="G16" s="3" t="s">
        <v>11</v>
      </c>
      <c r="H16" s="3"/>
      <c r="I16" s="23">
        <v>162</v>
      </c>
      <c r="J16" s="42"/>
      <c r="K16" s="58">
        <f>1887.12*12</f>
        <v>22645.439999999999</v>
      </c>
      <c r="L16" s="35"/>
    </row>
    <row r="17" spans="1:12" s="53" customFormat="1" ht="31.5" customHeight="1" x14ac:dyDescent="0.25">
      <c r="A17" s="45">
        <v>3</v>
      </c>
      <c r="B17" s="46" t="s">
        <v>10</v>
      </c>
      <c r="C17" s="47">
        <v>32187</v>
      </c>
      <c r="D17" s="48">
        <v>100</v>
      </c>
      <c r="E17" s="49" t="s">
        <v>11</v>
      </c>
      <c r="F17" s="49" t="s">
        <v>11</v>
      </c>
      <c r="G17" s="49" t="s">
        <v>11</v>
      </c>
      <c r="H17" s="49"/>
      <c r="I17" s="50">
        <v>162</v>
      </c>
      <c r="J17" s="51"/>
      <c r="K17" s="59">
        <v>23145.3</v>
      </c>
      <c r="L17" s="52"/>
    </row>
    <row r="18" spans="1:12" ht="21.75" customHeight="1" x14ac:dyDescent="0.25">
      <c r="A18" s="14">
        <v>4</v>
      </c>
      <c r="B18" s="29" t="s">
        <v>10</v>
      </c>
      <c r="C18" s="2">
        <v>38600</v>
      </c>
      <c r="D18" s="38">
        <v>100</v>
      </c>
      <c r="E18" s="3" t="s">
        <v>11</v>
      </c>
      <c r="F18" s="3"/>
      <c r="G18" s="3"/>
      <c r="H18" s="3"/>
      <c r="I18" s="23">
        <v>162</v>
      </c>
      <c r="J18" s="42" t="s">
        <v>21</v>
      </c>
      <c r="K18" s="58">
        <f>1595.87*12</f>
        <v>19150.439999999999</v>
      </c>
      <c r="L18" s="35"/>
    </row>
    <row r="19" spans="1:12" ht="21.75" customHeight="1" x14ac:dyDescent="0.25">
      <c r="A19" s="14">
        <v>5</v>
      </c>
      <c r="B19" s="29" t="s">
        <v>10</v>
      </c>
      <c r="C19" s="2">
        <v>37190</v>
      </c>
      <c r="D19" s="38">
        <v>100</v>
      </c>
      <c r="E19" s="3"/>
      <c r="F19" s="3"/>
      <c r="G19" s="3"/>
      <c r="H19" s="3">
        <v>135</v>
      </c>
      <c r="I19" s="23">
        <v>162</v>
      </c>
      <c r="J19" s="42"/>
      <c r="K19" s="58">
        <f>1731.14*12</f>
        <v>20773.68</v>
      </c>
      <c r="L19" s="35"/>
    </row>
    <row r="20" spans="1:12" ht="21.75" customHeight="1" x14ac:dyDescent="0.25">
      <c r="A20" s="14">
        <v>6</v>
      </c>
      <c r="B20" s="29" t="s">
        <v>10</v>
      </c>
      <c r="C20" s="2">
        <v>41696</v>
      </c>
      <c r="D20" s="38">
        <v>189</v>
      </c>
      <c r="E20" s="3"/>
      <c r="F20" s="3" t="s">
        <v>11</v>
      </c>
      <c r="G20" s="3"/>
      <c r="H20" s="3">
        <v>260</v>
      </c>
      <c r="I20" s="23">
        <v>162</v>
      </c>
      <c r="J20" s="42"/>
      <c r="K20" s="58">
        <f>1857.11*12</f>
        <v>22285.32</v>
      </c>
      <c r="L20" s="35"/>
    </row>
    <row r="21" spans="1:12" ht="21.75" customHeight="1" x14ac:dyDescent="0.25">
      <c r="A21" s="14">
        <v>7</v>
      </c>
      <c r="B21" s="29" t="s">
        <v>10</v>
      </c>
      <c r="C21" s="2">
        <v>41095</v>
      </c>
      <c r="D21" s="38">
        <v>189</v>
      </c>
      <c r="E21" s="3"/>
      <c r="F21" s="3"/>
      <c r="G21" s="3"/>
      <c r="H21" s="3"/>
      <c r="I21" s="23">
        <v>162</v>
      </c>
      <c r="J21" s="42"/>
      <c r="K21" s="58">
        <f>1499.76*12</f>
        <v>17997.12</v>
      </c>
      <c r="L21" s="35"/>
    </row>
    <row r="22" spans="1:12" ht="21.75" customHeight="1" x14ac:dyDescent="0.25">
      <c r="A22" s="14">
        <v>8</v>
      </c>
      <c r="B22" s="29" t="s">
        <v>10</v>
      </c>
      <c r="C22" s="2">
        <v>42390</v>
      </c>
      <c r="D22" s="38">
        <v>189</v>
      </c>
      <c r="E22" s="3"/>
      <c r="F22" s="3"/>
      <c r="G22" s="3"/>
      <c r="H22" s="3"/>
      <c r="I22" s="23">
        <v>162</v>
      </c>
      <c r="J22" s="42"/>
      <c r="K22" s="58">
        <f>1499.76*12</f>
        <v>17997.12</v>
      </c>
      <c r="L22" s="35"/>
    </row>
    <row r="23" spans="1:12" ht="21.75" customHeight="1" x14ac:dyDescent="0.25">
      <c r="A23" s="16">
        <v>9</v>
      </c>
      <c r="B23" s="31" t="s">
        <v>10</v>
      </c>
      <c r="C23" s="17">
        <v>42873</v>
      </c>
      <c r="D23" s="39">
        <v>100</v>
      </c>
      <c r="E23" s="18"/>
      <c r="F23" s="18"/>
      <c r="G23" s="18"/>
      <c r="H23" s="18"/>
      <c r="I23" s="24">
        <v>162</v>
      </c>
      <c r="J23" s="42"/>
      <c r="K23" s="58">
        <f>1451.72*12</f>
        <v>17420.64</v>
      </c>
      <c r="L23" s="35"/>
    </row>
    <row r="24" spans="1:12" ht="21.75" customHeight="1" x14ac:dyDescent="0.25">
      <c r="A24" s="16">
        <v>10</v>
      </c>
      <c r="B24" s="31" t="s">
        <v>10</v>
      </c>
      <c r="C24" s="17">
        <v>41572</v>
      </c>
      <c r="D24" s="39">
        <v>100</v>
      </c>
      <c r="E24" s="18"/>
      <c r="F24" s="18"/>
      <c r="G24" s="18"/>
      <c r="H24" s="18"/>
      <c r="I24" s="24">
        <v>162</v>
      </c>
      <c r="J24" s="42"/>
      <c r="K24" s="58">
        <f>1499.76*12</f>
        <v>17997.12</v>
      </c>
      <c r="L24" s="35"/>
    </row>
    <row r="25" spans="1:12" ht="21.75" customHeight="1" thickBot="1" x14ac:dyDescent="0.3">
      <c r="A25" s="15">
        <v>11</v>
      </c>
      <c r="B25" s="32" t="s">
        <v>10</v>
      </c>
      <c r="C25" s="6">
        <v>39569</v>
      </c>
      <c r="D25" s="40">
        <v>100</v>
      </c>
      <c r="E25" s="5"/>
      <c r="F25" s="5"/>
      <c r="G25" s="5"/>
      <c r="H25" s="5"/>
      <c r="I25" s="25">
        <v>162</v>
      </c>
      <c r="J25" s="43"/>
      <c r="K25" s="60">
        <f>1547.82*12</f>
        <v>18573.84</v>
      </c>
      <c r="L25" s="3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crodriguez</dc:creator>
  <cp:lastModifiedBy>Yolanda Prieto Manzano</cp:lastModifiedBy>
  <dcterms:created xsi:type="dcterms:W3CDTF">2020-10-02T09:20:00Z</dcterms:created>
  <dcterms:modified xsi:type="dcterms:W3CDTF">2021-03-23T10:58:22Z</dcterms:modified>
</cp:coreProperties>
</file>