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750" yWindow="540" windowWidth="19815" windowHeight="11190"/>
  </bookViews>
  <sheets>
    <sheet name="T-PRES" sheetId="2" r:id="rId1"/>
    <sheet name="T-APU" sheetId="7" r:id="rId2"/>
    <sheet name="T-SMP" sheetId="8" r:id="rId3"/>
    <sheet name="T-DIM" sheetId="9" r:id="rId4"/>
  </sheets>
  <calcPr calcId="145621"/>
</workbook>
</file>

<file path=xl/calcChain.xml><?xml version="1.0" encoding="utf-8"?>
<calcChain xmlns="http://schemas.openxmlformats.org/spreadsheetml/2006/main">
  <c r="H23" i="2" l="1"/>
  <c r="H25" i="2"/>
  <c r="J13" i="7"/>
  <c r="K15" i="7" s="1"/>
  <c r="J20" i="7" s="1"/>
  <c r="J14" i="7"/>
  <c r="J17" i="7"/>
  <c r="K18" i="7"/>
  <c r="J26" i="7"/>
  <c r="K28" i="7" s="1"/>
  <c r="J33" i="7" s="1"/>
  <c r="J27" i="7"/>
  <c r="J30" i="7"/>
  <c r="K31" i="7"/>
  <c r="J39" i="7"/>
  <c r="K41" i="7" s="1"/>
  <c r="J46" i="7" s="1"/>
  <c r="J40" i="7"/>
  <c r="J43" i="7"/>
  <c r="K44" i="7" s="1"/>
  <c r="J52" i="7"/>
  <c r="J53" i="7"/>
  <c r="K54" i="7"/>
  <c r="J59" i="7" s="1"/>
  <c r="K60" i="7" s="1"/>
  <c r="K61" i="7" s="1"/>
  <c r="K50" i="7" s="1"/>
  <c r="J56" i="7"/>
  <c r="K57" i="7" s="1"/>
  <c r="J65" i="7"/>
  <c r="J66" i="7"/>
  <c r="K67" i="7" s="1"/>
  <c r="J79" i="7" s="1"/>
  <c r="J69" i="7"/>
  <c r="J70" i="7"/>
  <c r="J71" i="7"/>
  <c r="K74" i="7" s="1"/>
  <c r="J72" i="7"/>
  <c r="J73" i="7"/>
  <c r="J76" i="7"/>
  <c r="K77" i="7" s="1"/>
  <c r="J85" i="7"/>
  <c r="J86" i="7"/>
  <c r="K87" i="7"/>
  <c r="J89" i="7"/>
  <c r="K90" i="7" s="1"/>
  <c r="J92" i="7"/>
  <c r="K93" i="7"/>
  <c r="K94" i="7"/>
  <c r="K95" i="7" s="1"/>
  <c r="K83" i="7" s="1"/>
  <c r="J99" i="7"/>
  <c r="K101" i="7" s="1"/>
  <c r="J109" i="7" s="1"/>
  <c r="K110" i="7" s="1"/>
  <c r="K111" i="7" s="1"/>
  <c r="K97" i="7" s="1"/>
  <c r="J100" i="7"/>
  <c r="J103" i="7"/>
  <c r="K104" i="7"/>
  <c r="J106" i="7"/>
  <c r="K107" i="7" s="1"/>
  <c r="J115" i="7"/>
  <c r="J116" i="7"/>
  <c r="K117" i="7" s="1"/>
  <c r="J126" i="7" s="1"/>
  <c r="J119" i="7"/>
  <c r="K120" i="7"/>
  <c r="J122" i="7"/>
  <c r="K124" i="7" s="1"/>
  <c r="J123" i="7"/>
  <c r="J132" i="7"/>
  <c r="J133" i="7"/>
  <c r="K134" i="7" s="1"/>
  <c r="J139" i="7" s="1"/>
  <c r="J136" i="7"/>
  <c r="K137" i="7"/>
  <c r="J145" i="7"/>
  <c r="K147" i="7" s="1"/>
  <c r="J152" i="7" s="1"/>
  <c r="J146" i="7"/>
  <c r="J149" i="7"/>
  <c r="K150" i="7"/>
  <c r="J158" i="7"/>
  <c r="K160" i="7" s="1"/>
  <c r="J165" i="7" s="1"/>
  <c r="J159" i="7"/>
  <c r="J162" i="7"/>
  <c r="K163" i="7" s="1"/>
  <c r="J171" i="7"/>
  <c r="J172" i="7"/>
  <c r="K173" i="7"/>
  <c r="J178" i="7" s="1"/>
  <c r="K179" i="7" s="1"/>
  <c r="K180" i="7" s="1"/>
  <c r="K169" i="7" s="1"/>
  <c r="J175" i="7"/>
  <c r="K176" i="7" s="1"/>
  <c r="J184" i="7"/>
  <c r="J185" i="7"/>
  <c r="K186" i="7" s="1"/>
  <c r="J191" i="7" s="1"/>
  <c r="J188" i="7"/>
  <c r="K189" i="7"/>
  <c r="J197" i="7"/>
  <c r="K199" i="7" s="1"/>
  <c r="J205" i="7" s="1"/>
  <c r="J198" i="7"/>
  <c r="J201" i="7"/>
  <c r="J202" i="7"/>
  <c r="K203" i="7" s="1"/>
  <c r="J211" i="7"/>
  <c r="J212" i="7"/>
  <c r="K213" i="7"/>
  <c r="J215" i="7"/>
  <c r="K217" i="7" s="1"/>
  <c r="J216" i="7"/>
  <c r="J219" i="7"/>
  <c r="K220" i="7" s="1"/>
  <c r="K221" i="7" s="1"/>
  <c r="K209" i="7" s="1"/>
  <c r="J232" i="7"/>
  <c r="K234" i="7" s="1"/>
  <c r="J233" i="7"/>
  <c r="J236" i="7"/>
  <c r="J237" i="7"/>
  <c r="J238" i="7"/>
  <c r="J239" i="7"/>
  <c r="J240" i="7"/>
  <c r="K241" i="7"/>
  <c r="J243" i="7"/>
  <c r="K244" i="7" s="1"/>
  <c r="J250" i="7"/>
  <c r="J251" i="7"/>
  <c r="K252" i="7"/>
  <c r="J254" i="7"/>
  <c r="K259" i="7" s="1"/>
  <c r="J255" i="7"/>
  <c r="J256" i="7"/>
  <c r="J257" i="7"/>
  <c r="K263" i="7" s="1"/>
  <c r="K264" i="7" s="1"/>
  <c r="K248" i="7" s="1"/>
  <c r="J258" i="7"/>
  <c r="J261" i="7"/>
  <c r="K262" i="7"/>
  <c r="J268" i="7"/>
  <c r="K270" i="7" s="1"/>
  <c r="J269" i="7"/>
  <c r="J272" i="7"/>
  <c r="J273" i="7"/>
  <c r="K277" i="7" s="1"/>
  <c r="J274" i="7"/>
  <c r="J275" i="7"/>
  <c r="J276" i="7"/>
  <c r="J279" i="7"/>
  <c r="K280" i="7" s="1"/>
  <c r="K288" i="7"/>
  <c r="K289" i="7"/>
  <c r="K290" i="7"/>
  <c r="H48" i="2"/>
  <c r="H34" i="2"/>
  <c r="H36" i="2"/>
  <c r="H26" i="2"/>
  <c r="H24" i="2"/>
  <c r="H22" i="2"/>
  <c r="H20" i="2"/>
  <c r="H19" i="2"/>
  <c r="H18" i="2"/>
  <c r="H17" i="2"/>
  <c r="H16" i="2"/>
  <c r="H15" i="2"/>
  <c r="H14" i="2"/>
  <c r="K127" i="7" l="1"/>
  <c r="K128" i="7" s="1"/>
  <c r="K113" i="7" s="1"/>
  <c r="K281" i="7"/>
  <c r="K282" i="7" s="1"/>
  <c r="K266" i="7" s="1"/>
  <c r="K245" i="7"/>
  <c r="K246" i="7" s="1"/>
  <c r="K230" i="7" s="1"/>
  <c r="K206" i="7"/>
  <c r="K207" i="7" s="1"/>
  <c r="K195" i="7" s="1"/>
  <c r="K166" i="7"/>
  <c r="K167" i="7" s="1"/>
  <c r="K156" i="7" s="1"/>
  <c r="K80" i="7"/>
  <c r="K81" i="7" s="1"/>
  <c r="K63" i="7" s="1"/>
  <c r="K47" i="7"/>
  <c r="K48" i="7" s="1"/>
  <c r="K37" i="7" s="1"/>
  <c r="K153" i="7"/>
  <c r="K154" i="7" s="1"/>
  <c r="K143" i="7" s="1"/>
  <c r="K34" i="7"/>
  <c r="K35" i="7" s="1"/>
  <c r="K24" i="7" s="1"/>
  <c r="K192" i="7"/>
  <c r="K193" i="7" s="1"/>
  <c r="K182" i="7" s="1"/>
  <c r="K140" i="7"/>
  <c r="K141" i="7" s="1"/>
  <c r="K130" i="7" s="1"/>
  <c r="K21" i="7"/>
  <c r="K22" i="7" s="1"/>
  <c r="K11" i="7" s="1"/>
  <c r="H27" i="2"/>
  <c r="H50" i="2" s="1"/>
</calcChain>
</file>

<file path=xl/sharedStrings.xml><?xml version="1.0" encoding="utf-8"?>
<sst xmlns="http://schemas.openxmlformats.org/spreadsheetml/2006/main" count="1037" uniqueCount="200">
  <si>
    <t>Amidament TMB trigeneració</t>
  </si>
  <si>
    <t>PRESSUPOST</t>
  </si>
  <si>
    <t>Preu</t>
  </si>
  <si>
    <t>Amidament</t>
  </si>
  <si>
    <t>Import</t>
  </si>
  <si>
    <t>Obra</t>
  </si>
  <si>
    <t>01</t>
  </si>
  <si>
    <t>Pressupost20-028</t>
  </si>
  <si>
    <t>Capítol</t>
  </si>
  <si>
    <t>INSTAL·LACIÓ TRIGENERACIÓ</t>
  </si>
  <si>
    <t>Titol 3</t>
  </si>
  <si>
    <t>MAQUINÀRIA I CANONADES</t>
  </si>
  <si>
    <t>'01.01.01</t>
  </si>
  <si>
    <t>EEH3UX01</t>
  </si>
  <si>
    <t>u</t>
  </si>
  <si>
    <t>Planta refredadora d'aigua per cicle de absorció, accionada per aigua calenta marca Yazaki o equivalent, modelo WFCSC30.</t>
  </si>
  <si>
    <t>EEL1UX02</t>
  </si>
  <si>
    <t>Torre de refredament d'aigua de tiratge impulsat trifàsica per a 400 V de tensió, de 300 kW de potència calorífica dissipada, amb ventilador axial i muntada sobre bancada</t>
  </si>
  <si>
    <t>EEBEUX03</t>
  </si>
  <si>
    <t>Dipòsit d'inercia d'acer negre amb aïllament tèrmic d'escuma de poliuretà i revestiment exterior de plàstic, de 10000 l de capacitat, purga d'aire amb connexions de rosca 4´´, de pressió màxima de servei 6 bar</t>
  </si>
  <si>
    <t>EJACUX04</t>
  </si>
  <si>
    <t>Intercambiador de placas marca Sedical o equivalent, model UFP-105 / 109 MH 89 - IG - PN10, aigua-aigua, de potència 100kW amb un sobredimensionament del 20%, amb un cabal de 171 l/h, amb salt tèrmic de 5ºC, material plaques AISI 316/0.5mm, material juntes nitril HT amb conexions DN100, muntat i provat</t>
  </si>
  <si>
    <t>GNH5D3D4UX05</t>
  </si>
  <si>
    <t>Bomba centrífuga en línia de rotor sec, de tipus doble, connexions hidràuliques embridades de 65 mm de diàmetre nominal en l'aspiració i en la impulsió, rotor de 200 mm de diàmetre nominal, pressió nominal 10 bar, índex d'eficiència mínima de la bomba (MEI)&lt;=0.4 segons REGLAMENTO (UE) 547/2012, motors trifàsics de 400 V i 3 kW a 1450 rpm, amb una classe d'eficiència energètica IE3 segons REGLAMENTO (CE) 640/2009, cos de fosa grisa EN-GJL-250 (GG25)</t>
  </si>
  <si>
    <t>GNH5D3D4UX06</t>
  </si>
  <si>
    <t>Bomba centrífuga en línia de rotor sec, de tipus simple, connexions hidràuliques embridades de 80 mm de diàmetre nominal en l'aspiració i en la impulsió, rotor de 250 mm de diàmetre nominal, pressió nominal 10 bar, índex d'eficiència mínima de la bomba (MEI)&lt;=0.4 segons REGLAMENTO (UE) 547/2012, motor trifàsic de 400 V i 4 kW a 1450 rpm, amb una classe d'eficiència energètica IE3 segons REGLAMENTO (CE) 640/2009, cos de fosa grisa EN-GJL-250 (GG25), tipus sedical o equivalent model SIM 80/270.1-4.0/K</t>
  </si>
  <si>
    <t>GNH5D3D4UX07</t>
  </si>
  <si>
    <t>Bomba centrífuga en línia de rotor sec, de tipus simple, connexions hidràuliques embridades de 50 mm de diàmetre nominal en l'aspiració i en la impulsió, rotor de 125 mm de diàmetre nominal, pressió nominal 10 bar, índex d'eficiència mínima de la bomba (MEI)&lt;=0.4 segons REGLAMENTO (UE) 547/2012, motor trifàsic de 400 V i 1.5 kW a 2900 rpm, amb una classe d'eficiència energètica IE3 segons REGLAMENTO (UE) 547/2012, cos de fosa grisa EN-GJL-250 (GG25), tipus Sedical o equivalent model SIP 50/150.3-1.5/K</t>
  </si>
  <si>
    <t>PAUX07</t>
  </si>
  <si>
    <t>pa</t>
  </si>
  <si>
    <t>Partida alçada d'abonament integre per elements de tall i accessoris segons esquema adjunt al projecte incloent elements, com vàlvules de tall, filtres, maniguets antivibració, sondes, barometres, termometres, antiretorns, comptadors i altres elements definits al esquema</t>
  </si>
  <si>
    <t>TNIRFBRP759</t>
  </si>
  <si>
    <t>m</t>
  </si>
  <si>
    <t>Suministro y montaje de tubo compuesto de polipropileno copolímero random PP-R RP ´´Raised Pressure´´ con fibra de vidrio (1/4)PP-R RP // (2/4)PP-R RP + FV (1/4) // PP-R RP, SDR 9 serie 4, de diámetro 75 mm y 8,4 mm de espesor. Tubería fabricada y certificada según Reglamento Particular Aenor RP 01.78, accesorios fabricados y certificados según norma UNE EN 15874-3 y sistema de unión por termofusión, inserciones incorporadas y electrofusión certificado según RP 01.78. Certificado de potabilidad Aimplas según RD 140/2003. Para uso en instalaciones de fontanería (AFS, ACS) y climatización (calefacción, sistemas agua/agua, agua/aire) con temperaturas comprendidas entre -15 °C y 95 °C. Incluida p/p de accesorios y material auxiliar para montaje y sujeción. Instalado con abrazaderas isofónicas Niron de goma lisa, según norma UNE EN 806-4. Espesor de aislamiento térmico conforme a RITE calculado mediante procedimiento alternativo según criterios de la norma UNE EN ISO 12241. Presentación en barra de 4 m, color azul Niron con franja gris Niron Fiber Blue, ref. TNIRFBRP759 de la serie Niron de ITALSAN.</t>
  </si>
  <si>
    <t>TNIRFBRP909</t>
  </si>
  <si>
    <t>Suministro y montaje de tubo compuesto de polipropileno copolímero random PP-R RP ´´Raised Pressure´´ con fibra de vidrio (1/4)PP-R RP // (2/4)PP-R RP + FV (1/4) // PP-R RP, SDR 9 serie 4, de diámetro 90 mm y 10,1 mm de espesor. Tubería fabricada y certificada según Reglamento Particular Aenor RP 01.78, accesorios fabricados y certificados según norma UNE EN 15874-3 y sistema de unión por termofusión, inserciones incorporadas y electrofusión certificado según RP 01.78. Certificado de potabilidad Aimplas según RD 140/2003. Para uso en instalaciones de fontanería (AFS, ACS) y climatización (calefacción, sistemas agua/agua, agua/aire) con temperaturas comprendidas entre -15 °C y 95 °C. Incluida p/p de accesorios y material auxiliar para montaje y sujeción. Instalado con abrazaderas isofónicas Niron de goma lisa, según norma UNE EN 806-4. Espesor de aislamiento térmico conforme a RITE calculado mediante procedimiento alternativo según criterios de la norma UNE EN ISO 12241. Presentación en barra de 4 m, color azul Niron con franja gris Niron Fiber Blue, ref. TNIRFBRP909 de la serie Niron de ITALSAN.</t>
  </si>
  <si>
    <t>TNIRFBRP1109</t>
  </si>
  <si>
    <t>Suministro y montaje de tubo compuesto de polipropileno copolímero random PP-R RP ´´Raised Pressure´´ con fibra de vidrio (1/4)PP-R RP // (2/4)PP-R RP + FV (1/4) // PP-R RP, SDR 9 serie 4, de diámetro 110 mm y 12,3 mm de espesor. Tubería fabricada y certificada según Reglamento Particular Aenor RP 01.78, accesorios fabricados y certificados según norma UNE EN 15874-3 y sistema de unión por termofusión, inserciones incorporadas y electrofusión certificado según RP 01.78. Certificado de potabilidad Aimplas según RD 140/2003. Para uso en instalaciones de fontanería (AFS, ACS) y climatización (calefacción, sistemas agua/agua, agua/aire) con temperaturas comprendidas entre -15 °C y 95 °C. Incluida p/p de accesorios y material auxiliar para montaje y sujeción. Instalado con abrazaderas isofónicas Niron de goma lisa, según norma UNE EN 806-4. Espesor de aislamiento térmico conforme a RITE calculado mediante procedimiento alternativo según criterios de la norma UNE EN ISO 12241. Presentación en barra de 4 m, color azul Niron con franja gris Niron Fiber Blue, ref. TNIRFBRP1109 de la serie Niron de ITALSAN.</t>
  </si>
  <si>
    <t>KFQ1AA73</t>
  </si>
  <si>
    <t>Aïllament tèrmic de llana mineral de vidre per a tub de diàmetre 2´´1/2, de 40 mm de gruix amb recobriment d'alumini, col·locat superficialment amb grau de dificultat alt</t>
  </si>
  <si>
    <t>KFQ1AD73</t>
  </si>
  <si>
    <t>Aïllament tèrmic de llana mineral de vidre per a tub de diàmetre 4´´, de 40 mm de gruix amb recobriment d'alumini, col·locat superficialment amb grau de dificultat alt</t>
  </si>
  <si>
    <t>TOTAL</t>
  </si>
  <si>
    <t>02</t>
  </si>
  <si>
    <t>ELÈCTRICA I CONTROL</t>
  </si>
  <si>
    <t>'01.01.02</t>
  </si>
  <si>
    <t>INSTRIC01</t>
  </si>
  <si>
    <t>Feines d'Enginyeria de l'empresa de la cogenració EQTEC per la coordinació i control de l'equip d'absorció amb la cogenració, mitjançant ampliació PLC existent.Inclou programació,posada en marxa i comprovacions.</t>
  </si>
  <si>
    <t>EEVZUX01</t>
  </si>
  <si>
    <t>Armari elèctric control ventilador 4 kW per torre</t>
  </si>
  <si>
    <t>EEVZUX02</t>
  </si>
  <si>
    <t xml:space="preserve">Quadre de proteccions i ampliació del quadre de control Cogeneració per integrar la generació d'aigua freda per absorsió, incloent nou armari, elements de control segons idicació de la empresa integradora de maniobra (EQTEC) que tindra com a mínim: Armari elèctric, font d'alimentació, PLC SIEMENS gama Simatic Et 200M codi 6ES7 153-1AA03-0XB0, modul d'entrades anal·lògiques compatible model 6ES7 331-7KF02-0AB0, modul d'entrades digitals compatible model 6ES7 321-1BH02-0AA0,
modul de sortides digitals compatible model 6ES7 322-1BH81-0AA0, protecions elèctriques d'elements i maniobra, completament cablejats els elements de control i ajudes a la posada en marxa </t>
  </si>
  <si>
    <t>ALTRES</t>
  </si>
  <si>
    <t>'01.02</t>
  </si>
  <si>
    <t>BANCADA</t>
  </si>
  <si>
    <t xml:space="preserve">Estudi i realització estructura suportació equips, realitzada amb estructura metàl·lica </t>
  </si>
  <si>
    <t>PAVAUX01</t>
  </si>
  <si>
    <t xml:space="preserve">Partida alçada d'abonament íntegre per la seguretat i salut a l'obra </t>
  </si>
  <si>
    <t>PAVAUX02</t>
  </si>
  <si>
    <t xml:space="preserve">Partida alçada d'abonament íntegre relacionada amb tots els imprevistos corresponents amb les instal·lacions elèctriques </t>
  </si>
  <si>
    <t>PAVAUX03</t>
  </si>
  <si>
    <t>Partida alçada d'abonament íntegre relacionada amb tots els imprevistos corresponents amb les instal·lacions de climatització</t>
  </si>
  <si>
    <t>PAVAUX04</t>
  </si>
  <si>
    <t>Partida alçada d'abonament íntegre relacionada amb tots els imprevistos d'obra civil i arquitectura</t>
  </si>
  <si>
    <t>PAVAUX05</t>
  </si>
  <si>
    <t>Partida alçada d'abonament íntegre de les maquinaries per realitzar elevacions i treballs en alçada, incloent grua per la col·locació del equips i les plataformes d'elevació per realitzar els treballs en alçada</t>
  </si>
  <si>
    <t>PAVAUX06</t>
  </si>
  <si>
    <t>Partida alçada d'abonament íntegre per la modificació de la legal·lització projecte RITE actual per adaptació a la nova instal·lació</t>
  </si>
  <si>
    <t xml:space="preserve">IMPORT TOTAL DEL PRESSUPOST : </t>
  </si>
  <si>
    <t>Justificació d'elements</t>
  </si>
  <si>
    <t>Nº</t>
  </si>
  <si>
    <t>Codi</t>
  </si>
  <si>
    <t>U.A.</t>
  </si>
  <si>
    <t>Descripció</t>
  </si>
  <si>
    <t>Partida d'obra</t>
  </si>
  <si>
    <t>EEVZ1332</t>
  </si>
  <si>
    <t>Armari metàl·lic 300x300x200 mm, per a controladors, amb endolls i borns, instal·lat</t>
  </si>
  <si>
    <t>Rend.:</t>
  </si>
  <si>
    <t>Mà d'obra</t>
  </si>
  <si>
    <t>A013M000</t>
  </si>
  <si>
    <t>h</t>
  </si>
  <si>
    <t>Ajudant muntador</t>
  </si>
  <si>
    <t>/R</t>
  </si>
  <si>
    <t>x</t>
  </si>
  <si>
    <t>=</t>
  </si>
  <si>
    <t>A012M000</t>
  </si>
  <si>
    <t>Oficial 1a muntador</t>
  </si>
  <si>
    <t>Subtotal mà d'obra</t>
  </si>
  <si>
    <t>Material</t>
  </si>
  <si>
    <t>BEVZ1332</t>
  </si>
  <si>
    <t>Armari elèctric control ventilador torresubministrat per el proveïdor de la torre EWK o equivalent compost per: Armari elèctric, interruptor seccionador general, fusibles de protecció convertidor extraràpids, contacte general de líniea, convertidor de frequècnia Danfoss, transformador de maniobra, botonera marxa/paro/ indicació d'error, sonda tempratura PT100, ventilador i reixetes de ventilació armari, protecions elèctriques i maniobra, completament cablejat i ficat en marxa</t>
  </si>
  <si>
    <t>Subtotal material</t>
  </si>
  <si>
    <t>Despeses auxiliars</t>
  </si>
  <si>
    <t>%</t>
  </si>
  <si>
    <t>Cost directe</t>
  </si>
  <si>
    <t>Total</t>
  </si>
  <si>
    <t>EJACA451</t>
  </si>
  <si>
    <t>Bescanviador de plaques termosoldades d'acer inoxidable 1.4401 (AISI 316), una potència de 35 kW i connexions de 3/4 ´´, col·locat sobre bancada i connectat</t>
  </si>
  <si>
    <t>A012J000</t>
  </si>
  <si>
    <t>Oficial 1a lampista</t>
  </si>
  <si>
    <t>A013J000</t>
  </si>
  <si>
    <t>Ajudant lampista</t>
  </si>
  <si>
    <t>BJACA450</t>
  </si>
  <si>
    <t>EN321687</t>
  </si>
  <si>
    <t>Vàlvula de bola segons norma UNE-EN 13709, manual, amb brides, de 2 vies, de 40 mm de diàmetre nominal, de 16 bar de pressió nominal, cos de dues peces de fosa grisa EN-GJL-250 (GG22), bola d'acer inoxidable 1.4301 (AISI 304), eix d'acer inoxidable 1.4301 (AISI 304), seient de tefló PTFE, accionament per palanca, muntada superficialment</t>
  </si>
  <si>
    <t>BN321680</t>
  </si>
  <si>
    <t>Vàlvula de bola segons norma UNE-EN 13709, manual, amb brides, de 2 vies, de 40 mm de diàmetre nominal, de 16 bar de pressió nominal, cos de dues peces de fosa grisa EN-GJL-250 (GG22), bola d'acer inoxidable 1.4301 (AISI 304), eix d'acer inoxidable 1.4301 (AISI 304), seient de tefló PTFE, accionament per palanca</t>
  </si>
  <si>
    <t>GNH5D3D4M7NS</t>
  </si>
  <si>
    <t>Bomba centrífuga muntada sobre bancada, normalitzada segons UNE-EN 733, mida normalitzada 65-200, diàmetre nominal de la impulsió 65 mm, diàmetre nominal del rotor 200 mm, diàmetre nominal de l'aspiració 80 mm, pressió nominal 10 bar, índex d'eficiència mínima de la bomba (MEI)&lt;=0.4 segons REGLAMENTO (UE) 547/2012, motor trifàsic de 400 V i 11 kW a 2900 rpm, amb una classe d'eficiència energètica IE3 segons REGLAMENTO (CE) 640/2009, cos de fosa grisa SDP 65/185.2-3.0/K de Sedical o equivalent , muntada en pericó de canalització soterrada</t>
  </si>
  <si>
    <t>BNL2AE80</t>
  </si>
  <si>
    <t>TNIRFBRP2074</t>
  </si>
  <si>
    <t>Suministro y montaje de tubo compuesto de polipropileno copolímero random PP-R RP ´´Raised Pressure´´ con fibra de vidrio (1/4)PP-R RP // (2/4)PP-R RP + FV (1/4) // PP-R RP, SDR 7,4 serie 3,2, de diámetro 20 mm y 2,8 mm de espesor. Tubería fabricada según Reglamento Particular Aenor RP 01.78, accesorios fabricados y certificados según norma UNE EN 15874-3 y sistema de unión por termofusión, inserciones incorporadas y electrofusión según RP 01.78. Certificado de potabilidad Aimplas según RD 140/2003. Para uso en instalaciones de fontanería (AFS, ACS) y climatización (calefacción, sistemas agua/agua, agua/aire) con temperaturas comprendidas entre -15 °C y 95 °C. Incluida p/p de accesorios y material auxiliar para montaje y sujeción. Instalado con abrazaderas isofónicas Niron de goma lisa, según norma UNE EN 806-4. Espesor de aislamiento térmico conforme a RITE calculado mediante procedimiento alternativo según criterios de la norma UNE EN ISO 12241. Presentación en barra de 4 m, color azul Niron con franja gris Niron Fiber Blue, ref. TNIRFBRP2074 de la serie Niron de ITALSAN.</t>
  </si>
  <si>
    <t>MO005</t>
  </si>
  <si>
    <t>Ayudante fontanero</t>
  </si>
  <si>
    <t>MO004</t>
  </si>
  <si>
    <t>Oficial 1º fontanero</t>
  </si>
  <si>
    <t>AB115022AZ</t>
  </si>
  <si>
    <t>Material aux. sujeción: Abrazadera isofónica Niron, de goma lisa</t>
  </si>
  <si>
    <t>UTNQ644312</t>
  </si>
  <si>
    <t>Tubo compuesto de polipropileno copolímero random PP-R RP ´´Raised Pressure´´ con fibra de vidrio (1/4)PP-R RP // (2/4)PP-R RP + FV (1/4) // PP-R RP, SDR 7,4 serie 3,2, de diámetro 20 mm y 2,8 mm de espesor. Fabricado según Reglamento Particular Aenor RP 01.78. Certificado de potabilidad Aimplas según RD 140/2003. Para uso en instalaciones de fontanería (AFS, ACS) y climatización (calefacción, sistemas agua/agua, agua/aire) con temperaturas comprendidas entre -15 °C y 95 °C. Presentación en barra de 4 m, color azul Niron con franja gris Niron Fiber Blue, ref. TNIRFBRP2074 de la serie Niron de ITALSAN.</t>
  </si>
  <si>
    <t>NMAN20</t>
  </si>
  <si>
    <t>Accesorio termosoldable tipo manguito de polipropileno copolímero random PP-R 80, fabricado y certificado según norma UNE EN 15874-3, para instalaciones de fontanería (AFS, ACS) y climatización (calefacción, sistemas agua/agua, agua/aire), con temperaturas comprendidas entre -15 °C y 95 °C, color azul Niron.</t>
  </si>
  <si>
    <t>NG20</t>
  </si>
  <si>
    <t>Accesorio termosoldable tipo codo de polipropileno copolímero random PP-R 80, fabricado y certificado según norma UNE EN 15874-3, para instalaciones de fontanería (AFS, ACS) y climatización (calefacción, sistemas agua/agua, agua/aire), con temperaturas comprendidas entre -15 °C y 95 °C, color azul Niron.</t>
  </si>
  <si>
    <t>NT20</t>
  </si>
  <si>
    <t>Accesorio termosoldable tipo te de polipropileno copolímero random PP-R 80, fabricado y certificado según norma UNE EN 15874-3, para instalaciones de fontanería (AFS, ACS) y climatización (calefacción, sistemas agua/agua, agua/aire), con temperaturas comprendidas entre -15 °C y 95 °C, color azul Niron.</t>
  </si>
  <si>
    <t>Altres</t>
  </si>
  <si>
    <t>%0200</t>
  </si>
  <si>
    <t>Medios auxiliares</t>
  </si>
  <si>
    <t>Subtotal altres</t>
  </si>
  <si>
    <t>P-1</t>
  </si>
  <si>
    <t>A012G000</t>
  </si>
  <si>
    <t>Oficial 1a calefactor</t>
  </si>
  <si>
    <t>A013G000</t>
  </si>
  <si>
    <t>Ajudant calefactor</t>
  </si>
  <si>
    <t>Maquinària</t>
  </si>
  <si>
    <t>C150GA00</t>
  </si>
  <si>
    <t>Grua autopropulsada de 24 t</t>
  </si>
  <si>
    <t>Subtotal maquinària</t>
  </si>
  <si>
    <t>BEH3UX04</t>
  </si>
  <si>
    <t>Dipòsit d'inercia d'acer negre amb aïllament tèrmic d'escuma de poliuretà i revestiment exterior de plàstic, de 10000 l de capacitat, purga d'aire amb connexions de rosca 4´´, de pressió màxima de servei 6 bar i 95°C de temperatura màxima marca Lapesa o similar model Master Inercia MV10000-IB amb conjunt d'aïllament fibra de vidre de 100mm amb forro PVC M1</t>
  </si>
  <si>
    <t>P-2</t>
  </si>
  <si>
    <t>BEH3UX01</t>
  </si>
  <si>
    <t>Planta refredadora d'aigua per cicle de absorció, accionada per aigua calenta marca Yazaki o equivalent, modelo WFCSC30.
Capacitat frigorífica: 105,4kW, COP 0.7 , Cabal aigua refrigerada 16.49 m3/h, temperatura entrada aigua refrigerada: 12.5ºC, temperatura sortida aigua refrigerada 7,0ºC, perdua de carda circuit 70 kPa, diamtre connexió aigua refrigerada DN50, Circuit aigua Torre: Potècnia a disipar a torre : 256,2 kW temperatura entrda aigua torre : 31ºC, temperatura sortida aigua a torre: 35ºC, Cirucit alimentació aigua calenta: Potècnia calorífica a l'entrada 150.7kW, cabal aigua calenta: 25.9 m3/h, rang de temperatura 70-95ºC.
Dimensions equip: 1.380mm de llarg, 1.520mm d'ample, 2.065mm d'alt, pes en buit 1.450kg, pes en carga 1.800kg</t>
  </si>
  <si>
    <t>P-3</t>
  </si>
  <si>
    <t>BEH3UX03</t>
  </si>
  <si>
    <t>Equip de dosificació i regulació de qualitat d'aigua, equipat amb dosificadir anticorrosiu-antiincrustant, equipat amb controlador REDOX per biocida (Brom), Sistema de purga conductimetrica automàtica equipat, amb controlador , sonda de conductivitat, compensació automàtica de temperatura, porta sonda i electrovàlvula ( normalment tancada), inclou elements químics, ajustos i posada en marxa</t>
  </si>
  <si>
    <t>BEH3UX02</t>
  </si>
  <si>
    <t>Torre de refredament d'aigua de tiratge impulsat trifàsica per a 400 V de tensió, de 300 kW de potència calorífica dissipada, amb ventilador axial, inclou transport. Marca Former Sulzer o equivalent model EWK-324/09/Q10/C12 Antilegionella, completament muntada</t>
  </si>
  <si>
    <t>P-4</t>
  </si>
  <si>
    <t>P-5</t>
  </si>
  <si>
    <t>P-6</t>
  </si>
  <si>
    <t>P-7</t>
  </si>
  <si>
    <t>BNL21L90</t>
  </si>
  <si>
    <t>P-8</t>
  </si>
  <si>
    <t>BNL22760</t>
  </si>
  <si>
    <t>P-9</t>
  </si>
  <si>
    <t>BFQ1AA70</t>
  </si>
  <si>
    <t>Aïllament tèrmic de llana mineral de vidre per a tub de diàmetre 2´´1/2, de 40 mm de gruix amb recobriment d'alumini</t>
  </si>
  <si>
    <t>BFYQ14A7</t>
  </si>
  <si>
    <t>Part proporcional d'elements de muntatge per a aïllament tèrmic de canonades amb fibra de vidre per a tub de diàmetre 2´´1/2, de 40 mm de gruix</t>
  </si>
  <si>
    <t>P-10</t>
  </si>
  <si>
    <t>BFYQ14D7</t>
  </si>
  <si>
    <t>Part proporcional d'elements de muntatge per a aïllament tèrmic de canonades amb fibra de vidre per a tub de diàmetre 4´´, de 40 mm de gruix</t>
  </si>
  <si>
    <t>BFQ1AD70</t>
  </si>
  <si>
    <t>Aïllament tèrmic de llana mineral de vidre per a tub de diàmetre 4´´, de 40 mm de gruix amb recobriment d'alumini</t>
  </si>
  <si>
    <t>P-11</t>
  </si>
  <si>
    <t>P-12</t>
  </si>
  <si>
    <t>P-13</t>
  </si>
  <si>
    <t>P-14</t>
  </si>
  <si>
    <t>P-15</t>
  </si>
  <si>
    <t>P-16</t>
  </si>
  <si>
    <t>P-17</t>
  </si>
  <si>
    <t>P-18</t>
  </si>
  <si>
    <t>UTNIRFBRP759</t>
  </si>
  <si>
    <t>Tubo compuesto de polipropileno copolímero random PP-R RP ´´Raised Pressure´´ con fibra de vidrio (1/4)PP-R RP // (2/4)PP-R RP + FV (1/4) // PP-R RP, SDR 9 serie 4, de diámetro 75 mm y 8,4 mm de espesor. Fabricado y certificado según Reglamento Particular Aenor RP 01.78 y sistema de unión por electrofusión certificado según RP 01.78. Certificado de potabilidad Aimplas según RD 140/2003. Para uso en instalaciones de fontanería (AFS, ACS) y climatización (calefacción, sistemas agua/agua, agua/aire) con temperaturas comprendidas entre -15 °C y 95 °C. Presentación en barra de 4 m, color azul Niron con franja gris  Niron Fiber Blue, ref. TNIRFBRP759 de la serie Niron de ITALSAN.</t>
  </si>
  <si>
    <t>NT75</t>
  </si>
  <si>
    <t>Accesorio termosoldable tipo te de polipropileno copolímero random PP-R RP ´´Raised Pressure´´, fabricado y certificado según norma UNE EN 15874-3, para instalaciones de fontanería (AFS, ACS) y climatización (calefacción, sistemas agua/agua, agua/aire), con temperaturas comprendidas entre -15 °C y 95 °C, color azul Niron.</t>
  </si>
  <si>
    <t>NG75</t>
  </si>
  <si>
    <t>Accesorio termosoldable tipo codo de polipropileno copolímero random PP-R RP ´´Raised Pressure´´, fabricado y certificado según norma UNE EN 15874-3, para instalaciones de fontanería (AFS, ACS) y climatización (calefacción, sistemas agua/agua, agua/aire), con temperaturas comprendidas entre -15 °C y 95 °C, color azul Niron.</t>
  </si>
  <si>
    <t>AB115075AZ</t>
  </si>
  <si>
    <t>NMAN75</t>
  </si>
  <si>
    <t>Accesorio termosoldable tipo manguito de polipropileno copolímero random PP-R RP ´´Raised Pressure´´, fabricado y certificado según norma UNE EN 15874-3, para instalaciones de fontanería (AFS, ACS) y climatización (calefacción, sistemas agua/agua, agua/aire), con temperaturas comprendidas entre -15 °C y 95 °C, color azul Niron.</t>
  </si>
  <si>
    <t>P-19</t>
  </si>
  <si>
    <t>UTNIRFBRP909</t>
  </si>
  <si>
    <t>Tubo compuesto de polipropileno copolímero random PP-R RP ´´Raised Pressure´´ con fibra de vidrio (1/4)PP-R RP // (2/4)PP-R RP + FV (1/4) // PP-R RP, SDR 9 serie 4, de diámetro 90 mm y 10,1 mm de espesor. Fabricado y certificado según Reglamento Particular Aenor RP 01.78 y sistema de unión por electrofusión certificado según RP 01.78. Certificado de potabilidad Aimplas según RD 140/2003. Para uso en instalaciones de fontanería (AFS, ACS) y climatización (calefacción, sistemas agua/agua, agua/aire) con temperaturas comprendidas entre -15 °C y 95 °C. Presentación en barra de 4 m, color azul Niron con franja gris Niron Fiber Blue, ref. TNIRFBRP909 de la serie Niron de ITALSAN.</t>
  </si>
  <si>
    <t>AB115090AZ</t>
  </si>
  <si>
    <t>NMAN90</t>
  </si>
  <si>
    <t>NT90</t>
  </si>
  <si>
    <t>NG90</t>
  </si>
  <si>
    <t>P-20</t>
  </si>
  <si>
    <t>NMAN110</t>
  </si>
  <si>
    <t>UTNQ644A12</t>
  </si>
  <si>
    <t>Tubo compuesto de polipropileno copolímero random PP-R RP ´´Raised Pressure´´ con fibra de vidrio (1/4)PP-R RP // (2/4)PP-R RP + FV (1/4) // PP-R RP, SDR 9 serie 4, de diámetro 110 mm y 12,3 mm de espesor. Fabricado y certificado según Reglamento Particular Aenor RP 01.78 y sistema de unión por electrofusión certificado según RP 01.78. Certificado de potabilidad Aimplas según RD 140/2003. Para uso en instalaciones de fontanería (AFS, ACS) y climatización (calefacción, sistemas agua/agua, agua/aire) con temperaturas comprendidas entre -15 °C y 95 °C. Presentación en barra de 4 m, color azul Niron con franja gris Niron Fiber Blue, ref. TNIRFBRP1109 de la serie Niron de ITALSAN.</t>
  </si>
  <si>
    <t>NT110</t>
  </si>
  <si>
    <t>AB115110AZ</t>
  </si>
  <si>
    <t>NG110</t>
  </si>
  <si>
    <t>Partida alçada</t>
  </si>
  <si>
    <t>EN32PA01</t>
  </si>
  <si>
    <t>AMIDAMENTS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</si>
</sst>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00"/>
    <numFmt numFmtId="166" formatCode="###,###,##0.00000"/>
  </numFmts>
  <fonts count="9"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8"/>
      <color rgb="FF000000"/>
      <name val="Calibri"/>
      <family val="2"/>
    </font>
    <font>
      <b/>
      <sz val="14"/>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2">
    <border>
      <left/>
      <right/>
      <top/>
      <bottom/>
      <diagonal/>
    </border>
    <border>
      <left/>
      <right/>
      <top style="thin">
        <color rgb="FF000000"/>
      </top>
      <bottom/>
      <diagonal/>
    </border>
  </borders>
  <cellStyleXfs count="1">
    <xf numFmtId="0" fontId="0" fillId="0" borderId="0" applyNumberFormat="0" applyBorder="0" applyAlignment="0"/>
  </cellStyleXfs>
  <cellXfs count="38">
    <xf numFmtId="0" fontId="0" fillId="0" borderId="0" xfId="0" applyFill="1" applyProtection="1"/>
    <xf numFmtId="0" fontId="8" fillId="2" borderId="0" xfId="0" applyFont="1" applyFill="1" applyAlignment="1" applyProtection="1">
      <alignment horizontal="center"/>
    </xf>
    <xf numFmtId="0" fontId="7" fillId="0" borderId="0" xfId="0" applyFont="1" applyFill="1" applyProtection="1"/>
    <xf numFmtId="0" fontId="0" fillId="4" borderId="0" xfId="0" applyFill="1" applyAlignment="1" applyProtection="1">
      <alignment vertical="top"/>
      <protection locked="0"/>
    </xf>
    <xf numFmtId="165" fontId="4" fillId="4" borderId="0" xfId="0" applyNumberFormat="1" applyFont="1" applyFill="1" applyAlignment="1" applyProtection="1">
      <alignment horizontal="left" vertical="top"/>
      <protection locked="0"/>
    </xf>
    <xf numFmtId="0" fontId="0" fillId="0" borderId="0" xfId="0" applyFill="1" applyAlignment="1" applyProtection="1">
      <alignment vertical="top"/>
    </xf>
    <xf numFmtId="0" fontId="0" fillId="0" borderId="0" xfId="0" applyFill="1" applyAlignment="1" applyProtection="1">
      <alignment horizontal="justify" vertical="top" wrapText="1"/>
    </xf>
    <xf numFmtId="0" fontId="2" fillId="2" borderId="0" xfId="0" applyFont="1" applyFill="1" applyAlignment="1" applyProtection="1">
      <alignment horizontal="center"/>
    </xf>
    <xf numFmtId="0" fontId="5" fillId="0" borderId="0" xfId="0" applyFont="1" applyFill="1" applyProtection="1"/>
    <xf numFmtId="0" fontId="1" fillId="0" borderId="0" xfId="0" applyFont="1" applyFill="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0" borderId="0" xfId="0" applyNumberFormat="1" applyFont="1" applyFill="1" applyProtection="1"/>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4" fillId="0" borderId="0" xfId="0" applyFont="1" applyFill="1" applyProtection="1"/>
    <xf numFmtId="164" fontId="4" fillId="0" borderId="0" xfId="0" applyNumberFormat="1"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6" fontId="0" fillId="4" borderId="1" xfId="0" applyNumberFormat="1" applyFill="1" applyBorder="1" applyProtection="1">
      <protection locked="0"/>
    </xf>
    <xf numFmtId="0" fontId="0" fillId="0" borderId="0" xfId="0" applyFill="1" applyAlignment="1" applyProtection="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0"/>
  <sheetViews>
    <sheetView tabSelected="1" workbookViewId="0">
      <pane ySplit="8" topLeftCell="A36" activePane="bottomLeft" state="frozenSplit"/>
      <selection pane="bottomLeft" activeCell="H51" sqref="H51"/>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9"/>
      <c r="F1" s="9"/>
      <c r="G1" s="9"/>
      <c r="H1" s="9"/>
    </row>
    <row r="2" spans="1:8" x14ac:dyDescent="0.25">
      <c r="E2" s="9" t="s">
        <v>0</v>
      </c>
      <c r="F2" s="9" t="s">
        <v>0</v>
      </c>
      <c r="G2" s="9" t="s">
        <v>0</v>
      </c>
      <c r="H2" s="9" t="s">
        <v>0</v>
      </c>
    </row>
    <row r="3" spans="1:8" x14ac:dyDescent="0.25">
      <c r="E3" s="9"/>
      <c r="F3" s="9"/>
      <c r="G3" s="9"/>
      <c r="H3" s="9"/>
    </row>
    <row r="4" spans="1:8" x14ac:dyDescent="0.25">
      <c r="E4" s="9"/>
      <c r="F4" s="9"/>
      <c r="G4" s="9"/>
      <c r="H4" s="9"/>
    </row>
    <row r="6" spans="1:8" ht="18.75" x14ac:dyDescent="0.3">
      <c r="C6" s="11"/>
      <c r="D6" s="11"/>
      <c r="E6" s="12" t="s">
        <v>1</v>
      </c>
      <c r="F6" s="11"/>
      <c r="G6" s="11"/>
      <c r="H6" s="11"/>
    </row>
    <row r="8" spans="1:8" x14ac:dyDescent="0.25">
      <c r="F8" s="13" t="s">
        <v>2</v>
      </c>
      <c r="G8" s="13" t="s">
        <v>3</v>
      </c>
      <c r="H8" s="13" t="s">
        <v>4</v>
      </c>
    </row>
    <row r="10" spans="1:8" x14ac:dyDescent="0.25">
      <c r="C10" s="14" t="s">
        <v>5</v>
      </c>
      <c r="D10" s="15" t="s">
        <v>6</v>
      </c>
      <c r="E10" s="14" t="s">
        <v>7</v>
      </c>
    </row>
    <row r="11" spans="1:8" x14ac:dyDescent="0.25">
      <c r="C11" s="14" t="s">
        <v>8</v>
      </c>
      <c r="D11" s="15" t="s">
        <v>6</v>
      </c>
      <c r="E11" s="14" t="s">
        <v>9</v>
      </c>
    </row>
    <row r="12" spans="1:8" x14ac:dyDescent="0.25">
      <c r="C12" s="14" t="s">
        <v>10</v>
      </c>
      <c r="D12" s="15" t="s">
        <v>6</v>
      </c>
      <c r="E12" s="14" t="s">
        <v>11</v>
      </c>
    </row>
    <row r="14" spans="1:8" x14ac:dyDescent="0.25">
      <c r="A14" s="16" t="s">
        <v>12</v>
      </c>
      <c r="B14" s="10">
        <v>1</v>
      </c>
      <c r="C14" s="16" t="s">
        <v>13</v>
      </c>
      <c r="D14" s="16" t="s">
        <v>14</v>
      </c>
      <c r="E14" s="17" t="s">
        <v>15</v>
      </c>
      <c r="F14" s="18">
        <v>0</v>
      </c>
      <c r="G14" s="19">
        <v>1</v>
      </c>
      <c r="H14" s="20">
        <f t="shared" ref="H14:H26" si="0">ROUND(ROUND(F14,2)*ROUND(G14,3),2)</f>
        <v>0</v>
      </c>
    </row>
    <row r="15" spans="1:8" x14ac:dyDescent="0.25">
      <c r="A15" s="16" t="s">
        <v>12</v>
      </c>
      <c r="B15" s="10">
        <v>2</v>
      </c>
      <c r="C15" s="16" t="s">
        <v>16</v>
      </c>
      <c r="D15" s="16" t="s">
        <v>14</v>
      </c>
      <c r="E15" s="17" t="s">
        <v>17</v>
      </c>
      <c r="F15" s="18">
        <v>0</v>
      </c>
      <c r="G15" s="19">
        <v>1</v>
      </c>
      <c r="H15" s="20">
        <f t="shared" si="0"/>
        <v>0</v>
      </c>
    </row>
    <row r="16" spans="1:8" x14ac:dyDescent="0.25">
      <c r="A16" s="16" t="s">
        <v>12</v>
      </c>
      <c r="B16" s="10">
        <v>3</v>
      </c>
      <c r="C16" s="16" t="s">
        <v>18</v>
      </c>
      <c r="D16" s="16" t="s">
        <v>14</v>
      </c>
      <c r="E16" s="17" t="s">
        <v>19</v>
      </c>
      <c r="F16" s="18">
        <v>0</v>
      </c>
      <c r="G16" s="19">
        <v>1</v>
      </c>
      <c r="H16" s="20">
        <f t="shared" si="0"/>
        <v>0</v>
      </c>
    </row>
    <row r="17" spans="1:8" x14ac:dyDescent="0.25">
      <c r="A17" s="16" t="s">
        <v>12</v>
      </c>
      <c r="B17" s="10">
        <v>4</v>
      </c>
      <c r="C17" s="16" t="s">
        <v>20</v>
      </c>
      <c r="D17" s="16" t="s">
        <v>14</v>
      </c>
      <c r="E17" s="17" t="s">
        <v>21</v>
      </c>
      <c r="F17" s="18">
        <v>0</v>
      </c>
      <c r="G17" s="19">
        <v>1</v>
      </c>
      <c r="H17" s="20">
        <f t="shared" si="0"/>
        <v>0</v>
      </c>
    </row>
    <row r="18" spans="1:8" x14ac:dyDescent="0.25">
      <c r="A18" s="16" t="s">
        <v>12</v>
      </c>
      <c r="B18" s="10">
        <v>5</v>
      </c>
      <c r="C18" s="16" t="s">
        <v>22</v>
      </c>
      <c r="D18" s="16" t="s">
        <v>14</v>
      </c>
      <c r="E18" s="17" t="s">
        <v>23</v>
      </c>
      <c r="F18" s="18">
        <v>0</v>
      </c>
      <c r="G18" s="19">
        <v>1</v>
      </c>
      <c r="H18" s="20">
        <f t="shared" si="0"/>
        <v>0</v>
      </c>
    </row>
    <row r="19" spans="1:8" x14ac:dyDescent="0.25">
      <c r="A19" s="16" t="s">
        <v>12</v>
      </c>
      <c r="B19" s="10">
        <v>6</v>
      </c>
      <c r="C19" s="16" t="s">
        <v>24</v>
      </c>
      <c r="D19" s="16" t="s">
        <v>14</v>
      </c>
      <c r="E19" s="17" t="s">
        <v>25</v>
      </c>
      <c r="F19" s="18">
        <v>0</v>
      </c>
      <c r="G19" s="19">
        <v>1</v>
      </c>
      <c r="H19" s="20">
        <f t="shared" si="0"/>
        <v>0</v>
      </c>
    </row>
    <row r="20" spans="1:8" x14ac:dyDescent="0.25">
      <c r="A20" s="16" t="s">
        <v>12</v>
      </c>
      <c r="B20" s="10">
        <v>7</v>
      </c>
      <c r="C20" s="16" t="s">
        <v>26</v>
      </c>
      <c r="D20" s="16" t="s">
        <v>14</v>
      </c>
      <c r="E20" s="17" t="s">
        <v>27</v>
      </c>
      <c r="F20" s="18">
        <v>0</v>
      </c>
      <c r="G20" s="19">
        <v>1</v>
      </c>
      <c r="H20" s="20">
        <f t="shared" si="0"/>
        <v>0</v>
      </c>
    </row>
    <row r="21" spans="1:8" x14ac:dyDescent="0.25">
      <c r="A21" s="16" t="s">
        <v>12</v>
      </c>
      <c r="B21" s="10">
        <v>8</v>
      </c>
      <c r="C21" s="16" t="s">
        <v>28</v>
      </c>
      <c r="D21" s="16" t="s">
        <v>29</v>
      </c>
      <c r="E21" s="17" t="s">
        <v>30</v>
      </c>
      <c r="F21" s="18">
        <v>0</v>
      </c>
      <c r="G21" s="19">
        <v>1</v>
      </c>
      <c r="H21" s="20">
        <v>4750</v>
      </c>
    </row>
    <row r="22" spans="1:8" x14ac:dyDescent="0.25">
      <c r="A22" s="16" t="s">
        <v>12</v>
      </c>
      <c r="B22" s="10">
        <v>9</v>
      </c>
      <c r="C22" s="16" t="s">
        <v>31</v>
      </c>
      <c r="D22" s="16" t="s">
        <v>32</v>
      </c>
      <c r="E22" s="17" t="s">
        <v>33</v>
      </c>
      <c r="F22" s="18">
        <v>0</v>
      </c>
      <c r="G22" s="19">
        <v>20</v>
      </c>
      <c r="H22" s="20">
        <f t="shared" si="0"/>
        <v>0</v>
      </c>
    </row>
    <row r="23" spans="1:8" x14ac:dyDescent="0.25">
      <c r="A23" s="16" t="s">
        <v>12</v>
      </c>
      <c r="B23" s="10">
        <v>10</v>
      </c>
      <c r="C23" s="16" t="s">
        <v>34</v>
      </c>
      <c r="D23" s="16" t="s">
        <v>32</v>
      </c>
      <c r="E23" s="17" t="s">
        <v>35</v>
      </c>
      <c r="F23" s="18">
        <v>0</v>
      </c>
      <c r="G23" s="19">
        <v>50</v>
      </c>
      <c r="H23" s="20">
        <f t="shared" si="0"/>
        <v>0</v>
      </c>
    </row>
    <row r="24" spans="1:8" x14ac:dyDescent="0.25">
      <c r="A24" s="16" t="s">
        <v>12</v>
      </c>
      <c r="B24" s="10">
        <v>11</v>
      </c>
      <c r="C24" s="16" t="s">
        <v>36</v>
      </c>
      <c r="D24" s="16" t="s">
        <v>32</v>
      </c>
      <c r="E24" s="17" t="s">
        <v>37</v>
      </c>
      <c r="F24" s="18">
        <v>0</v>
      </c>
      <c r="G24" s="19">
        <v>40</v>
      </c>
      <c r="H24" s="20">
        <f t="shared" si="0"/>
        <v>0</v>
      </c>
    </row>
    <row r="25" spans="1:8" x14ac:dyDescent="0.25">
      <c r="A25" s="16" t="s">
        <v>12</v>
      </c>
      <c r="B25" s="10">
        <v>12</v>
      </c>
      <c r="C25" s="16" t="s">
        <v>38</v>
      </c>
      <c r="D25" s="16" t="s">
        <v>32</v>
      </c>
      <c r="E25" s="17" t="s">
        <v>39</v>
      </c>
      <c r="F25" s="18">
        <v>0</v>
      </c>
      <c r="G25" s="19">
        <v>20</v>
      </c>
      <c r="H25" s="20">
        <f t="shared" si="0"/>
        <v>0</v>
      </c>
    </row>
    <row r="26" spans="1:8" x14ac:dyDescent="0.25">
      <c r="A26" s="16" t="s">
        <v>12</v>
      </c>
      <c r="B26" s="10">
        <v>13</v>
      </c>
      <c r="C26" s="16" t="s">
        <v>40</v>
      </c>
      <c r="D26" s="16" t="s">
        <v>32</v>
      </c>
      <c r="E26" s="17" t="s">
        <v>41</v>
      </c>
      <c r="F26" s="18">
        <v>0</v>
      </c>
      <c r="G26" s="19">
        <v>90</v>
      </c>
      <c r="H26" s="20">
        <f t="shared" si="0"/>
        <v>0</v>
      </c>
    </row>
    <row r="27" spans="1:8" x14ac:dyDescent="0.25">
      <c r="E27" s="14" t="s">
        <v>42</v>
      </c>
      <c r="F27" s="14"/>
      <c r="G27" s="14"/>
      <c r="H27" s="21">
        <f>SUM(H14:H26)</f>
        <v>4750</v>
      </c>
    </row>
    <row r="29" spans="1:8" x14ac:dyDescent="0.25">
      <c r="C29" s="14" t="s">
        <v>5</v>
      </c>
      <c r="D29" s="15" t="s">
        <v>6</v>
      </c>
      <c r="E29" s="14" t="s">
        <v>7</v>
      </c>
    </row>
    <row r="30" spans="1:8" x14ac:dyDescent="0.25">
      <c r="C30" s="14" t="s">
        <v>8</v>
      </c>
      <c r="D30" s="15" t="s">
        <v>6</v>
      </c>
      <c r="E30" s="14" t="s">
        <v>9</v>
      </c>
    </row>
    <row r="31" spans="1:8" x14ac:dyDescent="0.25">
      <c r="C31" s="14" t="s">
        <v>10</v>
      </c>
      <c r="D31" s="15" t="s">
        <v>43</v>
      </c>
      <c r="E31" s="14" t="s">
        <v>44</v>
      </c>
    </row>
    <row r="33" spans="1:8" x14ac:dyDescent="0.25">
      <c r="A33" s="16" t="s">
        <v>45</v>
      </c>
      <c r="B33" s="10">
        <v>1</v>
      </c>
      <c r="C33" s="16" t="s">
        <v>46</v>
      </c>
      <c r="D33" s="16" t="s">
        <v>29</v>
      </c>
      <c r="E33" s="17" t="s">
        <v>47</v>
      </c>
      <c r="F33" s="18">
        <v>0</v>
      </c>
      <c r="G33" s="19">
        <v>1</v>
      </c>
      <c r="H33" s="20">
        <v>9300</v>
      </c>
    </row>
    <row r="34" spans="1:8" x14ac:dyDescent="0.25">
      <c r="A34" s="16" t="s">
        <v>45</v>
      </c>
      <c r="B34" s="10">
        <v>2</v>
      </c>
      <c r="C34" s="16" t="s">
        <v>48</v>
      </c>
      <c r="D34" s="16" t="s">
        <v>14</v>
      </c>
      <c r="E34" s="17" t="s">
        <v>49</v>
      </c>
      <c r="F34" s="18">
        <v>0</v>
      </c>
      <c r="G34" s="19">
        <v>1</v>
      </c>
      <c r="H34" s="20">
        <f>ROUND(ROUND(F34,2)*ROUND(G34,3),2)</f>
        <v>0</v>
      </c>
    </row>
    <row r="35" spans="1:8" ht="124.5" x14ac:dyDescent="0.25">
      <c r="A35" s="16" t="s">
        <v>45</v>
      </c>
      <c r="B35" s="10">
        <v>3</v>
      </c>
      <c r="C35" s="16" t="s">
        <v>50</v>
      </c>
      <c r="D35" s="16" t="s">
        <v>29</v>
      </c>
      <c r="E35" s="22" t="s">
        <v>51</v>
      </c>
      <c r="F35" s="18">
        <v>0</v>
      </c>
      <c r="G35" s="19">
        <v>1</v>
      </c>
      <c r="H35" s="20">
        <v>9750</v>
      </c>
    </row>
    <row r="36" spans="1:8" x14ac:dyDescent="0.25">
      <c r="E36" s="14" t="s">
        <v>42</v>
      </c>
      <c r="F36" s="14"/>
      <c r="G36" s="14"/>
      <c r="H36" s="21">
        <f>SUM(H33:H35)</f>
        <v>19050</v>
      </c>
    </row>
    <row r="38" spans="1:8" x14ac:dyDescent="0.25">
      <c r="C38" s="14" t="s">
        <v>5</v>
      </c>
      <c r="D38" s="15" t="s">
        <v>6</v>
      </c>
      <c r="E38" s="14" t="s">
        <v>7</v>
      </c>
    </row>
    <row r="39" spans="1:8" x14ac:dyDescent="0.25">
      <c r="C39" s="14" t="s">
        <v>8</v>
      </c>
      <c r="D39" s="15" t="s">
        <v>43</v>
      </c>
      <c r="E39" s="14" t="s">
        <v>52</v>
      </c>
    </row>
    <row r="41" spans="1:8" x14ac:dyDescent="0.25">
      <c r="A41" s="16" t="s">
        <v>53</v>
      </c>
      <c r="B41" s="10">
        <v>1</v>
      </c>
      <c r="C41" s="16" t="s">
        <v>54</v>
      </c>
      <c r="D41" s="16" t="s">
        <v>29</v>
      </c>
      <c r="E41" s="17" t="s">
        <v>55</v>
      </c>
      <c r="F41" s="18">
        <v>0</v>
      </c>
      <c r="G41" s="19">
        <v>1</v>
      </c>
      <c r="H41" s="20">
        <v>11500</v>
      </c>
    </row>
    <row r="42" spans="1:8" x14ac:dyDescent="0.25">
      <c r="A42" s="16" t="s">
        <v>53</v>
      </c>
      <c r="B42" s="10">
        <v>2</v>
      </c>
      <c r="C42" s="16" t="s">
        <v>56</v>
      </c>
      <c r="D42" s="16" t="s">
        <v>29</v>
      </c>
      <c r="E42" s="17" t="s">
        <v>57</v>
      </c>
      <c r="F42" s="18">
        <v>0</v>
      </c>
      <c r="G42" s="19">
        <v>1</v>
      </c>
      <c r="H42" s="20">
        <v>450</v>
      </c>
    </row>
    <row r="43" spans="1:8" x14ac:dyDescent="0.25">
      <c r="A43" s="16" t="s">
        <v>53</v>
      </c>
      <c r="B43" s="10">
        <v>3</v>
      </c>
      <c r="C43" s="16" t="s">
        <v>58</v>
      </c>
      <c r="D43" s="16" t="s">
        <v>29</v>
      </c>
      <c r="E43" s="17" t="s">
        <v>59</v>
      </c>
      <c r="F43" s="18">
        <v>0</v>
      </c>
      <c r="G43" s="19">
        <v>1</v>
      </c>
      <c r="H43" s="20">
        <v>2500</v>
      </c>
    </row>
    <row r="44" spans="1:8" x14ac:dyDescent="0.25">
      <c r="A44" s="16" t="s">
        <v>53</v>
      </c>
      <c r="B44" s="10">
        <v>4</v>
      </c>
      <c r="C44" s="16" t="s">
        <v>60</v>
      </c>
      <c r="D44" s="16" t="s">
        <v>29</v>
      </c>
      <c r="E44" s="17" t="s">
        <v>61</v>
      </c>
      <c r="F44" s="18">
        <v>0</v>
      </c>
      <c r="G44" s="19">
        <v>1</v>
      </c>
      <c r="H44" s="20">
        <v>750</v>
      </c>
    </row>
    <row r="45" spans="1:8" x14ac:dyDescent="0.25">
      <c r="A45" s="16" t="s">
        <v>53</v>
      </c>
      <c r="B45" s="10">
        <v>5</v>
      </c>
      <c r="C45" s="16" t="s">
        <v>62</v>
      </c>
      <c r="D45" s="16" t="s">
        <v>29</v>
      </c>
      <c r="E45" s="17" t="s">
        <v>63</v>
      </c>
      <c r="F45" s="18">
        <v>0</v>
      </c>
      <c r="G45" s="19">
        <v>1</v>
      </c>
      <c r="H45" s="20">
        <v>2250</v>
      </c>
    </row>
    <row r="46" spans="1:8" x14ac:dyDescent="0.25">
      <c r="A46" s="16" t="s">
        <v>53</v>
      </c>
      <c r="B46" s="10">
        <v>6</v>
      </c>
      <c r="C46" s="16" t="s">
        <v>64</v>
      </c>
      <c r="D46" s="16" t="s">
        <v>29</v>
      </c>
      <c r="E46" s="17" t="s">
        <v>65</v>
      </c>
      <c r="F46" s="18">
        <v>0</v>
      </c>
      <c r="G46" s="19">
        <v>1</v>
      </c>
      <c r="H46" s="20">
        <v>2500</v>
      </c>
    </row>
    <row r="47" spans="1:8" x14ac:dyDescent="0.25">
      <c r="A47" s="16" t="s">
        <v>53</v>
      </c>
      <c r="B47" s="10">
        <v>7</v>
      </c>
      <c r="C47" s="16" t="s">
        <v>66</v>
      </c>
      <c r="D47" s="16" t="s">
        <v>29</v>
      </c>
      <c r="E47" s="17" t="s">
        <v>67</v>
      </c>
      <c r="F47" s="18">
        <v>0</v>
      </c>
      <c r="G47" s="19">
        <v>1</v>
      </c>
      <c r="H47" s="20">
        <v>1450</v>
      </c>
    </row>
    <row r="48" spans="1:8" x14ac:dyDescent="0.25">
      <c r="E48" s="14" t="s">
        <v>42</v>
      </c>
      <c r="F48" s="14"/>
      <c r="G48" s="14"/>
      <c r="H48" s="21">
        <f>SUM(H41:H47)</f>
        <v>21400</v>
      </c>
    </row>
    <row r="50" spans="5:8" x14ac:dyDescent="0.25">
      <c r="E50" s="23" t="s">
        <v>68</v>
      </c>
      <c r="H50" s="24">
        <f>SUM(H9:H49)/2</f>
        <v>45200</v>
      </c>
    </row>
  </sheetData>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90"/>
  <sheetViews>
    <sheetView workbookViewId="0">
      <pane ySplit="8" topLeftCell="A9" activePane="bottomLeft" state="frozenSplit"/>
      <selection pane="bottomLeft"/>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8"/>
      <c r="B1" s="8"/>
      <c r="C1" s="8"/>
      <c r="D1" s="8"/>
      <c r="E1" s="8"/>
      <c r="F1" s="8"/>
      <c r="G1" s="8"/>
      <c r="H1" s="8"/>
      <c r="I1" s="8"/>
      <c r="J1" s="8"/>
      <c r="K1" s="8"/>
    </row>
    <row r="2" spans="1:27" x14ac:dyDescent="0.25">
      <c r="A2" s="8" t="s">
        <v>0</v>
      </c>
      <c r="B2" s="8" t="s">
        <v>0</v>
      </c>
      <c r="C2" s="8" t="s">
        <v>0</v>
      </c>
      <c r="D2" s="8" t="s">
        <v>0</v>
      </c>
      <c r="E2" s="8" t="s">
        <v>0</v>
      </c>
      <c r="F2" s="8" t="s">
        <v>0</v>
      </c>
      <c r="G2" s="8" t="s">
        <v>0</v>
      </c>
      <c r="H2" s="8" t="s">
        <v>0</v>
      </c>
      <c r="I2" s="8" t="s">
        <v>0</v>
      </c>
      <c r="J2" s="8" t="s">
        <v>0</v>
      </c>
      <c r="K2" s="8" t="s">
        <v>0</v>
      </c>
    </row>
    <row r="3" spans="1:27" x14ac:dyDescent="0.25">
      <c r="A3" s="8"/>
      <c r="B3" s="8"/>
      <c r="C3" s="8"/>
      <c r="D3" s="8"/>
      <c r="E3" s="8"/>
      <c r="F3" s="8"/>
      <c r="G3" s="8"/>
      <c r="H3" s="8"/>
      <c r="I3" s="8"/>
      <c r="J3" s="8"/>
      <c r="K3" s="8"/>
    </row>
    <row r="4" spans="1:27" x14ac:dyDescent="0.25">
      <c r="A4" s="8"/>
      <c r="B4" s="8"/>
      <c r="C4" s="8"/>
      <c r="D4" s="8"/>
      <c r="E4" s="8"/>
      <c r="F4" s="8"/>
      <c r="G4" s="8"/>
      <c r="H4" s="8"/>
      <c r="I4" s="8"/>
      <c r="J4" s="8"/>
      <c r="K4" s="8"/>
    </row>
    <row r="6" spans="1:27" ht="18.75" x14ac:dyDescent="0.3">
      <c r="A6" s="7" t="s">
        <v>69</v>
      </c>
      <c r="B6" s="7" t="s">
        <v>69</v>
      </c>
      <c r="C6" s="7" t="s">
        <v>69</v>
      </c>
      <c r="D6" s="7" t="s">
        <v>69</v>
      </c>
      <c r="E6" s="7" t="s">
        <v>69</v>
      </c>
      <c r="F6" s="7" t="s">
        <v>69</v>
      </c>
      <c r="G6" s="7" t="s">
        <v>69</v>
      </c>
      <c r="H6" s="7" t="s">
        <v>69</v>
      </c>
      <c r="I6" s="7" t="s">
        <v>69</v>
      </c>
      <c r="J6" s="7" t="s">
        <v>69</v>
      </c>
      <c r="K6" s="7" t="s">
        <v>69</v>
      </c>
    </row>
    <row r="8" spans="1:27" x14ac:dyDescent="0.25">
      <c r="A8" s="26" t="s">
        <v>70</v>
      </c>
      <c r="B8" s="26" t="s">
        <v>71</v>
      </c>
      <c r="C8" s="26" t="s">
        <v>72</v>
      </c>
      <c r="D8" s="26" t="s">
        <v>73</v>
      </c>
      <c r="E8" s="26"/>
      <c r="F8" s="26"/>
      <c r="G8" s="26"/>
      <c r="H8" s="26"/>
      <c r="I8" s="26"/>
      <c r="J8" s="26"/>
      <c r="K8" s="26" t="s">
        <v>2</v>
      </c>
    </row>
    <row r="10" spans="1:27" x14ac:dyDescent="0.25">
      <c r="A10" s="25" t="s">
        <v>74</v>
      </c>
      <c r="B10" s="25"/>
    </row>
    <row r="11" spans="1:27" ht="45" customHeight="1" x14ac:dyDescent="0.25">
      <c r="A11" s="27"/>
      <c r="B11" s="27" t="s">
        <v>75</v>
      </c>
      <c r="C11" s="28" t="s">
        <v>14</v>
      </c>
      <c r="D11" s="6" t="s">
        <v>76</v>
      </c>
      <c r="E11" s="5"/>
      <c r="F11" s="5"/>
      <c r="G11" s="28"/>
      <c r="H11" s="29" t="s">
        <v>77</v>
      </c>
      <c r="I11" s="4">
        <v>1</v>
      </c>
      <c r="J11" s="3"/>
      <c r="K11" s="30">
        <f>ROUND(K22,2)</f>
        <v>0</v>
      </c>
      <c r="L11" s="28"/>
      <c r="M11" s="28"/>
      <c r="N11" s="28"/>
      <c r="O11" s="28"/>
      <c r="P11" s="28"/>
      <c r="Q11" s="28"/>
      <c r="R11" s="28"/>
      <c r="S11" s="28"/>
      <c r="T11" s="28"/>
      <c r="U11" s="28"/>
      <c r="V11" s="28"/>
      <c r="W11" s="28"/>
      <c r="X11" s="28"/>
      <c r="Y11" s="28"/>
      <c r="Z11" s="28"/>
      <c r="AA11" s="28"/>
    </row>
    <row r="12" spans="1:27" x14ac:dyDescent="0.25">
      <c r="B12" s="23" t="s">
        <v>78</v>
      </c>
    </row>
    <row r="13" spans="1:27" x14ac:dyDescent="0.25">
      <c r="B13" t="s">
        <v>79</v>
      </c>
      <c r="C13" t="s">
        <v>80</v>
      </c>
      <c r="D13" t="s">
        <v>81</v>
      </c>
      <c r="E13" s="31">
        <v>0.25</v>
      </c>
      <c r="F13" t="s">
        <v>82</v>
      </c>
      <c r="G13" t="s">
        <v>83</v>
      </c>
      <c r="H13" s="32"/>
      <c r="I13" t="s">
        <v>84</v>
      </c>
      <c r="J13" s="33">
        <f>ROUND(E13/I11* H13,5)</f>
        <v>0</v>
      </c>
      <c r="K13" s="34"/>
    </row>
    <row r="14" spans="1:27" x14ac:dyDescent="0.25">
      <c r="B14" t="s">
        <v>85</v>
      </c>
      <c r="C14" t="s">
        <v>80</v>
      </c>
      <c r="D14" t="s">
        <v>86</v>
      </c>
      <c r="E14" s="31">
        <v>0.25</v>
      </c>
      <c r="F14" t="s">
        <v>82</v>
      </c>
      <c r="G14" t="s">
        <v>83</v>
      </c>
      <c r="H14" s="32"/>
      <c r="I14" t="s">
        <v>84</v>
      </c>
      <c r="J14" s="33">
        <f>ROUND(E14/I11* H14,5)</f>
        <v>0</v>
      </c>
      <c r="K14" s="34"/>
    </row>
    <row r="15" spans="1:27" x14ac:dyDescent="0.25">
      <c r="D15" s="35" t="s">
        <v>87</v>
      </c>
      <c r="E15" s="34"/>
      <c r="H15" s="34"/>
      <c r="K15" s="32">
        <f>SUM(J13:J14)</f>
        <v>0</v>
      </c>
    </row>
    <row r="16" spans="1:27" x14ac:dyDescent="0.25">
      <c r="B16" s="23" t="s">
        <v>88</v>
      </c>
      <c r="E16" s="34"/>
      <c r="H16" s="34"/>
      <c r="K16" s="34"/>
    </row>
    <row r="17" spans="1:27" x14ac:dyDescent="0.25">
      <c r="B17" t="s">
        <v>89</v>
      </c>
      <c r="C17" t="s">
        <v>14</v>
      </c>
      <c r="D17" t="s">
        <v>90</v>
      </c>
      <c r="E17" s="31">
        <v>1</v>
      </c>
      <c r="G17" t="s">
        <v>83</v>
      </c>
      <c r="H17" s="32"/>
      <c r="I17" t="s">
        <v>84</v>
      </c>
      <c r="J17" s="33">
        <f>ROUND(E17* H17,5)</f>
        <v>0</v>
      </c>
      <c r="K17" s="34"/>
    </row>
    <row r="18" spans="1:27" x14ac:dyDescent="0.25">
      <c r="D18" s="35" t="s">
        <v>91</v>
      </c>
      <c r="E18" s="34"/>
      <c r="H18" s="34"/>
      <c r="K18" s="32">
        <f>SUM(J17:J17)</f>
        <v>0</v>
      </c>
    </row>
    <row r="19" spans="1:27" x14ac:dyDescent="0.25">
      <c r="E19" s="34"/>
      <c r="H19" s="34"/>
      <c r="K19" s="34"/>
    </row>
    <row r="20" spans="1:27" x14ac:dyDescent="0.25">
      <c r="D20" s="35" t="s">
        <v>92</v>
      </c>
      <c r="E20" s="34"/>
      <c r="H20" s="34">
        <v>1.5</v>
      </c>
      <c r="I20" t="s">
        <v>93</v>
      </c>
      <c r="J20">
        <f>ROUND(H20/100*K15,5)</f>
        <v>0</v>
      </c>
      <c r="K20" s="34"/>
    </row>
    <row r="21" spans="1:27" x14ac:dyDescent="0.25">
      <c r="D21" s="35" t="s">
        <v>94</v>
      </c>
      <c r="E21" s="34"/>
      <c r="H21" s="34"/>
      <c r="K21" s="36">
        <f>SUM(J12:J20)</f>
        <v>0</v>
      </c>
    </row>
    <row r="22" spans="1:27" x14ac:dyDescent="0.25">
      <c r="D22" s="35" t="s">
        <v>95</v>
      </c>
      <c r="E22" s="34"/>
      <c r="H22" s="34"/>
      <c r="K22" s="36">
        <f>SUM(K21:K21)</f>
        <v>0</v>
      </c>
    </row>
    <row r="24" spans="1:27" ht="45" customHeight="1" x14ac:dyDescent="0.25">
      <c r="A24" s="27"/>
      <c r="B24" s="27" t="s">
        <v>96</v>
      </c>
      <c r="C24" s="28" t="s">
        <v>14</v>
      </c>
      <c r="D24" s="6" t="s">
        <v>97</v>
      </c>
      <c r="E24" s="5"/>
      <c r="F24" s="5"/>
      <c r="G24" s="28"/>
      <c r="H24" s="29" t="s">
        <v>77</v>
      </c>
      <c r="I24" s="4">
        <v>1</v>
      </c>
      <c r="J24" s="3"/>
      <c r="K24" s="30">
        <f>ROUND(K35,2)</f>
        <v>0</v>
      </c>
      <c r="L24" s="28"/>
      <c r="M24" s="28"/>
      <c r="N24" s="28"/>
      <c r="O24" s="28"/>
      <c r="P24" s="28"/>
      <c r="Q24" s="28"/>
      <c r="R24" s="28"/>
      <c r="S24" s="28"/>
      <c r="T24" s="28"/>
      <c r="U24" s="28"/>
      <c r="V24" s="28"/>
      <c r="W24" s="28"/>
      <c r="X24" s="28"/>
      <c r="Y24" s="28"/>
      <c r="Z24" s="28"/>
      <c r="AA24" s="28"/>
    </row>
    <row r="25" spans="1:27" x14ac:dyDescent="0.25">
      <c r="B25" s="23" t="s">
        <v>78</v>
      </c>
    </row>
    <row r="26" spans="1:27" x14ac:dyDescent="0.25">
      <c r="B26" t="s">
        <v>98</v>
      </c>
      <c r="C26" t="s">
        <v>80</v>
      </c>
      <c r="D26" t="s">
        <v>99</v>
      </c>
      <c r="E26" s="31">
        <v>5</v>
      </c>
      <c r="F26" t="s">
        <v>82</v>
      </c>
      <c r="G26" t="s">
        <v>83</v>
      </c>
      <c r="H26" s="32"/>
      <c r="I26" t="s">
        <v>84</v>
      </c>
      <c r="J26" s="33">
        <f>ROUND(E26/I24* H26,5)</f>
        <v>0</v>
      </c>
      <c r="K26" s="34"/>
    </row>
    <row r="27" spans="1:27" x14ac:dyDescent="0.25">
      <c r="B27" t="s">
        <v>100</v>
      </c>
      <c r="C27" t="s">
        <v>80</v>
      </c>
      <c r="D27" t="s">
        <v>101</v>
      </c>
      <c r="E27" s="31">
        <v>5</v>
      </c>
      <c r="F27" t="s">
        <v>82</v>
      </c>
      <c r="G27" t="s">
        <v>83</v>
      </c>
      <c r="H27" s="32"/>
      <c r="I27" t="s">
        <v>84</v>
      </c>
      <c r="J27" s="33">
        <f>ROUND(E27/I24* H27,5)</f>
        <v>0</v>
      </c>
      <c r="K27" s="34"/>
    </row>
    <row r="28" spans="1:27" x14ac:dyDescent="0.25">
      <c r="D28" s="35" t="s">
        <v>87</v>
      </c>
      <c r="E28" s="34"/>
      <c r="H28" s="34"/>
      <c r="K28" s="32">
        <f>SUM(J26:J27)</f>
        <v>0</v>
      </c>
    </row>
    <row r="29" spans="1:27" x14ac:dyDescent="0.25">
      <c r="B29" s="23" t="s">
        <v>88</v>
      </c>
      <c r="E29" s="34"/>
      <c r="H29" s="34"/>
      <c r="K29" s="34"/>
    </row>
    <row r="30" spans="1:27" x14ac:dyDescent="0.25">
      <c r="B30" t="s">
        <v>102</v>
      </c>
      <c r="C30" t="s">
        <v>14</v>
      </c>
      <c r="D30" t="s">
        <v>21</v>
      </c>
      <c r="E30" s="31">
        <v>1</v>
      </c>
      <c r="G30" t="s">
        <v>83</v>
      </c>
      <c r="H30" s="32"/>
      <c r="I30" t="s">
        <v>84</v>
      </c>
      <c r="J30" s="33">
        <f>ROUND(E30* H30,5)</f>
        <v>0</v>
      </c>
      <c r="K30" s="34"/>
    </row>
    <row r="31" spans="1:27" x14ac:dyDescent="0.25">
      <c r="D31" s="35" t="s">
        <v>91</v>
      </c>
      <c r="E31" s="34"/>
      <c r="H31" s="34"/>
      <c r="K31" s="32">
        <f>SUM(J30:J30)</f>
        <v>0</v>
      </c>
    </row>
    <row r="32" spans="1:27" x14ac:dyDescent="0.25">
      <c r="E32" s="34"/>
      <c r="H32" s="34"/>
      <c r="K32" s="34"/>
    </row>
    <row r="33" spans="1:27" x14ac:dyDescent="0.25">
      <c r="D33" s="35" t="s">
        <v>92</v>
      </c>
      <c r="E33" s="34"/>
      <c r="H33" s="34">
        <v>2.5</v>
      </c>
      <c r="I33" t="s">
        <v>93</v>
      </c>
      <c r="J33">
        <f>ROUND(H33/100*K28,5)</f>
        <v>0</v>
      </c>
      <c r="K33" s="34"/>
    </row>
    <row r="34" spans="1:27" x14ac:dyDescent="0.25">
      <c r="D34" s="35" t="s">
        <v>94</v>
      </c>
      <c r="E34" s="34"/>
      <c r="H34" s="34"/>
      <c r="K34" s="36">
        <f>SUM(J25:J33)</f>
        <v>0</v>
      </c>
    </row>
    <row r="35" spans="1:27" x14ac:dyDescent="0.25">
      <c r="D35" s="35" t="s">
        <v>95</v>
      </c>
      <c r="E35" s="34"/>
      <c r="H35" s="34"/>
      <c r="K35" s="36">
        <f>SUM(K34:K34)</f>
        <v>0</v>
      </c>
    </row>
    <row r="37" spans="1:27" ht="45" customHeight="1" x14ac:dyDescent="0.25">
      <c r="A37" s="27"/>
      <c r="B37" s="27" t="s">
        <v>103</v>
      </c>
      <c r="C37" s="28" t="s">
        <v>14</v>
      </c>
      <c r="D37" s="6" t="s">
        <v>104</v>
      </c>
      <c r="E37" s="5"/>
      <c r="F37" s="5"/>
      <c r="G37" s="28"/>
      <c r="H37" s="29" t="s">
        <v>77</v>
      </c>
      <c r="I37" s="4">
        <v>1</v>
      </c>
      <c r="J37" s="3"/>
      <c r="K37" s="30">
        <f>ROUND(K48,2)</f>
        <v>0</v>
      </c>
      <c r="L37" s="28"/>
      <c r="M37" s="28"/>
      <c r="N37" s="28"/>
      <c r="O37" s="28"/>
      <c r="P37" s="28"/>
      <c r="Q37" s="28"/>
      <c r="R37" s="28"/>
      <c r="S37" s="28"/>
      <c r="T37" s="28"/>
      <c r="U37" s="28"/>
      <c r="V37" s="28"/>
      <c r="W37" s="28"/>
      <c r="X37" s="28"/>
      <c r="Y37" s="28"/>
      <c r="Z37" s="28"/>
      <c r="AA37" s="28"/>
    </row>
    <row r="38" spans="1:27" x14ac:dyDescent="0.25">
      <c r="B38" s="23" t="s">
        <v>78</v>
      </c>
    </row>
    <row r="39" spans="1:27" x14ac:dyDescent="0.25">
      <c r="B39" t="s">
        <v>85</v>
      </c>
      <c r="C39" t="s">
        <v>80</v>
      </c>
      <c r="D39" t="s">
        <v>86</v>
      </c>
      <c r="E39" s="31">
        <v>0.3</v>
      </c>
      <c r="F39" t="s">
        <v>82</v>
      </c>
      <c r="G39" t="s">
        <v>83</v>
      </c>
      <c r="H39" s="32"/>
      <c r="I39" t="s">
        <v>84</v>
      </c>
      <c r="J39" s="33">
        <f>ROUND(E39/I37* H39,5)</f>
        <v>0</v>
      </c>
      <c r="K39" s="34"/>
    </row>
    <row r="40" spans="1:27" x14ac:dyDescent="0.25">
      <c r="B40" t="s">
        <v>79</v>
      </c>
      <c r="C40" t="s">
        <v>80</v>
      </c>
      <c r="D40" t="s">
        <v>81</v>
      </c>
      <c r="E40" s="31">
        <v>0.3</v>
      </c>
      <c r="F40" t="s">
        <v>82</v>
      </c>
      <c r="G40" t="s">
        <v>83</v>
      </c>
      <c r="H40" s="32"/>
      <c r="I40" t="s">
        <v>84</v>
      </c>
      <c r="J40" s="33">
        <f>ROUND(E40/I37* H40,5)</f>
        <v>0</v>
      </c>
      <c r="K40" s="34"/>
    </row>
    <row r="41" spans="1:27" x14ac:dyDescent="0.25">
      <c r="D41" s="35" t="s">
        <v>87</v>
      </c>
      <c r="E41" s="34"/>
      <c r="H41" s="34"/>
      <c r="K41" s="32">
        <f>SUM(J39:J40)</f>
        <v>0</v>
      </c>
    </row>
    <row r="42" spans="1:27" x14ac:dyDescent="0.25">
      <c r="B42" s="23" t="s">
        <v>88</v>
      </c>
      <c r="E42" s="34"/>
      <c r="H42" s="34"/>
      <c r="K42" s="34"/>
    </row>
    <row r="43" spans="1:27" x14ac:dyDescent="0.25">
      <c r="B43" t="s">
        <v>105</v>
      </c>
      <c r="C43" t="s">
        <v>14</v>
      </c>
      <c r="D43" t="s">
        <v>106</v>
      </c>
      <c r="E43" s="31">
        <v>1</v>
      </c>
      <c r="G43" t="s">
        <v>83</v>
      </c>
      <c r="H43" s="32"/>
      <c r="I43" t="s">
        <v>84</v>
      </c>
      <c r="J43" s="33">
        <f>ROUND(E43* H43,5)</f>
        <v>0</v>
      </c>
      <c r="K43" s="34"/>
    </row>
    <row r="44" spans="1:27" x14ac:dyDescent="0.25">
      <c r="D44" s="35" t="s">
        <v>91</v>
      </c>
      <c r="E44" s="34"/>
      <c r="H44" s="34"/>
      <c r="K44" s="32">
        <f>SUM(J43:J43)</f>
        <v>0</v>
      </c>
    </row>
    <row r="45" spans="1:27" x14ac:dyDescent="0.25">
      <c r="E45" s="34"/>
      <c r="H45" s="34"/>
      <c r="K45" s="34"/>
    </row>
    <row r="46" spans="1:27" x14ac:dyDescent="0.25">
      <c r="D46" s="35" t="s">
        <v>92</v>
      </c>
      <c r="E46" s="34"/>
      <c r="H46" s="34">
        <v>1.5</v>
      </c>
      <c r="I46" t="s">
        <v>93</v>
      </c>
      <c r="J46">
        <f>ROUND(H46/100*K41,5)</f>
        <v>0</v>
      </c>
      <c r="K46" s="34"/>
    </row>
    <row r="47" spans="1:27" x14ac:dyDescent="0.25">
      <c r="D47" s="35" t="s">
        <v>94</v>
      </c>
      <c r="E47" s="34"/>
      <c r="H47" s="34"/>
      <c r="K47" s="36">
        <f>SUM(J38:J46)</f>
        <v>0</v>
      </c>
    </row>
    <row r="48" spans="1:27" x14ac:dyDescent="0.25">
      <c r="D48" s="35" t="s">
        <v>95</v>
      </c>
      <c r="E48" s="34"/>
      <c r="H48" s="34"/>
      <c r="K48" s="36">
        <f>SUM(K47:K47)</f>
        <v>0</v>
      </c>
    </row>
    <row r="50" spans="1:27" ht="45" customHeight="1" x14ac:dyDescent="0.25">
      <c r="A50" s="27"/>
      <c r="B50" s="27" t="s">
        <v>107</v>
      </c>
      <c r="C50" s="28" t="s">
        <v>14</v>
      </c>
      <c r="D50" s="6" t="s">
        <v>108</v>
      </c>
      <c r="E50" s="5"/>
      <c r="F50" s="5"/>
      <c r="G50" s="28"/>
      <c r="H50" s="29" t="s">
        <v>77</v>
      </c>
      <c r="I50" s="4">
        <v>1</v>
      </c>
      <c r="J50" s="3"/>
      <c r="K50" s="30">
        <f>ROUND(K61,2)</f>
        <v>0</v>
      </c>
      <c r="L50" s="28"/>
      <c r="M50" s="28"/>
      <c r="N50" s="28"/>
      <c r="O50" s="28"/>
      <c r="P50" s="28"/>
      <c r="Q50" s="28"/>
      <c r="R50" s="28"/>
      <c r="S50" s="28"/>
      <c r="T50" s="28"/>
      <c r="U50" s="28"/>
      <c r="V50" s="28"/>
      <c r="W50" s="28"/>
      <c r="X50" s="28"/>
      <c r="Y50" s="28"/>
      <c r="Z50" s="28"/>
      <c r="AA50" s="28"/>
    </row>
    <row r="51" spans="1:27" x14ac:dyDescent="0.25">
      <c r="B51" s="23" t="s">
        <v>78</v>
      </c>
    </row>
    <row r="52" spans="1:27" x14ac:dyDescent="0.25">
      <c r="B52" t="s">
        <v>85</v>
      </c>
      <c r="C52" t="s">
        <v>80</v>
      </c>
      <c r="D52" t="s">
        <v>86</v>
      </c>
      <c r="E52" s="31">
        <v>5</v>
      </c>
      <c r="F52" t="s">
        <v>82</v>
      </c>
      <c r="G52" t="s">
        <v>83</v>
      </c>
      <c r="H52" s="32"/>
      <c r="I52" t="s">
        <v>84</v>
      </c>
      <c r="J52" s="33">
        <f>ROUND(E52/I50* H52,5)</f>
        <v>0</v>
      </c>
      <c r="K52" s="34"/>
    </row>
    <row r="53" spans="1:27" x14ac:dyDescent="0.25">
      <c r="B53" t="s">
        <v>79</v>
      </c>
      <c r="C53" t="s">
        <v>80</v>
      </c>
      <c r="D53" t="s">
        <v>81</v>
      </c>
      <c r="E53" s="31">
        <v>5</v>
      </c>
      <c r="F53" t="s">
        <v>82</v>
      </c>
      <c r="G53" t="s">
        <v>83</v>
      </c>
      <c r="H53" s="32"/>
      <c r="I53" t="s">
        <v>84</v>
      </c>
      <c r="J53" s="33">
        <f>ROUND(E53/I50* H53,5)</f>
        <v>0</v>
      </c>
      <c r="K53" s="34"/>
    </row>
    <row r="54" spans="1:27" x14ac:dyDescent="0.25">
      <c r="D54" s="35" t="s">
        <v>87</v>
      </c>
      <c r="E54" s="34"/>
      <c r="H54" s="34"/>
      <c r="K54" s="32">
        <f>SUM(J52:J53)</f>
        <v>0</v>
      </c>
    </row>
    <row r="55" spans="1:27" x14ac:dyDescent="0.25">
      <c r="B55" s="23" t="s">
        <v>88</v>
      </c>
      <c r="E55" s="34"/>
      <c r="H55" s="34"/>
      <c r="K55" s="34"/>
    </row>
    <row r="56" spans="1:27" x14ac:dyDescent="0.25">
      <c r="B56" t="s">
        <v>109</v>
      </c>
      <c r="C56" t="s">
        <v>14</v>
      </c>
      <c r="D56" t="s">
        <v>23</v>
      </c>
      <c r="E56" s="31">
        <v>1</v>
      </c>
      <c r="G56" t="s">
        <v>83</v>
      </c>
      <c r="H56" s="32"/>
      <c r="I56" t="s">
        <v>84</v>
      </c>
      <c r="J56" s="33">
        <f>ROUND(E56* H56,5)</f>
        <v>0</v>
      </c>
      <c r="K56" s="34"/>
    </row>
    <row r="57" spans="1:27" x14ac:dyDescent="0.25">
      <c r="D57" s="35" t="s">
        <v>91</v>
      </c>
      <c r="E57" s="34"/>
      <c r="H57" s="34"/>
      <c r="K57" s="32">
        <f>SUM(J56:J56)</f>
        <v>0</v>
      </c>
    </row>
    <row r="58" spans="1:27" x14ac:dyDescent="0.25">
      <c r="E58" s="34"/>
      <c r="H58" s="34"/>
      <c r="K58" s="34"/>
    </row>
    <row r="59" spans="1:27" x14ac:dyDescent="0.25">
      <c r="D59" s="35" t="s">
        <v>92</v>
      </c>
      <c r="E59" s="34"/>
      <c r="H59" s="34">
        <v>1.5</v>
      </c>
      <c r="I59" t="s">
        <v>93</v>
      </c>
      <c r="J59">
        <f>ROUND(H59/100*K54,5)</f>
        <v>0</v>
      </c>
      <c r="K59" s="34"/>
    </row>
    <row r="60" spans="1:27" x14ac:dyDescent="0.25">
      <c r="D60" s="35" t="s">
        <v>94</v>
      </c>
      <c r="E60" s="34"/>
      <c r="H60" s="34"/>
      <c r="K60" s="36">
        <f>SUM(J51:J59)</f>
        <v>0</v>
      </c>
    </row>
    <row r="61" spans="1:27" x14ac:dyDescent="0.25">
      <c r="D61" s="35" t="s">
        <v>95</v>
      </c>
      <c r="E61" s="34"/>
      <c r="H61" s="34"/>
      <c r="K61" s="36">
        <f>SUM(K60:K60)</f>
        <v>0</v>
      </c>
    </row>
    <row r="63" spans="1:27" ht="45" customHeight="1" x14ac:dyDescent="0.25">
      <c r="A63" s="27"/>
      <c r="B63" s="27" t="s">
        <v>110</v>
      </c>
      <c r="C63" s="28" t="s">
        <v>32</v>
      </c>
      <c r="D63" s="6" t="s">
        <v>111</v>
      </c>
      <c r="E63" s="5"/>
      <c r="F63" s="5"/>
      <c r="G63" s="28"/>
      <c r="H63" s="29" t="s">
        <v>77</v>
      </c>
      <c r="I63" s="4">
        <v>1</v>
      </c>
      <c r="J63" s="3"/>
      <c r="K63" s="30">
        <f>ROUND(K81,2)</f>
        <v>0</v>
      </c>
      <c r="L63" s="28"/>
      <c r="M63" s="28"/>
      <c r="N63" s="28"/>
      <c r="O63" s="28"/>
      <c r="P63" s="28"/>
      <c r="Q63" s="28"/>
      <c r="R63" s="28"/>
      <c r="S63" s="28"/>
      <c r="T63" s="28"/>
      <c r="U63" s="28"/>
      <c r="V63" s="28"/>
      <c r="W63" s="28"/>
      <c r="X63" s="28"/>
      <c r="Y63" s="28"/>
      <c r="Z63" s="28"/>
      <c r="AA63" s="28"/>
    </row>
    <row r="64" spans="1:27" x14ac:dyDescent="0.25">
      <c r="B64" s="23" t="s">
        <v>78</v>
      </c>
    </row>
    <row r="65" spans="2:11" x14ac:dyDescent="0.25">
      <c r="B65" t="s">
        <v>112</v>
      </c>
      <c r="C65" t="s">
        <v>80</v>
      </c>
      <c r="D65" t="s">
        <v>113</v>
      </c>
      <c r="E65" s="31">
        <v>0.17100000000000001</v>
      </c>
      <c r="F65" t="s">
        <v>82</v>
      </c>
      <c r="G65" t="s">
        <v>83</v>
      </c>
      <c r="H65" s="32"/>
      <c r="I65" t="s">
        <v>84</v>
      </c>
      <c r="J65" s="33">
        <f>ROUND(E65/I63* H65,5)</f>
        <v>0</v>
      </c>
      <c r="K65" s="34"/>
    </row>
    <row r="66" spans="2:11" x14ac:dyDescent="0.25">
      <c r="B66" t="s">
        <v>114</v>
      </c>
      <c r="C66" t="s">
        <v>80</v>
      </c>
      <c r="D66" t="s">
        <v>115</v>
      </c>
      <c r="E66" s="31">
        <v>0.17100000000000001</v>
      </c>
      <c r="F66" t="s">
        <v>82</v>
      </c>
      <c r="G66" t="s">
        <v>83</v>
      </c>
      <c r="H66" s="32"/>
      <c r="I66" t="s">
        <v>84</v>
      </c>
      <c r="J66" s="33">
        <f>ROUND(E66/I63* H66,5)</f>
        <v>0</v>
      </c>
      <c r="K66" s="34"/>
    </row>
    <row r="67" spans="2:11" x14ac:dyDescent="0.25">
      <c r="D67" s="35" t="s">
        <v>87</v>
      </c>
      <c r="E67" s="34"/>
      <c r="H67" s="34"/>
      <c r="K67" s="32">
        <f>SUM(J65:J66)</f>
        <v>0</v>
      </c>
    </row>
    <row r="68" spans="2:11" x14ac:dyDescent="0.25">
      <c r="B68" s="23" t="s">
        <v>88</v>
      </c>
      <c r="E68" s="34"/>
      <c r="H68" s="34"/>
      <c r="K68" s="34"/>
    </row>
    <row r="69" spans="2:11" x14ac:dyDescent="0.25">
      <c r="B69" t="s">
        <v>116</v>
      </c>
      <c r="C69" t="s">
        <v>14</v>
      </c>
      <c r="D69" t="s">
        <v>117</v>
      </c>
      <c r="E69" s="31">
        <v>2.56</v>
      </c>
      <c r="G69" t="s">
        <v>83</v>
      </c>
      <c r="H69" s="32"/>
      <c r="I69" t="s">
        <v>84</v>
      </c>
      <c r="J69" s="33">
        <f>ROUND(E69* H69,5)</f>
        <v>0</v>
      </c>
      <c r="K69" s="34"/>
    </row>
    <row r="70" spans="2:11" x14ac:dyDescent="0.25">
      <c r="B70" t="s">
        <v>118</v>
      </c>
      <c r="C70" t="s">
        <v>32</v>
      </c>
      <c r="D70" t="s">
        <v>119</v>
      </c>
      <c r="E70" s="31">
        <v>1</v>
      </c>
      <c r="G70" t="s">
        <v>83</v>
      </c>
      <c r="H70" s="32"/>
      <c r="I70" t="s">
        <v>84</v>
      </c>
      <c r="J70" s="33">
        <f>ROUND(E70* H70,5)</f>
        <v>0</v>
      </c>
      <c r="K70" s="34"/>
    </row>
    <row r="71" spans="2:11" x14ac:dyDescent="0.25">
      <c r="B71" t="s">
        <v>120</v>
      </c>
      <c r="C71" t="s">
        <v>14</v>
      </c>
      <c r="D71" t="s">
        <v>121</v>
      </c>
      <c r="E71" s="31">
        <v>0.25</v>
      </c>
      <c r="G71" t="s">
        <v>83</v>
      </c>
      <c r="H71" s="32"/>
      <c r="I71" t="s">
        <v>84</v>
      </c>
      <c r="J71" s="33">
        <f>ROUND(E71* H71,5)</f>
        <v>0</v>
      </c>
      <c r="K71" s="34"/>
    </row>
    <row r="72" spans="2:11" x14ac:dyDescent="0.25">
      <c r="B72" t="s">
        <v>122</v>
      </c>
      <c r="C72" t="s">
        <v>14</v>
      </c>
      <c r="D72" t="s">
        <v>123</v>
      </c>
      <c r="E72" s="31">
        <v>0.1</v>
      </c>
      <c r="G72" t="s">
        <v>83</v>
      </c>
      <c r="H72" s="32"/>
      <c r="I72" t="s">
        <v>84</v>
      </c>
      <c r="J72" s="33">
        <f>ROUND(E72* H72,5)</f>
        <v>0</v>
      </c>
      <c r="K72" s="34"/>
    </row>
    <row r="73" spans="2:11" x14ac:dyDescent="0.25">
      <c r="B73" t="s">
        <v>124</v>
      </c>
      <c r="C73" t="s">
        <v>14</v>
      </c>
      <c r="D73" t="s">
        <v>125</v>
      </c>
      <c r="E73" s="31">
        <v>0.1</v>
      </c>
      <c r="G73" t="s">
        <v>83</v>
      </c>
      <c r="H73" s="32"/>
      <c r="I73" t="s">
        <v>84</v>
      </c>
      <c r="J73" s="33">
        <f>ROUND(E73* H73,5)</f>
        <v>0</v>
      </c>
      <c r="K73" s="34"/>
    </row>
    <row r="74" spans="2:11" x14ac:dyDescent="0.25">
      <c r="D74" s="35" t="s">
        <v>91</v>
      </c>
      <c r="E74" s="34"/>
      <c r="H74" s="34"/>
      <c r="K74" s="32">
        <f>SUM(J69:J73)</f>
        <v>0</v>
      </c>
    </row>
    <row r="75" spans="2:11" x14ac:dyDescent="0.25">
      <c r="B75" s="23" t="s">
        <v>126</v>
      </c>
      <c r="E75" s="34"/>
      <c r="H75" s="34"/>
      <c r="K75" s="34"/>
    </row>
    <row r="76" spans="2:11" x14ac:dyDescent="0.25">
      <c r="B76" t="s">
        <v>127</v>
      </c>
      <c r="C76" t="s">
        <v>93</v>
      </c>
      <c r="D76" t="s">
        <v>128</v>
      </c>
      <c r="E76" s="31">
        <v>2</v>
      </c>
      <c r="G76" t="s">
        <v>93</v>
      </c>
      <c r="H76" s="32">
        <v>0</v>
      </c>
      <c r="I76" t="s">
        <v>84</v>
      </c>
      <c r="J76" s="33">
        <f>ROUND(E76* H76/100,5)</f>
        <v>0</v>
      </c>
      <c r="K76" s="34"/>
    </row>
    <row r="77" spans="2:11" x14ac:dyDescent="0.25">
      <c r="D77" s="35" t="s">
        <v>129</v>
      </c>
      <c r="E77" s="34"/>
      <c r="H77" s="34"/>
      <c r="K77" s="32">
        <f>SUM(J76:J76)</f>
        <v>0</v>
      </c>
    </row>
    <row r="78" spans="2:11" x14ac:dyDescent="0.25">
      <c r="E78" s="34"/>
      <c r="H78" s="34"/>
      <c r="K78" s="34"/>
    </row>
    <row r="79" spans="2:11" x14ac:dyDescent="0.25">
      <c r="D79" s="35" t="s">
        <v>92</v>
      </c>
      <c r="E79" s="34"/>
      <c r="H79" s="34">
        <v>20</v>
      </c>
      <c r="I79" t="s">
        <v>93</v>
      </c>
      <c r="J79">
        <f>ROUND(H79/100*K67,5)</f>
        <v>0</v>
      </c>
      <c r="K79" s="34"/>
    </row>
    <row r="80" spans="2:11" x14ac:dyDescent="0.25">
      <c r="D80" s="35" t="s">
        <v>94</v>
      </c>
      <c r="E80" s="34"/>
      <c r="H80" s="34"/>
      <c r="K80" s="36">
        <f>SUM(J64:J79)</f>
        <v>0</v>
      </c>
    </row>
    <row r="81" spans="1:27" x14ac:dyDescent="0.25">
      <c r="D81" s="35" t="s">
        <v>95</v>
      </c>
      <c r="E81" s="34"/>
      <c r="H81" s="34"/>
      <c r="K81" s="36">
        <f>SUM(K80:K80)</f>
        <v>0</v>
      </c>
    </row>
    <row r="83" spans="1:27" ht="45" customHeight="1" x14ac:dyDescent="0.25">
      <c r="A83" s="27" t="s">
        <v>130</v>
      </c>
      <c r="B83" s="27" t="s">
        <v>18</v>
      </c>
      <c r="C83" s="28" t="s">
        <v>14</v>
      </c>
      <c r="D83" s="6" t="s">
        <v>19</v>
      </c>
      <c r="E83" s="5"/>
      <c r="F83" s="5"/>
      <c r="G83" s="28"/>
      <c r="H83" s="29" t="s">
        <v>77</v>
      </c>
      <c r="I83" s="4">
        <v>1</v>
      </c>
      <c r="J83" s="3"/>
      <c r="K83" s="30">
        <f>ROUND(K95,2)</f>
        <v>0</v>
      </c>
      <c r="L83" s="28"/>
      <c r="M83" s="28"/>
      <c r="N83" s="28"/>
      <c r="O83" s="28"/>
      <c r="P83" s="28"/>
      <c r="Q83" s="28"/>
      <c r="R83" s="28"/>
      <c r="S83" s="28"/>
      <c r="T83" s="28"/>
      <c r="U83" s="28"/>
      <c r="V83" s="28"/>
      <c r="W83" s="28"/>
      <c r="X83" s="28"/>
      <c r="Y83" s="28"/>
      <c r="Z83" s="28"/>
      <c r="AA83" s="28"/>
    </row>
    <row r="84" spans="1:27" x14ac:dyDescent="0.25">
      <c r="B84" s="23" t="s">
        <v>78</v>
      </c>
    </row>
    <row r="85" spans="1:27" x14ac:dyDescent="0.25">
      <c r="B85" t="s">
        <v>131</v>
      </c>
      <c r="C85" t="s">
        <v>80</v>
      </c>
      <c r="D85" t="s">
        <v>132</v>
      </c>
      <c r="E85" s="31">
        <v>5</v>
      </c>
      <c r="F85" t="s">
        <v>82</v>
      </c>
      <c r="G85" t="s">
        <v>83</v>
      </c>
      <c r="H85" s="32"/>
      <c r="I85" t="s">
        <v>84</v>
      </c>
      <c r="J85" s="33">
        <f>ROUND(E85/I83* H85,5)</f>
        <v>0</v>
      </c>
      <c r="K85" s="34"/>
    </row>
    <row r="86" spans="1:27" x14ac:dyDescent="0.25">
      <c r="B86" t="s">
        <v>133</v>
      </c>
      <c r="C86" t="s">
        <v>80</v>
      </c>
      <c r="D86" t="s">
        <v>134</v>
      </c>
      <c r="E86" s="31">
        <v>5</v>
      </c>
      <c r="F86" t="s">
        <v>82</v>
      </c>
      <c r="G86" t="s">
        <v>83</v>
      </c>
      <c r="H86" s="32"/>
      <c r="I86" t="s">
        <v>84</v>
      </c>
      <c r="J86" s="33">
        <f>ROUND(E86/I83* H86,5)</f>
        <v>0</v>
      </c>
      <c r="K86" s="34"/>
    </row>
    <row r="87" spans="1:27" x14ac:dyDescent="0.25">
      <c r="D87" s="35" t="s">
        <v>87</v>
      </c>
      <c r="E87" s="34"/>
      <c r="H87" s="34"/>
      <c r="K87" s="32">
        <f>SUM(J85:J86)</f>
        <v>0</v>
      </c>
    </row>
    <row r="88" spans="1:27" x14ac:dyDescent="0.25">
      <c r="B88" s="23" t="s">
        <v>135</v>
      </c>
      <c r="E88" s="34"/>
      <c r="H88" s="34"/>
      <c r="K88" s="34"/>
    </row>
    <row r="89" spans="1:27" x14ac:dyDescent="0.25">
      <c r="B89" t="s">
        <v>136</v>
      </c>
      <c r="C89" t="s">
        <v>80</v>
      </c>
      <c r="D89" t="s">
        <v>137</v>
      </c>
      <c r="E89" s="31">
        <v>2</v>
      </c>
      <c r="F89" t="s">
        <v>82</v>
      </c>
      <c r="G89" t="s">
        <v>83</v>
      </c>
      <c r="H89" s="32"/>
      <c r="I89" t="s">
        <v>84</v>
      </c>
      <c r="J89" s="33">
        <f>ROUND(E89/I83* H89,5)</f>
        <v>0</v>
      </c>
      <c r="K89" s="34"/>
    </row>
    <row r="90" spans="1:27" x14ac:dyDescent="0.25">
      <c r="D90" s="35" t="s">
        <v>138</v>
      </c>
      <c r="E90" s="34"/>
      <c r="H90" s="34"/>
      <c r="K90" s="32">
        <f>SUM(J89:J89)</f>
        <v>0</v>
      </c>
    </row>
    <row r="91" spans="1:27" x14ac:dyDescent="0.25">
      <c r="B91" s="23" t="s">
        <v>88</v>
      </c>
      <c r="E91" s="34"/>
      <c r="H91" s="34"/>
      <c r="K91" s="34"/>
    </row>
    <row r="92" spans="1:27" x14ac:dyDescent="0.25">
      <c r="B92" t="s">
        <v>139</v>
      </c>
      <c r="C92" t="s">
        <v>14</v>
      </c>
      <c r="D92" t="s">
        <v>140</v>
      </c>
      <c r="E92" s="31">
        <v>1</v>
      </c>
      <c r="G92" t="s">
        <v>83</v>
      </c>
      <c r="H92" s="32"/>
      <c r="I92" t="s">
        <v>84</v>
      </c>
      <c r="J92" s="33">
        <f>ROUND(E92* H92,5)</f>
        <v>0</v>
      </c>
      <c r="K92" s="34"/>
    </row>
    <row r="93" spans="1:27" x14ac:dyDescent="0.25">
      <c r="D93" s="35" t="s">
        <v>91</v>
      </c>
      <c r="E93" s="34"/>
      <c r="H93" s="34"/>
      <c r="K93" s="32">
        <f>SUM(J92:J92)</f>
        <v>0</v>
      </c>
    </row>
    <row r="94" spans="1:27" x14ac:dyDescent="0.25">
      <c r="D94" s="35" t="s">
        <v>94</v>
      </c>
      <c r="E94" s="34"/>
      <c r="H94" s="34"/>
      <c r="K94" s="36">
        <f>SUM(J84:J93)</f>
        <v>0</v>
      </c>
    </row>
    <row r="95" spans="1:27" x14ac:dyDescent="0.25">
      <c r="D95" s="35" t="s">
        <v>95</v>
      </c>
      <c r="E95" s="34"/>
      <c r="H95" s="34"/>
      <c r="K95" s="36">
        <f>SUM(K94:K94)</f>
        <v>0</v>
      </c>
    </row>
    <row r="97" spans="1:27" ht="45" customHeight="1" x14ac:dyDescent="0.25">
      <c r="A97" s="27" t="s">
        <v>141</v>
      </c>
      <c r="B97" s="27" t="s">
        <v>13</v>
      </c>
      <c r="C97" s="28" t="s">
        <v>14</v>
      </c>
      <c r="D97" s="6" t="s">
        <v>15</v>
      </c>
      <c r="E97" s="5"/>
      <c r="F97" s="5"/>
      <c r="G97" s="28"/>
      <c r="H97" s="29" t="s">
        <v>77</v>
      </c>
      <c r="I97" s="4">
        <v>1</v>
      </c>
      <c r="J97" s="3"/>
      <c r="K97" s="30">
        <f>ROUND(K111,2)</f>
        <v>0</v>
      </c>
      <c r="L97" s="28"/>
      <c r="M97" s="28"/>
      <c r="N97" s="28"/>
      <c r="O97" s="28"/>
      <c r="P97" s="28"/>
      <c r="Q97" s="28"/>
      <c r="R97" s="28"/>
      <c r="S97" s="28"/>
      <c r="T97" s="28"/>
      <c r="U97" s="28"/>
      <c r="V97" s="28"/>
      <c r="W97" s="28"/>
      <c r="X97" s="28"/>
      <c r="Y97" s="28"/>
      <c r="Z97" s="28"/>
      <c r="AA97" s="28"/>
    </row>
    <row r="98" spans="1:27" x14ac:dyDescent="0.25">
      <c r="B98" s="23" t="s">
        <v>78</v>
      </c>
    </row>
    <row r="99" spans="1:27" x14ac:dyDescent="0.25">
      <c r="B99" t="s">
        <v>133</v>
      </c>
      <c r="C99" t="s">
        <v>80</v>
      </c>
      <c r="D99" t="s">
        <v>134</v>
      </c>
      <c r="E99" s="31">
        <v>20</v>
      </c>
      <c r="F99" t="s">
        <v>82</v>
      </c>
      <c r="G99" t="s">
        <v>83</v>
      </c>
      <c r="H99" s="32"/>
      <c r="I99" t="s">
        <v>84</v>
      </c>
      <c r="J99" s="33">
        <f>ROUND(E99/I97* H99,5)</f>
        <v>0</v>
      </c>
      <c r="K99" s="34"/>
    </row>
    <row r="100" spans="1:27" x14ac:dyDescent="0.25">
      <c r="B100" t="s">
        <v>131</v>
      </c>
      <c r="C100" t="s">
        <v>80</v>
      </c>
      <c r="D100" t="s">
        <v>132</v>
      </c>
      <c r="E100" s="31">
        <v>20</v>
      </c>
      <c r="F100" t="s">
        <v>82</v>
      </c>
      <c r="G100" t="s">
        <v>83</v>
      </c>
      <c r="H100" s="32"/>
      <c r="I100" t="s">
        <v>84</v>
      </c>
      <c r="J100" s="33">
        <f>ROUND(E100/I97* H100,5)</f>
        <v>0</v>
      </c>
      <c r="K100" s="34"/>
    </row>
    <row r="101" spans="1:27" x14ac:dyDescent="0.25">
      <c r="D101" s="35" t="s">
        <v>87</v>
      </c>
      <c r="E101" s="34"/>
      <c r="H101" s="34"/>
      <c r="K101" s="32">
        <f>SUM(J99:J100)</f>
        <v>0</v>
      </c>
    </row>
    <row r="102" spans="1:27" x14ac:dyDescent="0.25">
      <c r="B102" s="23" t="s">
        <v>135</v>
      </c>
      <c r="E102" s="34"/>
      <c r="H102" s="34"/>
      <c r="K102" s="34"/>
    </row>
    <row r="103" spans="1:27" x14ac:dyDescent="0.25">
      <c r="B103" t="s">
        <v>136</v>
      </c>
      <c r="C103" t="s">
        <v>80</v>
      </c>
      <c r="D103" t="s">
        <v>137</v>
      </c>
      <c r="E103" s="31">
        <v>3</v>
      </c>
      <c r="F103" t="s">
        <v>82</v>
      </c>
      <c r="G103" t="s">
        <v>83</v>
      </c>
      <c r="H103" s="32"/>
      <c r="I103" t="s">
        <v>84</v>
      </c>
      <c r="J103" s="33">
        <f>ROUND(E103/I97* H103,5)</f>
        <v>0</v>
      </c>
      <c r="K103" s="34"/>
    </row>
    <row r="104" spans="1:27" x14ac:dyDescent="0.25">
      <c r="D104" s="35" t="s">
        <v>138</v>
      </c>
      <c r="E104" s="34"/>
      <c r="H104" s="34"/>
      <c r="K104" s="32">
        <f>SUM(J103:J103)</f>
        <v>0</v>
      </c>
    </row>
    <row r="105" spans="1:27" x14ac:dyDescent="0.25">
      <c r="B105" s="23" t="s">
        <v>88</v>
      </c>
      <c r="E105" s="34"/>
      <c r="H105" s="34"/>
      <c r="K105" s="34"/>
    </row>
    <row r="106" spans="1:27" ht="375" x14ac:dyDescent="0.25">
      <c r="B106" t="s">
        <v>142</v>
      </c>
      <c r="C106" t="s">
        <v>14</v>
      </c>
      <c r="D106" s="37" t="s">
        <v>143</v>
      </c>
      <c r="E106" s="31">
        <v>1</v>
      </c>
      <c r="G106" t="s">
        <v>83</v>
      </c>
      <c r="H106" s="32"/>
      <c r="I106" t="s">
        <v>84</v>
      </c>
      <c r="J106" s="33">
        <f>ROUND(E106* H106,5)</f>
        <v>0</v>
      </c>
      <c r="K106" s="34"/>
    </row>
    <row r="107" spans="1:27" x14ac:dyDescent="0.25">
      <c r="D107" s="35" t="s">
        <v>91</v>
      </c>
      <c r="E107" s="34"/>
      <c r="H107" s="34"/>
      <c r="K107" s="32">
        <f>SUM(J106:J106)</f>
        <v>0</v>
      </c>
    </row>
    <row r="108" spans="1:27" x14ac:dyDescent="0.25">
      <c r="E108" s="34"/>
      <c r="H108" s="34"/>
      <c r="K108" s="34"/>
    </row>
    <row r="109" spans="1:27" x14ac:dyDescent="0.25">
      <c r="D109" s="35" t="s">
        <v>92</v>
      </c>
      <c r="E109" s="34"/>
      <c r="H109" s="34">
        <v>2.5</v>
      </c>
      <c r="I109" t="s">
        <v>93</v>
      </c>
      <c r="J109">
        <f>ROUND(H109/100*K101,5)</f>
        <v>0</v>
      </c>
      <c r="K109" s="34"/>
    </row>
    <row r="110" spans="1:27" x14ac:dyDescent="0.25">
      <c r="D110" s="35" t="s">
        <v>94</v>
      </c>
      <c r="E110" s="34"/>
      <c r="H110" s="34"/>
      <c r="K110" s="36">
        <f>SUM(J98:J109)</f>
        <v>0</v>
      </c>
    </row>
    <row r="111" spans="1:27" x14ac:dyDescent="0.25">
      <c r="D111" s="35" t="s">
        <v>95</v>
      </c>
      <c r="E111" s="34"/>
      <c r="H111" s="34"/>
      <c r="K111" s="36">
        <f>SUM(K110:K110)</f>
        <v>0</v>
      </c>
    </row>
    <row r="113" spans="1:27" ht="45" customHeight="1" x14ac:dyDescent="0.25">
      <c r="A113" s="27" t="s">
        <v>144</v>
      </c>
      <c r="B113" s="27" t="s">
        <v>16</v>
      </c>
      <c r="C113" s="28" t="s">
        <v>14</v>
      </c>
      <c r="D113" s="6" t="s">
        <v>17</v>
      </c>
      <c r="E113" s="5"/>
      <c r="F113" s="5"/>
      <c r="G113" s="28"/>
      <c r="H113" s="29" t="s">
        <v>77</v>
      </c>
      <c r="I113" s="4">
        <v>1</v>
      </c>
      <c r="J113" s="3"/>
      <c r="K113" s="30">
        <f>ROUND(K128,2)</f>
        <v>0</v>
      </c>
      <c r="L113" s="28"/>
      <c r="M113" s="28"/>
      <c r="N113" s="28"/>
      <c r="O113" s="28"/>
      <c r="P113" s="28"/>
      <c r="Q113" s="28"/>
      <c r="R113" s="28"/>
      <c r="S113" s="28"/>
      <c r="T113" s="28"/>
      <c r="U113" s="28"/>
      <c r="V113" s="28"/>
      <c r="W113" s="28"/>
      <c r="X113" s="28"/>
      <c r="Y113" s="28"/>
      <c r="Z113" s="28"/>
      <c r="AA113" s="28"/>
    </row>
    <row r="114" spans="1:27" x14ac:dyDescent="0.25">
      <c r="B114" s="23" t="s">
        <v>78</v>
      </c>
    </row>
    <row r="115" spans="1:27" x14ac:dyDescent="0.25">
      <c r="B115" t="s">
        <v>133</v>
      </c>
      <c r="C115" t="s">
        <v>80</v>
      </c>
      <c r="D115" t="s">
        <v>134</v>
      </c>
      <c r="E115" s="31">
        <v>33</v>
      </c>
      <c r="F115" t="s">
        <v>82</v>
      </c>
      <c r="G115" t="s">
        <v>83</v>
      </c>
      <c r="H115" s="32"/>
      <c r="I115" t="s">
        <v>84</v>
      </c>
      <c r="J115" s="33">
        <f>ROUND(E115/I113* H115,5)</f>
        <v>0</v>
      </c>
      <c r="K115" s="34"/>
    </row>
    <row r="116" spans="1:27" x14ac:dyDescent="0.25">
      <c r="B116" t="s">
        <v>131</v>
      </c>
      <c r="C116" t="s">
        <v>80</v>
      </c>
      <c r="D116" t="s">
        <v>132</v>
      </c>
      <c r="E116" s="31">
        <v>33</v>
      </c>
      <c r="F116" t="s">
        <v>82</v>
      </c>
      <c r="G116" t="s">
        <v>83</v>
      </c>
      <c r="H116" s="32"/>
      <c r="I116" t="s">
        <v>84</v>
      </c>
      <c r="J116" s="33">
        <f>ROUND(E116/I113* H116,5)</f>
        <v>0</v>
      </c>
      <c r="K116" s="34"/>
    </row>
    <row r="117" spans="1:27" x14ac:dyDescent="0.25">
      <c r="D117" s="35" t="s">
        <v>87</v>
      </c>
      <c r="E117" s="34"/>
      <c r="H117" s="34"/>
      <c r="K117" s="32">
        <f>SUM(J115:J116)</f>
        <v>0</v>
      </c>
    </row>
    <row r="118" spans="1:27" x14ac:dyDescent="0.25">
      <c r="B118" s="23" t="s">
        <v>135</v>
      </c>
      <c r="E118" s="34"/>
      <c r="H118" s="34"/>
      <c r="K118" s="34"/>
    </row>
    <row r="119" spans="1:27" x14ac:dyDescent="0.25">
      <c r="B119" t="s">
        <v>136</v>
      </c>
      <c r="C119" t="s">
        <v>80</v>
      </c>
      <c r="D119" t="s">
        <v>137</v>
      </c>
      <c r="E119" s="31">
        <v>3</v>
      </c>
      <c r="F119" t="s">
        <v>82</v>
      </c>
      <c r="G119" t="s">
        <v>83</v>
      </c>
      <c r="H119" s="32"/>
      <c r="I119" t="s">
        <v>84</v>
      </c>
      <c r="J119" s="33">
        <f>ROUND(E119/I113* H119,5)</f>
        <v>0</v>
      </c>
      <c r="K119" s="34"/>
    </row>
    <row r="120" spans="1:27" x14ac:dyDescent="0.25">
      <c r="D120" s="35" t="s">
        <v>138</v>
      </c>
      <c r="E120" s="34"/>
      <c r="H120" s="34"/>
      <c r="K120" s="32">
        <f>SUM(J119:J119)</f>
        <v>0</v>
      </c>
    </row>
    <row r="121" spans="1:27" x14ac:dyDescent="0.25">
      <c r="B121" s="23" t="s">
        <v>88</v>
      </c>
      <c r="E121" s="34"/>
      <c r="H121" s="34"/>
      <c r="K121" s="34"/>
    </row>
    <row r="122" spans="1:27" x14ac:dyDescent="0.25">
      <c r="B122" t="s">
        <v>145</v>
      </c>
      <c r="C122" t="s">
        <v>14</v>
      </c>
      <c r="D122" t="s">
        <v>146</v>
      </c>
      <c r="E122" s="31">
        <v>1</v>
      </c>
      <c r="G122" t="s">
        <v>83</v>
      </c>
      <c r="H122" s="32"/>
      <c r="I122" t="s">
        <v>84</v>
      </c>
      <c r="J122" s="33">
        <f>ROUND(E122* H122,5)</f>
        <v>0</v>
      </c>
      <c r="K122" s="34"/>
    </row>
    <row r="123" spans="1:27" x14ac:dyDescent="0.25">
      <c r="B123" t="s">
        <v>147</v>
      </c>
      <c r="C123" t="s">
        <v>14</v>
      </c>
      <c r="D123" t="s">
        <v>148</v>
      </c>
      <c r="E123" s="31">
        <v>1</v>
      </c>
      <c r="G123" t="s">
        <v>83</v>
      </c>
      <c r="H123" s="32"/>
      <c r="I123" t="s">
        <v>84</v>
      </c>
      <c r="J123" s="33">
        <f>ROUND(E123* H123,5)</f>
        <v>0</v>
      </c>
      <c r="K123" s="34"/>
    </row>
    <row r="124" spans="1:27" x14ac:dyDescent="0.25">
      <c r="D124" s="35" t="s">
        <v>91</v>
      </c>
      <c r="E124" s="34"/>
      <c r="H124" s="34"/>
      <c r="K124" s="32">
        <f>SUM(J122:J123)</f>
        <v>0</v>
      </c>
    </row>
    <row r="125" spans="1:27" x14ac:dyDescent="0.25">
      <c r="E125" s="34"/>
      <c r="H125" s="34"/>
      <c r="K125" s="34"/>
    </row>
    <row r="126" spans="1:27" x14ac:dyDescent="0.25">
      <c r="D126" s="35" t="s">
        <v>92</v>
      </c>
      <c r="E126" s="34"/>
      <c r="H126" s="34">
        <v>2.5</v>
      </c>
      <c r="I126" t="s">
        <v>93</v>
      </c>
      <c r="J126">
        <f>ROUND(H126/100*K117,5)</f>
        <v>0</v>
      </c>
      <c r="K126" s="34"/>
    </row>
    <row r="127" spans="1:27" x14ac:dyDescent="0.25">
      <c r="D127" s="35" t="s">
        <v>94</v>
      </c>
      <c r="E127" s="34"/>
      <c r="H127" s="34"/>
      <c r="K127" s="36">
        <f>SUM(J114:J126)</f>
        <v>0</v>
      </c>
    </row>
    <row r="128" spans="1:27" x14ac:dyDescent="0.25">
      <c r="D128" s="35" t="s">
        <v>95</v>
      </c>
      <c r="E128" s="34"/>
      <c r="H128" s="34"/>
      <c r="K128" s="36">
        <f>SUM(K127:K127)</f>
        <v>0</v>
      </c>
    </row>
    <row r="130" spans="1:27" ht="45" customHeight="1" x14ac:dyDescent="0.25">
      <c r="A130" s="27" t="s">
        <v>149</v>
      </c>
      <c r="B130" s="27" t="s">
        <v>48</v>
      </c>
      <c r="C130" s="28" t="s">
        <v>14</v>
      </c>
      <c r="D130" s="6" t="s">
        <v>49</v>
      </c>
      <c r="E130" s="5"/>
      <c r="F130" s="5"/>
      <c r="G130" s="28"/>
      <c r="H130" s="29" t="s">
        <v>77</v>
      </c>
      <c r="I130" s="4">
        <v>1</v>
      </c>
      <c r="J130" s="3"/>
      <c r="K130" s="30">
        <f>ROUND(K141,2)</f>
        <v>0</v>
      </c>
      <c r="L130" s="28"/>
      <c r="M130" s="28"/>
      <c r="N130" s="28"/>
      <c r="O130" s="28"/>
      <c r="P130" s="28"/>
      <c r="Q130" s="28"/>
      <c r="R130" s="28"/>
      <c r="S130" s="28"/>
      <c r="T130" s="28"/>
      <c r="U130" s="28"/>
      <c r="V130" s="28"/>
      <c r="W130" s="28"/>
      <c r="X130" s="28"/>
      <c r="Y130" s="28"/>
      <c r="Z130" s="28"/>
      <c r="AA130" s="28"/>
    </row>
    <row r="131" spans="1:27" x14ac:dyDescent="0.25">
      <c r="B131" s="23" t="s">
        <v>78</v>
      </c>
    </row>
    <row r="132" spans="1:27" x14ac:dyDescent="0.25">
      <c r="B132" t="s">
        <v>85</v>
      </c>
      <c r="C132" t="s">
        <v>80</v>
      </c>
      <c r="D132" t="s">
        <v>86</v>
      </c>
      <c r="E132" s="31">
        <v>5</v>
      </c>
      <c r="F132" t="s">
        <v>82</v>
      </c>
      <c r="G132" t="s">
        <v>83</v>
      </c>
      <c r="H132" s="32"/>
      <c r="I132" t="s">
        <v>84</v>
      </c>
      <c r="J132" s="33">
        <f>ROUND(E132/I130* H132,5)</f>
        <v>0</v>
      </c>
      <c r="K132" s="34"/>
    </row>
    <row r="133" spans="1:27" x14ac:dyDescent="0.25">
      <c r="B133" t="s">
        <v>79</v>
      </c>
      <c r="C133" t="s">
        <v>80</v>
      </c>
      <c r="D133" t="s">
        <v>81</v>
      </c>
      <c r="E133" s="31">
        <v>5</v>
      </c>
      <c r="F133" t="s">
        <v>82</v>
      </c>
      <c r="G133" t="s">
        <v>83</v>
      </c>
      <c r="H133" s="32"/>
      <c r="I133" t="s">
        <v>84</v>
      </c>
      <c r="J133" s="33">
        <f>ROUND(E133/I130* H133,5)</f>
        <v>0</v>
      </c>
      <c r="K133" s="34"/>
    </row>
    <row r="134" spans="1:27" x14ac:dyDescent="0.25">
      <c r="D134" s="35" t="s">
        <v>87</v>
      </c>
      <c r="E134" s="34"/>
      <c r="H134" s="34"/>
      <c r="K134" s="32">
        <f>SUM(J132:J133)</f>
        <v>0</v>
      </c>
    </row>
    <row r="135" spans="1:27" x14ac:dyDescent="0.25">
      <c r="B135" s="23" t="s">
        <v>88</v>
      </c>
      <c r="E135" s="34"/>
      <c r="H135" s="34"/>
      <c r="K135" s="34"/>
    </row>
    <row r="136" spans="1:27" x14ac:dyDescent="0.25">
      <c r="B136" t="s">
        <v>89</v>
      </c>
      <c r="C136" t="s">
        <v>14</v>
      </c>
      <c r="D136" t="s">
        <v>90</v>
      </c>
      <c r="E136" s="31">
        <v>1</v>
      </c>
      <c r="G136" t="s">
        <v>83</v>
      </c>
      <c r="H136" s="32"/>
      <c r="I136" t="s">
        <v>84</v>
      </c>
      <c r="J136" s="33">
        <f>ROUND(E136* H136,5)</f>
        <v>0</v>
      </c>
      <c r="K136" s="34"/>
    </row>
    <row r="137" spans="1:27" x14ac:dyDescent="0.25">
      <c r="D137" s="35" t="s">
        <v>91</v>
      </c>
      <c r="E137" s="34"/>
      <c r="H137" s="34"/>
      <c r="K137" s="32">
        <f>SUM(J136:J136)</f>
        <v>0</v>
      </c>
    </row>
    <row r="138" spans="1:27" x14ac:dyDescent="0.25">
      <c r="E138" s="34"/>
      <c r="H138" s="34"/>
      <c r="K138" s="34"/>
    </row>
    <row r="139" spans="1:27" x14ac:dyDescent="0.25">
      <c r="D139" s="35" t="s">
        <v>92</v>
      </c>
      <c r="E139" s="34"/>
      <c r="H139" s="34">
        <v>1.5</v>
      </c>
      <c r="I139" t="s">
        <v>93</v>
      </c>
      <c r="J139">
        <f>ROUND(H139/100*K134,5)</f>
        <v>0</v>
      </c>
      <c r="K139" s="34"/>
    </row>
    <row r="140" spans="1:27" x14ac:dyDescent="0.25">
      <c r="D140" s="35" t="s">
        <v>94</v>
      </c>
      <c r="E140" s="34"/>
      <c r="H140" s="34"/>
      <c r="K140" s="36">
        <f>SUM(J131:J139)</f>
        <v>0</v>
      </c>
    </row>
    <row r="141" spans="1:27" x14ac:dyDescent="0.25">
      <c r="D141" s="35" t="s">
        <v>95</v>
      </c>
      <c r="E141" s="34"/>
      <c r="H141" s="34"/>
      <c r="K141" s="36">
        <f>SUM(K140:K140)</f>
        <v>0</v>
      </c>
    </row>
    <row r="143" spans="1:27" ht="45" customHeight="1" x14ac:dyDescent="0.25">
      <c r="A143" s="27" t="s">
        <v>150</v>
      </c>
      <c r="B143" s="27" t="s">
        <v>20</v>
      </c>
      <c r="C143" s="28" t="s">
        <v>14</v>
      </c>
      <c r="D143" s="6" t="s">
        <v>21</v>
      </c>
      <c r="E143" s="5"/>
      <c r="F143" s="5"/>
      <c r="G143" s="28"/>
      <c r="H143" s="29" t="s">
        <v>77</v>
      </c>
      <c r="I143" s="4">
        <v>1</v>
      </c>
      <c r="J143" s="3"/>
      <c r="K143" s="30">
        <f>ROUND(K154,2)</f>
        <v>0</v>
      </c>
      <c r="L143" s="28"/>
      <c r="M143" s="28"/>
      <c r="N143" s="28"/>
      <c r="O143" s="28"/>
      <c r="P143" s="28"/>
      <c r="Q143" s="28"/>
      <c r="R143" s="28"/>
      <c r="S143" s="28"/>
      <c r="T143" s="28"/>
      <c r="U143" s="28"/>
      <c r="V143" s="28"/>
      <c r="W143" s="28"/>
      <c r="X143" s="28"/>
      <c r="Y143" s="28"/>
      <c r="Z143" s="28"/>
      <c r="AA143" s="28"/>
    </row>
    <row r="144" spans="1:27" x14ac:dyDescent="0.25">
      <c r="B144" s="23" t="s">
        <v>78</v>
      </c>
    </row>
    <row r="145" spans="1:27" x14ac:dyDescent="0.25">
      <c r="B145" t="s">
        <v>100</v>
      </c>
      <c r="C145" t="s">
        <v>80</v>
      </c>
      <c r="D145" t="s">
        <v>101</v>
      </c>
      <c r="E145" s="31">
        <v>5</v>
      </c>
      <c r="F145" t="s">
        <v>82</v>
      </c>
      <c r="G145" t="s">
        <v>83</v>
      </c>
      <c r="H145" s="32"/>
      <c r="I145" t="s">
        <v>84</v>
      </c>
      <c r="J145" s="33">
        <f>ROUND(E145/I143* H145,5)</f>
        <v>0</v>
      </c>
      <c r="K145" s="34"/>
    </row>
    <row r="146" spans="1:27" x14ac:dyDescent="0.25">
      <c r="B146" t="s">
        <v>98</v>
      </c>
      <c r="C146" t="s">
        <v>80</v>
      </c>
      <c r="D146" t="s">
        <v>99</v>
      </c>
      <c r="E146" s="31">
        <v>5</v>
      </c>
      <c r="F146" t="s">
        <v>82</v>
      </c>
      <c r="G146" t="s">
        <v>83</v>
      </c>
      <c r="H146" s="32"/>
      <c r="I146" t="s">
        <v>84</v>
      </c>
      <c r="J146" s="33">
        <f>ROUND(E146/I143* H146,5)</f>
        <v>0</v>
      </c>
      <c r="K146" s="34"/>
    </row>
    <row r="147" spans="1:27" x14ac:dyDescent="0.25">
      <c r="D147" s="35" t="s">
        <v>87</v>
      </c>
      <c r="E147" s="34"/>
      <c r="H147" s="34"/>
      <c r="K147" s="32">
        <f>SUM(J145:J146)</f>
        <v>0</v>
      </c>
    </row>
    <row r="148" spans="1:27" x14ac:dyDescent="0.25">
      <c r="B148" s="23" t="s">
        <v>88</v>
      </c>
      <c r="E148" s="34"/>
      <c r="H148" s="34"/>
      <c r="K148" s="34"/>
    </row>
    <row r="149" spans="1:27" x14ac:dyDescent="0.25">
      <c r="B149" t="s">
        <v>102</v>
      </c>
      <c r="C149" t="s">
        <v>14</v>
      </c>
      <c r="D149" t="s">
        <v>21</v>
      </c>
      <c r="E149" s="31">
        <v>1</v>
      </c>
      <c r="G149" t="s">
        <v>83</v>
      </c>
      <c r="H149" s="32"/>
      <c r="I149" t="s">
        <v>84</v>
      </c>
      <c r="J149" s="33">
        <f>ROUND(E149* H149,5)</f>
        <v>0</v>
      </c>
      <c r="K149" s="34"/>
    </row>
    <row r="150" spans="1:27" x14ac:dyDescent="0.25">
      <c r="D150" s="35" t="s">
        <v>91</v>
      </c>
      <c r="E150" s="34"/>
      <c r="H150" s="34"/>
      <c r="K150" s="32">
        <f>SUM(J149:J149)</f>
        <v>0</v>
      </c>
    </row>
    <row r="151" spans="1:27" x14ac:dyDescent="0.25">
      <c r="E151" s="34"/>
      <c r="H151" s="34"/>
      <c r="K151" s="34"/>
    </row>
    <row r="152" spans="1:27" x14ac:dyDescent="0.25">
      <c r="D152" s="35" t="s">
        <v>92</v>
      </c>
      <c r="E152" s="34"/>
      <c r="H152" s="34">
        <v>2.5</v>
      </c>
      <c r="I152" t="s">
        <v>93</v>
      </c>
      <c r="J152">
        <f>ROUND(H152/100*K147,5)</f>
        <v>0</v>
      </c>
      <c r="K152" s="34"/>
    </row>
    <row r="153" spans="1:27" x14ac:dyDescent="0.25">
      <c r="D153" s="35" t="s">
        <v>94</v>
      </c>
      <c r="E153" s="34"/>
      <c r="H153" s="34"/>
      <c r="K153" s="36">
        <f>SUM(J144:J152)</f>
        <v>0</v>
      </c>
    </row>
    <row r="154" spans="1:27" x14ac:dyDescent="0.25">
      <c r="D154" s="35" t="s">
        <v>95</v>
      </c>
      <c r="E154" s="34"/>
      <c r="H154" s="34"/>
      <c r="K154" s="36">
        <f>SUM(K153:K153)</f>
        <v>0</v>
      </c>
    </row>
    <row r="156" spans="1:27" ht="45" customHeight="1" x14ac:dyDescent="0.25">
      <c r="A156" s="27" t="s">
        <v>151</v>
      </c>
      <c r="B156" s="27" t="s">
        <v>22</v>
      </c>
      <c r="C156" s="28" t="s">
        <v>14</v>
      </c>
      <c r="D156" s="6" t="s">
        <v>23</v>
      </c>
      <c r="E156" s="5"/>
      <c r="F156" s="5"/>
      <c r="G156" s="28"/>
      <c r="H156" s="29" t="s">
        <v>77</v>
      </c>
      <c r="I156" s="4">
        <v>1</v>
      </c>
      <c r="J156" s="3"/>
      <c r="K156" s="30">
        <f>ROUND(K167,2)</f>
        <v>0</v>
      </c>
      <c r="L156" s="28"/>
      <c r="M156" s="28"/>
      <c r="N156" s="28"/>
      <c r="O156" s="28"/>
      <c r="P156" s="28"/>
      <c r="Q156" s="28"/>
      <c r="R156" s="28"/>
      <c r="S156" s="28"/>
      <c r="T156" s="28"/>
      <c r="U156" s="28"/>
      <c r="V156" s="28"/>
      <c r="W156" s="28"/>
      <c r="X156" s="28"/>
      <c r="Y156" s="28"/>
      <c r="Z156" s="28"/>
      <c r="AA156" s="28"/>
    </row>
    <row r="157" spans="1:27" x14ac:dyDescent="0.25">
      <c r="B157" s="23" t="s">
        <v>78</v>
      </c>
    </row>
    <row r="158" spans="1:27" x14ac:dyDescent="0.25">
      <c r="B158" t="s">
        <v>79</v>
      </c>
      <c r="C158" t="s">
        <v>80</v>
      </c>
      <c r="D158" t="s">
        <v>81</v>
      </c>
      <c r="E158" s="31">
        <v>5</v>
      </c>
      <c r="F158" t="s">
        <v>82</v>
      </c>
      <c r="G158" t="s">
        <v>83</v>
      </c>
      <c r="H158" s="32"/>
      <c r="I158" t="s">
        <v>84</v>
      </c>
      <c r="J158" s="33">
        <f>ROUND(E158/I156* H158,5)</f>
        <v>0</v>
      </c>
      <c r="K158" s="34"/>
    </row>
    <row r="159" spans="1:27" x14ac:dyDescent="0.25">
      <c r="B159" t="s">
        <v>85</v>
      </c>
      <c r="C159" t="s">
        <v>80</v>
      </c>
      <c r="D159" t="s">
        <v>86</v>
      </c>
      <c r="E159" s="31">
        <v>5</v>
      </c>
      <c r="F159" t="s">
        <v>82</v>
      </c>
      <c r="G159" t="s">
        <v>83</v>
      </c>
      <c r="H159" s="32"/>
      <c r="I159" t="s">
        <v>84</v>
      </c>
      <c r="J159" s="33">
        <f>ROUND(E159/I156* H159,5)</f>
        <v>0</v>
      </c>
      <c r="K159" s="34"/>
    </row>
    <row r="160" spans="1:27" x14ac:dyDescent="0.25">
      <c r="D160" s="35" t="s">
        <v>87</v>
      </c>
      <c r="E160" s="34"/>
      <c r="H160" s="34"/>
      <c r="K160" s="32">
        <f>SUM(J158:J159)</f>
        <v>0</v>
      </c>
    </row>
    <row r="161" spans="1:27" x14ac:dyDescent="0.25">
      <c r="B161" s="23" t="s">
        <v>88</v>
      </c>
      <c r="E161" s="34"/>
      <c r="H161" s="34"/>
      <c r="K161" s="34"/>
    </row>
    <row r="162" spans="1:27" x14ac:dyDescent="0.25">
      <c r="B162" t="s">
        <v>109</v>
      </c>
      <c r="C162" t="s">
        <v>14</v>
      </c>
      <c r="D162" t="s">
        <v>23</v>
      </c>
      <c r="E162" s="31">
        <v>1</v>
      </c>
      <c r="G162" t="s">
        <v>83</v>
      </c>
      <c r="H162" s="32"/>
      <c r="I162" t="s">
        <v>84</v>
      </c>
      <c r="J162" s="33">
        <f>ROUND(E162* H162,5)</f>
        <v>0</v>
      </c>
      <c r="K162" s="34"/>
    </row>
    <row r="163" spans="1:27" x14ac:dyDescent="0.25">
      <c r="D163" s="35" t="s">
        <v>91</v>
      </c>
      <c r="E163" s="34"/>
      <c r="H163" s="34"/>
      <c r="K163" s="32">
        <f>SUM(J162:J162)</f>
        <v>0</v>
      </c>
    </row>
    <row r="164" spans="1:27" x14ac:dyDescent="0.25">
      <c r="E164" s="34"/>
      <c r="H164" s="34"/>
      <c r="K164" s="34"/>
    </row>
    <row r="165" spans="1:27" x14ac:dyDescent="0.25">
      <c r="D165" s="35" t="s">
        <v>92</v>
      </c>
      <c r="E165" s="34"/>
      <c r="H165" s="34">
        <v>1.5</v>
      </c>
      <c r="I165" t="s">
        <v>93</v>
      </c>
      <c r="J165">
        <f>ROUND(H165/100*K160,5)</f>
        <v>0</v>
      </c>
      <c r="K165" s="34"/>
    </row>
    <row r="166" spans="1:27" x14ac:dyDescent="0.25">
      <c r="D166" s="35" t="s">
        <v>94</v>
      </c>
      <c r="E166" s="34"/>
      <c r="H166" s="34"/>
      <c r="K166" s="36">
        <f>SUM(J157:J165)</f>
        <v>0</v>
      </c>
    </row>
    <row r="167" spans="1:27" x14ac:dyDescent="0.25">
      <c r="D167" s="35" t="s">
        <v>95</v>
      </c>
      <c r="E167" s="34"/>
      <c r="H167" s="34"/>
      <c r="K167" s="36">
        <f>SUM(K166:K166)</f>
        <v>0</v>
      </c>
    </row>
    <row r="169" spans="1:27" ht="45" customHeight="1" x14ac:dyDescent="0.25">
      <c r="A169" s="27" t="s">
        <v>152</v>
      </c>
      <c r="B169" s="27" t="s">
        <v>24</v>
      </c>
      <c r="C169" s="28" t="s">
        <v>14</v>
      </c>
      <c r="D169" s="6" t="s">
        <v>25</v>
      </c>
      <c r="E169" s="5"/>
      <c r="F169" s="5"/>
      <c r="G169" s="28"/>
      <c r="H169" s="29" t="s">
        <v>77</v>
      </c>
      <c r="I169" s="4">
        <v>1</v>
      </c>
      <c r="J169" s="3"/>
      <c r="K169" s="30">
        <f>ROUND(K180,2)</f>
        <v>0</v>
      </c>
      <c r="L169" s="28"/>
      <c r="M169" s="28"/>
      <c r="N169" s="28"/>
      <c r="O169" s="28"/>
      <c r="P169" s="28"/>
      <c r="Q169" s="28"/>
      <c r="R169" s="28"/>
      <c r="S169" s="28"/>
      <c r="T169" s="28"/>
      <c r="U169" s="28"/>
      <c r="V169" s="28"/>
      <c r="W169" s="28"/>
      <c r="X169" s="28"/>
      <c r="Y169" s="28"/>
      <c r="Z169" s="28"/>
      <c r="AA169" s="28"/>
    </row>
    <row r="170" spans="1:27" x14ac:dyDescent="0.25">
      <c r="B170" s="23" t="s">
        <v>78</v>
      </c>
    </row>
    <row r="171" spans="1:27" x14ac:dyDescent="0.25">
      <c r="B171" t="s">
        <v>79</v>
      </c>
      <c r="C171" t="s">
        <v>80</v>
      </c>
      <c r="D171" t="s">
        <v>81</v>
      </c>
      <c r="E171" s="31">
        <v>5</v>
      </c>
      <c r="F171" t="s">
        <v>82</v>
      </c>
      <c r="G171" t="s">
        <v>83</v>
      </c>
      <c r="H171" s="32"/>
      <c r="I171" t="s">
        <v>84</v>
      </c>
      <c r="J171" s="33">
        <f>ROUND(E171/I169* H171,5)</f>
        <v>0</v>
      </c>
      <c r="K171" s="34"/>
    </row>
    <row r="172" spans="1:27" x14ac:dyDescent="0.25">
      <c r="B172" t="s">
        <v>85</v>
      </c>
      <c r="C172" t="s">
        <v>80</v>
      </c>
      <c r="D172" t="s">
        <v>86</v>
      </c>
      <c r="E172" s="31">
        <v>5</v>
      </c>
      <c r="F172" t="s">
        <v>82</v>
      </c>
      <c r="G172" t="s">
        <v>83</v>
      </c>
      <c r="H172" s="32"/>
      <c r="I172" t="s">
        <v>84</v>
      </c>
      <c r="J172" s="33">
        <f>ROUND(E172/I169* H172,5)</f>
        <v>0</v>
      </c>
      <c r="K172" s="34"/>
    </row>
    <row r="173" spans="1:27" x14ac:dyDescent="0.25">
      <c r="D173" s="35" t="s">
        <v>87</v>
      </c>
      <c r="E173" s="34"/>
      <c r="H173" s="34"/>
      <c r="K173" s="32">
        <f>SUM(J171:J172)</f>
        <v>0</v>
      </c>
    </row>
    <row r="174" spans="1:27" x14ac:dyDescent="0.25">
      <c r="B174" s="23" t="s">
        <v>88</v>
      </c>
      <c r="E174" s="34"/>
      <c r="H174" s="34"/>
      <c r="K174" s="34"/>
    </row>
    <row r="175" spans="1:27" x14ac:dyDescent="0.25">
      <c r="B175" t="s">
        <v>153</v>
      </c>
      <c r="C175" t="s">
        <v>14</v>
      </c>
      <c r="D175" t="s">
        <v>25</v>
      </c>
      <c r="E175" s="31">
        <v>1</v>
      </c>
      <c r="G175" t="s">
        <v>83</v>
      </c>
      <c r="H175" s="32"/>
      <c r="I175" t="s">
        <v>84</v>
      </c>
      <c r="J175" s="33">
        <f>ROUND(E175* H175,5)</f>
        <v>0</v>
      </c>
      <c r="K175" s="34"/>
    </row>
    <row r="176" spans="1:27" x14ac:dyDescent="0.25">
      <c r="D176" s="35" t="s">
        <v>91</v>
      </c>
      <c r="E176" s="34"/>
      <c r="H176" s="34"/>
      <c r="K176" s="32">
        <f>SUM(J175:J175)</f>
        <v>0</v>
      </c>
    </row>
    <row r="177" spans="1:27" x14ac:dyDescent="0.25">
      <c r="E177" s="34"/>
      <c r="H177" s="34"/>
      <c r="K177" s="34"/>
    </row>
    <row r="178" spans="1:27" x14ac:dyDescent="0.25">
      <c r="D178" s="35" t="s">
        <v>92</v>
      </c>
      <c r="E178" s="34"/>
      <c r="H178" s="34">
        <v>1.5</v>
      </c>
      <c r="I178" t="s">
        <v>93</v>
      </c>
      <c r="J178">
        <f>ROUND(H178/100*K173,5)</f>
        <v>0</v>
      </c>
      <c r="K178" s="34"/>
    </row>
    <row r="179" spans="1:27" x14ac:dyDescent="0.25">
      <c r="D179" s="35" t="s">
        <v>94</v>
      </c>
      <c r="E179" s="34"/>
      <c r="H179" s="34"/>
      <c r="K179" s="36">
        <f>SUM(J170:J178)</f>
        <v>0</v>
      </c>
    </row>
    <row r="180" spans="1:27" x14ac:dyDescent="0.25">
      <c r="D180" s="35" t="s">
        <v>95</v>
      </c>
      <c r="E180" s="34"/>
      <c r="H180" s="34"/>
      <c r="K180" s="36">
        <f>SUM(K179:K179)</f>
        <v>0</v>
      </c>
    </row>
    <row r="182" spans="1:27" ht="45" customHeight="1" x14ac:dyDescent="0.25">
      <c r="A182" s="27" t="s">
        <v>154</v>
      </c>
      <c r="B182" s="27" t="s">
        <v>26</v>
      </c>
      <c r="C182" s="28" t="s">
        <v>14</v>
      </c>
      <c r="D182" s="6" t="s">
        <v>27</v>
      </c>
      <c r="E182" s="5"/>
      <c r="F182" s="5"/>
      <c r="G182" s="28"/>
      <c r="H182" s="29" t="s">
        <v>77</v>
      </c>
      <c r="I182" s="4">
        <v>1</v>
      </c>
      <c r="J182" s="3"/>
      <c r="K182" s="30">
        <f>ROUND(K193,2)</f>
        <v>0</v>
      </c>
      <c r="L182" s="28"/>
      <c r="M182" s="28"/>
      <c r="N182" s="28"/>
      <c r="O182" s="28"/>
      <c r="P182" s="28"/>
      <c r="Q182" s="28"/>
      <c r="R182" s="28"/>
      <c r="S182" s="28"/>
      <c r="T182" s="28"/>
      <c r="U182" s="28"/>
      <c r="V182" s="28"/>
      <c r="W182" s="28"/>
      <c r="X182" s="28"/>
      <c r="Y182" s="28"/>
      <c r="Z182" s="28"/>
      <c r="AA182" s="28"/>
    </row>
    <row r="183" spans="1:27" x14ac:dyDescent="0.25">
      <c r="B183" s="23" t="s">
        <v>78</v>
      </c>
    </row>
    <row r="184" spans="1:27" x14ac:dyDescent="0.25">
      <c r="B184" t="s">
        <v>85</v>
      </c>
      <c r="C184" t="s">
        <v>80</v>
      </c>
      <c r="D184" t="s">
        <v>86</v>
      </c>
      <c r="E184" s="31">
        <v>5</v>
      </c>
      <c r="F184" t="s">
        <v>82</v>
      </c>
      <c r="G184" t="s">
        <v>83</v>
      </c>
      <c r="H184" s="32"/>
      <c r="I184" t="s">
        <v>84</v>
      </c>
      <c r="J184" s="33">
        <f>ROUND(E184/I182* H184,5)</f>
        <v>0</v>
      </c>
      <c r="K184" s="34"/>
    </row>
    <row r="185" spans="1:27" x14ac:dyDescent="0.25">
      <c r="B185" t="s">
        <v>79</v>
      </c>
      <c r="C185" t="s">
        <v>80</v>
      </c>
      <c r="D185" t="s">
        <v>81</v>
      </c>
      <c r="E185" s="31">
        <v>5</v>
      </c>
      <c r="F185" t="s">
        <v>82</v>
      </c>
      <c r="G185" t="s">
        <v>83</v>
      </c>
      <c r="H185" s="32"/>
      <c r="I185" t="s">
        <v>84</v>
      </c>
      <c r="J185" s="33">
        <f>ROUND(E185/I182* H185,5)</f>
        <v>0</v>
      </c>
      <c r="K185" s="34"/>
    </row>
    <row r="186" spans="1:27" x14ac:dyDescent="0.25">
      <c r="D186" s="35" t="s">
        <v>87</v>
      </c>
      <c r="E186" s="34"/>
      <c r="H186" s="34"/>
      <c r="K186" s="32">
        <f>SUM(J184:J185)</f>
        <v>0</v>
      </c>
    </row>
    <row r="187" spans="1:27" x14ac:dyDescent="0.25">
      <c r="B187" s="23" t="s">
        <v>88</v>
      </c>
      <c r="E187" s="34"/>
      <c r="H187" s="34"/>
      <c r="K187" s="34"/>
    </row>
    <row r="188" spans="1:27" x14ac:dyDescent="0.25">
      <c r="B188" t="s">
        <v>155</v>
      </c>
      <c r="C188" t="s">
        <v>14</v>
      </c>
      <c r="D188" t="s">
        <v>27</v>
      </c>
      <c r="E188" s="31">
        <v>1</v>
      </c>
      <c r="G188" t="s">
        <v>83</v>
      </c>
      <c r="H188" s="32"/>
      <c r="I188" t="s">
        <v>84</v>
      </c>
      <c r="J188" s="33">
        <f>ROUND(E188* H188,5)</f>
        <v>0</v>
      </c>
      <c r="K188" s="34"/>
    </row>
    <row r="189" spans="1:27" x14ac:dyDescent="0.25">
      <c r="D189" s="35" t="s">
        <v>91</v>
      </c>
      <c r="E189" s="34"/>
      <c r="H189" s="34"/>
      <c r="K189" s="32">
        <f>SUM(J188:J188)</f>
        <v>0</v>
      </c>
    </row>
    <row r="190" spans="1:27" x14ac:dyDescent="0.25">
      <c r="E190" s="34"/>
      <c r="H190" s="34"/>
      <c r="K190" s="34"/>
    </row>
    <row r="191" spans="1:27" x14ac:dyDescent="0.25">
      <c r="D191" s="35" t="s">
        <v>92</v>
      </c>
      <c r="E191" s="34"/>
      <c r="H191" s="34">
        <v>1.5</v>
      </c>
      <c r="I191" t="s">
        <v>93</v>
      </c>
      <c r="J191">
        <f>ROUND(H191/100*K186,5)</f>
        <v>0</v>
      </c>
      <c r="K191" s="34"/>
    </row>
    <row r="192" spans="1:27" x14ac:dyDescent="0.25">
      <c r="D192" s="35" t="s">
        <v>94</v>
      </c>
      <c r="E192" s="34"/>
      <c r="H192" s="34"/>
      <c r="K192" s="36">
        <f>SUM(J183:J191)</f>
        <v>0</v>
      </c>
    </row>
    <row r="193" spans="1:27" x14ac:dyDescent="0.25">
      <c r="D193" s="35" t="s">
        <v>95</v>
      </c>
      <c r="E193" s="34"/>
      <c r="H193" s="34"/>
      <c r="K193" s="36">
        <f>SUM(K192:K192)</f>
        <v>0</v>
      </c>
    </row>
    <row r="195" spans="1:27" ht="45" customHeight="1" x14ac:dyDescent="0.25">
      <c r="A195" s="27" t="s">
        <v>156</v>
      </c>
      <c r="B195" s="27" t="s">
        <v>38</v>
      </c>
      <c r="C195" s="28" t="s">
        <v>32</v>
      </c>
      <c r="D195" s="6" t="s">
        <v>39</v>
      </c>
      <c r="E195" s="5"/>
      <c r="F195" s="5"/>
      <c r="G195" s="28"/>
      <c r="H195" s="29" t="s">
        <v>77</v>
      </c>
      <c r="I195" s="4">
        <v>1</v>
      </c>
      <c r="J195" s="3"/>
      <c r="K195" s="30">
        <f>ROUND(K207,2)</f>
        <v>0</v>
      </c>
      <c r="L195" s="28"/>
      <c r="M195" s="28"/>
      <c r="N195" s="28"/>
      <c r="O195" s="28"/>
      <c r="P195" s="28"/>
      <c r="Q195" s="28"/>
      <c r="R195" s="28"/>
      <c r="S195" s="28"/>
      <c r="T195" s="28"/>
      <c r="U195" s="28"/>
      <c r="V195" s="28"/>
      <c r="W195" s="28"/>
      <c r="X195" s="28"/>
      <c r="Y195" s="28"/>
      <c r="Z195" s="28"/>
      <c r="AA195" s="28"/>
    </row>
    <row r="196" spans="1:27" x14ac:dyDescent="0.25">
      <c r="B196" s="23" t="s">
        <v>78</v>
      </c>
    </row>
    <row r="197" spans="1:27" x14ac:dyDescent="0.25">
      <c r="B197" t="s">
        <v>79</v>
      </c>
      <c r="C197" t="s">
        <v>80</v>
      </c>
      <c r="D197" t="s">
        <v>81</v>
      </c>
      <c r="E197" s="31">
        <v>0.33</v>
      </c>
      <c r="F197" t="s">
        <v>82</v>
      </c>
      <c r="G197" t="s">
        <v>83</v>
      </c>
      <c r="H197" s="32"/>
      <c r="I197" t="s">
        <v>84</v>
      </c>
      <c r="J197" s="33">
        <f>ROUND(E197/I195* H197,5)</f>
        <v>0</v>
      </c>
      <c r="K197" s="34"/>
    </row>
    <row r="198" spans="1:27" x14ac:dyDescent="0.25">
      <c r="B198" t="s">
        <v>85</v>
      </c>
      <c r="C198" t="s">
        <v>80</v>
      </c>
      <c r="D198" t="s">
        <v>86</v>
      </c>
      <c r="E198" s="31">
        <v>0.33</v>
      </c>
      <c r="F198" t="s">
        <v>82</v>
      </c>
      <c r="G198" t="s">
        <v>83</v>
      </c>
      <c r="H198" s="32"/>
      <c r="I198" t="s">
        <v>84</v>
      </c>
      <c r="J198" s="33">
        <f>ROUND(E198/I195* H198,5)</f>
        <v>0</v>
      </c>
      <c r="K198" s="34"/>
    </row>
    <row r="199" spans="1:27" x14ac:dyDescent="0.25">
      <c r="D199" s="35" t="s">
        <v>87</v>
      </c>
      <c r="E199" s="34"/>
      <c r="H199" s="34"/>
      <c r="K199" s="32">
        <f>SUM(J197:J198)</f>
        <v>0</v>
      </c>
    </row>
    <row r="200" spans="1:27" x14ac:dyDescent="0.25">
      <c r="B200" s="23" t="s">
        <v>88</v>
      </c>
      <c r="E200" s="34"/>
      <c r="H200" s="34"/>
      <c r="K200" s="34"/>
    </row>
    <row r="201" spans="1:27" x14ac:dyDescent="0.25">
      <c r="B201" t="s">
        <v>157</v>
      </c>
      <c r="C201" t="s">
        <v>32</v>
      </c>
      <c r="D201" t="s">
        <v>158</v>
      </c>
      <c r="E201" s="31">
        <v>1.02</v>
      </c>
      <c r="G201" t="s">
        <v>83</v>
      </c>
      <c r="H201" s="32"/>
      <c r="I201" t="s">
        <v>84</v>
      </c>
      <c r="J201" s="33">
        <f>ROUND(E201* H201,5)</f>
        <v>0</v>
      </c>
      <c r="K201" s="34"/>
    </row>
    <row r="202" spans="1:27" x14ac:dyDescent="0.25">
      <c r="B202" t="s">
        <v>159</v>
      </c>
      <c r="C202" t="s">
        <v>14</v>
      </c>
      <c r="D202" t="s">
        <v>160</v>
      </c>
      <c r="E202" s="31">
        <v>1.5</v>
      </c>
      <c r="G202" t="s">
        <v>83</v>
      </c>
      <c r="H202" s="32"/>
      <c r="I202" t="s">
        <v>84</v>
      </c>
      <c r="J202" s="33">
        <f>ROUND(E202* H202,5)</f>
        <v>0</v>
      </c>
      <c r="K202" s="34"/>
    </row>
    <row r="203" spans="1:27" x14ac:dyDescent="0.25">
      <c r="D203" s="35" t="s">
        <v>91</v>
      </c>
      <c r="E203" s="34"/>
      <c r="H203" s="34"/>
      <c r="K203" s="32">
        <f>SUM(J201:J202)</f>
        <v>0</v>
      </c>
    </row>
    <row r="204" spans="1:27" x14ac:dyDescent="0.25">
      <c r="E204" s="34"/>
      <c r="H204" s="34"/>
      <c r="K204" s="34"/>
    </row>
    <row r="205" spans="1:27" x14ac:dyDescent="0.25">
      <c r="D205" s="35" t="s">
        <v>92</v>
      </c>
      <c r="E205" s="34"/>
      <c r="H205" s="34">
        <v>1.5</v>
      </c>
      <c r="I205" t="s">
        <v>93</v>
      </c>
      <c r="J205">
        <f>ROUND(H205/100*K199,5)</f>
        <v>0</v>
      </c>
      <c r="K205" s="34"/>
    </row>
    <row r="206" spans="1:27" x14ac:dyDescent="0.25">
      <c r="D206" s="35" t="s">
        <v>94</v>
      </c>
      <c r="E206" s="34"/>
      <c r="H206" s="34"/>
      <c r="K206" s="36">
        <f>SUM(J196:J205)</f>
        <v>0</v>
      </c>
    </row>
    <row r="207" spans="1:27" x14ac:dyDescent="0.25">
      <c r="D207" s="35" t="s">
        <v>95</v>
      </c>
      <c r="E207" s="34"/>
      <c r="H207" s="34"/>
      <c r="K207" s="36">
        <f>SUM(K206:K206)</f>
        <v>0</v>
      </c>
    </row>
    <row r="209" spans="1:27" ht="45" customHeight="1" x14ac:dyDescent="0.25">
      <c r="A209" s="27" t="s">
        <v>161</v>
      </c>
      <c r="B209" s="27" t="s">
        <v>40</v>
      </c>
      <c r="C209" s="28" t="s">
        <v>32</v>
      </c>
      <c r="D209" s="6" t="s">
        <v>41</v>
      </c>
      <c r="E209" s="5"/>
      <c r="F209" s="5"/>
      <c r="G209" s="28"/>
      <c r="H209" s="29" t="s">
        <v>77</v>
      </c>
      <c r="I209" s="4">
        <v>1</v>
      </c>
      <c r="J209" s="3"/>
      <c r="K209" s="30">
        <f>ROUND(K221,2)</f>
        <v>0</v>
      </c>
      <c r="L209" s="28"/>
      <c r="M209" s="28"/>
      <c r="N209" s="28"/>
      <c r="O209" s="28"/>
      <c r="P209" s="28"/>
      <c r="Q209" s="28"/>
      <c r="R209" s="28"/>
      <c r="S209" s="28"/>
      <c r="T209" s="28"/>
      <c r="U209" s="28"/>
      <c r="V209" s="28"/>
      <c r="W209" s="28"/>
      <c r="X209" s="28"/>
      <c r="Y209" s="28"/>
      <c r="Z209" s="28"/>
      <c r="AA209" s="28"/>
    </row>
    <row r="210" spans="1:27" x14ac:dyDescent="0.25">
      <c r="B210" s="23" t="s">
        <v>78</v>
      </c>
    </row>
    <row r="211" spans="1:27" x14ac:dyDescent="0.25">
      <c r="B211" t="s">
        <v>79</v>
      </c>
      <c r="C211" t="s">
        <v>80</v>
      </c>
      <c r="D211" t="s">
        <v>81</v>
      </c>
      <c r="E211" s="31">
        <v>0.36499999999999999</v>
      </c>
      <c r="F211" t="s">
        <v>82</v>
      </c>
      <c r="G211" t="s">
        <v>83</v>
      </c>
      <c r="H211" s="32"/>
      <c r="I211" t="s">
        <v>84</v>
      </c>
      <c r="J211" s="33">
        <f>ROUND(E211/I209* H211,5)</f>
        <v>0</v>
      </c>
      <c r="K211" s="34"/>
    </row>
    <row r="212" spans="1:27" x14ac:dyDescent="0.25">
      <c r="B212" t="s">
        <v>85</v>
      </c>
      <c r="C212" t="s">
        <v>80</v>
      </c>
      <c r="D212" t="s">
        <v>86</v>
      </c>
      <c r="E212" s="31">
        <v>0.36499999999999999</v>
      </c>
      <c r="F212" t="s">
        <v>82</v>
      </c>
      <c r="G212" t="s">
        <v>83</v>
      </c>
      <c r="H212" s="32"/>
      <c r="I212" t="s">
        <v>84</v>
      </c>
      <c r="J212" s="33">
        <f>ROUND(E212/I209* H212,5)</f>
        <v>0</v>
      </c>
      <c r="K212" s="34"/>
    </row>
    <row r="213" spans="1:27" x14ac:dyDescent="0.25">
      <c r="D213" s="35" t="s">
        <v>87</v>
      </c>
      <c r="E213" s="34"/>
      <c r="H213" s="34"/>
      <c r="K213" s="32">
        <f>SUM(J211:J212)</f>
        <v>0</v>
      </c>
    </row>
    <row r="214" spans="1:27" x14ac:dyDescent="0.25">
      <c r="B214" s="23" t="s">
        <v>88</v>
      </c>
      <c r="E214" s="34"/>
      <c r="H214" s="34"/>
      <c r="K214" s="34"/>
    </row>
    <row r="215" spans="1:27" x14ac:dyDescent="0.25">
      <c r="B215" t="s">
        <v>162</v>
      </c>
      <c r="C215" t="s">
        <v>14</v>
      </c>
      <c r="D215" t="s">
        <v>163</v>
      </c>
      <c r="E215" s="31">
        <v>1.5</v>
      </c>
      <c r="G215" t="s">
        <v>83</v>
      </c>
      <c r="H215" s="32"/>
      <c r="I215" t="s">
        <v>84</v>
      </c>
      <c r="J215" s="33">
        <f>ROUND(E215* H215,5)</f>
        <v>0</v>
      </c>
      <c r="K215" s="34"/>
    </row>
    <row r="216" spans="1:27" x14ac:dyDescent="0.25">
      <c r="B216" t="s">
        <v>164</v>
      </c>
      <c r="C216" t="s">
        <v>32</v>
      </c>
      <c r="D216" t="s">
        <v>165</v>
      </c>
      <c r="E216" s="31">
        <v>1.02</v>
      </c>
      <c r="G216" t="s">
        <v>83</v>
      </c>
      <c r="H216" s="32"/>
      <c r="I216" t="s">
        <v>84</v>
      </c>
      <c r="J216" s="33">
        <f>ROUND(E216* H216,5)</f>
        <v>0</v>
      </c>
      <c r="K216" s="34"/>
    </row>
    <row r="217" spans="1:27" x14ac:dyDescent="0.25">
      <c r="D217" s="35" t="s">
        <v>91</v>
      </c>
      <c r="E217" s="34"/>
      <c r="H217" s="34"/>
      <c r="K217" s="32">
        <f>SUM(J215:J216)</f>
        <v>0</v>
      </c>
    </row>
    <row r="218" spans="1:27" x14ac:dyDescent="0.25">
      <c r="E218" s="34"/>
      <c r="H218" s="34"/>
      <c r="K218" s="34"/>
    </row>
    <row r="219" spans="1:27" x14ac:dyDescent="0.25">
      <c r="D219" s="35" t="s">
        <v>92</v>
      </c>
      <c r="E219" s="34"/>
      <c r="H219" s="34">
        <v>1.5</v>
      </c>
      <c r="I219" t="s">
        <v>93</v>
      </c>
      <c r="J219">
        <f>ROUND(H219/100*K213,5)</f>
        <v>0</v>
      </c>
      <c r="K219" s="34"/>
    </row>
    <row r="220" spans="1:27" x14ac:dyDescent="0.25">
      <c r="D220" s="35" t="s">
        <v>94</v>
      </c>
      <c r="E220" s="34"/>
      <c r="H220" s="34"/>
      <c r="K220" s="36">
        <f>SUM(J210:J219)</f>
        <v>0</v>
      </c>
    </row>
    <row r="221" spans="1:27" x14ac:dyDescent="0.25">
      <c r="D221" s="35" t="s">
        <v>95</v>
      </c>
      <c r="E221" s="34"/>
      <c r="H221" s="34"/>
      <c r="K221" s="36">
        <f>SUM(K220:K220)</f>
        <v>0</v>
      </c>
    </row>
    <row r="223" spans="1:27" ht="45" customHeight="1" x14ac:dyDescent="0.25">
      <c r="A223" s="27" t="s">
        <v>166</v>
      </c>
      <c r="B223" s="27" t="s">
        <v>28</v>
      </c>
      <c r="C223" s="28" t="s">
        <v>29</v>
      </c>
      <c r="D223" s="6" t="s">
        <v>30</v>
      </c>
      <c r="E223" s="5"/>
      <c r="F223" s="5"/>
      <c r="G223" s="28"/>
      <c r="H223" s="29" t="s">
        <v>77</v>
      </c>
      <c r="I223" s="4">
        <v>1</v>
      </c>
      <c r="J223" s="3"/>
      <c r="K223" s="30"/>
      <c r="L223" s="28"/>
      <c r="M223" s="28"/>
      <c r="N223" s="28"/>
      <c r="O223" s="28"/>
      <c r="P223" s="28"/>
      <c r="Q223" s="28"/>
      <c r="R223" s="28"/>
      <c r="S223" s="28"/>
      <c r="T223" s="28"/>
      <c r="U223" s="28"/>
      <c r="V223" s="28"/>
      <c r="W223" s="28"/>
      <c r="X223" s="28"/>
      <c r="Y223" s="28"/>
      <c r="Z223" s="28"/>
      <c r="AA223" s="28"/>
    </row>
    <row r="224" spans="1:27" ht="45" customHeight="1" x14ac:dyDescent="0.25">
      <c r="A224" s="27" t="s">
        <v>167</v>
      </c>
      <c r="B224" s="27" t="s">
        <v>56</v>
      </c>
      <c r="C224" s="28" t="s">
        <v>29</v>
      </c>
      <c r="D224" s="6" t="s">
        <v>57</v>
      </c>
      <c r="E224" s="5"/>
      <c r="F224" s="5"/>
      <c r="G224" s="28"/>
      <c r="H224" s="29" t="s">
        <v>77</v>
      </c>
      <c r="I224" s="4">
        <v>1</v>
      </c>
      <c r="J224" s="3"/>
      <c r="K224" s="30"/>
      <c r="L224" s="28"/>
      <c r="M224" s="28"/>
      <c r="N224" s="28"/>
      <c r="O224" s="28"/>
      <c r="P224" s="28"/>
      <c r="Q224" s="28"/>
      <c r="R224" s="28"/>
      <c r="S224" s="28"/>
      <c r="T224" s="28"/>
      <c r="U224" s="28"/>
      <c r="V224" s="28"/>
      <c r="W224" s="28"/>
      <c r="X224" s="28"/>
      <c r="Y224" s="28"/>
      <c r="Z224" s="28"/>
      <c r="AA224" s="28"/>
    </row>
    <row r="225" spans="1:27" ht="45" customHeight="1" x14ac:dyDescent="0.25">
      <c r="A225" s="27" t="s">
        <v>168</v>
      </c>
      <c r="B225" s="27" t="s">
        <v>58</v>
      </c>
      <c r="C225" s="28" t="s">
        <v>29</v>
      </c>
      <c r="D225" s="6" t="s">
        <v>59</v>
      </c>
      <c r="E225" s="5"/>
      <c r="F225" s="5"/>
      <c r="G225" s="28"/>
      <c r="H225" s="29" t="s">
        <v>77</v>
      </c>
      <c r="I225" s="4">
        <v>1</v>
      </c>
      <c r="J225" s="3"/>
      <c r="K225" s="30"/>
      <c r="L225" s="28"/>
      <c r="M225" s="28"/>
      <c r="N225" s="28"/>
      <c r="O225" s="28"/>
      <c r="P225" s="28"/>
      <c r="Q225" s="28"/>
      <c r="R225" s="28"/>
      <c r="S225" s="28"/>
      <c r="T225" s="28"/>
      <c r="U225" s="28"/>
      <c r="V225" s="28"/>
      <c r="W225" s="28"/>
      <c r="X225" s="28"/>
      <c r="Y225" s="28"/>
      <c r="Z225" s="28"/>
      <c r="AA225" s="28"/>
    </row>
    <row r="226" spans="1:27" ht="45" customHeight="1" x14ac:dyDescent="0.25">
      <c r="A226" s="27" t="s">
        <v>169</v>
      </c>
      <c r="B226" s="27" t="s">
        <v>60</v>
      </c>
      <c r="C226" s="28" t="s">
        <v>29</v>
      </c>
      <c r="D226" s="6" t="s">
        <v>61</v>
      </c>
      <c r="E226" s="5"/>
      <c r="F226" s="5"/>
      <c r="G226" s="28"/>
      <c r="H226" s="29" t="s">
        <v>77</v>
      </c>
      <c r="I226" s="4">
        <v>1</v>
      </c>
      <c r="J226" s="3"/>
      <c r="K226" s="30"/>
      <c r="L226" s="28"/>
      <c r="M226" s="28"/>
      <c r="N226" s="28"/>
      <c r="O226" s="28"/>
      <c r="P226" s="28"/>
      <c r="Q226" s="28"/>
      <c r="R226" s="28"/>
      <c r="S226" s="28"/>
      <c r="T226" s="28"/>
      <c r="U226" s="28"/>
      <c r="V226" s="28"/>
      <c r="W226" s="28"/>
      <c r="X226" s="28"/>
      <c r="Y226" s="28"/>
      <c r="Z226" s="28"/>
      <c r="AA226" s="28"/>
    </row>
    <row r="227" spans="1:27" ht="45" customHeight="1" x14ac:dyDescent="0.25">
      <c r="A227" s="27" t="s">
        <v>170</v>
      </c>
      <c r="B227" s="27" t="s">
        <v>62</v>
      </c>
      <c r="C227" s="28" t="s">
        <v>29</v>
      </c>
      <c r="D227" s="6" t="s">
        <v>63</v>
      </c>
      <c r="E227" s="5"/>
      <c r="F227" s="5"/>
      <c r="G227" s="28"/>
      <c r="H227" s="29" t="s">
        <v>77</v>
      </c>
      <c r="I227" s="4">
        <v>1</v>
      </c>
      <c r="J227" s="3"/>
      <c r="K227" s="30"/>
      <c r="L227" s="28"/>
      <c r="M227" s="28"/>
      <c r="N227" s="28"/>
      <c r="O227" s="28"/>
      <c r="P227" s="28"/>
      <c r="Q227" s="28"/>
      <c r="R227" s="28"/>
      <c r="S227" s="28"/>
      <c r="T227" s="28"/>
      <c r="U227" s="28"/>
      <c r="V227" s="28"/>
      <c r="W227" s="28"/>
      <c r="X227" s="28"/>
      <c r="Y227" s="28"/>
      <c r="Z227" s="28"/>
      <c r="AA227" s="28"/>
    </row>
    <row r="228" spans="1:27" ht="45" customHeight="1" x14ac:dyDescent="0.25">
      <c r="A228" s="27" t="s">
        <v>171</v>
      </c>
      <c r="B228" s="27" t="s">
        <v>64</v>
      </c>
      <c r="C228" s="28" t="s">
        <v>29</v>
      </c>
      <c r="D228" s="6" t="s">
        <v>65</v>
      </c>
      <c r="E228" s="5"/>
      <c r="F228" s="5"/>
      <c r="G228" s="28"/>
      <c r="H228" s="29" t="s">
        <v>77</v>
      </c>
      <c r="I228" s="4">
        <v>1</v>
      </c>
      <c r="J228" s="3"/>
      <c r="K228" s="30"/>
      <c r="L228" s="28"/>
      <c r="M228" s="28"/>
      <c r="N228" s="28"/>
      <c r="O228" s="28"/>
      <c r="P228" s="28"/>
      <c r="Q228" s="28"/>
      <c r="R228" s="28"/>
      <c r="S228" s="28"/>
      <c r="T228" s="28"/>
      <c r="U228" s="28"/>
      <c r="V228" s="28"/>
      <c r="W228" s="28"/>
      <c r="X228" s="28"/>
      <c r="Y228" s="28"/>
      <c r="Z228" s="28"/>
      <c r="AA228" s="28"/>
    </row>
    <row r="229" spans="1:27" ht="45" customHeight="1" x14ac:dyDescent="0.25">
      <c r="A229" s="27" t="s">
        <v>172</v>
      </c>
      <c r="B229" s="27" t="s">
        <v>66</v>
      </c>
      <c r="C229" s="28" t="s">
        <v>29</v>
      </c>
      <c r="D229" s="6" t="s">
        <v>67</v>
      </c>
      <c r="E229" s="5"/>
      <c r="F229" s="5"/>
      <c r="G229" s="28"/>
      <c r="H229" s="29" t="s">
        <v>77</v>
      </c>
      <c r="I229" s="4">
        <v>1</v>
      </c>
      <c r="J229" s="3"/>
      <c r="K229" s="30"/>
      <c r="L229" s="28"/>
      <c r="M229" s="28"/>
      <c r="N229" s="28"/>
      <c r="O229" s="28"/>
      <c r="P229" s="28"/>
      <c r="Q229" s="28"/>
      <c r="R229" s="28"/>
      <c r="S229" s="28"/>
      <c r="T229" s="28"/>
      <c r="U229" s="28"/>
      <c r="V229" s="28"/>
      <c r="W229" s="28"/>
      <c r="X229" s="28"/>
      <c r="Y229" s="28"/>
      <c r="Z229" s="28"/>
      <c r="AA229" s="28"/>
    </row>
    <row r="230" spans="1:27" ht="45" customHeight="1" x14ac:dyDescent="0.25">
      <c r="A230" s="27" t="s">
        <v>173</v>
      </c>
      <c r="B230" s="27" t="s">
        <v>31</v>
      </c>
      <c r="C230" s="28" t="s">
        <v>32</v>
      </c>
      <c r="D230" s="6" t="s">
        <v>33</v>
      </c>
      <c r="E230" s="5"/>
      <c r="F230" s="5"/>
      <c r="G230" s="28"/>
      <c r="H230" s="29" t="s">
        <v>77</v>
      </c>
      <c r="I230" s="4">
        <v>1</v>
      </c>
      <c r="J230" s="3"/>
      <c r="K230" s="30">
        <f>ROUND(K246,2)</f>
        <v>0</v>
      </c>
      <c r="L230" s="28"/>
      <c r="M230" s="28"/>
      <c r="N230" s="28"/>
      <c r="O230" s="28"/>
      <c r="P230" s="28"/>
      <c r="Q230" s="28"/>
      <c r="R230" s="28"/>
      <c r="S230" s="28"/>
      <c r="T230" s="28"/>
      <c r="U230" s="28"/>
      <c r="V230" s="28"/>
      <c r="W230" s="28"/>
      <c r="X230" s="28"/>
      <c r="Y230" s="28"/>
      <c r="Z230" s="28"/>
      <c r="AA230" s="28"/>
    </row>
    <row r="231" spans="1:27" x14ac:dyDescent="0.25">
      <c r="B231" s="23" t="s">
        <v>78</v>
      </c>
    </row>
    <row r="232" spans="1:27" x14ac:dyDescent="0.25">
      <c r="B232" t="s">
        <v>114</v>
      </c>
      <c r="C232" t="s">
        <v>80</v>
      </c>
      <c r="D232" t="s">
        <v>115</v>
      </c>
      <c r="E232" s="31">
        <v>7.9000000000000001E-2</v>
      </c>
      <c r="F232" t="s">
        <v>82</v>
      </c>
      <c r="G232" t="s">
        <v>83</v>
      </c>
      <c r="H232" s="32"/>
      <c r="I232" t="s">
        <v>84</v>
      </c>
      <c r="J232" s="33">
        <f>ROUND(E232/I230* H232,5)</f>
        <v>0</v>
      </c>
      <c r="K232" s="34"/>
    </row>
    <row r="233" spans="1:27" x14ac:dyDescent="0.25">
      <c r="B233" t="s">
        <v>112</v>
      </c>
      <c r="C233" t="s">
        <v>80</v>
      </c>
      <c r="D233" t="s">
        <v>113</v>
      </c>
      <c r="E233" s="31">
        <v>7.9000000000000001E-2</v>
      </c>
      <c r="F233" t="s">
        <v>82</v>
      </c>
      <c r="G233" t="s">
        <v>83</v>
      </c>
      <c r="H233" s="32"/>
      <c r="I233" t="s">
        <v>84</v>
      </c>
      <c r="J233" s="33">
        <f>ROUND(E233/I230* H233,5)</f>
        <v>0</v>
      </c>
      <c r="K233" s="34"/>
    </row>
    <row r="234" spans="1:27" x14ac:dyDescent="0.25">
      <c r="D234" s="35" t="s">
        <v>87</v>
      </c>
      <c r="E234" s="34"/>
      <c r="H234" s="34"/>
      <c r="K234" s="32">
        <f>SUM(J232:J233)</f>
        <v>0</v>
      </c>
    </row>
    <row r="235" spans="1:27" x14ac:dyDescent="0.25">
      <c r="B235" s="23" t="s">
        <v>88</v>
      </c>
      <c r="E235" s="34"/>
      <c r="H235" s="34"/>
      <c r="K235" s="34"/>
    </row>
    <row r="236" spans="1:27" x14ac:dyDescent="0.25">
      <c r="B236" t="s">
        <v>174</v>
      </c>
      <c r="C236" t="s">
        <v>32</v>
      </c>
      <c r="D236" t="s">
        <v>175</v>
      </c>
      <c r="E236" s="31">
        <v>1</v>
      </c>
      <c r="G236" t="s">
        <v>83</v>
      </c>
      <c r="H236" s="32"/>
      <c r="I236" t="s">
        <v>84</v>
      </c>
      <c r="J236" s="33">
        <f>ROUND(E236* H236,5)</f>
        <v>0</v>
      </c>
      <c r="K236" s="34"/>
    </row>
    <row r="237" spans="1:27" x14ac:dyDescent="0.25">
      <c r="B237" t="s">
        <v>176</v>
      </c>
      <c r="C237" t="s">
        <v>14</v>
      </c>
      <c r="D237" t="s">
        <v>177</v>
      </c>
      <c r="E237" s="31">
        <v>0.1</v>
      </c>
      <c r="G237" t="s">
        <v>83</v>
      </c>
      <c r="H237" s="32"/>
      <c r="I237" t="s">
        <v>84</v>
      </c>
      <c r="J237" s="33">
        <f>ROUND(E237* H237,5)</f>
        <v>0</v>
      </c>
      <c r="K237" s="34"/>
    </row>
    <row r="238" spans="1:27" x14ac:dyDescent="0.25">
      <c r="B238" t="s">
        <v>178</v>
      </c>
      <c r="C238" t="s">
        <v>14</v>
      </c>
      <c r="D238" t="s">
        <v>179</v>
      </c>
      <c r="E238" s="31">
        <v>0.1</v>
      </c>
      <c r="G238" t="s">
        <v>83</v>
      </c>
      <c r="H238" s="32"/>
      <c r="I238" t="s">
        <v>84</v>
      </c>
      <c r="J238" s="33">
        <f>ROUND(E238* H238,5)</f>
        <v>0</v>
      </c>
      <c r="K238" s="34"/>
    </row>
    <row r="239" spans="1:27" x14ac:dyDescent="0.25">
      <c r="B239" t="s">
        <v>180</v>
      </c>
      <c r="C239" t="s">
        <v>14</v>
      </c>
      <c r="D239" t="s">
        <v>117</v>
      </c>
      <c r="E239" s="31">
        <v>0.85</v>
      </c>
      <c r="G239" t="s">
        <v>83</v>
      </c>
      <c r="H239" s="32"/>
      <c r="I239" t="s">
        <v>84</v>
      </c>
      <c r="J239" s="33">
        <f>ROUND(E239* H239,5)</f>
        <v>0</v>
      </c>
      <c r="K239" s="34"/>
    </row>
    <row r="240" spans="1:27" x14ac:dyDescent="0.25">
      <c r="B240" t="s">
        <v>181</v>
      </c>
      <c r="C240" t="s">
        <v>14</v>
      </c>
      <c r="D240" t="s">
        <v>182</v>
      </c>
      <c r="E240" s="31">
        <v>0.25</v>
      </c>
      <c r="G240" t="s">
        <v>83</v>
      </c>
      <c r="H240" s="32"/>
      <c r="I240" t="s">
        <v>84</v>
      </c>
      <c r="J240" s="33">
        <f>ROUND(E240* H240,5)</f>
        <v>0</v>
      </c>
      <c r="K240" s="34"/>
    </row>
    <row r="241" spans="1:27" x14ac:dyDescent="0.25">
      <c r="D241" s="35" t="s">
        <v>91</v>
      </c>
      <c r="E241" s="34"/>
      <c r="H241" s="34"/>
      <c r="K241" s="32">
        <f>SUM(J236:J240)</f>
        <v>0</v>
      </c>
    </row>
    <row r="242" spans="1:27" x14ac:dyDescent="0.25">
      <c r="B242" s="23" t="s">
        <v>126</v>
      </c>
      <c r="E242" s="34"/>
      <c r="H242" s="34"/>
      <c r="K242" s="34"/>
    </row>
    <row r="243" spans="1:27" x14ac:dyDescent="0.25">
      <c r="B243" t="s">
        <v>127</v>
      </c>
      <c r="C243" t="s">
        <v>93</v>
      </c>
      <c r="D243" t="s">
        <v>128</v>
      </c>
      <c r="E243" s="31">
        <v>2</v>
      </c>
      <c r="G243" t="s">
        <v>93</v>
      </c>
      <c r="H243" s="32">
        <v>0</v>
      </c>
      <c r="I243" t="s">
        <v>84</v>
      </c>
      <c r="J243" s="33">
        <f>ROUND(E243* H243/100,5)</f>
        <v>0</v>
      </c>
      <c r="K243" s="34"/>
    </row>
    <row r="244" spans="1:27" x14ac:dyDescent="0.25">
      <c r="D244" s="35" t="s">
        <v>129</v>
      </c>
      <c r="E244" s="34"/>
      <c r="H244" s="34"/>
      <c r="K244" s="32">
        <f>SUM(J243:J243)</f>
        <v>0</v>
      </c>
    </row>
    <row r="245" spans="1:27" x14ac:dyDescent="0.25">
      <c r="D245" s="35" t="s">
        <v>94</v>
      </c>
      <c r="E245" s="34"/>
      <c r="H245" s="34"/>
      <c r="K245" s="36">
        <f>SUM(J231:J244)</f>
        <v>0</v>
      </c>
    </row>
    <row r="246" spans="1:27" x14ac:dyDescent="0.25">
      <c r="D246" s="35" t="s">
        <v>95</v>
      </c>
      <c r="E246" s="34"/>
      <c r="H246" s="34"/>
      <c r="K246" s="36">
        <f>SUM(K245:K245)</f>
        <v>0</v>
      </c>
    </row>
    <row r="248" spans="1:27" ht="45" customHeight="1" x14ac:dyDescent="0.25">
      <c r="A248" s="27" t="s">
        <v>183</v>
      </c>
      <c r="B248" s="27" t="s">
        <v>34</v>
      </c>
      <c r="C248" s="28" t="s">
        <v>32</v>
      </c>
      <c r="D248" s="6" t="s">
        <v>35</v>
      </c>
      <c r="E248" s="5"/>
      <c r="F248" s="5"/>
      <c r="G248" s="28"/>
      <c r="H248" s="29" t="s">
        <v>77</v>
      </c>
      <c r="I248" s="4">
        <v>1</v>
      </c>
      <c r="J248" s="3"/>
      <c r="K248" s="30">
        <f>ROUND(K264,2)</f>
        <v>0</v>
      </c>
      <c r="L248" s="28"/>
      <c r="M248" s="28"/>
      <c r="N248" s="28"/>
      <c r="O248" s="28"/>
      <c r="P248" s="28"/>
      <c r="Q248" s="28"/>
      <c r="R248" s="28"/>
      <c r="S248" s="28"/>
      <c r="T248" s="28"/>
      <c r="U248" s="28"/>
      <c r="V248" s="28"/>
      <c r="W248" s="28"/>
      <c r="X248" s="28"/>
      <c r="Y248" s="28"/>
      <c r="Z248" s="28"/>
      <c r="AA248" s="28"/>
    </row>
    <row r="249" spans="1:27" x14ac:dyDescent="0.25">
      <c r="B249" s="23" t="s">
        <v>78</v>
      </c>
    </row>
    <row r="250" spans="1:27" x14ac:dyDescent="0.25">
      <c r="B250" t="s">
        <v>112</v>
      </c>
      <c r="C250" t="s">
        <v>80</v>
      </c>
      <c r="D250" t="s">
        <v>113</v>
      </c>
      <c r="E250" s="31">
        <v>7.3999999999999996E-2</v>
      </c>
      <c r="F250" t="s">
        <v>82</v>
      </c>
      <c r="G250" t="s">
        <v>83</v>
      </c>
      <c r="H250" s="32"/>
      <c r="I250" t="s">
        <v>84</v>
      </c>
      <c r="J250" s="33">
        <f>ROUND(E250/I248* H250,5)</f>
        <v>0</v>
      </c>
      <c r="K250" s="34"/>
    </row>
    <row r="251" spans="1:27" x14ac:dyDescent="0.25">
      <c r="B251" t="s">
        <v>114</v>
      </c>
      <c r="C251" t="s">
        <v>80</v>
      </c>
      <c r="D251" t="s">
        <v>115</v>
      </c>
      <c r="E251" s="31">
        <v>7.3999999999999996E-2</v>
      </c>
      <c r="F251" t="s">
        <v>82</v>
      </c>
      <c r="G251" t="s">
        <v>83</v>
      </c>
      <c r="H251" s="32"/>
      <c r="I251" t="s">
        <v>84</v>
      </c>
      <c r="J251" s="33">
        <f>ROUND(E251/I248* H251,5)</f>
        <v>0</v>
      </c>
      <c r="K251" s="34"/>
    </row>
    <row r="252" spans="1:27" x14ac:dyDescent="0.25">
      <c r="D252" s="35" t="s">
        <v>87</v>
      </c>
      <c r="E252" s="34"/>
      <c r="H252" s="34"/>
      <c r="K252" s="32">
        <f>SUM(J250:J251)</f>
        <v>0</v>
      </c>
    </row>
    <row r="253" spans="1:27" x14ac:dyDescent="0.25">
      <c r="B253" s="23" t="s">
        <v>88</v>
      </c>
      <c r="E253" s="34"/>
      <c r="H253" s="34"/>
      <c r="K253" s="34"/>
    </row>
    <row r="254" spans="1:27" x14ac:dyDescent="0.25">
      <c r="B254" t="s">
        <v>184</v>
      </c>
      <c r="C254" t="s">
        <v>32</v>
      </c>
      <c r="D254" t="s">
        <v>185</v>
      </c>
      <c r="E254" s="31">
        <v>1</v>
      </c>
      <c r="G254" t="s">
        <v>83</v>
      </c>
      <c r="H254" s="32"/>
      <c r="I254" t="s">
        <v>84</v>
      </c>
      <c r="J254" s="33">
        <f>ROUND(E254* H254,5)</f>
        <v>0</v>
      </c>
      <c r="K254" s="34"/>
    </row>
    <row r="255" spans="1:27" x14ac:dyDescent="0.25">
      <c r="B255" t="s">
        <v>186</v>
      </c>
      <c r="C255" t="s">
        <v>14</v>
      </c>
      <c r="D255" t="s">
        <v>117</v>
      </c>
      <c r="E255" s="31">
        <v>0.7</v>
      </c>
      <c r="G255" t="s">
        <v>83</v>
      </c>
      <c r="H255" s="32"/>
      <c r="I255" t="s">
        <v>84</v>
      </c>
      <c r="J255" s="33">
        <f>ROUND(E255* H255,5)</f>
        <v>0</v>
      </c>
      <c r="K255" s="34"/>
    </row>
    <row r="256" spans="1:27" x14ac:dyDescent="0.25">
      <c r="B256" t="s">
        <v>187</v>
      </c>
      <c r="C256" t="s">
        <v>14</v>
      </c>
      <c r="D256" t="s">
        <v>182</v>
      </c>
      <c r="E256" s="31">
        <v>0.25</v>
      </c>
      <c r="G256" t="s">
        <v>83</v>
      </c>
      <c r="H256" s="32"/>
      <c r="I256" t="s">
        <v>84</v>
      </c>
      <c r="J256" s="33">
        <f>ROUND(E256* H256,5)</f>
        <v>0</v>
      </c>
      <c r="K256" s="34"/>
    </row>
    <row r="257" spans="1:27" x14ac:dyDescent="0.25">
      <c r="B257" t="s">
        <v>188</v>
      </c>
      <c r="C257" t="s">
        <v>14</v>
      </c>
      <c r="D257" t="s">
        <v>177</v>
      </c>
      <c r="E257" s="31">
        <v>0.1</v>
      </c>
      <c r="G257" t="s">
        <v>83</v>
      </c>
      <c r="H257" s="32"/>
      <c r="I257" t="s">
        <v>84</v>
      </c>
      <c r="J257" s="33">
        <f>ROUND(E257* H257,5)</f>
        <v>0</v>
      </c>
      <c r="K257" s="34"/>
    </row>
    <row r="258" spans="1:27" x14ac:dyDescent="0.25">
      <c r="B258" t="s">
        <v>189</v>
      </c>
      <c r="C258" t="s">
        <v>14</v>
      </c>
      <c r="D258" t="s">
        <v>179</v>
      </c>
      <c r="E258" s="31">
        <v>0.1</v>
      </c>
      <c r="G258" t="s">
        <v>83</v>
      </c>
      <c r="H258" s="32"/>
      <c r="I258" t="s">
        <v>84</v>
      </c>
      <c r="J258" s="33">
        <f>ROUND(E258* H258,5)</f>
        <v>0</v>
      </c>
      <c r="K258" s="34"/>
    </row>
    <row r="259" spans="1:27" x14ac:dyDescent="0.25">
      <c r="D259" s="35" t="s">
        <v>91</v>
      </c>
      <c r="E259" s="34"/>
      <c r="H259" s="34"/>
      <c r="K259" s="32">
        <f>SUM(J254:J258)</f>
        <v>0</v>
      </c>
    </row>
    <row r="260" spans="1:27" x14ac:dyDescent="0.25">
      <c r="B260" s="23" t="s">
        <v>126</v>
      </c>
      <c r="E260" s="34"/>
      <c r="H260" s="34"/>
      <c r="K260" s="34"/>
    </row>
    <row r="261" spans="1:27" x14ac:dyDescent="0.25">
      <c r="B261" t="s">
        <v>127</v>
      </c>
      <c r="C261" t="s">
        <v>93</v>
      </c>
      <c r="D261" t="s">
        <v>128</v>
      </c>
      <c r="E261" s="31">
        <v>2</v>
      </c>
      <c r="G261" t="s">
        <v>93</v>
      </c>
      <c r="H261" s="32">
        <v>0</v>
      </c>
      <c r="I261" t="s">
        <v>84</v>
      </c>
      <c r="J261" s="33">
        <f>ROUND(E261* H261/100,5)</f>
        <v>0</v>
      </c>
      <c r="K261" s="34"/>
    </row>
    <row r="262" spans="1:27" x14ac:dyDescent="0.25">
      <c r="D262" s="35" t="s">
        <v>129</v>
      </c>
      <c r="E262" s="34"/>
      <c r="H262" s="34"/>
      <c r="K262" s="32">
        <f>SUM(J261:J261)</f>
        <v>0</v>
      </c>
    </row>
    <row r="263" spans="1:27" x14ac:dyDescent="0.25">
      <c r="D263" s="35" t="s">
        <v>94</v>
      </c>
      <c r="E263" s="34"/>
      <c r="H263" s="34"/>
      <c r="K263" s="36">
        <f>SUM(J249:J262)</f>
        <v>0</v>
      </c>
    </row>
    <row r="264" spans="1:27" x14ac:dyDescent="0.25">
      <c r="D264" s="35" t="s">
        <v>95</v>
      </c>
      <c r="E264" s="34"/>
      <c r="H264" s="34"/>
      <c r="K264" s="36">
        <f>SUM(K263:K263)</f>
        <v>0</v>
      </c>
    </row>
    <row r="266" spans="1:27" ht="45" customHeight="1" x14ac:dyDescent="0.25">
      <c r="A266" s="27" t="s">
        <v>190</v>
      </c>
      <c r="B266" s="27" t="s">
        <v>36</v>
      </c>
      <c r="C266" s="28" t="s">
        <v>32</v>
      </c>
      <c r="D266" s="6" t="s">
        <v>37</v>
      </c>
      <c r="E266" s="5"/>
      <c r="F266" s="5"/>
      <c r="G266" s="28"/>
      <c r="H266" s="29" t="s">
        <v>77</v>
      </c>
      <c r="I266" s="4">
        <v>1</v>
      </c>
      <c r="J266" s="3"/>
      <c r="K266" s="30">
        <f>ROUND(K282,2)</f>
        <v>0</v>
      </c>
      <c r="L266" s="28"/>
      <c r="M266" s="28"/>
      <c r="N266" s="28"/>
      <c r="O266" s="28"/>
      <c r="P266" s="28"/>
      <c r="Q266" s="28"/>
      <c r="R266" s="28"/>
      <c r="S266" s="28"/>
      <c r="T266" s="28"/>
      <c r="U266" s="28"/>
      <c r="V266" s="28"/>
      <c r="W266" s="28"/>
      <c r="X266" s="28"/>
      <c r="Y266" s="28"/>
      <c r="Z266" s="28"/>
      <c r="AA266" s="28"/>
    </row>
    <row r="267" spans="1:27" x14ac:dyDescent="0.25">
      <c r="B267" s="23" t="s">
        <v>78</v>
      </c>
    </row>
    <row r="268" spans="1:27" x14ac:dyDescent="0.25">
      <c r="B268" t="s">
        <v>114</v>
      </c>
      <c r="C268" t="s">
        <v>80</v>
      </c>
      <c r="D268" t="s">
        <v>115</v>
      </c>
      <c r="E268" s="31">
        <v>7.1999999999999995E-2</v>
      </c>
      <c r="F268" t="s">
        <v>82</v>
      </c>
      <c r="G268" t="s">
        <v>83</v>
      </c>
      <c r="H268" s="32"/>
      <c r="I268" t="s">
        <v>84</v>
      </c>
      <c r="J268" s="33">
        <f>ROUND(E268/I266* H268,5)</f>
        <v>0</v>
      </c>
      <c r="K268" s="34"/>
    </row>
    <row r="269" spans="1:27" x14ac:dyDescent="0.25">
      <c r="B269" t="s">
        <v>112</v>
      </c>
      <c r="C269" t="s">
        <v>80</v>
      </c>
      <c r="D269" t="s">
        <v>113</v>
      </c>
      <c r="E269" s="31">
        <v>7.1999999999999995E-2</v>
      </c>
      <c r="F269" t="s">
        <v>82</v>
      </c>
      <c r="G269" t="s">
        <v>83</v>
      </c>
      <c r="H269" s="32"/>
      <c r="I269" t="s">
        <v>84</v>
      </c>
      <c r="J269" s="33">
        <f>ROUND(E269/I266* H269,5)</f>
        <v>0</v>
      </c>
      <c r="K269" s="34"/>
    </row>
    <row r="270" spans="1:27" x14ac:dyDescent="0.25">
      <c r="D270" s="35" t="s">
        <v>87</v>
      </c>
      <c r="E270" s="34"/>
      <c r="H270" s="34"/>
      <c r="K270" s="32">
        <f>SUM(J268:J269)</f>
        <v>0</v>
      </c>
    </row>
    <row r="271" spans="1:27" x14ac:dyDescent="0.25">
      <c r="B271" s="23" t="s">
        <v>88</v>
      </c>
      <c r="E271" s="34"/>
      <c r="H271" s="34"/>
      <c r="K271" s="34"/>
    </row>
    <row r="272" spans="1:27" x14ac:dyDescent="0.25">
      <c r="B272" t="s">
        <v>191</v>
      </c>
      <c r="C272" t="s">
        <v>14</v>
      </c>
      <c r="D272" t="s">
        <v>182</v>
      </c>
      <c r="E272" s="31">
        <v>0.25</v>
      </c>
      <c r="G272" t="s">
        <v>83</v>
      </c>
      <c r="H272" s="32"/>
      <c r="I272" t="s">
        <v>84</v>
      </c>
      <c r="J272" s="33">
        <f>ROUND(E272* H272,5)</f>
        <v>0</v>
      </c>
      <c r="K272" s="34"/>
    </row>
    <row r="273" spans="1:27" x14ac:dyDescent="0.25">
      <c r="B273" t="s">
        <v>192</v>
      </c>
      <c r="C273" t="s">
        <v>32</v>
      </c>
      <c r="D273" t="s">
        <v>193</v>
      </c>
      <c r="E273" s="31">
        <v>1</v>
      </c>
      <c r="G273" t="s">
        <v>83</v>
      </c>
      <c r="H273" s="32"/>
      <c r="I273" t="s">
        <v>84</v>
      </c>
      <c r="J273" s="33">
        <f>ROUND(E273* H273,5)</f>
        <v>0</v>
      </c>
      <c r="K273" s="34"/>
    </row>
    <row r="274" spans="1:27" x14ac:dyDescent="0.25">
      <c r="B274" t="s">
        <v>194</v>
      </c>
      <c r="C274" t="s">
        <v>14</v>
      </c>
      <c r="D274" t="s">
        <v>177</v>
      </c>
      <c r="E274" s="31">
        <v>0.1</v>
      </c>
      <c r="G274" t="s">
        <v>83</v>
      </c>
      <c r="H274" s="32"/>
      <c r="I274" t="s">
        <v>84</v>
      </c>
      <c r="J274" s="33">
        <f>ROUND(E274* H274,5)</f>
        <v>0</v>
      </c>
      <c r="K274" s="34"/>
    </row>
    <row r="275" spans="1:27" x14ac:dyDescent="0.25">
      <c r="B275" t="s">
        <v>195</v>
      </c>
      <c r="C275" t="s">
        <v>14</v>
      </c>
      <c r="D275" t="s">
        <v>117</v>
      </c>
      <c r="E275" s="31">
        <v>0.59</v>
      </c>
      <c r="G275" t="s">
        <v>83</v>
      </c>
      <c r="H275" s="32"/>
      <c r="I275" t="s">
        <v>84</v>
      </c>
      <c r="J275" s="33">
        <f>ROUND(E275* H275,5)</f>
        <v>0</v>
      </c>
      <c r="K275" s="34"/>
    </row>
    <row r="276" spans="1:27" x14ac:dyDescent="0.25">
      <c r="B276" t="s">
        <v>196</v>
      </c>
      <c r="C276" t="s">
        <v>14</v>
      </c>
      <c r="D276" t="s">
        <v>179</v>
      </c>
      <c r="E276" s="31">
        <v>0.1</v>
      </c>
      <c r="G276" t="s">
        <v>83</v>
      </c>
      <c r="H276" s="32"/>
      <c r="I276" t="s">
        <v>84</v>
      </c>
      <c r="J276" s="33">
        <f>ROUND(E276* H276,5)</f>
        <v>0</v>
      </c>
      <c r="K276" s="34"/>
    </row>
    <row r="277" spans="1:27" x14ac:dyDescent="0.25">
      <c r="D277" s="35" t="s">
        <v>91</v>
      </c>
      <c r="E277" s="34"/>
      <c r="H277" s="34"/>
      <c r="K277" s="32">
        <f>SUM(J272:J276)</f>
        <v>0</v>
      </c>
    </row>
    <row r="278" spans="1:27" x14ac:dyDescent="0.25">
      <c r="B278" s="23" t="s">
        <v>126</v>
      </c>
      <c r="E278" s="34"/>
      <c r="H278" s="34"/>
      <c r="K278" s="34"/>
    </row>
    <row r="279" spans="1:27" x14ac:dyDescent="0.25">
      <c r="B279" t="s">
        <v>127</v>
      </c>
      <c r="C279" t="s">
        <v>93</v>
      </c>
      <c r="D279" t="s">
        <v>128</v>
      </c>
      <c r="E279" s="31">
        <v>2</v>
      </c>
      <c r="G279" t="s">
        <v>93</v>
      </c>
      <c r="H279" s="32">
        <v>0</v>
      </c>
      <c r="I279" t="s">
        <v>84</v>
      </c>
      <c r="J279" s="33">
        <f>ROUND(E279* H279/100,5)</f>
        <v>0</v>
      </c>
      <c r="K279" s="34"/>
    </row>
    <row r="280" spans="1:27" x14ac:dyDescent="0.25">
      <c r="D280" s="35" t="s">
        <v>129</v>
      </c>
      <c r="E280" s="34"/>
      <c r="H280" s="34"/>
      <c r="K280" s="32">
        <f>SUM(J279:J279)</f>
        <v>0</v>
      </c>
    </row>
    <row r="281" spans="1:27" x14ac:dyDescent="0.25">
      <c r="D281" s="35" t="s">
        <v>94</v>
      </c>
      <c r="E281" s="34"/>
      <c r="H281" s="34"/>
      <c r="K281" s="36">
        <f>SUM(J267:J280)</f>
        <v>0</v>
      </c>
    </row>
    <row r="282" spans="1:27" x14ac:dyDescent="0.25">
      <c r="D282" s="35" t="s">
        <v>95</v>
      </c>
      <c r="E282" s="34"/>
      <c r="H282" s="34"/>
      <c r="K282" s="36">
        <f>SUM(K281:K281)</f>
        <v>0</v>
      </c>
    </row>
    <row r="284" spans="1:27" x14ac:dyDescent="0.25">
      <c r="A284" s="25" t="s">
        <v>197</v>
      </c>
      <c r="B284" s="25"/>
    </row>
    <row r="285" spans="1:27" ht="45" customHeight="1" x14ac:dyDescent="0.25">
      <c r="A285" s="27"/>
      <c r="B285" s="27" t="s">
        <v>54</v>
      </c>
      <c r="C285" s="28" t="s">
        <v>29</v>
      </c>
      <c r="D285" s="6" t="s">
        <v>55</v>
      </c>
      <c r="E285" s="5"/>
      <c r="F285" s="5"/>
      <c r="G285" s="28"/>
      <c r="H285" s="29" t="s">
        <v>77</v>
      </c>
      <c r="I285" s="4">
        <v>1</v>
      </c>
      <c r="J285" s="3"/>
      <c r="K285" s="30"/>
      <c r="L285" s="28"/>
      <c r="M285" s="28"/>
      <c r="N285" s="28"/>
      <c r="O285" s="28"/>
      <c r="P285" s="28"/>
      <c r="Q285" s="28"/>
      <c r="R285" s="28"/>
      <c r="S285" s="28"/>
      <c r="T285" s="28"/>
      <c r="U285" s="28"/>
      <c r="V285" s="28"/>
      <c r="W285" s="28"/>
      <c r="X285" s="28"/>
      <c r="Y285" s="28"/>
      <c r="Z285" s="28"/>
      <c r="AA285" s="28"/>
    </row>
    <row r="286" spans="1:27" ht="45" customHeight="1" x14ac:dyDescent="0.25">
      <c r="A286" s="27"/>
      <c r="B286" s="27" t="s">
        <v>50</v>
      </c>
      <c r="C286" s="28" t="s">
        <v>29</v>
      </c>
      <c r="D286" s="6" t="s">
        <v>51</v>
      </c>
      <c r="E286" s="5"/>
      <c r="F286" s="5"/>
      <c r="G286" s="28"/>
      <c r="H286" s="29" t="s">
        <v>77</v>
      </c>
      <c r="I286" s="4">
        <v>1</v>
      </c>
      <c r="J286" s="3"/>
      <c r="K286" s="30"/>
      <c r="L286" s="28"/>
      <c r="M286" s="28"/>
      <c r="N286" s="28"/>
      <c r="O286" s="28"/>
      <c r="P286" s="28"/>
      <c r="Q286" s="28"/>
      <c r="R286" s="28"/>
      <c r="S286" s="28"/>
      <c r="T286" s="28"/>
      <c r="U286" s="28"/>
      <c r="V286" s="28"/>
      <c r="W286" s="28"/>
      <c r="X286" s="28"/>
      <c r="Y286" s="28"/>
      <c r="Z286" s="28"/>
      <c r="AA286" s="28"/>
    </row>
    <row r="287" spans="1:27" ht="45" customHeight="1" x14ac:dyDescent="0.25">
      <c r="A287" s="27"/>
      <c r="B287" s="27" t="s">
        <v>198</v>
      </c>
      <c r="C287" s="28" t="s">
        <v>29</v>
      </c>
      <c r="D287" s="6" t="s">
        <v>104</v>
      </c>
      <c r="E287" s="5"/>
      <c r="F287" s="5"/>
      <c r="G287" s="28"/>
      <c r="H287" s="29" t="s">
        <v>77</v>
      </c>
      <c r="I287" s="4">
        <v>1</v>
      </c>
      <c r="J287" s="3"/>
      <c r="K287" s="30"/>
      <c r="L287" s="28"/>
      <c r="M287" s="28"/>
      <c r="N287" s="28"/>
      <c r="O287" s="28"/>
      <c r="P287" s="28"/>
      <c r="Q287" s="28"/>
      <c r="R287" s="28"/>
      <c r="S287" s="28"/>
      <c r="T287" s="28"/>
      <c r="U287" s="28"/>
      <c r="V287" s="28"/>
      <c r="W287" s="28"/>
      <c r="X287" s="28"/>
      <c r="Y287" s="28"/>
      <c r="Z287" s="28"/>
      <c r="AA287" s="28"/>
    </row>
    <row r="288" spans="1:27" ht="45" customHeight="1" x14ac:dyDescent="0.25">
      <c r="A288" s="27"/>
      <c r="B288" s="27" t="s">
        <v>46</v>
      </c>
      <c r="C288" s="28" t="s">
        <v>29</v>
      </c>
      <c r="D288" s="6" t="s">
        <v>47</v>
      </c>
      <c r="E288" s="5"/>
      <c r="F288" s="5"/>
      <c r="G288" s="28"/>
      <c r="H288" s="29" t="s">
        <v>77</v>
      </c>
      <c r="I288" s="4">
        <v>1</v>
      </c>
      <c r="J288" s="3"/>
      <c r="K288" s="30">
        <f>ROUND(K290,2)</f>
        <v>0</v>
      </c>
      <c r="L288" s="28"/>
      <c r="M288" s="28"/>
      <c r="N288" s="28"/>
      <c r="O288" s="28"/>
      <c r="P288" s="28"/>
      <c r="Q288" s="28"/>
      <c r="R288" s="28"/>
      <c r="S288" s="28"/>
      <c r="T288" s="28"/>
      <c r="U288" s="28"/>
      <c r="V288" s="28"/>
      <c r="W288" s="28"/>
      <c r="X288" s="28"/>
      <c r="Y288" s="28"/>
      <c r="Z288" s="28"/>
      <c r="AA288" s="28"/>
    </row>
    <row r="289" spans="4:11" x14ac:dyDescent="0.25">
      <c r="D289" s="35" t="s">
        <v>94</v>
      </c>
      <c r="E289" s="34"/>
      <c r="H289" s="34"/>
      <c r="K289" s="36">
        <f>SUM(J288:J288)</f>
        <v>0</v>
      </c>
    </row>
    <row r="290" spans="4:11" x14ac:dyDescent="0.25">
      <c r="D290" s="35" t="s">
        <v>95</v>
      </c>
      <c r="E290" s="34"/>
      <c r="H290" s="34"/>
      <c r="K290" s="36">
        <f>SUM(K289:K289)</f>
        <v>0</v>
      </c>
    </row>
  </sheetData>
  <mergeCells count="63">
    <mergeCell ref="D287:F287"/>
    <mergeCell ref="I287:J287"/>
    <mergeCell ref="D288:F288"/>
    <mergeCell ref="I288:J288"/>
    <mergeCell ref="D266:F266"/>
    <mergeCell ref="I266:J266"/>
    <mergeCell ref="D285:F285"/>
    <mergeCell ref="I285:J285"/>
    <mergeCell ref="D286:F286"/>
    <mergeCell ref="I286:J286"/>
    <mergeCell ref="D229:F229"/>
    <mergeCell ref="I229:J229"/>
    <mergeCell ref="D230:F230"/>
    <mergeCell ref="I230:J230"/>
    <mergeCell ref="D248:F248"/>
    <mergeCell ref="I248:J248"/>
    <mergeCell ref="D226:F226"/>
    <mergeCell ref="I226:J226"/>
    <mergeCell ref="D227:F227"/>
    <mergeCell ref="I227:J227"/>
    <mergeCell ref="D228:F228"/>
    <mergeCell ref="I228:J228"/>
    <mergeCell ref="D223:F223"/>
    <mergeCell ref="I223:J223"/>
    <mergeCell ref="D224:F224"/>
    <mergeCell ref="I224:J224"/>
    <mergeCell ref="D225:F225"/>
    <mergeCell ref="I225:J225"/>
    <mergeCell ref="D182:F182"/>
    <mergeCell ref="I182:J182"/>
    <mergeCell ref="D195:F195"/>
    <mergeCell ref="I195:J195"/>
    <mergeCell ref="D209:F209"/>
    <mergeCell ref="I209:J209"/>
    <mergeCell ref="D143:F143"/>
    <mergeCell ref="I143:J143"/>
    <mergeCell ref="D156:F156"/>
    <mergeCell ref="I156:J156"/>
    <mergeCell ref="D169:F169"/>
    <mergeCell ref="I169:J169"/>
    <mergeCell ref="D97:F97"/>
    <mergeCell ref="I97:J97"/>
    <mergeCell ref="D113:F113"/>
    <mergeCell ref="I113:J113"/>
    <mergeCell ref="D130:F130"/>
    <mergeCell ref="I130:J130"/>
    <mergeCell ref="D50:F50"/>
    <mergeCell ref="I50:J50"/>
    <mergeCell ref="D63:F63"/>
    <mergeCell ref="I63:J63"/>
    <mergeCell ref="D83:F83"/>
    <mergeCell ref="I83:J83"/>
    <mergeCell ref="D11:F11"/>
    <mergeCell ref="I11:J11"/>
    <mergeCell ref="D24:F24"/>
    <mergeCell ref="I24:J24"/>
    <mergeCell ref="D37:F37"/>
    <mergeCell ref="I37:J37"/>
    <mergeCell ref="A1:K1"/>
    <mergeCell ref="A2:K2"/>
    <mergeCell ref="A3:K3"/>
    <mergeCell ref="A4:K4"/>
    <mergeCell ref="A6:K6"/>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5"/>
  <sheetViews>
    <sheetView workbookViewId="0">
      <pane ySplit="8" topLeftCell="A9" activePane="bottomLeft" state="frozenSplit"/>
      <selection pane="bottomLeft"/>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8"/>
      <c r="B1" s="8"/>
      <c r="C1" s="8"/>
      <c r="D1" s="8"/>
    </row>
    <row r="2" spans="1:4" x14ac:dyDescent="0.25">
      <c r="A2" s="8" t="s">
        <v>0</v>
      </c>
      <c r="B2" s="8" t="s">
        <v>0</v>
      </c>
      <c r="C2" s="8" t="s">
        <v>0</v>
      </c>
      <c r="D2" s="8" t="s">
        <v>0</v>
      </c>
    </row>
    <row r="3" spans="1:4" x14ac:dyDescent="0.25">
      <c r="A3" s="8"/>
      <c r="B3" s="8"/>
      <c r="C3" s="8"/>
      <c r="D3" s="8"/>
    </row>
    <row r="4" spans="1:4" x14ac:dyDescent="0.25">
      <c r="A4" s="8"/>
      <c r="B4" s="8"/>
      <c r="C4" s="8"/>
      <c r="D4" s="8"/>
    </row>
    <row r="6" spans="1:4" ht="18.75" x14ac:dyDescent="0.3">
      <c r="A6" s="7" t="s">
        <v>69</v>
      </c>
      <c r="B6" s="7" t="s">
        <v>69</v>
      </c>
      <c r="C6" s="7" t="s">
        <v>69</v>
      </c>
      <c r="D6" s="7" t="s">
        <v>69</v>
      </c>
    </row>
    <row r="8" spans="1:4" x14ac:dyDescent="0.25">
      <c r="A8" s="26" t="s">
        <v>71</v>
      </c>
      <c r="B8" s="26" t="s">
        <v>72</v>
      </c>
      <c r="C8" s="26" t="s">
        <v>73</v>
      </c>
      <c r="D8" s="26" t="s">
        <v>2</v>
      </c>
    </row>
    <row r="10" spans="1:4" x14ac:dyDescent="0.25">
      <c r="A10" s="25" t="s">
        <v>78</v>
      </c>
    </row>
    <row r="11" spans="1:4" x14ac:dyDescent="0.25">
      <c r="A11" t="s">
        <v>131</v>
      </c>
      <c r="B11" t="s">
        <v>80</v>
      </c>
      <c r="C11" t="s">
        <v>132</v>
      </c>
      <c r="D11" s="32"/>
    </row>
    <row r="12" spans="1:4" x14ac:dyDescent="0.25">
      <c r="A12" t="s">
        <v>98</v>
      </c>
      <c r="B12" t="s">
        <v>80</v>
      </c>
      <c r="C12" t="s">
        <v>99</v>
      </c>
      <c r="D12" s="32"/>
    </row>
    <row r="13" spans="1:4" x14ac:dyDescent="0.25">
      <c r="A13" t="s">
        <v>85</v>
      </c>
      <c r="B13" t="s">
        <v>80</v>
      </c>
      <c r="C13" t="s">
        <v>86</v>
      </c>
      <c r="D13" s="32"/>
    </row>
    <row r="14" spans="1:4" x14ac:dyDescent="0.25">
      <c r="A14" t="s">
        <v>133</v>
      </c>
      <c r="B14" t="s">
        <v>80</v>
      </c>
      <c r="C14" t="s">
        <v>134</v>
      </c>
      <c r="D14" s="32"/>
    </row>
    <row r="15" spans="1:4" x14ac:dyDescent="0.25">
      <c r="A15" t="s">
        <v>100</v>
      </c>
      <c r="B15" t="s">
        <v>80</v>
      </c>
      <c r="C15" t="s">
        <v>101</v>
      </c>
      <c r="D15" s="32"/>
    </row>
    <row r="16" spans="1:4" x14ac:dyDescent="0.25">
      <c r="A16" t="s">
        <v>79</v>
      </c>
      <c r="B16" t="s">
        <v>80</v>
      </c>
      <c r="C16" t="s">
        <v>81</v>
      </c>
      <c r="D16" s="32"/>
    </row>
    <row r="17" spans="1:4" x14ac:dyDescent="0.25">
      <c r="A17" t="s">
        <v>114</v>
      </c>
      <c r="B17" t="s">
        <v>80</v>
      </c>
      <c r="C17" t="s">
        <v>115</v>
      </c>
      <c r="D17" s="32"/>
    </row>
    <row r="18" spans="1:4" x14ac:dyDescent="0.25">
      <c r="A18" t="s">
        <v>112</v>
      </c>
      <c r="B18" t="s">
        <v>80</v>
      </c>
      <c r="C18" t="s">
        <v>113</v>
      </c>
      <c r="D18" s="32"/>
    </row>
    <row r="19" spans="1:4" x14ac:dyDescent="0.25">
      <c r="A19" s="25" t="s">
        <v>135</v>
      </c>
    </row>
    <row r="20" spans="1:4" x14ac:dyDescent="0.25">
      <c r="A20" t="s">
        <v>136</v>
      </c>
      <c r="B20" t="s">
        <v>80</v>
      </c>
      <c r="C20" t="s">
        <v>137</v>
      </c>
      <c r="D20" s="32"/>
    </row>
    <row r="21" spans="1:4" x14ac:dyDescent="0.25">
      <c r="A21" s="25" t="s">
        <v>88</v>
      </c>
    </row>
    <row r="22" spans="1:4" x14ac:dyDescent="0.25">
      <c r="A22" t="s">
        <v>116</v>
      </c>
      <c r="B22" t="s">
        <v>14</v>
      </c>
      <c r="C22" t="s">
        <v>117</v>
      </c>
      <c r="D22" s="32"/>
    </row>
    <row r="23" spans="1:4" x14ac:dyDescent="0.25">
      <c r="A23" t="s">
        <v>180</v>
      </c>
      <c r="B23" t="s">
        <v>14</v>
      </c>
      <c r="C23" t="s">
        <v>117</v>
      </c>
      <c r="D23" s="32"/>
    </row>
    <row r="24" spans="1:4" x14ac:dyDescent="0.25">
      <c r="A24" t="s">
        <v>186</v>
      </c>
      <c r="B24" t="s">
        <v>14</v>
      </c>
      <c r="C24" t="s">
        <v>117</v>
      </c>
      <c r="D24" s="32"/>
    </row>
    <row r="25" spans="1:4" x14ac:dyDescent="0.25">
      <c r="A25" t="s">
        <v>195</v>
      </c>
      <c r="B25" t="s">
        <v>14</v>
      </c>
      <c r="C25" t="s">
        <v>117</v>
      </c>
      <c r="D25" s="32"/>
    </row>
    <row r="26" spans="1:4" ht="180" x14ac:dyDescent="0.25">
      <c r="A26" t="s">
        <v>142</v>
      </c>
      <c r="B26" t="s">
        <v>14</v>
      </c>
      <c r="C26" s="37" t="s">
        <v>143</v>
      </c>
      <c r="D26" s="32"/>
    </row>
    <row r="27" spans="1:4" x14ac:dyDescent="0.25">
      <c r="A27" t="s">
        <v>147</v>
      </c>
      <c r="B27" t="s">
        <v>14</v>
      </c>
      <c r="C27" t="s">
        <v>148</v>
      </c>
      <c r="D27" s="32"/>
    </row>
    <row r="28" spans="1:4" x14ac:dyDescent="0.25">
      <c r="A28" t="s">
        <v>145</v>
      </c>
      <c r="B28" t="s">
        <v>14</v>
      </c>
      <c r="C28" t="s">
        <v>146</v>
      </c>
      <c r="D28" s="32"/>
    </row>
    <row r="29" spans="1:4" x14ac:dyDescent="0.25">
      <c r="A29" t="s">
        <v>139</v>
      </c>
      <c r="B29" t="s">
        <v>14</v>
      </c>
      <c r="C29" t="s">
        <v>140</v>
      </c>
      <c r="D29" s="32"/>
    </row>
    <row r="30" spans="1:4" x14ac:dyDescent="0.25">
      <c r="A30" t="s">
        <v>89</v>
      </c>
      <c r="B30" t="s">
        <v>14</v>
      </c>
      <c r="C30" t="s">
        <v>90</v>
      </c>
      <c r="D30" s="32"/>
    </row>
    <row r="31" spans="1:4" x14ac:dyDescent="0.25">
      <c r="A31" t="s">
        <v>157</v>
      </c>
      <c r="B31" t="s">
        <v>32</v>
      </c>
      <c r="C31" t="s">
        <v>158</v>
      </c>
      <c r="D31" s="32"/>
    </row>
    <row r="32" spans="1:4" x14ac:dyDescent="0.25">
      <c r="A32" t="s">
        <v>164</v>
      </c>
      <c r="B32" t="s">
        <v>32</v>
      </c>
      <c r="C32" t="s">
        <v>165</v>
      </c>
      <c r="D32" s="32"/>
    </row>
    <row r="33" spans="1:4" x14ac:dyDescent="0.25">
      <c r="A33" t="s">
        <v>159</v>
      </c>
      <c r="B33" t="s">
        <v>14</v>
      </c>
      <c r="C33" t="s">
        <v>160</v>
      </c>
      <c r="D33" s="32"/>
    </row>
    <row r="34" spans="1:4" x14ac:dyDescent="0.25">
      <c r="A34" t="s">
        <v>162</v>
      </c>
      <c r="B34" t="s">
        <v>14</v>
      </c>
      <c r="C34" t="s">
        <v>163</v>
      </c>
      <c r="D34" s="32"/>
    </row>
    <row r="35" spans="1:4" x14ac:dyDescent="0.25">
      <c r="A35" t="s">
        <v>102</v>
      </c>
      <c r="B35" t="s">
        <v>14</v>
      </c>
      <c r="C35" t="s">
        <v>21</v>
      </c>
      <c r="D35" s="32"/>
    </row>
    <row r="36" spans="1:4" x14ac:dyDescent="0.25">
      <c r="A36" t="s">
        <v>105</v>
      </c>
      <c r="B36" t="s">
        <v>14</v>
      </c>
      <c r="C36" t="s">
        <v>106</v>
      </c>
      <c r="D36" s="32"/>
    </row>
    <row r="37" spans="1:4" x14ac:dyDescent="0.25">
      <c r="A37" t="s">
        <v>153</v>
      </c>
      <c r="B37" t="s">
        <v>14</v>
      </c>
      <c r="C37" t="s">
        <v>25</v>
      </c>
      <c r="D37" s="32"/>
    </row>
    <row r="38" spans="1:4" x14ac:dyDescent="0.25">
      <c r="A38" t="s">
        <v>155</v>
      </c>
      <c r="B38" t="s">
        <v>14</v>
      </c>
      <c r="C38" t="s">
        <v>27</v>
      </c>
      <c r="D38" s="32"/>
    </row>
    <row r="39" spans="1:4" x14ac:dyDescent="0.25">
      <c r="A39" t="s">
        <v>109</v>
      </c>
      <c r="B39" t="s">
        <v>14</v>
      </c>
      <c r="C39" t="s">
        <v>23</v>
      </c>
      <c r="D39" s="32"/>
    </row>
    <row r="40" spans="1:4" x14ac:dyDescent="0.25">
      <c r="A40" t="s">
        <v>196</v>
      </c>
      <c r="B40" t="s">
        <v>14</v>
      </c>
      <c r="C40" t="s">
        <v>179</v>
      </c>
      <c r="D40" s="32"/>
    </row>
    <row r="41" spans="1:4" x14ac:dyDescent="0.25">
      <c r="A41" t="s">
        <v>122</v>
      </c>
      <c r="B41" t="s">
        <v>14</v>
      </c>
      <c r="C41" t="s">
        <v>123</v>
      </c>
      <c r="D41" s="32"/>
    </row>
    <row r="42" spans="1:4" x14ac:dyDescent="0.25">
      <c r="A42" t="s">
        <v>178</v>
      </c>
      <c r="B42" t="s">
        <v>14</v>
      </c>
      <c r="C42" t="s">
        <v>179</v>
      </c>
      <c r="D42" s="32"/>
    </row>
    <row r="43" spans="1:4" x14ac:dyDescent="0.25">
      <c r="A43" t="s">
        <v>189</v>
      </c>
      <c r="B43" t="s">
        <v>14</v>
      </c>
      <c r="C43" t="s">
        <v>179</v>
      </c>
      <c r="D43" s="32"/>
    </row>
    <row r="44" spans="1:4" x14ac:dyDescent="0.25">
      <c r="A44" t="s">
        <v>191</v>
      </c>
      <c r="B44" t="s">
        <v>14</v>
      </c>
      <c r="C44" t="s">
        <v>182</v>
      </c>
      <c r="D44" s="32"/>
    </row>
    <row r="45" spans="1:4" x14ac:dyDescent="0.25">
      <c r="A45" t="s">
        <v>120</v>
      </c>
      <c r="B45" t="s">
        <v>14</v>
      </c>
      <c r="C45" t="s">
        <v>121</v>
      </c>
      <c r="D45" s="32"/>
    </row>
    <row r="46" spans="1:4" x14ac:dyDescent="0.25">
      <c r="A46" t="s">
        <v>181</v>
      </c>
      <c r="B46" t="s">
        <v>14</v>
      </c>
      <c r="C46" t="s">
        <v>182</v>
      </c>
      <c r="D46" s="32"/>
    </row>
    <row r="47" spans="1:4" x14ac:dyDescent="0.25">
      <c r="A47" t="s">
        <v>187</v>
      </c>
      <c r="B47" t="s">
        <v>14</v>
      </c>
      <c r="C47" t="s">
        <v>182</v>
      </c>
      <c r="D47" s="32"/>
    </row>
    <row r="48" spans="1:4" x14ac:dyDescent="0.25">
      <c r="A48" t="s">
        <v>194</v>
      </c>
      <c r="B48" t="s">
        <v>14</v>
      </c>
      <c r="C48" t="s">
        <v>177</v>
      </c>
      <c r="D48" s="32"/>
    </row>
    <row r="49" spans="1:4" x14ac:dyDescent="0.25">
      <c r="A49" t="s">
        <v>124</v>
      </c>
      <c r="B49" t="s">
        <v>14</v>
      </c>
      <c r="C49" t="s">
        <v>125</v>
      </c>
      <c r="D49" s="32"/>
    </row>
    <row r="50" spans="1:4" x14ac:dyDescent="0.25">
      <c r="A50" t="s">
        <v>176</v>
      </c>
      <c r="B50" t="s">
        <v>14</v>
      </c>
      <c r="C50" t="s">
        <v>177</v>
      </c>
      <c r="D50" s="32"/>
    </row>
    <row r="51" spans="1:4" x14ac:dyDescent="0.25">
      <c r="A51" t="s">
        <v>188</v>
      </c>
      <c r="B51" t="s">
        <v>14</v>
      </c>
      <c r="C51" t="s">
        <v>177</v>
      </c>
      <c r="D51" s="32"/>
    </row>
    <row r="52" spans="1:4" x14ac:dyDescent="0.25">
      <c r="A52" t="s">
        <v>174</v>
      </c>
      <c r="B52" t="s">
        <v>32</v>
      </c>
      <c r="C52" t="s">
        <v>175</v>
      </c>
      <c r="D52" s="32"/>
    </row>
    <row r="53" spans="1:4" x14ac:dyDescent="0.25">
      <c r="A53" t="s">
        <v>184</v>
      </c>
      <c r="B53" t="s">
        <v>32</v>
      </c>
      <c r="C53" t="s">
        <v>185</v>
      </c>
      <c r="D53" s="32"/>
    </row>
    <row r="54" spans="1:4" x14ac:dyDescent="0.25">
      <c r="A54" t="s">
        <v>118</v>
      </c>
      <c r="B54" t="s">
        <v>32</v>
      </c>
      <c r="C54" t="s">
        <v>119</v>
      </c>
      <c r="D54" s="32"/>
    </row>
    <row r="55" spans="1:4" x14ac:dyDescent="0.25">
      <c r="A55" t="s">
        <v>192</v>
      </c>
      <c r="B55" t="s">
        <v>32</v>
      </c>
      <c r="C55" t="s">
        <v>193</v>
      </c>
      <c r="D55" s="32"/>
    </row>
  </sheetData>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H6"/>
  <sheetViews>
    <sheetView workbookViewId="0"/>
  </sheetViews>
  <sheetFormatPr baseColWidth="10" defaultColWidth="9.140625" defaultRowHeight="15" x14ac:dyDescent="0.25"/>
  <cols>
    <col min="1" max="1" width="25.7109375" customWidth="1"/>
    <col min="2" max="2" width="3.42578125" customWidth="1"/>
    <col min="3" max="7" width="13.7109375" customWidth="1"/>
    <col min="8" max="8" width="25.7109375" customWidth="1"/>
  </cols>
  <sheetData>
    <row r="1" spans="3:8" x14ac:dyDescent="0.25">
      <c r="E1" s="2"/>
      <c r="F1" s="2"/>
      <c r="G1" s="2"/>
      <c r="H1" s="2"/>
    </row>
    <row r="2" spans="3:8" x14ac:dyDescent="0.25">
      <c r="E2" s="2" t="s">
        <v>0</v>
      </c>
      <c r="F2" s="2" t="s">
        <v>0</v>
      </c>
      <c r="G2" s="2" t="s">
        <v>0</v>
      </c>
      <c r="H2" s="2" t="s">
        <v>0</v>
      </c>
    </row>
    <row r="3" spans="3:8" x14ac:dyDescent="0.25">
      <c r="E3" s="2"/>
      <c r="F3" s="2"/>
      <c r="G3" s="2"/>
      <c r="H3" s="2"/>
    </row>
    <row r="4" spans="3:8" x14ac:dyDescent="0.25">
      <c r="E4" s="2"/>
      <c r="F4" s="2"/>
      <c r="G4" s="2"/>
      <c r="H4" s="2"/>
    </row>
    <row r="6" spans="3:8" ht="18.75" x14ac:dyDescent="0.3">
      <c r="C6" s="1" t="s">
        <v>199</v>
      </c>
      <c r="D6" s="1" t="s">
        <v>199</v>
      </c>
      <c r="E6" s="1" t="s">
        <v>199</v>
      </c>
      <c r="F6" s="1" t="s">
        <v>199</v>
      </c>
      <c r="G6" s="1" t="s">
        <v>199</v>
      </c>
    </row>
  </sheetData>
  <mergeCells count="5">
    <mergeCell ref="E1:H1"/>
    <mergeCell ref="E2:H2"/>
    <mergeCell ref="E3:H3"/>
    <mergeCell ref="E4:H4"/>
    <mergeCell ref="C6:G6"/>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Gonzalez Perales, Miguel</cp:lastModifiedBy>
  <dcterms:created xsi:type="dcterms:W3CDTF">2021-03-12T17:16:43Z</dcterms:created>
  <dcterms:modified xsi:type="dcterms:W3CDTF">2021-03-16T14:47:56Z</dcterms:modified>
</cp:coreProperties>
</file>