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P:\REFORMES EN CURS 2020\ACCELERADORA SETEMBRE2020\LICITACIÓ\LICITACIÓ NOUS LABS P1-P2-P3\"/>
    </mc:Choice>
  </mc:AlternateContent>
  <xr:revisionPtr revIDLastSave="0" documentId="13_ncr:1_{31DFEB84-A454-435A-BD5D-69114395BC38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AMIDAMENTS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42" i="2" l="1"/>
  <c r="F43" i="2" s="1"/>
  <c r="F40" i="2"/>
  <c r="F35" i="2"/>
  <c r="F27" i="2"/>
  <c r="F12" i="2" l="1"/>
  <c r="F20" i="2"/>
  <c r="F44" i="2" l="1"/>
  <c r="F45" i="2" l="1"/>
  <c r="F48" i="2"/>
  <c r="F47" i="2"/>
  <c r="F46" i="2"/>
  <c r="F49" i="2" l="1"/>
</calcChain>
</file>

<file path=xl/sharedStrings.xml><?xml version="1.0" encoding="utf-8"?>
<sst xmlns="http://schemas.openxmlformats.org/spreadsheetml/2006/main" count="104" uniqueCount="83">
  <si>
    <t>DESCRIPCIÓ</t>
  </si>
  <si>
    <t>MEDICIÓ</t>
  </si>
  <si>
    <t>ut</t>
  </si>
  <si>
    <t>PREU ut</t>
  </si>
  <si>
    <t>TOTAL</t>
  </si>
  <si>
    <t>OBRA D'EDIFICACIÓ</t>
  </si>
  <si>
    <t>O.0</t>
  </si>
  <si>
    <t>ENDERROCS</t>
  </si>
  <si>
    <t>O.0.1</t>
  </si>
  <si>
    <t>m²</t>
  </si>
  <si>
    <t>O.0.2</t>
  </si>
  <si>
    <t>m². Arrencada d'extradossat de plaques de guix laminat sobre paret de bloc de formigó que s'enderroca.</t>
  </si>
  <si>
    <t>SUBTOTAL O.0 ENDERROCS</t>
  </si>
  <si>
    <t>O.1</t>
  </si>
  <si>
    <t>TANCAMENTS I DIVISÒRIES</t>
  </si>
  <si>
    <t>O.1.1</t>
  </si>
  <si>
    <t>O.1.2</t>
  </si>
  <si>
    <t>m².Envà de plaques de guix laminat format per estructura doble reforçada en H amb perfileria de planxa d'acer galvanitzat, amb un gruix total de l'envà de 126 mm, muntants cada 400 mm de 48 mm d'amplària i canals de 48 mm d'amplària, 1 placa estàndard (A) de 15 mm de gruix en cada cara, fixades mecànicament i aïllament de plaques de llana mineral de vidre de resistència tèrmica &gt;= 1,026 m².K/W.Cortiner divisori sobre noves portes de vidre + divisòria zones recepcions+ cobertura forat trasllat fancoil a nova ubicació.</t>
  </si>
  <si>
    <t>O.1.3</t>
  </si>
  <si>
    <t>m². Subministrament i instal·lació de partició desmuntable LINE de perfileria oculta, mòdulo D,de Dynamobel o similar estètica i prestacions acústiques iguals o superiors, formada per vidre en la seva totalitat amb vidre doble 6+6/60-68/6+6. Modulació estàndard de 1.200 mm. Gruix total de 90 mm. Format per estructura perimetral d'acer galvanitzat Sendzimir i marcs d'alumini, qualitat segons norma  EN 10.142-A1:1994 (DX51D+Z). Elements metàl·lics vists amb tractament previ de desengreixat i aplicació de pols polièster o epòxid, polimeritzat en forn a 200ºC, amb un gruix de capa de pintura de 50/90 micres i toleràncies en color segons DIN 5033. Roda peu i coronació embeguts formant la partició amb una escletxa amb el terra i el sostre de 13 mm.Vidres de 6+6 mm amb butiral units per una junta solapada o enrasada de polimetacrilat de metil PMMA o de cinta a doble cara. Espai lliure entre vidres de 55-65 mm segons gruix dels mateixos. Desmuntabilitat dels vidres independent de l'estructura per facilitar la col·locació dels ribets perimetrals per ambdues cares. Aïllament acústic de 46 dB per 2 vidres de 6+6, segons norma UNE 74040. Reinstal·lació i intercanviabilitat del 100% dels mòduls. Sistema d'assegurament de la qualitat EN ISO 9001: 2000 certificat per LLOYD'S REGISTER QUALITY ASSURANCE. Tots els elements necessaris inclosos per a la seva instal·lació. Subministrat i instal·lat pel distribuïdor homologat pel fabricant.</t>
  </si>
  <si>
    <t>O.1.4</t>
  </si>
  <si>
    <t>SUBTOTAL O.1 TANCAMENTS I DIVISÒRIES</t>
  </si>
  <si>
    <t>O.2</t>
  </si>
  <si>
    <t>TANCAMENTS I DIVISÒRIES PRACTICABLES</t>
  </si>
  <si>
    <t>O.2.1</t>
  </si>
  <si>
    <r>
      <t>ut.Subministrament i col·locació de partició desmuntable LINE de perfileria oculta, mòdul G,de dynamobel o similar estètica i prestacions acústiques iguals o superiors, de</t>
    </r>
    <r>
      <rPr>
        <u/>
        <sz val="11"/>
        <color theme="1"/>
        <rFont val="Arial"/>
        <family val="2"/>
      </rPr>
      <t xml:space="preserve"> porta de doble vidre</t>
    </r>
    <r>
      <rPr>
        <sz val="11"/>
        <color theme="1"/>
        <rFont val="Arial"/>
        <family val="2"/>
      </rPr>
      <t xml:space="preserve"> de 928 x</t>
    </r>
    <r>
      <rPr>
        <sz val="11"/>
        <color rgb="FFFF0000"/>
        <rFont val="Arial"/>
        <family val="2"/>
      </rPr>
      <t xml:space="preserve"> </t>
    </r>
    <r>
      <rPr>
        <sz val="11"/>
        <rFont val="Arial"/>
        <family val="2"/>
      </rPr>
      <t>2500 x 90 mm</t>
    </r>
    <r>
      <rPr>
        <sz val="11"/>
        <color theme="1"/>
        <rFont val="Arial"/>
        <family val="2"/>
      </rPr>
      <t xml:space="preserve"> amb muntants fins a sostre. Modulació estàndard de 994 mm de forat entre roda peus. Gruix total de 90 mm. Format per una estructura d'acer galvanitzat Sendzimir i marcs d'alumini 6063-T5, qualitat segons norma EN 10.346:2009 (DX51D+Z). Elements metàl·lics vistos amb tractament previ de desengreixat i aplicació de pols polièster o epòxid, polimeritzat en forn a 200ºC, amb un gruix de capa de pintura de 50/90 micres i toleràncies en color segons DIN 5033. Fulla de porta terra/sostre de dos vidres templats de 6 mm i 8 mm de gruix emmarcats per perfils d'alumini pintats de dimensions 928 mm d'amplada i 90 mm de gruix. Ferratge tipus maneta Tesa o Hoppe o altre equivalent amb pany amb clau. Reinstal·lació i intercanviabilitat dels mòduls. Sistema de gestió de la qualitat IS0 9001:2008 certificat per LLOYD'S REGISTER QUALITY ASSURANCE. Tots els elements necessaris inclosos per a la seva instal·lació. Subministrat i instal·lat per un distribuïdor homologat pel fabricant.</t>
    </r>
  </si>
  <si>
    <t>O.2.2</t>
  </si>
  <si>
    <t xml:space="preserve">ut.Subministrament i col·locació de porta amb marc i ferramenta d’acer inoxidable.Premarc de tub d'acer. Fulla de vidre Stadip 6+6 mm i de mides 120 x 217 cm de moviment pivotant amb fre hidràulic encastat en forjat existent. Amb marc per a parament tipus Trespa i maneta electrònica TESA model SMART AIR.
</t>
  </si>
  <si>
    <t>SUBTOTAL O.2 TANCAMENTS I DIVISÒRIES PRACTICABLES</t>
  </si>
  <si>
    <t>O.3</t>
  </si>
  <si>
    <t>REVESTIMENTS</t>
  </si>
  <si>
    <t>O.3.1</t>
  </si>
  <si>
    <t>m². Pintat de parament vertical de guix, amb revestiment de resines epoxi, format per dos components: un enduridor i una resina, que cal barrejar abans de l'aplicació. Seca per reacció química dels dos components, amb una capa segelladora i dues d'acabat.</t>
  </si>
  <si>
    <t>O.3.2</t>
  </si>
  <si>
    <t>O.3.3</t>
  </si>
  <si>
    <t>m². Pintat de tubs de PVC resultants de les noves instal·lacions i altres elements de les instal·lacions que es vulguin integrar al sostre i parets amb pintura plàstica.</t>
  </si>
  <si>
    <t>O.3.4</t>
  </si>
  <si>
    <t>m.Subministrament i col·locació de sòcol de material sintètic, de sorra i pols de marbre aglomerat amb resines de polièster (tipus Trusplas o similars característiques) de 7 cm d'alçària i 7 mm de gruix, de color llis, col·locat amb morter adhesiu.</t>
  </si>
  <si>
    <t>m</t>
  </si>
  <si>
    <t>O.3.5</t>
  </si>
  <si>
    <t>p.a</t>
  </si>
  <si>
    <t>SUBTOTAL O.3 REVESTIMENTS</t>
  </si>
  <si>
    <t>O.4</t>
  </si>
  <si>
    <t>ALTRES</t>
  </si>
  <si>
    <t>O.4.1</t>
  </si>
  <si>
    <t>O.4.2</t>
  </si>
  <si>
    <t>p.a. Senyalística evacuació incendis homologada.</t>
  </si>
  <si>
    <t>SUBTOTAL O.4 ALTRES</t>
  </si>
  <si>
    <t>O.5</t>
  </si>
  <si>
    <t>IMPREVISTOS OBRA</t>
  </si>
  <si>
    <t>O.5.1</t>
  </si>
  <si>
    <t>p.a. Partida alçada d'imprevistos d'obra</t>
  </si>
  <si>
    <t>SUBTOTAL O.5 IMPREVISTOS OBRA</t>
  </si>
  <si>
    <t>TOTAL P.E.M OBRA EDIFICACIÓ</t>
  </si>
  <si>
    <t>TOTAL P.E.C OBRA EDIFICACIÓ</t>
  </si>
  <si>
    <t>O.4.3</t>
  </si>
  <si>
    <t>NOUS LABORATORIS BIO</t>
  </si>
  <si>
    <t>O.0.</t>
  </si>
  <si>
    <t>m². Arrencada d'extradossat de plaques de guix laminat divisòries de laboratoris</t>
  </si>
  <si>
    <t>O.1.5</t>
  </si>
  <si>
    <t>m².Compartimentació horitzontal a base de plaques de guix laminat format per estructura doble reforçada en H amb perfileria de planxa d'acer galvanitzat, amb un gruix total de l'envà de 126 mm, muntants cada 400 mm de 48 mm d'amplària i canals de 48 mm d'amplària, 1 placa estàndard (A) de 15 mm de gruix en cada cara, fixades mecànicament i aïllament de plaques de llana mineral de vidre de resistència tèrmica &gt;= 1,026 m².K/W.Formació de sostre tancament pati nous accessos 02D83 i 01D73 sota plataforma (veure capítol Altres). S'inclouran tots els remats i tapats de forats per a garantir un bon aïllament respecte les estances veïnes.</t>
  </si>
  <si>
    <t>O.2.3</t>
  </si>
  <si>
    <t>O.2.4</t>
  </si>
  <si>
    <t xml:space="preserve">ut.Subministrament i col·locació de porta tallafocs d'acer galvanitzat homologada, EI2 60-c5, de dues fulles, 1300x2000 mm de llum i altura de pas, acabat lacat en color blanc, amb finestreta i amb tancaportes per a ús moderat.
</t>
  </si>
  <si>
    <t>p.a.Partida alçada per remats de Trespa d'igual característica a l'instal·lat pel remat del forat pels nous accessos als laboratoris P1D73 i P2D83.</t>
  </si>
  <si>
    <t>ut.Formació i instal·lació de plataforma sobre pati existent per accés portes 01D73 i 02D83. Composada per:
- Instal·lació IPN 120 (4 unitats per plataforma)
- Cartel·les subjectes a formigó.  
- Xapa punta de diamant de 4 mm de gruix.
S'inclourà la pintura antioxidant d'imprimació de les IPN.</t>
  </si>
  <si>
    <t>ut. Vinil Transparent a color vinil quadrat semi transparent de color RAL- equivalent a NCS S3020-B10G en cada una de les portes amb un total de 19 unitats de mides aproximades 20 x 20 cm.</t>
  </si>
  <si>
    <t>O.2.3B</t>
  </si>
  <si>
    <t>O.1.6</t>
  </si>
  <si>
    <t>m².Cel ras continu de plaques de guix laminat tipus estàndard (A), per a revestir, de 12,5 mm de gruix i vora afinada (BA), amb entramat estructura senzilla d'acer galvanitzat format per perfils col·locats cada 600 mm fixats al sostre mitjançant vareta de suspensió cada 1,2 m , per a una alçària de cel ras de 4 m com a màxim a l'espai CLP1D72. S'inclouen 6 registres per accés al cel-ras.</t>
  </si>
  <si>
    <t>O.3.6</t>
  </si>
  <si>
    <t xml:space="preserve">ut.Subministrament i col·locació de porta de pas cega corredera embeguda dins envà pladur, d'una fulla de 250x82,5x3,5 cm, de tauler aglomerat directe, envernissada en taller, de pi país, model amb motllura recta; bastiment de base de pi país de 90x35 mm; galzes de MDF, amb rexapat de fusta, de pi país de 90x20 mm; tapajunts de MDF, amb rexapat de fusta, de pi país de 70x10 mm; amb ferraments de penjar i de tanca. S'inclourà tirador amb pany de mateixes característiques que la maneta de la mampara LINE. 
</t>
  </si>
  <si>
    <t xml:space="preserve">ut.Subministrament i col·locació de porta de pas corredera cega embeguda dins envà pladur, d'una fulla de 250x120x3,5 cm, de tauler aglomerat directe, envernissada en taller, de pi país, model amb motllura recta; bastiment de base de pi país de 90x35 mm; galzes de MDF, amb rexapat de fusta, de pi país de 90x20 mm; tapajunts de MDF, amb rexapat de fusta, de pi país de 70x10 mm; amb ferraments de penjar i de tanca. S'inclourà tirador amb pany de mateixes característiques que la maneta de la mampara LINE.
</t>
  </si>
  <si>
    <t>m².Envà de plaques de guix laminat format per estructura doble reforçada en H amb perfileria de planxa d'acer galvanitzat, amb un gruix total de l'envà de 165 mm, muntants cada 400 mm de 70 mm d'amplària i canals de 70 mm d'amplària, 1 placa estàndard (A) de 12.5 mm de gruix en cada cara, fixades mecànicament i aïllament de plaques de llana mineral de roca de resistència tèrmica &gt;= 1,622 m2.K/W. Parets divisòries segons plànol de projecte. Les parets divisòries s'hauran d'adaptar el pas de conductes en el tram comprès entre els 3,15 m i 4,12 m d'alçada. S'inclouran tots els remats i tapats de forats per a garantir un bon aïllament respecte les estances veïnes.</t>
  </si>
  <si>
    <t xml:space="preserve">m². Pintat de paviment de resines monocapa existent amb revestiment de resines epoxi, format per dos components: un enduridor i una resina, que cal barrejar abans de l'aplicació. Seca per reacció química dels dos components, amb una capa segelladora i dues d'acabat. Prèviament al pintat caldrà la realització d'un escatat previ, una posterior aspiració, empolvorat amb quars i el segellat amb epoxi a l’aigua. </t>
  </si>
  <si>
    <t>m². Pintat de parament horitzontal de guix amb pintura plàstica acabat llis.</t>
  </si>
  <si>
    <t>m².Envà de plaques de guix laminat format per estructura doble reforçada en H amb perfileria de planxa d'acer galvanitzat, amb un gruix total de l'envà de 126 mm, muntants cada 400 mm de 48 mm d'amplària i canals de 48 mm d'amplària, 1 placa estàndard (A) de 15 mm de gruix en cada cara, fixades mecànicament i aïllament de plaques de llana mineral de vidre de resistència tèrmica &gt;= 1,026 m².K/W. Envans que composen les particions verticals dels espais en CLP1D72.</t>
  </si>
  <si>
    <t>m².Enderroc de parament de bloc de formigó, amb mitjans manuals i càrrega manual de runa sobre camió o contenidor, per formació nous accessos  01D73, 02D83, 02CD76, 02CD81 i 02CD82.</t>
  </si>
  <si>
    <t>SEGURETAT I SALUT(2%)</t>
  </si>
  <si>
    <t>CONTROL QUALITAT (1%)</t>
  </si>
  <si>
    <t>DESPESES GENERALS (13%)</t>
  </si>
  <si>
    <t>BENEFICI INDUSTRIAL (6%)</t>
  </si>
  <si>
    <t>IVA no inclòs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</si>
</sst>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11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rgb="FFFF0000"/>
      <name val="Arial"/>
      <family val="2"/>
    </font>
    <font>
      <b/>
      <sz val="11"/>
      <color theme="1"/>
      <name val="Arial"/>
      <family val="2"/>
    </font>
    <font>
      <b/>
      <sz val="11"/>
      <color rgb="FF000000"/>
      <name val="Arial"/>
      <family val="2"/>
    </font>
    <font>
      <sz val="11"/>
      <color theme="3" tint="-0.499984740745262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u/>
      <sz val="11"/>
      <color theme="1"/>
      <name val="Arial"/>
      <family val="2"/>
    </font>
    <font>
      <sz val="11"/>
      <name val="Arial"/>
      <family val="2"/>
    </font>
    <font>
      <sz val="12"/>
      <color theme="3" tint="-0.49998474074526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99"/>
        <bgColor rgb="FF000000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-0.249977111117893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07">
    <xf numFmtId="0" fontId="0" fillId="0" borderId="0" xfId="0"/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 wrapText="1"/>
    </xf>
    <xf numFmtId="0" fontId="3" fillId="3" borderId="0" xfId="0" applyFont="1" applyFill="1" applyBorder="1" applyAlignment="1">
      <alignment horizontal="left" vertical="top" wrapText="1"/>
    </xf>
    <xf numFmtId="0" fontId="3" fillId="4" borderId="4" xfId="0" applyFont="1" applyFill="1" applyBorder="1" applyAlignment="1">
      <alignment horizontal="left" vertical="top" wrapText="1"/>
    </xf>
    <xf numFmtId="0" fontId="1" fillId="0" borderId="6" xfId="0" applyFont="1" applyFill="1" applyBorder="1" applyAlignment="1">
      <alignment horizontal="left" vertical="top" wrapText="1"/>
    </xf>
    <xf numFmtId="2" fontId="1" fillId="0" borderId="7" xfId="0" applyNumberFormat="1" applyFont="1" applyFill="1" applyBorder="1" applyAlignment="1">
      <alignment horizontal="left" vertical="top" wrapText="1"/>
    </xf>
    <xf numFmtId="44" fontId="1" fillId="0" borderId="6" xfId="1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left" vertical="top" wrapText="1"/>
    </xf>
    <xf numFmtId="44" fontId="1" fillId="0" borderId="1" xfId="1" applyFont="1" applyFill="1" applyBorder="1" applyAlignment="1">
      <alignment horizontal="left" vertical="top" wrapText="1"/>
    </xf>
    <xf numFmtId="0" fontId="6" fillId="3" borderId="4" xfId="0" applyFont="1" applyFill="1" applyBorder="1" applyAlignment="1">
      <alignment horizontal="left" vertical="top" wrapText="1"/>
    </xf>
    <xf numFmtId="2" fontId="7" fillId="3" borderId="0" xfId="1" applyNumberFormat="1" applyFont="1" applyFill="1" applyBorder="1" applyAlignment="1" applyProtection="1">
      <alignment horizontal="right" vertical="top" wrapText="1"/>
      <protection hidden="1"/>
    </xf>
    <xf numFmtId="2" fontId="6" fillId="3" borderId="4" xfId="0" applyNumberFormat="1" applyFont="1" applyFill="1" applyBorder="1" applyAlignment="1">
      <alignment horizontal="left" vertical="top" wrapText="1"/>
    </xf>
    <xf numFmtId="44" fontId="6" fillId="3" borderId="1" xfId="1" applyFont="1" applyFill="1" applyBorder="1" applyAlignment="1">
      <alignment horizontal="left" vertical="top" wrapText="1"/>
    </xf>
    <xf numFmtId="0" fontId="6" fillId="4" borderId="4" xfId="0" applyFont="1" applyFill="1" applyBorder="1" applyAlignment="1">
      <alignment horizontal="left" vertical="top" wrapText="1"/>
    </xf>
    <xf numFmtId="2" fontId="6" fillId="4" borderId="4" xfId="0" applyNumberFormat="1" applyFont="1" applyFill="1" applyBorder="1" applyAlignment="1">
      <alignment horizontal="left" vertical="top" wrapText="1"/>
    </xf>
    <xf numFmtId="0" fontId="1" fillId="0" borderId="5" xfId="0" applyFont="1" applyFill="1" applyBorder="1" applyAlignment="1">
      <alignment horizontal="left" vertical="top" wrapText="1"/>
    </xf>
    <xf numFmtId="2" fontId="1" fillId="0" borderId="2" xfId="0" applyNumberFormat="1" applyFont="1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left" vertical="top" wrapText="1"/>
    </xf>
    <xf numFmtId="44" fontId="1" fillId="0" borderId="2" xfId="1" applyFont="1" applyFill="1" applyBorder="1" applyAlignment="1">
      <alignment horizontal="left" vertical="top" wrapText="1"/>
    </xf>
    <xf numFmtId="0" fontId="6" fillId="3" borderId="1" xfId="0" applyFont="1" applyFill="1" applyBorder="1" applyAlignment="1">
      <alignment horizontal="left" vertical="top" wrapText="1"/>
    </xf>
    <xf numFmtId="2" fontId="6" fillId="3" borderId="1" xfId="0" applyNumberFormat="1" applyFont="1" applyFill="1" applyBorder="1" applyAlignment="1">
      <alignment horizontal="left" vertical="top" wrapText="1"/>
    </xf>
    <xf numFmtId="0" fontId="6" fillId="5" borderId="4" xfId="0" applyFont="1" applyFill="1" applyBorder="1" applyAlignment="1">
      <alignment horizontal="left" vertical="top" wrapText="1"/>
    </xf>
    <xf numFmtId="44" fontId="9" fillId="0" borderId="2" xfId="1" applyFont="1" applyFill="1" applyBorder="1" applyAlignment="1">
      <alignment horizontal="left" vertical="top" wrapText="1"/>
    </xf>
    <xf numFmtId="44" fontId="1" fillId="0" borderId="5" xfId="1" applyFont="1" applyFill="1" applyBorder="1" applyAlignment="1">
      <alignment horizontal="left" vertical="top" wrapText="1"/>
    </xf>
    <xf numFmtId="0" fontId="1" fillId="4" borderId="3" xfId="0" applyFont="1" applyFill="1" applyBorder="1" applyAlignment="1">
      <alignment horizontal="left" vertical="top" wrapText="1"/>
    </xf>
    <xf numFmtId="2" fontId="1" fillId="4" borderId="4" xfId="1" applyNumberFormat="1" applyFont="1" applyFill="1" applyBorder="1" applyAlignment="1">
      <alignment horizontal="left" vertical="top" wrapText="1"/>
    </xf>
    <xf numFmtId="0" fontId="1" fillId="4" borderId="4" xfId="0" applyFont="1" applyFill="1" applyBorder="1" applyAlignment="1">
      <alignment horizontal="left" vertical="top" wrapText="1"/>
    </xf>
    <xf numFmtId="44" fontId="1" fillId="4" borderId="4" xfId="1" applyFont="1" applyFill="1" applyBorder="1" applyAlignment="1">
      <alignment horizontal="left" vertical="top" wrapText="1"/>
    </xf>
    <xf numFmtId="0" fontId="3" fillId="3" borderId="8" xfId="0" applyFont="1" applyFill="1" applyBorder="1" applyAlignment="1">
      <alignment horizontal="left" vertical="top" wrapText="1"/>
    </xf>
    <xf numFmtId="2" fontId="3" fillId="3" borderId="9" xfId="0" applyNumberFormat="1" applyFont="1" applyFill="1" applyBorder="1" applyAlignment="1">
      <alignment horizontal="left" vertical="top" wrapText="1"/>
    </xf>
    <xf numFmtId="0" fontId="3" fillId="3" borderId="9" xfId="0" applyFont="1" applyFill="1" applyBorder="1" applyAlignment="1">
      <alignment horizontal="left" vertical="top" wrapText="1"/>
    </xf>
    <xf numFmtId="44" fontId="3" fillId="3" borderId="9" xfId="1" applyFont="1" applyFill="1" applyBorder="1" applyAlignment="1">
      <alignment horizontal="left" vertical="top" wrapText="1"/>
    </xf>
    <xf numFmtId="44" fontId="3" fillId="3" borderId="10" xfId="1" applyFont="1" applyFill="1" applyBorder="1" applyAlignment="1">
      <alignment horizontal="left" vertical="top" wrapText="1"/>
    </xf>
    <xf numFmtId="0" fontId="1" fillId="0" borderId="0" xfId="0" applyNumberFormat="1" applyFont="1" applyAlignment="1">
      <alignment vertical="top"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right" wrapText="1"/>
    </xf>
    <xf numFmtId="2" fontId="5" fillId="0" borderId="2" xfId="0" applyNumberFormat="1" applyFont="1" applyBorder="1" applyAlignment="1">
      <alignment vertical="top" wrapText="1"/>
    </xf>
    <xf numFmtId="2" fontId="5" fillId="0" borderId="2" xfId="0" applyNumberFormat="1" applyFont="1" applyBorder="1" applyAlignment="1">
      <alignment horizontal="right" vertical="top" wrapText="1"/>
    </xf>
    <xf numFmtId="0" fontId="0" fillId="0" borderId="2" xfId="0" applyBorder="1" applyAlignment="1">
      <alignment horizontal="left" vertical="top" wrapText="1"/>
    </xf>
    <xf numFmtId="2" fontId="5" fillId="0" borderId="2" xfId="0" applyNumberFormat="1" applyFont="1" applyFill="1" applyBorder="1" applyAlignment="1">
      <alignment vertical="top" wrapText="1"/>
    </xf>
    <xf numFmtId="0" fontId="0" fillId="0" borderId="4" xfId="0" applyFont="1" applyFill="1" applyBorder="1" applyAlignment="1">
      <alignment horizontal="left" vertical="top" wrapText="1"/>
    </xf>
    <xf numFmtId="0" fontId="0" fillId="0" borderId="2" xfId="0" applyFont="1" applyFill="1" applyBorder="1" applyAlignment="1">
      <alignment horizontal="left" vertical="top" wrapText="1"/>
    </xf>
    <xf numFmtId="0" fontId="0" fillId="0" borderId="6" xfId="0" applyFont="1" applyFill="1" applyBorder="1" applyAlignment="1">
      <alignment horizontal="left" vertical="top" wrapText="1"/>
    </xf>
    <xf numFmtId="0" fontId="0" fillId="0" borderId="1" xfId="0" applyFont="1" applyFill="1" applyBorder="1" applyAlignment="1">
      <alignment horizontal="left" vertical="top" wrapText="1"/>
    </xf>
    <xf numFmtId="4" fontId="10" fillId="0" borderId="2" xfId="1" applyNumberFormat="1" applyFont="1" applyFill="1" applyBorder="1" applyAlignment="1" applyProtection="1">
      <alignment horizontal="right" vertical="top" wrapText="1"/>
      <protection hidden="1"/>
    </xf>
    <xf numFmtId="2" fontId="5" fillId="0" borderId="2" xfId="0" applyNumberFormat="1" applyFont="1" applyFill="1" applyBorder="1" applyAlignment="1">
      <alignment horizontal="right" vertical="top" wrapText="1"/>
    </xf>
    <xf numFmtId="4" fontId="5" fillId="0" borderId="2" xfId="1" applyNumberFormat="1" applyFont="1" applyFill="1" applyBorder="1" applyAlignment="1" applyProtection="1">
      <alignment horizontal="right" vertical="top" wrapText="1"/>
      <protection hidden="1"/>
    </xf>
    <xf numFmtId="0" fontId="0" fillId="0" borderId="5" xfId="0" applyFont="1" applyFill="1" applyBorder="1" applyAlignment="1">
      <alignment horizontal="left" vertical="top" wrapText="1"/>
    </xf>
    <xf numFmtId="44" fontId="3" fillId="0" borderId="11" xfId="1" applyFont="1" applyFill="1" applyBorder="1" applyAlignment="1">
      <alignment horizontal="left" vertical="top" wrapText="1"/>
    </xf>
    <xf numFmtId="2" fontId="1" fillId="0" borderId="12" xfId="1" applyNumberFormat="1" applyFont="1" applyFill="1" applyBorder="1" applyAlignment="1">
      <alignment vertical="top" wrapText="1"/>
    </xf>
    <xf numFmtId="44" fontId="1" fillId="0" borderId="12" xfId="1" applyFont="1" applyFill="1" applyBorder="1" applyAlignment="1">
      <alignment horizontal="left" vertical="top" wrapText="1"/>
    </xf>
    <xf numFmtId="44" fontId="1" fillId="0" borderId="12" xfId="1" applyFont="1" applyFill="1" applyBorder="1" applyAlignment="1">
      <alignment vertical="top" wrapText="1"/>
    </xf>
    <xf numFmtId="44" fontId="1" fillId="0" borderId="13" xfId="1" applyFont="1" applyFill="1" applyBorder="1" applyAlignment="1">
      <alignment vertical="top" wrapText="1"/>
    </xf>
    <xf numFmtId="44" fontId="3" fillId="0" borderId="14" xfId="1" applyFont="1" applyFill="1" applyBorder="1" applyAlignment="1">
      <alignment horizontal="left" vertical="top" wrapText="1"/>
    </xf>
    <xf numFmtId="2" fontId="1" fillId="0" borderId="0" xfId="1" applyNumberFormat="1" applyFont="1" applyFill="1" applyBorder="1" applyAlignment="1">
      <alignment vertical="top" wrapText="1"/>
    </xf>
    <xf numFmtId="44" fontId="1" fillId="0" borderId="0" xfId="1" applyFont="1" applyFill="1" applyBorder="1" applyAlignment="1">
      <alignment horizontal="left" vertical="top" wrapText="1"/>
    </xf>
    <xf numFmtId="44" fontId="1" fillId="0" borderId="0" xfId="1" applyFont="1" applyFill="1" applyBorder="1" applyAlignment="1">
      <alignment vertical="top" wrapText="1"/>
    </xf>
    <xf numFmtId="44" fontId="1" fillId="0" borderId="15" xfId="1" applyFont="1" applyFill="1" applyBorder="1" applyAlignment="1">
      <alignment vertical="top" wrapText="1"/>
    </xf>
    <xf numFmtId="44" fontId="6" fillId="0" borderId="14" xfId="1" applyFont="1" applyFill="1" applyBorder="1" applyAlignment="1">
      <alignment horizontal="left" vertical="top" wrapText="1"/>
    </xf>
    <xf numFmtId="44" fontId="6" fillId="0" borderId="16" xfId="1" applyFont="1" applyFill="1" applyBorder="1" applyAlignment="1">
      <alignment horizontal="left" vertical="top" wrapText="1"/>
    </xf>
    <xf numFmtId="2" fontId="1" fillId="0" borderId="17" xfId="1" applyNumberFormat="1" applyFont="1" applyFill="1" applyBorder="1" applyAlignment="1">
      <alignment vertical="top" wrapText="1"/>
    </xf>
    <xf numFmtId="44" fontId="1" fillId="0" borderId="17" xfId="1" applyFont="1" applyFill="1" applyBorder="1" applyAlignment="1">
      <alignment horizontal="left" vertical="top" wrapText="1"/>
    </xf>
    <xf numFmtId="44" fontId="1" fillId="0" borderId="17" xfId="1" applyFont="1" applyFill="1" applyBorder="1" applyAlignment="1">
      <alignment vertical="top" wrapText="1"/>
    </xf>
    <xf numFmtId="44" fontId="1" fillId="0" borderId="18" xfId="1" applyFont="1" applyFill="1" applyBorder="1" applyAlignment="1">
      <alignment vertical="top" wrapText="1"/>
    </xf>
    <xf numFmtId="44" fontId="0" fillId="0" borderId="0" xfId="0" applyNumberFormat="1"/>
    <xf numFmtId="2" fontId="5" fillId="0" borderId="0" xfId="0" applyNumberFormat="1" applyFont="1" applyFill="1" applyBorder="1" applyAlignment="1">
      <alignment vertical="top" wrapText="1"/>
    </xf>
    <xf numFmtId="4" fontId="10" fillId="0" borderId="0" xfId="1" applyNumberFormat="1" applyFont="1" applyFill="1" applyBorder="1" applyAlignment="1" applyProtection="1">
      <alignment horizontal="right" vertical="top" wrapText="1"/>
      <protection hidden="1"/>
    </xf>
    <xf numFmtId="2" fontId="5" fillId="0" borderId="0" xfId="0" applyNumberFormat="1" applyFont="1" applyFill="1" applyBorder="1" applyAlignment="1">
      <alignment horizontal="right" vertical="top" wrapText="1"/>
    </xf>
    <xf numFmtId="4" fontId="5" fillId="0" borderId="0" xfId="1" applyNumberFormat="1" applyFont="1" applyFill="1" applyBorder="1" applyAlignment="1" applyProtection="1">
      <alignment horizontal="right" vertical="top" wrapText="1"/>
      <protection hidden="1"/>
    </xf>
    <xf numFmtId="2" fontId="1" fillId="3" borderId="0" xfId="0" applyNumberFormat="1" applyFont="1" applyFill="1" applyBorder="1" applyAlignment="1">
      <alignment vertical="top" wrapText="1"/>
    </xf>
    <xf numFmtId="0" fontId="0" fillId="0" borderId="0" xfId="0" applyFill="1" applyBorder="1"/>
    <xf numFmtId="0" fontId="1" fillId="0" borderId="0" xfId="0" applyNumberFormat="1" applyFont="1" applyFill="1" applyBorder="1" applyAlignment="1">
      <alignment vertical="top" wrapText="1"/>
    </xf>
    <xf numFmtId="0" fontId="3" fillId="0" borderId="0" xfId="0" applyFont="1" applyFill="1" applyBorder="1" applyAlignment="1">
      <alignment horizontal="right" vertical="top" wrapText="1"/>
    </xf>
    <xf numFmtId="0" fontId="3" fillId="0" borderId="0" xfId="0" applyFont="1" applyFill="1" applyBorder="1" applyAlignment="1">
      <alignment horizontal="left" vertical="top" wrapText="1"/>
    </xf>
    <xf numFmtId="2" fontId="7" fillId="0" borderId="0" xfId="1" applyNumberFormat="1" applyFont="1" applyFill="1" applyBorder="1" applyAlignment="1" applyProtection="1">
      <alignment horizontal="right" vertical="top" wrapText="1"/>
      <protection hidden="1"/>
    </xf>
    <xf numFmtId="2" fontId="6" fillId="0" borderId="0" xfId="0" applyNumberFormat="1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2" fontId="1" fillId="0" borderId="0" xfId="0" applyNumberFormat="1" applyFont="1" applyFill="1" applyBorder="1" applyAlignment="1">
      <alignment vertical="top" wrapText="1"/>
    </xf>
    <xf numFmtId="2" fontId="1" fillId="0" borderId="0" xfId="1" applyNumberFormat="1" applyFont="1" applyFill="1" applyBorder="1" applyAlignment="1">
      <alignment horizontal="left" vertical="top" wrapText="1"/>
    </xf>
    <xf numFmtId="2" fontId="3" fillId="0" borderId="0" xfId="0" applyNumberFormat="1" applyFont="1" applyFill="1" applyBorder="1" applyAlignment="1">
      <alignment horizontal="left" vertical="top" wrapText="1"/>
    </xf>
    <xf numFmtId="0" fontId="3" fillId="2" borderId="19" xfId="0" applyFont="1" applyFill="1" applyBorder="1" applyAlignment="1">
      <alignment horizontal="right" vertical="top" wrapText="1"/>
    </xf>
    <xf numFmtId="0" fontId="3" fillId="2" borderId="20" xfId="0" applyFont="1" applyFill="1" applyBorder="1" applyAlignment="1">
      <alignment horizontal="left" vertical="top" wrapText="1"/>
    </xf>
    <xf numFmtId="0" fontId="3" fillId="2" borderId="20" xfId="0" applyFont="1" applyFill="1" applyBorder="1" applyAlignment="1">
      <alignment horizontal="right" vertical="top" wrapText="1"/>
    </xf>
    <xf numFmtId="0" fontId="3" fillId="2" borderId="21" xfId="0" applyFont="1" applyFill="1" applyBorder="1" applyAlignment="1">
      <alignment horizontal="left" vertical="top" wrapText="1"/>
    </xf>
    <xf numFmtId="0" fontId="3" fillId="3" borderId="14" xfId="0" applyFont="1" applyFill="1" applyBorder="1" applyAlignment="1">
      <alignment horizontal="right" vertical="top" wrapText="1"/>
    </xf>
    <xf numFmtId="0" fontId="3" fillId="3" borderId="15" xfId="0" applyFont="1" applyFill="1" applyBorder="1" applyAlignment="1">
      <alignment horizontal="left" vertical="top" wrapText="1"/>
    </xf>
    <xf numFmtId="0" fontId="3" fillId="4" borderId="22" xfId="0" applyFont="1" applyFill="1" applyBorder="1" applyAlignment="1">
      <alignment horizontal="right" vertical="top" wrapText="1"/>
    </xf>
    <xf numFmtId="0" fontId="3" fillId="4" borderId="23" xfId="0" applyFont="1" applyFill="1" applyBorder="1" applyAlignment="1">
      <alignment horizontal="left" vertical="top" wrapText="1"/>
    </xf>
    <xf numFmtId="0" fontId="3" fillId="3" borderId="24" xfId="0" applyFont="1" applyFill="1" applyBorder="1" applyAlignment="1">
      <alignment horizontal="right" vertical="top" wrapText="1"/>
    </xf>
    <xf numFmtId="44" fontId="1" fillId="0" borderId="25" xfId="1" applyFont="1" applyFill="1" applyBorder="1" applyAlignment="1">
      <alignment horizontal="left" vertical="top" wrapText="1"/>
    </xf>
    <xf numFmtId="0" fontId="6" fillId="3" borderId="22" xfId="0" applyFont="1" applyFill="1" applyBorder="1" applyAlignment="1">
      <alignment horizontal="right" vertical="top" wrapText="1"/>
    </xf>
    <xf numFmtId="44" fontId="6" fillId="3" borderId="26" xfId="1" applyFont="1" applyFill="1" applyBorder="1" applyAlignment="1">
      <alignment horizontal="left" vertical="top" wrapText="1"/>
    </xf>
    <xf numFmtId="0" fontId="6" fillId="4" borderId="22" xfId="0" applyFont="1" applyFill="1" applyBorder="1" applyAlignment="1">
      <alignment horizontal="right" vertical="top" wrapText="1"/>
    </xf>
    <xf numFmtId="0" fontId="6" fillId="4" borderId="23" xfId="0" applyFont="1" applyFill="1" applyBorder="1" applyAlignment="1">
      <alignment horizontal="left" vertical="top" wrapText="1"/>
    </xf>
    <xf numFmtId="0" fontId="1" fillId="3" borderId="24" xfId="0" applyFont="1" applyFill="1" applyBorder="1" applyAlignment="1">
      <alignment horizontal="right" vertical="top" wrapText="1"/>
    </xf>
    <xf numFmtId="0" fontId="0" fillId="3" borderId="24" xfId="0" applyFont="1" applyFill="1" applyBorder="1" applyAlignment="1">
      <alignment horizontal="right" vertical="top" wrapText="1"/>
    </xf>
    <xf numFmtId="0" fontId="6" fillId="5" borderId="22" xfId="0" applyFont="1" applyFill="1" applyBorder="1" applyAlignment="1">
      <alignment horizontal="right" vertical="top" wrapText="1"/>
    </xf>
    <xf numFmtId="0" fontId="6" fillId="5" borderId="23" xfId="0" applyFont="1" applyFill="1" applyBorder="1" applyAlignment="1">
      <alignment horizontal="left" vertical="top" wrapText="1"/>
    </xf>
    <xf numFmtId="44" fontId="1" fillId="0" borderId="27" xfId="1" applyFont="1" applyFill="1" applyBorder="1" applyAlignment="1">
      <alignment horizontal="left" vertical="top" wrapText="1"/>
    </xf>
    <xf numFmtId="0" fontId="6" fillId="3" borderId="28" xfId="0" applyFont="1" applyFill="1" applyBorder="1" applyAlignment="1">
      <alignment horizontal="right" vertical="top" wrapText="1"/>
    </xf>
    <xf numFmtId="44" fontId="1" fillId="0" borderId="26" xfId="1" applyFont="1" applyFill="1" applyBorder="1" applyAlignment="1">
      <alignment horizontal="left" vertical="top" wrapText="1"/>
    </xf>
    <xf numFmtId="0" fontId="1" fillId="4" borderId="22" xfId="0" applyFont="1" applyFill="1" applyBorder="1" applyAlignment="1">
      <alignment horizontal="left" vertical="top" wrapText="1"/>
    </xf>
    <xf numFmtId="44" fontId="1" fillId="4" borderId="23" xfId="1" applyFont="1" applyFill="1" applyBorder="1" applyAlignment="1">
      <alignment horizontal="left" vertical="top" wrapText="1"/>
    </xf>
    <xf numFmtId="0" fontId="1" fillId="6" borderId="14" xfId="0" applyFont="1" applyFill="1" applyBorder="1" applyAlignment="1">
      <alignment horizontal="right" vertical="top" wrapText="1"/>
    </xf>
    <xf numFmtId="0" fontId="4" fillId="0" borderId="0" xfId="0" applyFont="1" applyFill="1" applyBorder="1" applyAlignment="1">
      <alignment horizontal="left" wrapText="1"/>
    </xf>
    <xf numFmtId="0" fontId="0" fillId="0" borderId="0" xfId="0" applyAlignment="1">
      <alignment horizontal="right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1847850</xdr:colOff>
      <xdr:row>4</xdr:row>
      <xdr:rowOff>280887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04F1390-2F20-48B1-A2A6-C031A73D5E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371725" cy="10047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87B93E-02D8-4243-8059-CBB921D590A8}">
  <sheetPr>
    <pageSetUpPr fitToPage="1"/>
  </sheetPr>
  <dimension ref="A1:J54"/>
  <sheetViews>
    <sheetView tabSelected="1" topLeftCell="A37" zoomScaleNormal="100" workbookViewId="0">
      <selection activeCell="K48" sqref="K48"/>
    </sheetView>
  </sheetViews>
  <sheetFormatPr baseColWidth="10" defaultRowHeight="14.25" x14ac:dyDescent="0.2"/>
  <cols>
    <col min="1" max="1" width="6.875" customWidth="1"/>
    <col min="2" max="2" width="73.25" customWidth="1"/>
    <col min="6" max="6" width="15.25" customWidth="1"/>
    <col min="8" max="8" width="12.625" bestFit="1" customWidth="1"/>
  </cols>
  <sheetData>
    <row r="1" spans="1:10" x14ac:dyDescent="0.2">
      <c r="A1" s="2"/>
      <c r="B1" s="1"/>
      <c r="C1" s="34"/>
      <c r="D1" s="35"/>
      <c r="E1" s="36"/>
      <c r="F1" s="36"/>
      <c r="J1" s="34"/>
    </row>
    <row r="2" spans="1:10" x14ac:dyDescent="0.2">
      <c r="A2" s="2"/>
      <c r="B2" s="1"/>
      <c r="C2" s="34"/>
      <c r="D2" s="1"/>
      <c r="E2" s="1"/>
      <c r="F2" s="1"/>
      <c r="I2" s="71"/>
      <c r="J2" s="72"/>
    </row>
    <row r="3" spans="1:10" x14ac:dyDescent="0.2">
      <c r="A3" s="2"/>
      <c r="B3" s="1"/>
      <c r="C3" s="34"/>
      <c r="D3" s="1"/>
      <c r="E3" s="1"/>
      <c r="F3" s="1"/>
      <c r="I3" s="71"/>
      <c r="J3" s="72"/>
    </row>
    <row r="4" spans="1:10" x14ac:dyDescent="0.2">
      <c r="A4" s="2"/>
      <c r="B4" s="1"/>
      <c r="C4" s="34"/>
      <c r="D4" s="1"/>
      <c r="E4" s="1"/>
      <c r="F4" s="1"/>
      <c r="I4" s="71"/>
      <c r="J4" s="72"/>
    </row>
    <row r="5" spans="1:10" ht="38.25" customHeight="1" thickBot="1" x14ac:dyDescent="0.3">
      <c r="A5" s="105" t="s">
        <v>56</v>
      </c>
      <c r="B5" s="105"/>
      <c r="C5" s="105"/>
      <c r="D5" s="105"/>
      <c r="E5" s="105"/>
      <c r="F5" s="105"/>
      <c r="I5" s="71"/>
      <c r="J5" s="71"/>
    </row>
    <row r="6" spans="1:10" ht="15" x14ac:dyDescent="0.2">
      <c r="A6" s="81"/>
      <c r="B6" s="82" t="s">
        <v>0</v>
      </c>
      <c r="C6" s="83" t="s">
        <v>1</v>
      </c>
      <c r="D6" s="82" t="s">
        <v>2</v>
      </c>
      <c r="E6" s="82" t="s">
        <v>3</v>
      </c>
      <c r="F6" s="84" t="s">
        <v>4</v>
      </c>
      <c r="I6" s="71"/>
      <c r="J6" s="73"/>
    </row>
    <row r="7" spans="1:10" ht="18.75" customHeight="1" x14ac:dyDescent="0.2">
      <c r="A7" s="85"/>
      <c r="B7" s="3" t="s">
        <v>5</v>
      </c>
      <c r="C7" s="3"/>
      <c r="D7" s="3"/>
      <c r="E7" s="3"/>
      <c r="F7" s="86"/>
      <c r="I7" s="71"/>
      <c r="J7" s="74"/>
    </row>
    <row r="8" spans="1:10" ht="17.25" customHeight="1" x14ac:dyDescent="0.2">
      <c r="A8" s="87" t="s">
        <v>6</v>
      </c>
      <c r="B8" s="4" t="s">
        <v>7</v>
      </c>
      <c r="C8" s="4"/>
      <c r="D8" s="4"/>
      <c r="E8" s="4"/>
      <c r="F8" s="88"/>
      <c r="I8" s="71"/>
      <c r="J8" s="74"/>
    </row>
    <row r="9" spans="1:10" ht="48.75" customHeight="1" x14ac:dyDescent="0.2">
      <c r="A9" s="89" t="s">
        <v>8</v>
      </c>
      <c r="B9" s="43" t="s">
        <v>77</v>
      </c>
      <c r="C9" s="37">
        <v>22.7226</v>
      </c>
      <c r="D9" s="6" t="s">
        <v>9</v>
      </c>
      <c r="E9" s="7"/>
      <c r="F9" s="90"/>
      <c r="I9" s="71"/>
      <c r="J9" s="66"/>
    </row>
    <row r="10" spans="1:10" ht="36" customHeight="1" x14ac:dyDescent="0.2">
      <c r="A10" s="89" t="s">
        <v>10</v>
      </c>
      <c r="B10" s="8" t="s">
        <v>11</v>
      </c>
      <c r="C10" s="37">
        <v>22.7226</v>
      </c>
      <c r="D10" s="6" t="s">
        <v>9</v>
      </c>
      <c r="E10" s="9"/>
      <c r="F10" s="90"/>
      <c r="I10" s="71"/>
      <c r="J10" s="66"/>
    </row>
    <row r="11" spans="1:10" ht="27.75" customHeight="1" x14ac:dyDescent="0.2">
      <c r="A11" s="89" t="s">
        <v>57</v>
      </c>
      <c r="B11" s="44" t="s">
        <v>58</v>
      </c>
      <c r="C11" s="37">
        <v>3.01</v>
      </c>
      <c r="D11" s="6" t="s">
        <v>9</v>
      </c>
      <c r="E11" s="9"/>
      <c r="F11" s="90"/>
      <c r="I11" s="71"/>
      <c r="J11" s="66"/>
    </row>
    <row r="12" spans="1:10" ht="15.75" customHeight="1" x14ac:dyDescent="0.2">
      <c r="A12" s="91"/>
      <c r="B12" s="10" t="s">
        <v>12</v>
      </c>
      <c r="C12" s="11"/>
      <c r="D12" s="12"/>
      <c r="E12" s="13"/>
      <c r="F12" s="92">
        <f>SUM(F9:F11)</f>
        <v>0</v>
      </c>
      <c r="I12" s="71"/>
      <c r="J12" s="75"/>
    </row>
    <row r="13" spans="1:10" ht="17.25" customHeight="1" x14ac:dyDescent="0.2">
      <c r="A13" s="93" t="s">
        <v>13</v>
      </c>
      <c r="B13" s="14" t="s">
        <v>14</v>
      </c>
      <c r="C13" s="15"/>
      <c r="D13" s="14"/>
      <c r="E13" s="14"/>
      <c r="F13" s="94"/>
      <c r="I13" s="71"/>
      <c r="J13" s="76"/>
    </row>
    <row r="14" spans="1:10" ht="117.75" customHeight="1" x14ac:dyDescent="0.2">
      <c r="A14" s="95" t="s">
        <v>15</v>
      </c>
      <c r="B14" s="5" t="s">
        <v>73</v>
      </c>
      <c r="C14" s="38">
        <v>335.79</v>
      </c>
      <c r="D14" s="6" t="s">
        <v>9</v>
      </c>
      <c r="E14" s="7"/>
      <c r="F14" s="90"/>
      <c r="I14" s="71"/>
      <c r="J14" s="68"/>
    </row>
    <row r="15" spans="1:10" ht="93.75" customHeight="1" x14ac:dyDescent="0.2">
      <c r="A15" s="95" t="s">
        <v>16</v>
      </c>
      <c r="B15" s="43" t="s">
        <v>76</v>
      </c>
      <c r="C15" s="37">
        <v>29.29</v>
      </c>
      <c r="D15" s="6" t="s">
        <v>9</v>
      </c>
      <c r="E15" s="7"/>
      <c r="F15" s="90"/>
      <c r="I15" s="71"/>
      <c r="J15" s="66"/>
    </row>
    <row r="16" spans="1:10" ht="103.5" customHeight="1" x14ac:dyDescent="0.2">
      <c r="A16" s="96" t="s">
        <v>18</v>
      </c>
      <c r="B16" s="5" t="s">
        <v>17</v>
      </c>
      <c r="C16" s="40">
        <v>91.35</v>
      </c>
      <c r="D16" s="6" t="s">
        <v>9</v>
      </c>
      <c r="E16" s="7"/>
      <c r="F16" s="90"/>
      <c r="I16" s="71"/>
      <c r="J16" s="66"/>
    </row>
    <row r="17" spans="1:10" ht="244.5" customHeight="1" x14ac:dyDescent="0.2">
      <c r="A17" s="96" t="s">
        <v>20</v>
      </c>
      <c r="B17" s="16" t="s">
        <v>19</v>
      </c>
      <c r="C17" s="40">
        <v>140.94999999999999</v>
      </c>
      <c r="D17" s="17" t="s">
        <v>9</v>
      </c>
      <c r="E17" s="7"/>
      <c r="F17" s="90"/>
      <c r="I17" s="71"/>
      <c r="J17" s="66"/>
    </row>
    <row r="18" spans="1:10" ht="123.75" customHeight="1" x14ac:dyDescent="0.2">
      <c r="A18" s="96" t="s">
        <v>59</v>
      </c>
      <c r="B18" s="42" t="s">
        <v>60</v>
      </c>
      <c r="C18" s="40">
        <v>3.3</v>
      </c>
      <c r="D18" s="17" t="s">
        <v>9</v>
      </c>
      <c r="E18" s="19"/>
      <c r="F18" s="90"/>
      <c r="I18" s="71"/>
      <c r="J18" s="66"/>
    </row>
    <row r="19" spans="1:10" ht="81" customHeight="1" x14ac:dyDescent="0.2">
      <c r="A19" s="96" t="s">
        <v>68</v>
      </c>
      <c r="B19" s="42" t="s">
        <v>69</v>
      </c>
      <c r="C19" s="40">
        <v>49.7</v>
      </c>
      <c r="D19" s="17" t="s">
        <v>9</v>
      </c>
      <c r="E19" s="19"/>
      <c r="F19" s="90"/>
      <c r="I19" s="71"/>
      <c r="J19" s="66"/>
    </row>
    <row r="20" spans="1:10" ht="15.75" customHeight="1" x14ac:dyDescent="0.2">
      <c r="A20" s="91"/>
      <c r="B20" s="20" t="s">
        <v>21</v>
      </c>
      <c r="C20" s="21"/>
      <c r="D20" s="21"/>
      <c r="E20" s="13"/>
      <c r="F20" s="92">
        <f>SUM(F14:F19)</f>
        <v>0</v>
      </c>
      <c r="I20" s="71"/>
      <c r="J20" s="76"/>
    </row>
    <row r="21" spans="1:10" ht="21.75" customHeight="1" x14ac:dyDescent="0.2">
      <c r="A21" s="97" t="s">
        <v>22</v>
      </c>
      <c r="B21" s="22" t="s">
        <v>23</v>
      </c>
      <c r="C21" s="22"/>
      <c r="D21" s="22"/>
      <c r="E21" s="22"/>
      <c r="F21" s="98"/>
      <c r="I21" s="71"/>
      <c r="J21" s="77"/>
    </row>
    <row r="22" spans="1:10" ht="205.5" customHeight="1" x14ac:dyDescent="0.2">
      <c r="A22" s="95" t="s">
        <v>24</v>
      </c>
      <c r="B22" s="16" t="s">
        <v>25</v>
      </c>
      <c r="C22" s="40">
        <v>12</v>
      </c>
      <c r="D22" s="17" t="s">
        <v>2</v>
      </c>
      <c r="E22" s="7"/>
      <c r="F22" s="99"/>
      <c r="I22" s="71"/>
      <c r="J22" s="66"/>
    </row>
    <row r="23" spans="1:10" ht="63.75" customHeight="1" x14ac:dyDescent="0.2">
      <c r="A23" s="95" t="s">
        <v>26</v>
      </c>
      <c r="B23" s="18" t="s">
        <v>27</v>
      </c>
      <c r="C23" s="40">
        <v>4</v>
      </c>
      <c r="D23" s="17" t="s">
        <v>2</v>
      </c>
      <c r="E23" s="19"/>
      <c r="F23" s="99"/>
      <c r="I23" s="71"/>
      <c r="J23" s="66"/>
    </row>
    <row r="24" spans="1:10" ht="110.25" customHeight="1" x14ac:dyDescent="0.2">
      <c r="A24" s="96" t="s">
        <v>61</v>
      </c>
      <c r="B24" s="42" t="s">
        <v>71</v>
      </c>
      <c r="C24" s="40">
        <v>3</v>
      </c>
      <c r="D24" s="17" t="s">
        <v>2</v>
      </c>
      <c r="E24" s="19"/>
      <c r="F24" s="99"/>
      <c r="I24" s="71"/>
      <c r="J24" s="66"/>
    </row>
    <row r="25" spans="1:10" ht="110.25" customHeight="1" x14ac:dyDescent="0.2">
      <c r="A25" s="96" t="s">
        <v>67</v>
      </c>
      <c r="B25" s="42" t="s">
        <v>72</v>
      </c>
      <c r="C25" s="40">
        <v>1</v>
      </c>
      <c r="D25" s="17" t="s">
        <v>2</v>
      </c>
      <c r="E25" s="19"/>
      <c r="F25" s="99"/>
      <c r="I25" s="71"/>
      <c r="J25" s="66"/>
    </row>
    <row r="26" spans="1:10" ht="53.25" customHeight="1" x14ac:dyDescent="0.2">
      <c r="A26" s="96" t="s">
        <v>62</v>
      </c>
      <c r="B26" s="42" t="s">
        <v>63</v>
      </c>
      <c r="C26" s="40">
        <v>3</v>
      </c>
      <c r="D26" s="17" t="s">
        <v>2</v>
      </c>
      <c r="E26" s="19"/>
      <c r="F26" s="99"/>
      <c r="I26" s="71"/>
      <c r="J26" s="66"/>
    </row>
    <row r="27" spans="1:10" ht="18.75" customHeight="1" x14ac:dyDescent="0.2">
      <c r="A27" s="100"/>
      <c r="B27" s="20" t="s">
        <v>28</v>
      </c>
      <c r="C27" s="21"/>
      <c r="D27" s="21"/>
      <c r="E27" s="13"/>
      <c r="F27" s="92">
        <f>SUM(F22:F26)</f>
        <v>0</v>
      </c>
      <c r="I27" s="71"/>
      <c r="J27" s="76"/>
    </row>
    <row r="28" spans="1:10" ht="15" x14ac:dyDescent="0.2">
      <c r="A28" s="93" t="s">
        <v>29</v>
      </c>
      <c r="B28" s="14" t="s">
        <v>30</v>
      </c>
      <c r="C28" s="14"/>
      <c r="D28" s="14"/>
      <c r="E28" s="14"/>
      <c r="F28" s="94"/>
      <c r="I28" s="71"/>
      <c r="J28" s="77"/>
    </row>
    <row r="29" spans="1:10" ht="48" customHeight="1" x14ac:dyDescent="0.2">
      <c r="A29" s="95" t="s">
        <v>31</v>
      </c>
      <c r="B29" s="16" t="s">
        <v>32</v>
      </c>
      <c r="C29" s="45">
        <v>1764.21</v>
      </c>
      <c r="D29" s="17" t="s">
        <v>9</v>
      </c>
      <c r="E29" s="23"/>
      <c r="F29" s="99"/>
      <c r="I29" s="71"/>
      <c r="J29" s="67"/>
    </row>
    <row r="30" spans="1:10" ht="79.5" customHeight="1" x14ac:dyDescent="0.2">
      <c r="A30" s="95" t="s">
        <v>33</v>
      </c>
      <c r="B30" s="16" t="s">
        <v>74</v>
      </c>
      <c r="C30" s="46">
        <v>573.9</v>
      </c>
      <c r="D30" s="39" t="s">
        <v>9</v>
      </c>
      <c r="E30" s="23"/>
      <c r="F30" s="99"/>
      <c r="I30" s="71"/>
      <c r="J30" s="68"/>
    </row>
    <row r="31" spans="1:10" ht="36" customHeight="1" x14ac:dyDescent="0.2">
      <c r="A31" s="95" t="s">
        <v>34</v>
      </c>
      <c r="B31" s="16" t="s">
        <v>35</v>
      </c>
      <c r="C31" s="46">
        <v>60</v>
      </c>
      <c r="D31" s="39" t="s">
        <v>9</v>
      </c>
      <c r="E31" s="23"/>
      <c r="F31" s="99"/>
      <c r="I31" s="71"/>
      <c r="J31" s="68"/>
    </row>
    <row r="32" spans="1:10" ht="45.75" customHeight="1" x14ac:dyDescent="0.2">
      <c r="A32" s="95" t="s">
        <v>36</v>
      </c>
      <c r="B32" s="16" t="s">
        <v>37</v>
      </c>
      <c r="C32" s="46">
        <v>396.46000000000004</v>
      </c>
      <c r="D32" s="18" t="s">
        <v>38</v>
      </c>
      <c r="E32" s="24"/>
      <c r="F32" s="99"/>
      <c r="I32" s="71"/>
      <c r="J32" s="68"/>
    </row>
    <row r="33" spans="1:10" ht="30.75" customHeight="1" x14ac:dyDescent="0.2">
      <c r="A33" s="95" t="s">
        <v>39</v>
      </c>
      <c r="B33" s="42" t="s">
        <v>64</v>
      </c>
      <c r="C33" s="46">
        <v>1</v>
      </c>
      <c r="D33" s="18" t="s">
        <v>40</v>
      </c>
      <c r="E33" s="19"/>
      <c r="F33" s="99"/>
      <c r="I33" s="71"/>
      <c r="J33" s="68"/>
    </row>
    <row r="34" spans="1:10" ht="22.5" customHeight="1" x14ac:dyDescent="0.2">
      <c r="A34" s="96" t="s">
        <v>70</v>
      </c>
      <c r="B34" s="48" t="s">
        <v>75</v>
      </c>
      <c r="C34" s="47">
        <v>49.7</v>
      </c>
      <c r="D34" s="17" t="s">
        <v>9</v>
      </c>
      <c r="E34" s="23"/>
      <c r="F34" s="99"/>
      <c r="I34" s="71"/>
      <c r="J34" s="69"/>
    </row>
    <row r="35" spans="1:10" ht="18" customHeight="1" x14ac:dyDescent="0.2">
      <c r="A35" s="100"/>
      <c r="B35" s="20" t="s">
        <v>41</v>
      </c>
      <c r="C35" s="21"/>
      <c r="D35" s="21"/>
      <c r="E35" s="13"/>
      <c r="F35" s="92">
        <f>SUM(F29:F34)</f>
        <v>0</v>
      </c>
      <c r="I35" s="71"/>
      <c r="J35" s="76"/>
    </row>
    <row r="36" spans="1:10" ht="15" x14ac:dyDescent="0.2">
      <c r="A36" s="93" t="s">
        <v>42</v>
      </c>
      <c r="B36" s="14" t="s">
        <v>43</v>
      </c>
      <c r="C36" s="14"/>
      <c r="D36" s="14"/>
      <c r="E36" s="14"/>
      <c r="F36" s="94"/>
      <c r="I36" s="71"/>
      <c r="J36" s="77"/>
    </row>
    <row r="37" spans="1:10" ht="90" customHeight="1" x14ac:dyDescent="0.2">
      <c r="A37" s="95" t="s">
        <v>44</v>
      </c>
      <c r="B37" s="42" t="s">
        <v>65</v>
      </c>
      <c r="C37" s="40">
        <v>4</v>
      </c>
      <c r="D37" s="18" t="s">
        <v>2</v>
      </c>
      <c r="E37" s="19"/>
      <c r="F37" s="99"/>
      <c r="I37" s="71"/>
      <c r="J37" s="66"/>
    </row>
    <row r="38" spans="1:10" ht="20.25" customHeight="1" x14ac:dyDescent="0.2">
      <c r="A38" s="95" t="s">
        <v>45</v>
      </c>
      <c r="B38" s="18" t="s">
        <v>46</v>
      </c>
      <c r="C38" s="40">
        <v>1</v>
      </c>
      <c r="D38" s="18" t="s">
        <v>40</v>
      </c>
      <c r="E38" s="19"/>
      <c r="F38" s="99"/>
      <c r="I38" s="71"/>
      <c r="J38" s="66"/>
    </row>
    <row r="39" spans="1:10" ht="45" customHeight="1" x14ac:dyDescent="0.2">
      <c r="A39" s="95" t="s">
        <v>55</v>
      </c>
      <c r="B39" s="41" t="s">
        <v>66</v>
      </c>
      <c r="C39" s="40">
        <v>19</v>
      </c>
      <c r="D39" s="42" t="s">
        <v>2</v>
      </c>
      <c r="E39" s="19"/>
      <c r="F39" s="101"/>
      <c r="I39" s="71"/>
      <c r="J39" s="66"/>
    </row>
    <row r="40" spans="1:10" ht="15" customHeight="1" x14ac:dyDescent="0.2">
      <c r="A40" s="91"/>
      <c r="B40" s="10" t="s">
        <v>47</v>
      </c>
      <c r="C40" s="21"/>
      <c r="D40" s="21"/>
      <c r="E40" s="13"/>
      <c r="F40" s="92">
        <f>SUM(F37:F39)</f>
        <v>0</v>
      </c>
      <c r="I40" s="71"/>
      <c r="J40" s="76"/>
    </row>
    <row r="41" spans="1:10" ht="20.25" customHeight="1" x14ac:dyDescent="0.2">
      <c r="A41" s="93" t="s">
        <v>48</v>
      </c>
      <c r="B41" s="14" t="s">
        <v>49</v>
      </c>
      <c r="C41" s="14"/>
      <c r="D41" s="14"/>
      <c r="E41" s="14"/>
      <c r="F41" s="94"/>
      <c r="I41" s="71"/>
      <c r="J41" s="77"/>
    </row>
    <row r="42" spans="1:10" ht="17.25" customHeight="1" x14ac:dyDescent="0.2">
      <c r="A42" s="95" t="s">
        <v>50</v>
      </c>
      <c r="B42" s="18" t="s">
        <v>51</v>
      </c>
      <c r="C42" s="40">
        <v>1</v>
      </c>
      <c r="D42" s="18" t="s">
        <v>40</v>
      </c>
      <c r="E42" s="19">
        <v>2000</v>
      </c>
      <c r="F42" s="99">
        <f>PRODUCT(C42,E42)</f>
        <v>2000</v>
      </c>
      <c r="I42" s="71"/>
      <c r="J42" s="66"/>
    </row>
    <row r="43" spans="1:10" ht="19.5" customHeight="1" x14ac:dyDescent="0.2">
      <c r="A43" s="91"/>
      <c r="B43" s="10" t="s">
        <v>52</v>
      </c>
      <c r="C43" s="70"/>
      <c r="D43" s="12"/>
      <c r="E43" s="13"/>
      <c r="F43" s="92">
        <f>SUM(F42)</f>
        <v>2000</v>
      </c>
      <c r="I43" s="71"/>
      <c r="J43" s="78"/>
    </row>
    <row r="44" spans="1:10" ht="21.75" customHeight="1" thickBot="1" x14ac:dyDescent="0.25">
      <c r="A44" s="102"/>
      <c r="B44" s="25" t="s">
        <v>53</v>
      </c>
      <c r="C44" s="26"/>
      <c r="D44" s="27"/>
      <c r="E44" s="28"/>
      <c r="F44" s="103">
        <f>SUM(F12+F20+F27+F35+F40+F43)</f>
        <v>2000</v>
      </c>
      <c r="I44" s="71"/>
      <c r="J44" s="79"/>
    </row>
    <row r="45" spans="1:10" ht="21.75" customHeight="1" x14ac:dyDescent="0.2">
      <c r="A45" s="104"/>
      <c r="B45" s="49" t="s">
        <v>78</v>
      </c>
      <c r="C45" s="50"/>
      <c r="D45" s="51"/>
      <c r="E45" s="52"/>
      <c r="F45" s="53">
        <f>PRODUCT(F44*2/100)</f>
        <v>40</v>
      </c>
      <c r="I45" s="71"/>
      <c r="J45" s="55"/>
    </row>
    <row r="46" spans="1:10" ht="21.75" customHeight="1" x14ac:dyDescent="0.2">
      <c r="A46" s="104"/>
      <c r="B46" s="54" t="s">
        <v>79</v>
      </c>
      <c r="C46" s="55"/>
      <c r="D46" s="56"/>
      <c r="E46" s="57"/>
      <c r="F46" s="58">
        <f>PRODUCT(F44*1/100)</f>
        <v>20</v>
      </c>
      <c r="I46" s="71"/>
      <c r="J46" s="55"/>
    </row>
    <row r="47" spans="1:10" ht="21.75" customHeight="1" x14ac:dyDescent="0.2">
      <c r="A47" s="104"/>
      <c r="B47" s="59" t="s">
        <v>80</v>
      </c>
      <c r="C47" s="55"/>
      <c r="D47" s="56"/>
      <c r="E47" s="57"/>
      <c r="F47" s="58">
        <f>PRODUCT(F44*13/100)</f>
        <v>260</v>
      </c>
      <c r="I47" s="71"/>
      <c r="J47" s="55"/>
    </row>
    <row r="48" spans="1:10" ht="21.75" customHeight="1" thickBot="1" x14ac:dyDescent="0.25">
      <c r="A48" s="104"/>
      <c r="B48" s="60" t="s">
        <v>81</v>
      </c>
      <c r="C48" s="61"/>
      <c r="D48" s="62"/>
      <c r="E48" s="63"/>
      <c r="F48" s="64">
        <f>PRODUCT(F44*6/100)</f>
        <v>120</v>
      </c>
      <c r="I48" s="71"/>
      <c r="J48" s="55"/>
    </row>
    <row r="49" spans="1:10" ht="21.75" customHeight="1" thickBot="1" x14ac:dyDescent="0.25">
      <c r="A49" s="29"/>
      <c r="B49" s="29" t="s">
        <v>54</v>
      </c>
      <c r="C49" s="30"/>
      <c r="D49" s="31"/>
      <c r="E49" s="32"/>
      <c r="F49" s="33">
        <f>SUM(F44:F48)</f>
        <v>2440</v>
      </c>
      <c r="H49" s="65"/>
      <c r="I49" s="71"/>
      <c r="J49" s="80"/>
    </row>
    <row r="50" spans="1:10" ht="24.75" customHeight="1" x14ac:dyDescent="0.2">
      <c r="A50" s="2"/>
      <c r="F50" s="106" t="s">
        <v>82</v>
      </c>
      <c r="I50" s="71"/>
      <c r="J50" s="71"/>
    </row>
    <row r="51" spans="1:10" x14ac:dyDescent="0.2">
      <c r="I51" s="71"/>
      <c r="J51" s="71"/>
    </row>
    <row r="52" spans="1:10" x14ac:dyDescent="0.2">
      <c r="I52" s="71"/>
      <c r="J52" s="71"/>
    </row>
    <row r="53" spans="1:10" x14ac:dyDescent="0.2">
      <c r="I53" s="71"/>
      <c r="J53" s="71"/>
    </row>
    <row r="54" spans="1:10" x14ac:dyDescent="0.2">
      <c r="I54" s="71"/>
      <c r="J54" s="71"/>
    </row>
  </sheetData>
  <mergeCells count="1">
    <mergeCell ref="A5:F5"/>
  </mergeCells>
  <pageMargins left="0.7" right="0.7" top="0.75" bottom="0.75" header="0.3" footer="0.3"/>
  <pageSetup paperSize="8" scale="94" fitToHeight="0"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AMIDAMENTS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Mezquita</dc:creator>
  <cp:lastModifiedBy>Anna Mezquita</cp:lastModifiedBy>
  <cp:lastPrinted>2021-02-01T11:46:08Z</cp:lastPrinted>
  <dcterms:created xsi:type="dcterms:W3CDTF">2021-01-07T14:05:03Z</dcterms:created>
  <dcterms:modified xsi:type="dcterms:W3CDTF">2021-02-01T12:04:20Z</dcterms:modified>
</cp:coreProperties>
</file>