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codeName="ThisWorkbook" defaultThemeVersion="124226"/>
  <bookViews>
    <workbookView xWindow="15" yWindow="105" windowWidth="19410" windowHeight="10830"/>
  </bookViews>
  <sheets>
    <sheet name="Lote 1" sheetId="4" r:id="rId1"/>
    <sheet name="Lote 2" sheetId="5" r:id="rId2"/>
    <sheet name="Lote 3" sheetId="6" r:id="rId3"/>
    <sheet name="Lote 4" sheetId="8" r:id="rId4"/>
    <sheet name="Lote 5" sheetId="9" r:id="rId5"/>
  </sheets>
  <calcPr calcId="145621"/>
</workbook>
</file>

<file path=xl/calcChain.xml><?xml version="1.0" encoding="utf-8"?>
<calcChain xmlns="http://schemas.openxmlformats.org/spreadsheetml/2006/main">
  <c r="H7" i="6" l="1"/>
  <c r="H8" i="6"/>
  <c r="H9" i="6"/>
  <c r="H10" i="6"/>
  <c r="H11" i="6"/>
  <c r="H12" i="6"/>
  <c r="H13" i="6"/>
  <c r="H14" i="6"/>
  <c r="H15" i="6"/>
  <c r="H16" i="6"/>
  <c r="H17" i="6"/>
  <c r="H18" i="6"/>
  <c r="H19" i="6"/>
  <c r="H20" i="6"/>
  <c r="H21" i="6"/>
  <c r="H22" i="6"/>
  <c r="H23" i="6"/>
  <c r="H24" i="6"/>
  <c r="H25" i="6"/>
  <c r="H26" i="6"/>
  <c r="H27" i="6"/>
  <c r="H28" i="6"/>
  <c r="H29" i="6"/>
  <c r="H30" i="6"/>
  <c r="H31" i="6"/>
  <c r="H32" i="6"/>
  <c r="H33" i="6"/>
  <c r="H34" i="6"/>
  <c r="H35" i="6"/>
  <c r="H36" i="6"/>
  <c r="H37" i="6"/>
  <c r="H38" i="6"/>
  <c r="H39" i="6"/>
  <c r="H40" i="6"/>
  <c r="H41" i="6"/>
  <c r="H42" i="6"/>
  <c r="H43" i="6"/>
  <c r="H44" i="6"/>
  <c r="H45" i="6"/>
  <c r="H46" i="6"/>
  <c r="H47" i="6"/>
  <c r="H48" i="6"/>
  <c r="H49" i="6"/>
  <c r="H50" i="6"/>
  <c r="H51" i="6"/>
  <c r="H52" i="6"/>
  <c r="H53" i="6"/>
  <c r="H54" i="6"/>
  <c r="H55" i="6"/>
  <c r="H56" i="6"/>
  <c r="H57" i="6"/>
  <c r="H6" i="6"/>
  <c r="G20" i="4" l="1"/>
  <c r="I8" i="4"/>
  <c r="I9" i="4"/>
  <c r="I10" i="4"/>
  <c r="I11" i="4"/>
  <c r="I12" i="4"/>
  <c r="I13" i="4"/>
  <c r="I14" i="4"/>
  <c r="I15" i="4"/>
  <c r="I16" i="4"/>
  <c r="I17" i="4"/>
  <c r="I18" i="4"/>
  <c r="I19" i="4"/>
  <c r="I20" i="4"/>
  <c r="R8" i="9"/>
  <c r="R9" i="9"/>
  <c r="R10" i="9"/>
  <c r="R11" i="9"/>
  <c r="R12" i="9"/>
  <c r="R13" i="9"/>
  <c r="R14" i="9"/>
  <c r="R15" i="9"/>
  <c r="R7" i="9"/>
  <c r="M8" i="9"/>
  <c r="M9" i="9"/>
  <c r="M10" i="9"/>
  <c r="M11" i="9"/>
  <c r="M12" i="9"/>
  <c r="M13" i="9"/>
  <c r="M14" i="9"/>
  <c r="M15" i="9"/>
  <c r="M7" i="9"/>
  <c r="H8" i="9"/>
  <c r="H9" i="9"/>
  <c r="H10" i="9"/>
  <c r="H11" i="9"/>
  <c r="H12" i="9"/>
  <c r="H13" i="9"/>
  <c r="H14" i="9"/>
  <c r="H15" i="9"/>
  <c r="H7" i="9"/>
  <c r="Q8" i="8"/>
  <c r="S8" i="8" s="1"/>
  <c r="Q9" i="8"/>
  <c r="S9" i="8" s="1"/>
  <c r="Q10" i="8"/>
  <c r="S10" i="8" s="1"/>
  <c r="Q11" i="8"/>
  <c r="S11" i="8" s="1"/>
  <c r="Q12" i="8"/>
  <c r="S12" i="8" s="1"/>
  <c r="Q13" i="8"/>
  <c r="S13" i="8" s="1"/>
  <c r="Q14" i="8"/>
  <c r="S14" i="8" s="1"/>
  <c r="Q15" i="8"/>
  <c r="S15" i="8" s="1"/>
  <c r="Q7" i="8"/>
  <c r="S7" i="8" s="1"/>
  <c r="L8" i="8"/>
  <c r="L9" i="8"/>
  <c r="L10" i="8"/>
  <c r="L11" i="8"/>
  <c r="L12" i="8"/>
  <c r="L13" i="8"/>
  <c r="L14" i="8"/>
  <c r="L15" i="8"/>
  <c r="L7" i="8"/>
  <c r="G8" i="8"/>
  <c r="G9" i="8"/>
  <c r="G10" i="8"/>
  <c r="G11" i="8"/>
  <c r="G12" i="8"/>
  <c r="G13" i="8"/>
  <c r="G14" i="8"/>
  <c r="G15" i="8"/>
  <c r="G7" i="8"/>
  <c r="M16" i="9" l="1"/>
  <c r="H16" i="9"/>
  <c r="D18" i="9" s="1"/>
  <c r="G16" i="8"/>
  <c r="R16" i="9"/>
  <c r="L16" i="8"/>
  <c r="S16" i="8"/>
  <c r="I57" i="6"/>
  <c r="I8" i="6"/>
  <c r="I9" i="6"/>
  <c r="I10" i="6"/>
  <c r="I11" i="6"/>
  <c r="I12" i="6"/>
  <c r="I13" i="6"/>
  <c r="I14" i="6"/>
  <c r="I15" i="6"/>
  <c r="I16" i="6"/>
  <c r="I17" i="6"/>
  <c r="I18" i="6"/>
  <c r="I19" i="6"/>
  <c r="I20" i="6"/>
  <c r="I21" i="6"/>
  <c r="I22" i="6"/>
  <c r="I23" i="6"/>
  <c r="I24" i="6"/>
  <c r="I25" i="6"/>
  <c r="I26" i="6"/>
  <c r="I27" i="6"/>
  <c r="I28" i="6"/>
  <c r="I29" i="6"/>
  <c r="I30" i="6"/>
  <c r="I31" i="6"/>
  <c r="I32" i="6"/>
  <c r="I33" i="6"/>
  <c r="I34" i="6"/>
  <c r="I35" i="6"/>
  <c r="I36" i="6"/>
  <c r="I37" i="6"/>
  <c r="I38" i="6"/>
  <c r="I39" i="6"/>
  <c r="I40" i="6"/>
  <c r="I41" i="6"/>
  <c r="I42" i="6"/>
  <c r="I43" i="6"/>
  <c r="I44" i="6"/>
  <c r="I45" i="6"/>
  <c r="I46" i="6"/>
  <c r="I47" i="6"/>
  <c r="I48" i="6"/>
  <c r="I49" i="6"/>
  <c r="I50" i="6"/>
  <c r="I51" i="6"/>
  <c r="I52" i="6"/>
  <c r="I53" i="6"/>
  <c r="I54" i="6"/>
  <c r="I55" i="6"/>
  <c r="I56" i="6"/>
  <c r="I6" i="6"/>
  <c r="C18" i="8" l="1"/>
  <c r="H58" i="6"/>
  <c r="I7" i="6"/>
  <c r="G8" i="5"/>
  <c r="H8" i="5" s="1"/>
  <c r="G9" i="5"/>
  <c r="H9" i="5" s="1"/>
  <c r="G10" i="5"/>
  <c r="H10" i="5" s="1"/>
  <c r="G11" i="5"/>
  <c r="H11" i="5" s="1"/>
  <c r="G12" i="5"/>
  <c r="H12" i="5" s="1"/>
  <c r="G13" i="5"/>
  <c r="H13" i="5" s="1"/>
  <c r="G14" i="5"/>
  <c r="H14" i="5" s="1"/>
  <c r="G15" i="5"/>
  <c r="H15" i="5" s="1"/>
  <c r="G16" i="5"/>
  <c r="H16" i="5" s="1"/>
  <c r="G17" i="5"/>
  <c r="H17" i="5" s="1"/>
  <c r="G18" i="5"/>
  <c r="H18" i="5" s="1"/>
  <c r="G19" i="5"/>
  <c r="H19" i="5" s="1"/>
  <c r="G20" i="5"/>
  <c r="H20" i="5" s="1"/>
  <c r="G21" i="5"/>
  <c r="H21" i="5" s="1"/>
  <c r="G22" i="5"/>
  <c r="H22" i="5" s="1"/>
  <c r="G23" i="5"/>
  <c r="H23" i="5" s="1"/>
  <c r="G24" i="5"/>
  <c r="H24" i="5" s="1"/>
  <c r="G25" i="5"/>
  <c r="H25" i="5" s="1"/>
  <c r="G26" i="5"/>
  <c r="H26" i="5" s="1"/>
  <c r="G27" i="5"/>
  <c r="H27" i="5" s="1"/>
  <c r="G28" i="5"/>
  <c r="H28" i="5" s="1"/>
  <c r="G29" i="5"/>
  <c r="H29" i="5" s="1"/>
  <c r="G30" i="5"/>
  <c r="H30" i="5" s="1"/>
  <c r="G7" i="5"/>
  <c r="G31" i="5" l="1"/>
  <c r="H7" i="5"/>
  <c r="G19" i="4" l="1"/>
  <c r="G18" i="4"/>
  <c r="G17" i="4"/>
  <c r="G16" i="4"/>
  <c r="G15" i="4"/>
  <c r="G14" i="4"/>
  <c r="G13" i="4"/>
  <c r="G12" i="4"/>
  <c r="G11" i="4"/>
  <c r="G10" i="4"/>
  <c r="G9" i="4"/>
  <c r="G8" i="4"/>
  <c r="I7" i="4"/>
  <c r="G7" i="4"/>
  <c r="I21" i="4" l="1"/>
</calcChain>
</file>

<file path=xl/sharedStrings.xml><?xml version="1.0" encoding="utf-8"?>
<sst xmlns="http://schemas.openxmlformats.org/spreadsheetml/2006/main" count="459" uniqueCount="297">
  <si>
    <t>Element</t>
  </si>
  <si>
    <t>Mides</t>
  </si>
  <si>
    <t xml:space="preserve">Unitats (U) </t>
  </si>
  <si>
    <t>Preu per  unitat (PU)</t>
  </si>
  <si>
    <t>Preu total</t>
  </si>
  <si>
    <t xml:space="preserve">Triptics </t>
  </si>
  <si>
    <t xml:space="preserve">Tancat    100x210 mm //Obert     300x210 mm </t>
  </si>
  <si>
    <t>Papel Reciclado Cyclus Print de 170 gr m2</t>
  </si>
  <si>
    <t>Papel estucado mate de 170 grs. m2 FSC</t>
  </si>
  <si>
    <t>Diptics</t>
  </si>
  <si>
    <t>Tancat  100x210 mm//Obert   200x210 mm</t>
  </si>
  <si>
    <t>Cuadriptics</t>
  </si>
  <si>
    <t>Papel Reciclado Cyclus Print de 150gr m2</t>
  </si>
  <si>
    <t>Papel estucado mate de 150 grs. m2 FSC</t>
  </si>
  <si>
    <t>Flayer</t>
  </si>
  <si>
    <t>100x210 mm</t>
  </si>
  <si>
    <t>Papel Reciclado Cyclus Print de 350 gr m2</t>
  </si>
  <si>
    <t>Papel estucado mate de 350 grs. m2 FSC</t>
  </si>
  <si>
    <t>Val Hotel BBT</t>
  </si>
  <si>
    <t>Diversos tipos de paper i reciclat</t>
  </si>
  <si>
    <t>Octavilles</t>
  </si>
  <si>
    <t>Producció plànol desplegable NxB+</t>
  </si>
  <si>
    <t>Plànol butxaca mixte metro / bus</t>
  </si>
  <si>
    <t>Mida: 300 x 190 mm. Mida tancada; 60 x 95 mm</t>
  </si>
  <si>
    <t>Folletó Tipus troquel</t>
  </si>
  <si>
    <t>210 x 210 mm (obert); 105x210mm (tancat)</t>
  </si>
  <si>
    <t>Punts llibre</t>
  </si>
  <si>
    <t xml:space="preserve">Postals </t>
  </si>
  <si>
    <t xml:space="preserve">Punt llibre amb iman </t>
  </si>
  <si>
    <t>Papel Estucado de 250 grs. Plastificado brillo una cara. TROQUEL MAS HENDIDO, MAS IMAN.</t>
  </si>
  <si>
    <t>Folletó troquel</t>
  </si>
  <si>
    <t>Paper reciclat: SHIRO HECHO BLANC DE 160 gr/m2</t>
  </si>
  <si>
    <t xml:space="preserve">val descomptes </t>
  </si>
  <si>
    <t>Material</t>
  </si>
  <si>
    <t xml:space="preserve">Posters A3 </t>
  </si>
  <si>
    <t>Posters 50x70 BBT</t>
  </si>
  <si>
    <t>Posters 70x100 BBT</t>
  </si>
  <si>
    <t>Poster</t>
  </si>
  <si>
    <t>PRODUCCIÓ CARTELLS HORARIS FUNICULAR</t>
  </si>
  <si>
    <t>Vinil blanc permanent</t>
  </si>
  <si>
    <t>PRODUCCIÓN TARIFAS 2019: CARTEL TARIFAS</t>
  </si>
  <si>
    <t>PRODUCCIÓN TARIFAS 2019: PUNTS</t>
  </si>
  <si>
    <t>PRODUCCIÓN TARIFAS 2019: CARTEL TARIFAS (Bus Barri)</t>
  </si>
  <si>
    <t>Producción posters corporativos oficinas</t>
  </si>
  <si>
    <t>Opi</t>
  </si>
  <si>
    <t>Papel whiteback de 150 gr.</t>
  </si>
  <si>
    <t>Roll Up</t>
  </si>
  <si>
    <t>POLIPROPILENO 200 micras. O lona Frontlit</t>
  </si>
  <si>
    <t xml:space="preserve">Marcos escalera </t>
  </si>
  <si>
    <t xml:space="preserve">vinilo  contra colado a cartón de 1,5  mm
</t>
  </si>
  <si>
    <t xml:space="preserve">Totem estaciones  </t>
  </si>
  <si>
    <t>vinilo impreso con trasera opacante (gris o negra)  + laminado antigrafititi</t>
  </si>
  <si>
    <t>Lonas escenario</t>
  </si>
  <si>
    <t xml:space="preserve">4000x2300 - central  / 2000x2300 lonas laterales </t>
  </si>
  <si>
    <t xml:space="preserve">Lona PVC de 400 grs. </t>
  </si>
  <si>
    <t xml:space="preserve">Totem 3 caras - Expositor publicitario de 3 caras alternas </t>
  </si>
  <si>
    <t>Polipropileno de 3,5 mm</t>
  </si>
  <si>
    <t>Carton pluma premios</t>
  </si>
  <si>
    <t>Cartón pluma blanco de 5 mms.</t>
  </si>
  <si>
    <t>Etiquetas adhesivas (Navilens / TMBGo)</t>
  </si>
  <si>
    <t>PLANOS RED METRO MURALES</t>
  </si>
  <si>
    <t xml:space="preserve">PLANOS RED METRO DESPACHO </t>
  </si>
  <si>
    <t xml:space="preserve">Hastial Metro </t>
  </si>
  <si>
    <t>Paper BLUEBACK 115 GRS.</t>
  </si>
  <si>
    <t xml:space="preserve">Avisos </t>
  </si>
  <si>
    <t>cartell info Monolito</t>
  </si>
  <si>
    <t>295 x 625mm</t>
  </si>
  <si>
    <t>Glasspack blanc de 1mm</t>
  </si>
  <si>
    <t xml:space="preserve">Opi Horitzontal </t>
  </si>
  <si>
    <t xml:space="preserve">Hastial valldaura </t>
  </si>
  <si>
    <t>Área visible:3.900 x 2.900 mm. Con una abundancia perimetral de 50 mm. En la escala 1:10</t>
  </si>
  <si>
    <t xml:space="preserve">Total </t>
  </si>
  <si>
    <t>Preu Total</t>
  </si>
  <si>
    <t xml:space="preserve">Posters 50x70 </t>
  </si>
  <si>
    <t xml:space="preserve">Posters 70x100 </t>
  </si>
  <si>
    <t>PRODUCCIÓ TIRETES</t>
  </si>
  <si>
    <t>110 x 380 mm</t>
  </si>
  <si>
    <t>PRODUCCIÓ CAROS</t>
  </si>
  <si>
    <t>570x280mm</t>
  </si>
  <si>
    <t xml:space="preserve">Trasera BBT </t>
  </si>
  <si>
    <t xml:space="preserve">Bus interior estándar </t>
  </si>
  <si>
    <t xml:space="preserve">Vinilo techo Bus </t>
  </si>
  <si>
    <t xml:space="preserve">Vinilo validadora Bus </t>
  </si>
  <si>
    <t>Vinilo adhesivo más laminado protector antigrafiti</t>
  </si>
  <si>
    <t>Vinil Validadora Metro</t>
  </si>
  <si>
    <t xml:space="preserve">Vinilo cubre DA grande </t>
  </si>
  <si>
    <t>Vinilo cubre DA pequeña</t>
  </si>
  <si>
    <t xml:space="preserve">Vinilo paredes Hola </t>
  </si>
  <si>
    <t xml:space="preserve">Vinilo chapa DA pequeña </t>
  </si>
  <si>
    <t>1010x600mm</t>
  </si>
  <si>
    <t>Vinilo blanco REMOVIBLE  con TRASERA OPACA  + laminado anti-grafiti</t>
  </si>
  <si>
    <t xml:space="preserve">Vinilo chapa Grande </t>
  </si>
  <si>
    <t>544x564mm</t>
  </si>
  <si>
    <t>Vinilo opáco mas laminado brillo</t>
  </si>
  <si>
    <t>Paredes Forex Hola</t>
  </si>
  <si>
    <t xml:space="preserve">Vinilo paperela Metro </t>
  </si>
  <si>
    <t xml:space="preserve">Produccion pegatinas Navilens </t>
  </si>
  <si>
    <t xml:space="preserve">Tiretes Bus </t>
  </si>
  <si>
    <t xml:space="preserve"> Vinilo adhesivo removible blanco translúcido</t>
  </si>
  <si>
    <t xml:space="preserve">Codis Linies </t>
  </si>
  <si>
    <t>85x125mm</t>
  </si>
  <si>
    <t xml:space="preserve">Calcas Braile </t>
  </si>
  <si>
    <t>Producció adhesius DA</t>
  </si>
  <si>
    <t>35x165mm</t>
  </si>
  <si>
    <t xml:space="preserve">Parche precio Bus </t>
  </si>
  <si>
    <t xml:space="preserve">PIM </t>
  </si>
  <si>
    <t>150x1200mm</t>
  </si>
  <si>
    <t xml:space="preserve">Vinil autoadhesiu tipo 3M_180 o Avery_900 amb laminat </t>
  </si>
  <si>
    <t xml:space="preserve">Lamina protecció andana </t>
  </si>
  <si>
    <t>2500x450mm</t>
  </si>
  <si>
    <t xml:space="preserve">vinil antigrafity 100 micras </t>
  </si>
  <si>
    <t xml:space="preserve">Vinil direccional </t>
  </si>
  <si>
    <t>1875x300mm</t>
  </si>
  <si>
    <t xml:space="preserve">Vinil ITV </t>
  </si>
  <si>
    <t>Plotter de Corte Blanco y Verde</t>
  </si>
  <si>
    <t xml:space="preserve">Vinils portes Bus </t>
  </si>
  <si>
    <t xml:space="preserve">Vinil el Meu bus </t>
  </si>
  <si>
    <t>Logo Fronral B</t>
  </si>
  <si>
    <t>401,72x223,11 mm - 1054,42x862,85 mm -502,46x143,03 mm</t>
  </si>
  <si>
    <t xml:space="preserve">Vinils friso interior Metro </t>
  </si>
  <si>
    <t xml:space="preserve">Vinil lateral esquerre Bus </t>
  </si>
  <si>
    <t xml:space="preserve">Vinil lateral dret Bus </t>
  </si>
  <si>
    <t xml:space="preserve">Vinil reposicio windows trasera </t>
  </si>
  <si>
    <t xml:space="preserve">  windows 2,99m2  - depende medida exacta a la trasera</t>
  </si>
  <si>
    <t xml:space="preserve">Vinil windows lateral Bus </t>
  </si>
  <si>
    <t xml:space="preserve">Vinil chapa lateral Bus </t>
  </si>
  <si>
    <t>Vinil Monolito</t>
  </si>
  <si>
    <t>De 1-5 ubicacions/ vinils</t>
  </si>
  <si>
    <t>Col·locació a un termini de 3 dies</t>
  </si>
  <si>
    <t>Col·locació a un termini de 5 dies</t>
  </si>
  <si>
    <t>Col·locació a un termini de 4 dies</t>
  </si>
  <si>
    <t>De 5-10 ubicacions/ vinils</t>
  </si>
  <si>
    <t>De 10 -20 ubicacions/ vinils</t>
  </si>
  <si>
    <t>Col·locació a un termini de 6 dies</t>
  </si>
  <si>
    <t>De 20 - 30 ubicacions/ vinils</t>
  </si>
  <si>
    <t>Col·locació a un termini de 8 dies</t>
  </si>
  <si>
    <t>De 30-40 ubicacions/ vinils</t>
  </si>
  <si>
    <t>Col·locació a un termini de 10 dies</t>
  </si>
  <si>
    <t>De 40-50 ubicacions/ vinils</t>
  </si>
  <si>
    <t>Col·locació a un termini de 12 dies</t>
  </si>
  <si>
    <t>De 50-60ubicacions/ vinils</t>
  </si>
  <si>
    <t>Col·locació a un termini de 7 dies</t>
  </si>
  <si>
    <t>De 60-70 ubicacions/ vinils</t>
  </si>
  <si>
    <t>Col·locació a un termini de 15 dies</t>
  </si>
  <si>
    <t>De 70-80 ubicacions/ vinils</t>
  </si>
  <si>
    <t>Unitats  (U) </t>
  </si>
  <si>
    <t>Preu Unitats (U)  Paper  Reciclado 100%</t>
  </si>
  <si>
    <t>Preu Unitats (U)  Paper  FSC</t>
  </si>
  <si>
    <t xml:space="preserve">Lot 4 </t>
  </si>
  <si>
    <t xml:space="preserve">Lot 5 </t>
  </si>
  <si>
    <t>A3 -  420x297 mm</t>
  </si>
  <si>
    <t xml:space="preserve">Paper estucado mate 150 grs  FSC </t>
  </si>
  <si>
    <t>500 x700 mm</t>
  </si>
  <si>
    <t>Papel estucado mate 150 gr.</t>
  </si>
  <si>
    <t>700x1000 mm</t>
  </si>
  <si>
    <t>1170x900 mm</t>
  </si>
  <si>
    <t xml:space="preserve">A3 / A4 - 210x297mm </t>
  </si>
  <si>
    <t>500 x 400  mm</t>
  </si>
  <si>
    <t>1100 X 850  mm</t>
  </si>
  <si>
    <t>500 x 250 mm.</t>
  </si>
  <si>
    <t>1000 X 700 m</t>
  </si>
  <si>
    <t xml:space="preserve">Papel estucado mate de entre 170 grs. </t>
  </si>
  <si>
    <t>1200x1750mm</t>
  </si>
  <si>
    <t>850 x 2000 mm  (con 200 mm. de enrollado)</t>
  </si>
  <si>
    <t xml:space="preserve">  Superficie total cartel: 488,0 mm x  713 mm x 1,5 mm. / Superficie visible cartel: 468 mm. x 693 mm.</t>
  </si>
  <si>
    <t>1060X600mm</t>
  </si>
  <si>
    <t>700 x 2000 mm</t>
  </si>
  <si>
    <t>200 x100 mm</t>
  </si>
  <si>
    <t>**</t>
  </si>
  <si>
    <t>Vinilo adhesivo removible IP2552 ETU. Laminado LUV3998</t>
  </si>
  <si>
    <t>1250x900 mm</t>
  </si>
  <si>
    <t xml:space="preserve">Papel estucado mate ind 2/ de 250 grs. </t>
  </si>
  <si>
    <t>900x550 mm</t>
  </si>
  <si>
    <t>Papel estucado mate ind 2/c de 250 grs</t>
  </si>
  <si>
    <t>Aprox. 8000 x 3000 mm</t>
  </si>
  <si>
    <t>420x297 mm</t>
  </si>
  <si>
    <t xml:space="preserve">Material: Glaspack blanc de 300 micras
Impressió a 1 cara trama  75 lpp
</t>
  </si>
  <si>
    <t>2980x1180 mm.</t>
  </si>
  <si>
    <t xml:space="preserve">Papel estucado white back . - 150 gr.
 </t>
  </si>
  <si>
    <t>Preu per m2</t>
  </si>
  <si>
    <t xml:space="preserve">500x700mm </t>
  </si>
  <si>
    <t>Vinil adhesiu removible</t>
  </si>
  <si>
    <t xml:space="preserve">700x1000 mm </t>
  </si>
  <si>
    <t xml:space="preserve">Trasera plus - TRASERA - chapa </t>
  </si>
  <si>
    <t>Darrera (porta) xapa 8,08m2- 8080000 mm2</t>
  </si>
  <si>
    <t>Vinil blanc removible trasera gris</t>
  </si>
  <si>
    <t xml:space="preserve"> document vinils exterior pag 8</t>
  </si>
  <si>
    <t xml:space="preserve">Trasera plus - TRASERA - ventana </t>
  </si>
  <si>
    <t xml:space="preserve">windows 2,99m2 - 1000000 mm2  </t>
  </si>
  <si>
    <t xml:space="preserve">Vinil microperforat removible </t>
  </si>
  <si>
    <t xml:space="preserve">Documentos vinilos exterior bus - 8 </t>
  </si>
  <si>
    <t xml:space="preserve">Trasera Plus laterals chapa </t>
  </si>
  <si>
    <t xml:space="preserve">145x90 cm y 300x90 cm - 3000X900mm </t>
  </si>
  <si>
    <t xml:space="preserve">Trasera Plus laterals Ventana  </t>
  </si>
  <si>
    <t>145x110 cm y 300x110 cm - 3000X1100 mm</t>
  </si>
  <si>
    <t xml:space="preserve">250x350 cm = 8,75 m2. // 2500X3500 mm  </t>
  </si>
  <si>
    <t xml:space="preserve"> Vinilo removible blanco </t>
  </si>
  <si>
    <t xml:space="preserve"> Documentos vinilos exterior bus - 31 -Se adjuntas diferentes calcas </t>
  </si>
  <si>
    <t>1000x400 MM</t>
  </si>
  <si>
    <t xml:space="preserve">Easy-dot ultrareposicionable </t>
  </si>
  <si>
    <t>marca neschen digital làtex ecológico, 4+0 (no uvi, no solvente) - DOCUMENTO VINILOS INTERIOR PAG 11</t>
  </si>
  <si>
    <t>Bus exterior mini Bus  chapa</t>
  </si>
  <si>
    <t xml:space="preserve">Vinilo promocional Laminado para "chapa": 2605x2300 mm -5991500 mm2  
Vinilo promocional Laminado para "chapa" 1200 x 700 mm - 840000 mm2
</t>
  </si>
  <si>
    <t>Vinil blanc trasera gris</t>
  </si>
  <si>
    <t xml:space="preserve"> -Documentos vinilos exterior bus - 8   </t>
  </si>
  <si>
    <t>Bus exterior mini Bus Windows</t>
  </si>
  <si>
    <t xml:space="preserve">
Vinilo "Windows": 1700x1200 mm - 2040000 mm2  
Vinilo "Windows" 1200x1070 mm - 1284000 mm2
</t>
  </si>
  <si>
    <t xml:space="preserve">microperforado removible </t>
  </si>
  <si>
    <t>Medida para el original 2650x2300 cmLateral:</t>
  </si>
  <si>
    <t>Vinilo "Windows" 1200x1070 mm - 1284000 mm2</t>
  </si>
  <si>
    <t>Vinilo promocional Laminado para "chapa" 1200 x 700 mm - 840000 mm2</t>
  </si>
  <si>
    <t>Vinilo removible, más laminado, más plotter de corte.
Impresión: Digital uvi / solvent / látex.</t>
  </si>
  <si>
    <t>Medida para el original 1200x1770mm</t>
  </si>
  <si>
    <t xml:space="preserve">Vinilo polimerico + laminado antigrafititi
</t>
  </si>
  <si>
    <t>SE ADJUNTAS MEDIDAS</t>
  </si>
  <si>
    <t xml:space="preserve">1160x620 mm </t>
  </si>
  <si>
    <t>Medidas distintas para cada pared hasta  4000x2500 mm</t>
  </si>
  <si>
    <t xml:space="preserve">Un àrea en vinilo microperforado de 431 x 353 y otra en vinilo opáco mas laminado brillo 
</t>
  </si>
  <si>
    <t>Marina: 2000x3000 mm -  6000000mm2 Espanya L1: 5600x2200mm -12320000 mm2 Plaça Catalunya 5370x3010mm- 16163700 mm2</t>
  </si>
  <si>
    <t xml:space="preserve">aprox.1200 mm x 400 mm. vinilo de la trasera y 0.40 m. de diámetro x 0.10 m de altura el cerco de la papelera
</t>
  </si>
  <si>
    <t>Vinilo exterior Metro Finestra</t>
  </si>
  <si>
    <t xml:space="preserve">finestra - 1100 x 400 mm </t>
  </si>
  <si>
    <t xml:space="preserve">Poliester transparente de 70 micras con cola ultracristalina </t>
  </si>
  <si>
    <t xml:space="preserve">contravision basado en una impresión en líneas, estas líneas han de mantener una proporción de 60/40 (60% imagen 40% transparencia)y el ancho de línea impresa no ha de sobrepasar el milímetro. La base del material es un poliéster transparente que disponga de cola ultracristalína de marcas como MADICO, MACTAC, etc. </t>
  </si>
  <si>
    <t xml:space="preserve">Vinilos interior Metro No finestra </t>
  </si>
  <si>
    <t>2000X1000 mm</t>
  </si>
  <si>
    <t xml:space="preserve">El material acceptat és un vinil autoadhesiu, opac com a maxim de 100 micres de gruix, flexible, el més estabilitzat possible, de base acrílica i amb un "tack" final, inferior a 400 N/m. -  DOCUMENTO PAGINA 19  </t>
  </si>
  <si>
    <t xml:space="preserve">450 x 450 mm - Diversas Medidas </t>
  </si>
  <si>
    <t>Vinil blanc removible revers opac. Lamitat mate.</t>
  </si>
  <si>
    <t xml:space="preserve">254 mm x 20 mm x 0,75 mm </t>
  </si>
  <si>
    <t xml:space="preserve">Braille Transparente sobre PVC 1 mm adhesivado en cara trasera. 
</t>
  </si>
  <si>
    <t xml:space="preserve">Vinil exterior Bus electric - finestra </t>
  </si>
  <si>
    <t xml:space="preserve">6000x900 mm </t>
  </si>
  <si>
    <t xml:space="preserve">290x110 mm maxima </t>
  </si>
  <si>
    <t xml:space="preserve">Soport d’impressió Backlite Avrolux 3567, 220 micres 
Laminat Mactac LUV ref. 3898 mate
</t>
  </si>
  <si>
    <t xml:space="preserve">Bandanes Andana </t>
  </si>
  <si>
    <t>350x250mm</t>
  </si>
  <si>
    <t xml:space="preserve">Vinils sostenible exterior bus </t>
  </si>
  <si>
    <t>90x1710 mm</t>
  </si>
  <si>
    <t>350x200mm</t>
  </si>
  <si>
    <t xml:space="preserve">176,87x199,89 mm - 980,88x554,83 mm- </t>
  </si>
  <si>
    <t>240 mm x2000 mm / 240 cmx1100mm</t>
  </si>
  <si>
    <t xml:space="preserve"> DOCUMENTO PAGINA 19</t>
  </si>
  <si>
    <t>3000x2100 mm</t>
  </si>
  <si>
    <t xml:space="preserve">Vinil blanc trasera gris y microperforado removible </t>
  </si>
  <si>
    <t xml:space="preserve"> -Documentos vinilos exterior bus - 8    </t>
  </si>
  <si>
    <t>1450x2100 mm</t>
  </si>
  <si>
    <t>1500x1050 mm</t>
  </si>
  <si>
    <t>Vinil reposicio trasera chapa</t>
  </si>
  <si>
    <t>26x143 mm</t>
  </si>
  <si>
    <t>Observacions</t>
  </si>
  <si>
    <t>m2 totals</t>
  </si>
  <si>
    <t>(omplir pel licitador)</t>
  </si>
  <si>
    <t xml:space="preserve">** En cas de necessitar d'un element no especificat al model d'oferta econòmica, el preu per m2 del nou element vindrà determinat pel preu per m2 (columna H) de l'element més similar tant en mida com en material utilitzat. </t>
  </si>
  <si>
    <t>Vinilo pared Aeroport T1</t>
  </si>
  <si>
    <t xml:space="preserve">T1 - 8620 mm (431 +431)X 3530 mm - 30428600 mm2
</t>
  </si>
  <si>
    <t>Vinilo pared Aeroport T2</t>
  </si>
  <si>
    <t xml:space="preserve">
T2 - 8400 x 2860 mm -24024000 mm2 </t>
  </si>
  <si>
    <t xml:space="preserve">** En cas de necessitar d'un element no especificat al model d'oferta econòmica, el preu per m2 del nou element vindrà determinat pel preu per m2 (columna I) de l'element més similar tant en mida com en material utilitzat. </t>
  </si>
  <si>
    <t>LONA</t>
  </si>
  <si>
    <t>Tancat    100x210 mm - Obert 400x420mm</t>
  </si>
  <si>
    <t xml:space="preserve"> 100x210mm</t>
  </si>
  <si>
    <t>mida obert:  600x850mm / Tamaño cerrado:  15x10cm</t>
  </si>
  <si>
    <t xml:space="preserve"> 50X210 mm - aprox </t>
  </si>
  <si>
    <t>100X150 mm</t>
  </si>
  <si>
    <t>210X 60 MM (Cerrado 10.5 x 6)</t>
  </si>
  <si>
    <t>100 x 210  mm</t>
  </si>
  <si>
    <t>105x750 mm</t>
  </si>
  <si>
    <t>Papel brillo 250gr Offset 4+4 tintas CMYK</t>
  </si>
  <si>
    <t>Preu total Paper   FSC</t>
  </si>
  <si>
    <t xml:space="preserve"> Mida petita – adhesius, pòster, cartell A3, Adhesiu, avis, planol, monolit, plafo premis, tiretes, caros, calcas braile, codi lineas, adhesiu DA,Bandanes Andana, bandes direccionals, lamina protecció andana…</t>
  </si>
  <si>
    <t xml:space="preserve">Mida mitjana -cobreix DA petit i gran , cobreix xapa DA petit i gran, Totem, vinil paparera, friso interior Metro, vinil validadora Metro, vinil finestra Metro, </t>
  </si>
  <si>
    <t xml:space="preserve"> Mida petita –  Pòsters horaris, cartell tarifes, posters corporatius, adehsius, etiquetes, planols, cartrò premis, avisos, cartell monolit, tiretes, caros, validadora Bus, tiretes Bus, codies linies, calcas braile, adhesius DA, parche precio Bus, Pim, vinil ITV, Vinil petit portes Bus, vinil el Meu Bus, Logo frontal Bus, vinil sostenible Bus, interior bus</t>
  </si>
  <si>
    <t>Mida mitjana - Bus lateral, Trasera bus, Bus sostre, bus reposició un lateral o trasera, lona escenari, trasera BBT, trasera Bus completa</t>
  </si>
  <si>
    <t>Intèrval mínim/màxim d'ubicacions/vinils a col·locar</t>
  </si>
  <si>
    <t xml:space="preserve">Total accions anuals de col·locacions per a cada intèrval mínim/màxim d'ubicacions/vinils </t>
  </si>
  <si>
    <t>Ubicacions/vinils totals per acció (estimació: suposem el mínim de cada intèrval)</t>
  </si>
  <si>
    <t>Preu per ubicació/vinil a col·locar</t>
  </si>
  <si>
    <r>
      <t xml:space="preserve">Mida gran - Paret estació, , hastial, hastial Valldaura, pared forex, vinil exterior gran Metro, , vinil pared Aeroport T1-T2, vinil finestra Metro, vinilo metro no finestra.… Total </t>
    </r>
    <r>
      <rPr>
        <b/>
        <sz val="9"/>
        <color rgb="FFFF0000"/>
        <rFont val="Arial"/>
        <family val="2"/>
      </rPr>
      <t>624,19m2</t>
    </r>
  </si>
  <si>
    <t>Totals m2 per acció</t>
  </si>
  <si>
    <t xml:space="preserve">Mitjana de m2 per a cada colocacció </t>
  </si>
  <si>
    <t>Mida gran - bus exterior complet (ex :trasera plus) , mini bus exterior complet, lona escenari</t>
  </si>
  <si>
    <t>Preu total Paper  Reciclado 100%</t>
  </si>
  <si>
    <t>Opció FSC</t>
  </si>
  <si>
    <t>Paper  Reciclat 100%</t>
  </si>
  <si>
    <t>** El preu de les urgències no podrà ser en cap cas superior al 20% del preu base de cada element</t>
  </si>
  <si>
    <t>***  Només és valora en l'oferta económica el preu Paper FSC. Però, el preu per Paper Reciclat s'ha d'omplir i es considerarà aquest preu en cas de necesssitat d'us durant el periode de contractació</t>
  </si>
  <si>
    <t>*** El preu de les urgències no podrà ser en cap cas superior al 20% del preu base de cada element</t>
  </si>
  <si>
    <t>* El preu total  (cel·la G31) multiplicat per  2 és el que ha de figurar a l' Annex 1.</t>
  </si>
  <si>
    <t>* El preu total  (cel·la H58) multiplicat per  2 és el que ha de figurar a l' Annex 1.</t>
  </si>
  <si>
    <t>* El preu total  (cel·la C18) multiplicat per  2 és el que ha de figurar a l' Annex 1.</t>
  </si>
  <si>
    <t>** El preu de les urgències no podrà ser en cap cas superior al 20% del preu base de cada ubicació/vinil a col·locar</t>
  </si>
  <si>
    <t>Preu per m2 de col·locació</t>
  </si>
  <si>
    <t>Col.locacció/Retirada a Bus - Teleféric</t>
  </si>
  <si>
    <t xml:space="preserve">Col.locacció/Retirada  a Metro </t>
  </si>
  <si>
    <t>* El preu total  (cel·la I20) multiplicat per  2 és el que ha de figurar a l' Annex 1.</t>
  </si>
  <si>
    <t xml:space="preserve">Preu per  unitat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</si>
</sst>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 #,##0.00\ &quot;€&quot;_-;\-* #,##0.00\ &quot;€&quot;_-;_-* &quot;-&quot;??\ &quot;€&quot;_-;_-@_-"/>
    <numFmt numFmtId="164" formatCode="#,##0.00\ &quot;€&quot;"/>
  </numFmts>
  <fonts count="21" x14ac:knownFonts="1">
    <font>
      <sz val="11"/>
      <color theme="1"/>
      <name val="Calibri"/>
      <family val="2"/>
      <scheme val="minor"/>
    </font>
    <font>
      <sz val="11"/>
      <color theme="1"/>
      <name val="Calibri"/>
      <family val="2"/>
      <scheme val="minor"/>
    </font>
    <font>
      <b/>
      <sz val="11"/>
      <color theme="1"/>
      <name val="Calibri"/>
      <family val="2"/>
      <scheme val="minor"/>
    </font>
    <font>
      <b/>
      <sz val="11"/>
      <color rgb="FFFFFFFF"/>
      <name val="Calibri"/>
      <family val="2"/>
    </font>
    <font>
      <b/>
      <sz val="11"/>
      <color theme="0"/>
      <name val="Calibri"/>
      <family val="2"/>
    </font>
    <font>
      <b/>
      <sz val="11"/>
      <name val="Calibri"/>
      <family val="2"/>
    </font>
    <font>
      <sz val="11"/>
      <name val="Calibri"/>
      <family val="2"/>
    </font>
    <font>
      <sz val="11"/>
      <name val="Calibri"/>
      <family val="2"/>
      <scheme val="minor"/>
    </font>
    <font>
      <b/>
      <sz val="11"/>
      <name val="Calibri"/>
      <family val="2"/>
      <scheme val="minor"/>
    </font>
    <font>
      <b/>
      <sz val="14"/>
      <color theme="1"/>
      <name val="Calibri"/>
      <family val="2"/>
      <scheme val="minor"/>
    </font>
    <font>
      <sz val="10"/>
      <name val="Arial"/>
      <family val="2"/>
    </font>
    <font>
      <b/>
      <sz val="12"/>
      <color theme="1"/>
      <name val="Calibri"/>
      <family val="2"/>
      <scheme val="minor"/>
    </font>
    <font>
      <sz val="12"/>
      <color theme="1"/>
      <name val="Calibri"/>
      <family val="2"/>
      <scheme val="minor"/>
    </font>
    <font>
      <b/>
      <sz val="10"/>
      <color theme="1"/>
      <name val="Arial"/>
      <family val="2"/>
    </font>
    <font>
      <b/>
      <sz val="9"/>
      <color theme="1"/>
      <name val="Arial"/>
      <family val="2"/>
    </font>
    <font>
      <sz val="9"/>
      <color theme="1"/>
      <name val="Calibri"/>
      <family val="2"/>
      <scheme val="minor"/>
    </font>
    <font>
      <sz val="9"/>
      <color theme="1"/>
      <name val="Arial"/>
      <family val="2"/>
    </font>
    <font>
      <b/>
      <i/>
      <sz val="14"/>
      <color theme="1"/>
      <name val="Calibri"/>
      <family val="2"/>
      <scheme val="minor"/>
    </font>
    <font>
      <i/>
      <sz val="12"/>
      <color theme="1"/>
      <name val="Calibri"/>
      <family val="2"/>
      <scheme val="minor"/>
    </font>
    <font>
      <b/>
      <sz val="9"/>
      <color rgb="FFFF0000"/>
      <name val="Arial"/>
      <family val="2"/>
    </font>
    <font>
      <b/>
      <i/>
      <sz val="12"/>
      <color theme="1"/>
      <name val="Calibri"/>
      <family val="2"/>
      <scheme val="minor"/>
    </font>
  </fonts>
  <fills count="9">
    <fill>
      <patternFill patternType="none"/>
    </fill>
    <fill>
      <patternFill patternType="gray125"/>
    </fill>
    <fill>
      <patternFill patternType="solid">
        <fgColor rgb="FF4F81BD"/>
        <bgColor indexed="64"/>
      </patternFill>
    </fill>
    <fill>
      <patternFill patternType="solid">
        <fgColor theme="2"/>
        <bgColor indexed="64"/>
      </patternFill>
    </fill>
    <fill>
      <patternFill patternType="solid">
        <fgColor theme="6" tint="0.39997558519241921"/>
        <bgColor indexed="64"/>
      </patternFill>
    </fill>
    <fill>
      <patternFill patternType="solid">
        <fgColor rgb="FFEAF1DD"/>
        <bgColor indexed="64"/>
      </patternFill>
    </fill>
    <fill>
      <patternFill patternType="solid">
        <fgColor theme="4" tint="0.59999389629810485"/>
        <bgColor indexed="64"/>
      </patternFill>
    </fill>
    <fill>
      <patternFill patternType="solid">
        <fgColor theme="0" tint="-4.9989318521683403E-2"/>
        <bgColor indexed="64"/>
      </patternFill>
    </fill>
    <fill>
      <patternFill patternType="solid">
        <fgColor theme="4" tint="0.79998168889431442"/>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medium">
        <color rgb="FF4F81BD"/>
      </left>
      <right/>
      <top style="medium">
        <color rgb="FF4F81BD"/>
      </top>
      <bottom/>
      <diagonal/>
    </border>
    <border>
      <left/>
      <right/>
      <top style="medium">
        <color rgb="FF4F81BD"/>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style="thin">
        <color indexed="64"/>
      </top>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s>
  <cellStyleXfs count="3">
    <xf numFmtId="0" fontId="0" fillId="0" borderId="0"/>
    <xf numFmtId="44" fontId="1" fillId="0" borderId="0" applyFont="0" applyFill="0" applyBorder="0" applyAlignment="0" applyProtection="0"/>
    <xf numFmtId="0" fontId="10" fillId="0" borderId="0"/>
  </cellStyleXfs>
  <cellXfs count="205">
    <xf numFmtId="0" fontId="0" fillId="0" borderId="0" xfId="0"/>
    <xf numFmtId="0" fontId="6" fillId="0" borderId="1" xfId="0" applyFont="1" applyBorder="1" applyAlignment="1">
      <alignment vertical="center" wrapText="1"/>
    </xf>
    <xf numFmtId="3" fontId="6" fillId="0" borderId="1" xfId="0" applyNumberFormat="1" applyFont="1" applyBorder="1" applyAlignment="1">
      <alignment vertical="center" wrapText="1"/>
    </xf>
    <xf numFmtId="0" fontId="7" fillId="0" borderId="1" xfId="0" applyFont="1" applyBorder="1"/>
    <xf numFmtId="0" fontId="6" fillId="0" borderId="1" xfId="0" applyFont="1" applyFill="1" applyBorder="1" applyAlignment="1">
      <alignment horizontal="left" vertical="center" wrapText="1"/>
    </xf>
    <xf numFmtId="0" fontId="6" fillId="0" borderId="1" xfId="0" applyFont="1" applyFill="1" applyBorder="1" applyAlignment="1">
      <alignment vertical="center" wrapText="1"/>
    </xf>
    <xf numFmtId="0" fontId="6" fillId="0" borderId="1" xfId="0" applyFont="1" applyBorder="1" applyAlignment="1">
      <alignment horizontal="left" vertical="center" wrapText="1"/>
    </xf>
    <xf numFmtId="0" fontId="7" fillId="0" borderId="1" xfId="0" applyFont="1" applyFill="1" applyBorder="1" applyAlignment="1">
      <alignment horizontal="left" vertical="center"/>
    </xf>
    <xf numFmtId="0" fontId="7" fillId="0" borderId="1" xfId="0" applyFont="1" applyBorder="1" applyAlignment="1">
      <alignment horizontal="left"/>
    </xf>
    <xf numFmtId="0" fontId="0" fillId="0" borderId="1" xfId="0" applyBorder="1"/>
    <xf numFmtId="0" fontId="0" fillId="0" borderId="1" xfId="0" applyBorder="1" applyAlignment="1">
      <alignment vertical="center"/>
    </xf>
    <xf numFmtId="3" fontId="0" fillId="0" borderId="0" xfId="0" applyNumberFormat="1" applyAlignment="1">
      <alignment horizontal="center" vertical="center"/>
    </xf>
    <xf numFmtId="0" fontId="11" fillId="0" borderId="0" xfId="0" applyFont="1" applyFill="1" applyBorder="1" applyAlignment="1">
      <alignment horizontal="center" vertical="center"/>
    </xf>
    <xf numFmtId="164" fontId="0" fillId="0" borderId="0" xfId="0" applyNumberFormat="1" applyFont="1" applyFill="1" applyBorder="1" applyAlignment="1">
      <alignment horizontal="center" vertical="center"/>
    </xf>
    <xf numFmtId="0" fontId="0" fillId="0" borderId="0" xfId="0" applyFont="1" applyFill="1" applyBorder="1" applyAlignment="1">
      <alignment horizontal="left" vertical="center"/>
    </xf>
    <xf numFmtId="0" fontId="0" fillId="0" borderId="0" xfId="0" applyFill="1" applyBorder="1" applyAlignment="1">
      <alignment horizontal="center" vertical="center"/>
    </xf>
    <xf numFmtId="0" fontId="0" fillId="0" borderId="0" xfId="0" applyFill="1" applyBorder="1"/>
    <xf numFmtId="0" fontId="0" fillId="0" borderId="0" xfId="0" applyFill="1"/>
    <xf numFmtId="0" fontId="3" fillId="2" borderId="2" xfId="0" applyFont="1" applyFill="1" applyBorder="1" applyAlignment="1">
      <alignment vertical="center" wrapText="1"/>
    </xf>
    <xf numFmtId="0" fontId="3" fillId="2" borderId="3" xfId="0" applyFont="1" applyFill="1" applyBorder="1" applyAlignment="1">
      <alignment vertical="center" wrapText="1"/>
    </xf>
    <xf numFmtId="0" fontId="3" fillId="0" borderId="0" xfId="0" applyFont="1" applyFill="1" applyBorder="1" applyAlignment="1">
      <alignment vertical="center" wrapText="1"/>
    </xf>
    <xf numFmtId="0" fontId="0" fillId="0" borderId="1" xfId="0" applyFont="1" applyFill="1" applyBorder="1" applyAlignment="1">
      <alignment horizontal="left" vertical="center"/>
    </xf>
    <xf numFmtId="0" fontId="0" fillId="0" borderId="0" xfId="0" applyBorder="1"/>
    <xf numFmtId="0" fontId="0" fillId="0" borderId="0" xfId="0" applyFont="1" applyFill="1" applyAlignment="1">
      <alignment horizontal="left" vertical="center"/>
    </xf>
    <xf numFmtId="0" fontId="0" fillId="0" borderId="1" xfId="0" applyFill="1" applyBorder="1"/>
    <xf numFmtId="0" fontId="0" fillId="0" borderId="1" xfId="0" applyBorder="1" applyAlignment="1">
      <alignment horizontal="center" vertical="center"/>
    </xf>
    <xf numFmtId="0" fontId="0" fillId="0" borderId="1" xfId="0" applyBorder="1" applyAlignment="1">
      <alignment horizontal="right"/>
    </xf>
    <xf numFmtId="0" fontId="0" fillId="0" borderId="0" xfId="0" applyFont="1" applyFill="1" applyBorder="1"/>
    <xf numFmtId="0" fontId="0" fillId="0" borderId="0" xfId="0" applyFont="1" applyFill="1" applyBorder="1" applyAlignment="1">
      <alignment horizontal="center"/>
    </xf>
    <xf numFmtId="0" fontId="11" fillId="0" borderId="0" xfId="0" applyFont="1" applyFill="1" applyBorder="1" applyAlignment="1">
      <alignment horizontal="left" vertical="center"/>
    </xf>
    <xf numFmtId="0" fontId="7" fillId="0" borderId="0" xfId="0" applyFont="1" applyFill="1" applyBorder="1"/>
    <xf numFmtId="3" fontId="0" fillId="0" borderId="0" xfId="0" applyNumberFormat="1" applyBorder="1" applyAlignment="1">
      <alignment horizontal="center" vertical="center"/>
    </xf>
    <xf numFmtId="0" fontId="7" fillId="0" borderId="1" xfId="0" applyFont="1" applyFill="1" applyBorder="1" applyAlignment="1">
      <alignment horizontal="right" vertical="center" wrapText="1"/>
    </xf>
    <xf numFmtId="0" fontId="0" fillId="0" borderId="1" xfId="0" applyFont="1" applyFill="1" applyBorder="1" applyAlignment="1">
      <alignment horizontal="right" vertical="center"/>
    </xf>
    <xf numFmtId="0" fontId="0" fillId="0" borderId="1" xfId="0" applyFont="1" applyBorder="1" applyAlignment="1">
      <alignment horizontal="right"/>
    </xf>
    <xf numFmtId="164" fontId="6" fillId="0" borderId="1" xfId="0" applyNumberFormat="1" applyFont="1" applyBorder="1" applyAlignment="1">
      <alignment vertical="center" wrapText="1"/>
    </xf>
    <xf numFmtId="3" fontId="0" fillId="0" borderId="1" xfId="0" applyNumberFormat="1" applyBorder="1" applyAlignment="1">
      <alignment horizontal="right" vertical="center"/>
    </xf>
    <xf numFmtId="0" fontId="7" fillId="0" borderId="0" xfId="0" applyFont="1"/>
    <xf numFmtId="0" fontId="12" fillId="0" borderId="1" xfId="0" applyFont="1" applyFill="1" applyBorder="1" applyAlignment="1">
      <alignment horizontal="right" vertical="center"/>
    </xf>
    <xf numFmtId="0" fontId="0" fillId="0" borderId="1" xfId="0" applyFill="1" applyBorder="1" applyAlignment="1">
      <alignment horizontal="right" vertical="center" wrapText="1"/>
    </xf>
    <xf numFmtId="0" fontId="0" fillId="0" borderId="1" xfId="0" applyFill="1" applyBorder="1" applyAlignment="1">
      <alignment horizontal="right" vertical="center"/>
    </xf>
    <xf numFmtId="3" fontId="0" fillId="0" borderId="1" xfId="0" applyNumberFormat="1" applyFont="1" applyFill="1" applyBorder="1" applyAlignment="1">
      <alignment horizontal="right" vertical="center"/>
    </xf>
    <xf numFmtId="3" fontId="0" fillId="0" borderId="1" xfId="0" applyNumberFormat="1" applyFill="1" applyBorder="1" applyAlignment="1">
      <alignment horizontal="right" vertical="center"/>
    </xf>
    <xf numFmtId="0" fontId="0" fillId="0" borderId="1" xfId="0" applyFill="1" applyBorder="1" applyAlignment="1">
      <alignment horizontal="right"/>
    </xf>
    <xf numFmtId="0" fontId="7" fillId="0" borderId="1" xfId="0" applyFont="1" applyFill="1" applyBorder="1" applyAlignment="1">
      <alignment horizontal="right" vertical="center"/>
    </xf>
    <xf numFmtId="0" fontId="0" fillId="0" borderId="1" xfId="0" applyFont="1" applyFill="1" applyBorder="1" applyAlignment="1">
      <alignment horizontal="right"/>
    </xf>
    <xf numFmtId="0" fontId="0" fillId="0" borderId="0" xfId="0" applyFill="1" applyAlignment="1">
      <alignment horizontal="center" vertical="center"/>
    </xf>
    <xf numFmtId="164" fontId="0" fillId="0" borderId="0" xfId="0" applyNumberFormat="1" applyFill="1" applyAlignment="1">
      <alignment horizontal="center" vertical="center"/>
    </xf>
    <xf numFmtId="0" fontId="0" fillId="0" borderId="1" xfId="0" applyFill="1" applyBorder="1" applyAlignment="1">
      <alignment horizontal="right" wrapText="1"/>
    </xf>
    <xf numFmtId="0" fontId="0" fillId="0" borderId="1" xfId="0" applyBorder="1" applyAlignment="1">
      <alignment horizontal="right" wrapText="1"/>
    </xf>
    <xf numFmtId="0" fontId="0" fillId="0" borderId="1" xfId="0" applyFont="1" applyFill="1" applyBorder="1"/>
    <xf numFmtId="0" fontId="0" fillId="0" borderId="0" xfId="0" applyFont="1" applyFill="1" applyBorder="1" applyAlignment="1">
      <alignment horizontal="right"/>
    </xf>
    <xf numFmtId="164" fontId="0" fillId="0" borderId="0" xfId="0" applyNumberFormat="1" applyFont="1" applyFill="1" applyBorder="1" applyAlignment="1">
      <alignment horizontal="right" vertical="center"/>
    </xf>
    <xf numFmtId="164" fontId="6" fillId="0" borderId="0" xfId="0" applyNumberFormat="1" applyFont="1" applyFill="1" applyBorder="1" applyAlignment="1">
      <alignment vertical="center" wrapText="1"/>
    </xf>
    <xf numFmtId="0" fontId="0" fillId="0" borderId="0" xfId="0" applyFont="1" applyFill="1" applyBorder="1" applyAlignment="1">
      <alignment horizontal="right" vertical="center"/>
    </xf>
    <xf numFmtId="0" fontId="0" fillId="0" borderId="0" xfId="0" applyFill="1" applyBorder="1" applyAlignment="1">
      <alignment horizontal="right"/>
    </xf>
    <xf numFmtId="0" fontId="0" fillId="0" borderId="0" xfId="0" applyBorder="1" applyAlignment="1">
      <alignment horizontal="right"/>
    </xf>
    <xf numFmtId="3" fontId="0" fillId="0" borderId="0" xfId="0" applyNumberFormat="1" applyFill="1" applyBorder="1" applyAlignment="1">
      <alignment horizontal="right" vertical="center"/>
    </xf>
    <xf numFmtId="0" fontId="12" fillId="0" borderId="0" xfId="0" applyFont="1" applyFill="1" applyBorder="1" applyAlignment="1">
      <alignment horizontal="right" vertical="center"/>
    </xf>
    <xf numFmtId="0" fontId="13" fillId="4" borderId="5" xfId="0" applyFont="1" applyFill="1" applyBorder="1" applyAlignment="1">
      <alignment horizontal="justify" vertical="center" wrapText="1"/>
    </xf>
    <xf numFmtId="0" fontId="13" fillId="0" borderId="0" xfId="0" applyFont="1" applyFill="1" applyBorder="1" applyAlignment="1">
      <alignment horizontal="justify" vertical="center" wrapText="1"/>
    </xf>
    <xf numFmtId="0" fontId="9" fillId="0" borderId="0" xfId="0" applyFont="1" applyFill="1" applyBorder="1"/>
    <xf numFmtId="164" fontId="9" fillId="3" borderId="7" xfId="0" applyNumberFormat="1" applyFont="1" applyFill="1" applyBorder="1"/>
    <xf numFmtId="0" fontId="14" fillId="4" borderId="5" xfId="0" applyFont="1" applyFill="1" applyBorder="1" applyAlignment="1">
      <alignment horizontal="justify" vertical="center" wrapText="1"/>
    </xf>
    <xf numFmtId="0" fontId="15" fillId="0" borderId="0" xfId="0" applyFont="1"/>
    <xf numFmtId="0" fontId="14" fillId="0" borderId="0" xfId="0" applyFont="1" applyFill="1" applyBorder="1" applyAlignment="1">
      <alignment horizontal="justify" vertical="center" wrapText="1"/>
    </xf>
    <xf numFmtId="0" fontId="0" fillId="0" borderId="12" xfId="0" applyFill="1" applyBorder="1"/>
    <xf numFmtId="0" fontId="2" fillId="0" borderId="9" xfId="0" applyFont="1" applyBorder="1"/>
    <xf numFmtId="0" fontId="8" fillId="0" borderId="9" xfId="0" applyFont="1" applyFill="1" applyBorder="1" applyAlignment="1">
      <alignment horizontal="left" vertical="center" wrapText="1"/>
    </xf>
    <xf numFmtId="0" fontId="2" fillId="0" borderId="9" xfId="0" applyFont="1" applyFill="1" applyBorder="1"/>
    <xf numFmtId="164" fontId="17" fillId="0" borderId="0" xfId="0" applyNumberFormat="1" applyFont="1" applyFill="1" applyBorder="1" applyAlignment="1">
      <alignment horizontal="center" vertical="center"/>
    </xf>
    <xf numFmtId="164" fontId="0" fillId="7" borderId="1" xfId="0" applyNumberFormat="1" applyFont="1" applyFill="1" applyBorder="1" applyAlignment="1">
      <alignment horizontal="right" vertical="center"/>
    </xf>
    <xf numFmtId="164" fontId="0" fillId="7" borderId="1" xfId="0" applyNumberFormat="1" applyFont="1" applyFill="1" applyBorder="1"/>
    <xf numFmtId="164" fontId="6" fillId="0" borderId="0" xfId="0" applyNumberFormat="1" applyFont="1" applyBorder="1" applyAlignment="1">
      <alignment vertical="center" wrapText="1"/>
    </xf>
    <xf numFmtId="0" fontId="2" fillId="3" borderId="17" xfId="0" applyFont="1" applyFill="1" applyBorder="1"/>
    <xf numFmtId="164" fontId="2" fillId="3" borderId="18" xfId="0" applyNumberFormat="1" applyFont="1" applyFill="1" applyBorder="1"/>
    <xf numFmtId="0" fontId="3" fillId="2" borderId="19" xfId="0" applyFont="1" applyFill="1" applyBorder="1" applyAlignment="1">
      <alignment vertical="center" wrapText="1"/>
    </xf>
    <xf numFmtId="164" fontId="0" fillId="0" borderId="10" xfId="0" applyNumberFormat="1" applyFill="1" applyBorder="1"/>
    <xf numFmtId="0" fontId="11" fillId="0" borderId="9" xfId="0" applyFont="1" applyFill="1" applyBorder="1" applyAlignment="1">
      <alignment vertical="center"/>
    </xf>
    <xf numFmtId="0" fontId="11" fillId="0" borderId="9" xfId="0" applyFont="1" applyFill="1" applyBorder="1" applyAlignment="1">
      <alignment horizontal="left" vertical="center"/>
    </xf>
    <xf numFmtId="0" fontId="2" fillId="0" borderId="9" xfId="0" applyFont="1" applyFill="1" applyBorder="1" applyAlignment="1">
      <alignment horizontal="left" vertical="center" wrapText="1"/>
    </xf>
    <xf numFmtId="0" fontId="11" fillId="0" borderId="11" xfId="0" applyFont="1" applyFill="1" applyBorder="1" applyAlignment="1">
      <alignment horizontal="left" vertical="center"/>
    </xf>
    <xf numFmtId="0" fontId="0" fillId="0" borderId="12" xfId="0" applyFont="1" applyFill="1" applyBorder="1" applyAlignment="1">
      <alignment horizontal="right"/>
    </xf>
    <xf numFmtId="164" fontId="0" fillId="7" borderId="12" xfId="0" applyNumberFormat="1" applyFont="1" applyFill="1" applyBorder="1" applyAlignment="1">
      <alignment horizontal="right" vertical="center"/>
    </xf>
    <xf numFmtId="164" fontId="0" fillId="0" borderId="13" xfId="0" applyNumberFormat="1" applyFill="1" applyBorder="1"/>
    <xf numFmtId="0" fontId="3" fillId="2" borderId="20" xfId="0" applyFont="1" applyFill="1" applyBorder="1" applyAlignment="1">
      <alignment horizontal="center" vertical="center" wrapText="1"/>
    </xf>
    <xf numFmtId="0" fontId="3" fillId="2" borderId="6" xfId="0" applyFont="1" applyFill="1" applyBorder="1" applyAlignment="1">
      <alignment horizontal="center" vertical="center" wrapText="1"/>
    </xf>
    <xf numFmtId="2" fontId="0" fillId="0" borderId="1" xfId="0" applyNumberFormat="1" applyFont="1" applyBorder="1" applyAlignment="1">
      <alignment horizontal="right"/>
    </xf>
    <xf numFmtId="2" fontId="0" fillId="0" borderId="12" xfId="0" applyNumberFormat="1" applyFont="1" applyBorder="1" applyAlignment="1">
      <alignment horizontal="right"/>
    </xf>
    <xf numFmtId="0" fontId="18" fillId="0" borderId="0" xfId="0" applyFont="1"/>
    <xf numFmtId="0" fontId="3" fillId="2" borderId="21" xfId="0" applyFont="1" applyFill="1" applyBorder="1" applyAlignment="1">
      <alignment vertical="center" wrapText="1"/>
    </xf>
    <xf numFmtId="0" fontId="4" fillId="2" borderId="21" xfId="0" applyFont="1" applyFill="1" applyBorder="1" applyAlignment="1">
      <alignment vertical="center" wrapText="1"/>
    </xf>
    <xf numFmtId="0" fontId="3" fillId="2" borderId="6" xfId="0" applyFont="1" applyFill="1" applyBorder="1" applyAlignment="1">
      <alignment vertical="center" wrapText="1"/>
    </xf>
    <xf numFmtId="0" fontId="5" fillId="0" borderId="14" xfId="0" applyFont="1" applyFill="1" applyBorder="1" applyAlignment="1">
      <alignment vertical="center" wrapText="1"/>
    </xf>
    <xf numFmtId="0" fontId="6" fillId="0" borderId="15" xfId="0" applyFont="1" applyBorder="1" applyAlignment="1">
      <alignment vertical="center" wrapText="1"/>
    </xf>
    <xf numFmtId="0" fontId="8" fillId="0" borderId="9" xfId="0" applyFont="1" applyFill="1" applyBorder="1" applyAlignment="1"/>
    <xf numFmtId="0" fontId="8" fillId="0" borderId="9" xfId="0" applyFont="1" applyFill="1" applyBorder="1"/>
    <xf numFmtId="3" fontId="8" fillId="0" borderId="9" xfId="0" applyNumberFormat="1" applyFont="1" applyBorder="1" applyAlignment="1">
      <alignment horizontal="left" vertical="center"/>
    </xf>
    <xf numFmtId="0" fontId="8" fillId="0" borderId="9" xfId="0" applyFont="1" applyBorder="1"/>
    <xf numFmtId="0" fontId="8" fillId="0" borderId="11" xfId="0" applyFont="1" applyFill="1" applyBorder="1"/>
    <xf numFmtId="0" fontId="0" fillId="0" borderId="12" xfId="0" applyBorder="1"/>
    <xf numFmtId="0" fontId="14" fillId="0" borderId="4" xfId="0" applyFont="1" applyFill="1" applyBorder="1" applyAlignment="1">
      <alignment vertical="center" wrapText="1"/>
    </xf>
    <xf numFmtId="164" fontId="9" fillId="3" borderId="24" xfId="0" applyNumberFormat="1" applyFont="1" applyFill="1" applyBorder="1"/>
    <xf numFmtId="164" fontId="2" fillId="8" borderId="5" xfId="0" applyNumberFormat="1" applyFont="1" applyFill="1" applyBorder="1"/>
    <xf numFmtId="0" fontId="14" fillId="0" borderId="23" xfId="0" applyFont="1" applyBorder="1" applyAlignment="1">
      <alignment horizontal="center" vertical="center" wrapText="1"/>
    </xf>
    <xf numFmtId="44" fontId="14" fillId="6" borderId="6" xfId="1" applyFont="1" applyFill="1" applyBorder="1" applyAlignment="1">
      <alignment horizontal="center" vertical="center" wrapText="1"/>
    </xf>
    <xf numFmtId="0" fontId="16" fillId="0" borderId="1" xfId="0" applyFont="1" applyBorder="1" applyAlignment="1">
      <alignment horizontal="center" vertical="center" wrapText="1"/>
    </xf>
    <xf numFmtId="164" fontId="16" fillId="0" borderId="1" xfId="0" applyNumberFormat="1" applyFont="1" applyBorder="1" applyAlignment="1">
      <alignment horizontal="center" vertical="center" wrapText="1"/>
    </xf>
    <xf numFmtId="0" fontId="16" fillId="0" borderId="15" xfId="0" applyFont="1" applyBorder="1" applyAlignment="1">
      <alignment horizontal="center" vertical="center" wrapText="1"/>
    </xf>
    <xf numFmtId="0" fontId="16" fillId="0" borderId="12" xfId="0" applyFont="1" applyBorder="1" applyAlignment="1">
      <alignment horizontal="center" vertical="center" wrapText="1"/>
    </xf>
    <xf numFmtId="0" fontId="14" fillId="5" borderId="5" xfId="0" applyFont="1" applyFill="1" applyBorder="1" applyAlignment="1">
      <alignment horizontal="center" vertical="center" wrapText="1"/>
    </xf>
    <xf numFmtId="0" fontId="16" fillId="0" borderId="25" xfId="0" applyFont="1" applyBorder="1" applyAlignment="1">
      <alignment horizontal="center" vertical="center" wrapText="1"/>
    </xf>
    <xf numFmtId="0" fontId="16" fillId="0" borderId="24" xfId="0" applyFont="1" applyBorder="1" applyAlignment="1">
      <alignment horizontal="center" vertical="center" wrapText="1"/>
    </xf>
    <xf numFmtId="164" fontId="16" fillId="0" borderId="24" xfId="0" applyNumberFormat="1" applyFont="1" applyBorder="1" applyAlignment="1">
      <alignment horizontal="center" vertical="center" wrapText="1"/>
    </xf>
    <xf numFmtId="0" fontId="14" fillId="0" borderId="5" xfId="0" applyFont="1" applyBorder="1" applyAlignment="1">
      <alignment horizontal="center" vertical="center" wrapText="1"/>
    </xf>
    <xf numFmtId="44" fontId="14" fillId="5" borderId="26" xfId="1" applyFont="1" applyFill="1" applyBorder="1" applyAlignment="1">
      <alignment horizontal="center" vertical="center" wrapText="1"/>
    </xf>
    <xf numFmtId="44" fontId="14" fillId="6" borderId="26" xfId="1" applyFont="1" applyFill="1" applyBorder="1" applyAlignment="1">
      <alignment horizontal="center" vertical="center" wrapText="1"/>
    </xf>
    <xf numFmtId="44" fontId="14" fillId="6" borderId="27" xfId="1" applyFont="1" applyFill="1" applyBorder="1" applyAlignment="1">
      <alignment horizontal="justify" vertical="center" wrapText="1"/>
    </xf>
    <xf numFmtId="44" fontId="14" fillId="6" borderId="5" xfId="1" applyFont="1" applyFill="1" applyBorder="1" applyAlignment="1">
      <alignment horizontal="justify" vertical="center" wrapText="1"/>
    </xf>
    <xf numFmtId="0" fontId="14" fillId="0" borderId="7" xfId="0" applyFont="1" applyBorder="1" applyAlignment="1">
      <alignment horizontal="center" vertical="center" wrapText="1"/>
    </xf>
    <xf numFmtId="0" fontId="16" fillId="0" borderId="7" xfId="0" applyFont="1" applyBorder="1" applyAlignment="1">
      <alignment horizontal="center" vertical="center" wrapText="1"/>
    </xf>
    <xf numFmtId="16" fontId="14" fillId="0" borderId="7" xfId="0" applyNumberFormat="1" applyFont="1" applyBorder="1" applyAlignment="1">
      <alignment horizontal="center" vertical="center" wrapText="1"/>
    </xf>
    <xf numFmtId="0" fontId="16" fillId="0" borderId="28" xfId="0" applyFont="1" applyBorder="1" applyAlignment="1">
      <alignment horizontal="center" vertical="center" wrapText="1"/>
    </xf>
    <xf numFmtId="0" fontId="16" fillId="0" borderId="14" xfId="0" applyFont="1" applyBorder="1" applyAlignment="1">
      <alignment horizontal="center" vertical="center" wrapText="1"/>
    </xf>
    <xf numFmtId="164" fontId="16" fillId="0" borderId="15" xfId="0" applyNumberFormat="1" applyFont="1" applyBorder="1" applyAlignment="1">
      <alignment horizontal="center" vertical="center" wrapText="1"/>
    </xf>
    <xf numFmtId="164" fontId="16" fillId="0" borderId="16" xfId="0" applyNumberFormat="1" applyFont="1" applyBorder="1" applyAlignment="1">
      <alignment horizontal="center" vertical="center" wrapText="1"/>
    </xf>
    <xf numFmtId="0" fontId="16" fillId="0" borderId="9" xfId="0" applyFont="1" applyBorder="1" applyAlignment="1">
      <alignment horizontal="center" vertical="center" wrapText="1"/>
    </xf>
    <xf numFmtId="164" fontId="16" fillId="0" borderId="10" xfId="0" applyNumberFormat="1" applyFont="1" applyBorder="1" applyAlignment="1">
      <alignment horizontal="center" vertical="center" wrapText="1"/>
    </xf>
    <xf numFmtId="0" fontId="16" fillId="0" borderId="11" xfId="0" applyFont="1" applyBorder="1" applyAlignment="1">
      <alignment horizontal="center" vertical="center" wrapText="1"/>
    </xf>
    <xf numFmtId="164" fontId="16" fillId="0" borderId="12" xfId="0" applyNumberFormat="1" applyFont="1" applyBorder="1" applyAlignment="1">
      <alignment horizontal="center" vertical="center" wrapText="1"/>
    </xf>
    <xf numFmtId="164" fontId="16" fillId="0" borderId="13" xfId="0" applyNumberFormat="1" applyFont="1" applyBorder="1" applyAlignment="1">
      <alignment horizontal="center" vertical="center" wrapText="1"/>
    </xf>
    <xf numFmtId="0" fontId="16" fillId="0" borderId="22" xfId="0" applyFont="1" applyBorder="1" applyAlignment="1">
      <alignment horizontal="center" vertical="center" wrapText="1"/>
    </xf>
    <xf numFmtId="164" fontId="9" fillId="3" borderId="5" xfId="0" applyNumberFormat="1" applyFont="1" applyFill="1" applyBorder="1"/>
    <xf numFmtId="164" fontId="16" fillId="0" borderId="29" xfId="0" applyNumberFormat="1" applyFont="1" applyBorder="1" applyAlignment="1">
      <alignment horizontal="center" vertical="center" wrapText="1"/>
    </xf>
    <xf numFmtId="164" fontId="16" fillId="0" borderId="30" xfId="0" applyNumberFormat="1" applyFont="1" applyBorder="1" applyAlignment="1">
      <alignment horizontal="center" vertical="center" wrapText="1"/>
    </xf>
    <xf numFmtId="44" fontId="14" fillId="6" borderId="5" xfId="1" applyFont="1" applyFill="1" applyBorder="1" applyAlignment="1">
      <alignment horizontal="center" vertical="center" wrapText="1"/>
    </xf>
    <xf numFmtId="0" fontId="16" fillId="0" borderId="31" xfId="0" applyFont="1" applyBorder="1" applyAlignment="1">
      <alignment horizontal="center" vertical="center" wrapText="1"/>
    </xf>
    <xf numFmtId="44" fontId="14" fillId="6" borderId="23" xfId="1" applyFont="1" applyFill="1" applyBorder="1" applyAlignment="1">
      <alignment horizontal="center" vertical="center" wrapText="1"/>
    </xf>
    <xf numFmtId="0" fontId="14" fillId="0" borderId="14" xfId="0" applyFont="1" applyBorder="1" applyAlignment="1">
      <alignment horizontal="center" vertical="center" wrapText="1"/>
    </xf>
    <xf numFmtId="16" fontId="14" fillId="0" borderId="9" xfId="0" applyNumberFormat="1" applyFont="1" applyBorder="1" applyAlignment="1">
      <alignment horizontal="center" vertical="center" wrapText="1"/>
    </xf>
    <xf numFmtId="0" fontId="14" fillId="0" borderId="9" xfId="0" applyFont="1" applyBorder="1" applyAlignment="1">
      <alignment horizontal="center" vertical="center" wrapText="1"/>
    </xf>
    <xf numFmtId="0" fontId="14" fillId="0" borderId="11" xfId="0" applyFont="1" applyBorder="1" applyAlignment="1">
      <alignment horizontal="center" vertical="center" wrapText="1"/>
    </xf>
    <xf numFmtId="0" fontId="0" fillId="0" borderId="0" xfId="0" applyBorder="1" applyAlignment="1">
      <alignment horizontal="center"/>
    </xf>
    <xf numFmtId="164" fontId="9" fillId="3" borderId="5" xfId="0" applyNumberFormat="1" applyFont="1" applyFill="1" applyBorder="1" applyAlignment="1">
      <alignment horizontal="center"/>
    </xf>
    <xf numFmtId="164" fontId="0" fillId="0" borderId="1" xfId="0" applyNumberFormat="1" applyFont="1" applyFill="1" applyBorder="1" applyAlignment="1">
      <alignment horizontal="center" vertical="center"/>
    </xf>
    <xf numFmtId="164" fontId="0" fillId="8" borderId="1" xfId="0" applyNumberFormat="1" applyFont="1" applyFill="1" applyBorder="1" applyAlignment="1">
      <alignment horizontal="center" vertical="center"/>
    </xf>
    <xf numFmtId="3" fontId="6" fillId="0" borderId="1" xfId="0" applyNumberFormat="1" applyFont="1" applyFill="1" applyBorder="1" applyAlignment="1">
      <alignment vertical="center" wrapText="1"/>
    </xf>
    <xf numFmtId="3" fontId="7" fillId="0" borderId="1" xfId="0" applyNumberFormat="1" applyFont="1" applyBorder="1"/>
    <xf numFmtId="3" fontId="0" fillId="0" borderId="1" xfId="0" applyNumberFormat="1" applyFont="1" applyFill="1" applyBorder="1" applyAlignment="1">
      <alignment horizontal="right"/>
    </xf>
    <xf numFmtId="3" fontId="0" fillId="0" borderId="1" xfId="0" applyNumberFormat="1" applyBorder="1"/>
    <xf numFmtId="0" fontId="6" fillId="0" borderId="15" xfId="0" applyFont="1" applyBorder="1" applyAlignment="1">
      <alignment horizontal="left" vertical="center" wrapText="1"/>
    </xf>
    <xf numFmtId="3" fontId="6" fillId="0" borderId="15" xfId="0" applyNumberFormat="1" applyFont="1" applyBorder="1" applyAlignment="1">
      <alignment vertical="center" wrapText="1"/>
    </xf>
    <xf numFmtId="164" fontId="0" fillId="0" borderId="15" xfId="0" applyNumberFormat="1" applyFont="1" applyFill="1" applyBorder="1" applyAlignment="1">
      <alignment horizontal="center" vertical="center"/>
    </xf>
    <xf numFmtId="164" fontId="0" fillId="8" borderId="15" xfId="0" applyNumberFormat="1" applyFont="1" applyFill="1" applyBorder="1" applyAlignment="1">
      <alignment horizontal="center" vertical="center"/>
    </xf>
    <xf numFmtId="3" fontId="0" fillId="0" borderId="12" xfId="0" applyNumberFormat="1" applyBorder="1"/>
    <xf numFmtId="164" fontId="0" fillId="0" borderId="12" xfId="0" applyNumberFormat="1" applyFont="1" applyFill="1" applyBorder="1" applyAlignment="1">
      <alignment horizontal="center" vertical="center"/>
    </xf>
    <xf numFmtId="164" fontId="0" fillId="8" borderId="12" xfId="0" applyNumberFormat="1" applyFont="1" applyFill="1" applyBorder="1" applyAlignment="1">
      <alignment horizontal="center" vertical="center"/>
    </xf>
    <xf numFmtId="164" fontId="20" fillId="0" borderId="0" xfId="0" applyNumberFormat="1" applyFont="1" applyFill="1" applyBorder="1" applyAlignment="1">
      <alignment horizontal="center" vertical="center"/>
    </xf>
    <xf numFmtId="0" fontId="7" fillId="0" borderId="15" xfId="0" applyFont="1" applyFill="1" applyBorder="1" applyAlignment="1">
      <alignment horizontal="center" vertical="center" wrapText="1"/>
    </xf>
    <xf numFmtId="0" fontId="0" fillId="0" borderId="15" xfId="0" applyBorder="1" applyAlignment="1">
      <alignment horizontal="center"/>
    </xf>
    <xf numFmtId="2" fontId="0" fillId="0" borderId="15" xfId="0" applyNumberFormat="1" applyBorder="1" applyAlignment="1">
      <alignment horizontal="center"/>
    </xf>
    <xf numFmtId="164" fontId="6" fillId="7" borderId="15" xfId="0" applyNumberFormat="1" applyFont="1" applyFill="1" applyBorder="1" applyAlignment="1">
      <alignment horizontal="center" vertical="center" wrapText="1"/>
    </xf>
    <xf numFmtId="164" fontId="6" fillId="0" borderId="15" xfId="0" applyNumberFormat="1" applyFont="1" applyBorder="1" applyAlignment="1">
      <alignment horizontal="center" vertical="center" wrapText="1"/>
    </xf>
    <xf numFmtId="164" fontId="6" fillId="0" borderId="16"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Border="1" applyAlignment="1">
      <alignment horizontal="center"/>
    </xf>
    <xf numFmtId="2" fontId="0" fillId="0" borderId="1" xfId="0" applyNumberFormat="1" applyBorder="1" applyAlignment="1">
      <alignment horizontal="center"/>
    </xf>
    <xf numFmtId="164" fontId="6" fillId="7" borderId="1" xfId="0" applyNumberFormat="1" applyFont="1" applyFill="1" applyBorder="1" applyAlignment="1">
      <alignment horizontal="center" vertical="center" wrapText="1"/>
    </xf>
    <xf numFmtId="164" fontId="6" fillId="0" borderId="1" xfId="0" applyNumberFormat="1" applyFont="1" applyBorder="1" applyAlignment="1">
      <alignment horizontal="center" vertical="center" wrapText="1"/>
    </xf>
    <xf numFmtId="164" fontId="6" fillId="0" borderId="10" xfId="0" applyNumberFormat="1" applyFont="1" applyFill="1" applyBorder="1" applyAlignment="1">
      <alignment horizontal="center" vertical="center" wrapText="1"/>
    </xf>
    <xf numFmtId="3" fontId="0" fillId="0" borderId="1" xfId="0" applyNumberFormat="1" applyBorder="1" applyAlignment="1">
      <alignment horizontal="center" vertical="center"/>
    </xf>
    <xf numFmtId="164" fontId="0" fillId="7" borderId="1" xfId="0" applyNumberFormat="1" applyFill="1" applyBorder="1" applyAlignment="1">
      <alignment horizontal="center"/>
    </xf>
    <xf numFmtId="0" fontId="0" fillId="0" borderId="1" xfId="0" applyFill="1" applyBorder="1" applyAlignment="1">
      <alignment horizontal="center" vertical="center" wrapText="1"/>
    </xf>
    <xf numFmtId="0" fontId="0" fillId="0" borderId="1" xfId="0" applyFill="1" applyBorder="1" applyAlignment="1">
      <alignment horizontal="center"/>
    </xf>
    <xf numFmtId="3" fontId="0" fillId="0" borderId="1" xfId="0" applyNumberFormat="1" applyFont="1" applyBorder="1" applyAlignment="1">
      <alignment horizontal="center" vertical="center"/>
    </xf>
    <xf numFmtId="0" fontId="0" fillId="0" borderId="1" xfId="0" applyFont="1" applyBorder="1" applyAlignment="1">
      <alignment horizontal="center"/>
    </xf>
    <xf numFmtId="49" fontId="7" fillId="0" borderId="1" xfId="0" applyNumberFormat="1" applyFont="1" applyFill="1" applyBorder="1" applyAlignment="1">
      <alignment horizontal="center" vertical="center" wrapText="1"/>
    </xf>
    <xf numFmtId="0" fontId="0" fillId="0" borderId="1" xfId="0" applyFont="1" applyFill="1" applyBorder="1" applyAlignment="1">
      <alignment horizontal="center" wrapText="1"/>
    </xf>
    <xf numFmtId="3" fontId="6" fillId="0" borderId="1" xfId="0" applyNumberFormat="1" applyFont="1" applyBorder="1" applyAlignment="1">
      <alignment horizontal="center" vertical="center" wrapText="1"/>
    </xf>
    <xf numFmtId="0" fontId="0" fillId="0" borderId="1" xfId="0" applyFill="1" applyBorder="1" applyAlignment="1">
      <alignment horizontal="center" vertical="center"/>
    </xf>
    <xf numFmtId="0" fontId="0" fillId="0" borderId="1" xfId="0" applyFont="1" applyBorder="1" applyAlignment="1">
      <alignment horizontal="center" vertical="center"/>
    </xf>
    <xf numFmtId="3" fontId="0" fillId="0" borderId="1" xfId="0" applyNumberFormat="1" applyFont="1" applyBorder="1" applyAlignment="1">
      <alignment horizontal="center"/>
    </xf>
    <xf numFmtId="0" fontId="0" fillId="0" borderId="1" xfId="0" applyBorder="1" applyAlignment="1">
      <alignment horizontal="center" wrapText="1"/>
    </xf>
    <xf numFmtId="0" fontId="0" fillId="0" borderId="12" xfId="0" applyFont="1" applyFill="1" applyBorder="1" applyAlignment="1">
      <alignment horizontal="center" vertical="center"/>
    </xf>
    <xf numFmtId="0" fontId="0" fillId="0" borderId="12" xfId="0" applyFill="1" applyBorder="1" applyAlignment="1">
      <alignment horizontal="center"/>
    </xf>
    <xf numFmtId="2" fontId="0" fillId="0" borderId="12" xfId="0" applyNumberFormat="1" applyBorder="1" applyAlignment="1">
      <alignment horizontal="center"/>
    </xf>
    <xf numFmtId="164" fontId="0" fillId="7" borderId="12" xfId="0" applyNumberFormat="1" applyFill="1" applyBorder="1" applyAlignment="1">
      <alignment horizontal="center"/>
    </xf>
    <xf numFmtId="164" fontId="6" fillId="0" borderId="12" xfId="0" applyNumberFormat="1" applyFont="1" applyBorder="1" applyAlignment="1">
      <alignment horizontal="center" vertical="center" wrapText="1"/>
    </xf>
    <xf numFmtId="164" fontId="6" fillId="0" borderId="13" xfId="0" applyNumberFormat="1" applyFont="1" applyFill="1" applyBorder="1" applyAlignment="1">
      <alignment horizontal="center" vertical="center" wrapText="1"/>
    </xf>
    <xf numFmtId="0" fontId="0" fillId="0" borderId="0" xfId="0" applyFont="1" applyFill="1" applyAlignment="1">
      <alignment horizontal="center" vertical="center"/>
    </xf>
    <xf numFmtId="0" fontId="0" fillId="0" borderId="0" xfId="0" applyFill="1" applyBorder="1" applyAlignment="1">
      <alignment horizontal="center"/>
    </xf>
    <xf numFmtId="0" fontId="2" fillId="0" borderId="8" xfId="0" applyFont="1" applyBorder="1" applyAlignment="1">
      <alignment horizontal="center"/>
    </xf>
    <xf numFmtId="164" fontId="9" fillId="3" borderId="7" xfId="0" applyNumberFormat="1" applyFont="1" applyFill="1" applyBorder="1" applyAlignment="1">
      <alignment horizontal="center"/>
    </xf>
    <xf numFmtId="0" fontId="0" fillId="0" borderId="0" xfId="0" applyFill="1" applyAlignment="1">
      <alignment horizontal="center"/>
    </xf>
    <xf numFmtId="0" fontId="2" fillId="0" borderId="14" xfId="0" applyFont="1" applyBorder="1" applyAlignment="1">
      <alignment horizontal="left"/>
    </xf>
    <xf numFmtId="0" fontId="2" fillId="0" borderId="9" xfId="0" applyFont="1" applyBorder="1" applyAlignment="1">
      <alignment horizontal="left"/>
    </xf>
    <xf numFmtId="0" fontId="2" fillId="0" borderId="9" xfId="0" applyFont="1" applyFill="1" applyBorder="1" applyAlignment="1">
      <alignment horizontal="left"/>
    </xf>
    <xf numFmtId="0" fontId="2" fillId="0" borderId="11" xfId="0" applyFont="1" applyFill="1" applyBorder="1" applyAlignment="1">
      <alignment horizontal="left"/>
    </xf>
    <xf numFmtId="0" fontId="0" fillId="0" borderId="1" xfId="0" applyFill="1" applyBorder="1" applyAlignment="1">
      <alignment horizontal="center" wrapText="1"/>
    </xf>
    <xf numFmtId="0" fontId="0" fillId="0" borderId="1" xfId="0" applyFont="1" applyFill="1" applyBorder="1" applyAlignment="1">
      <alignment horizontal="center"/>
    </xf>
    <xf numFmtId="0" fontId="0" fillId="0" borderId="12" xfId="0" applyFont="1" applyFill="1" applyBorder="1" applyAlignment="1">
      <alignment horizontal="center"/>
    </xf>
    <xf numFmtId="0" fontId="3" fillId="0" borderId="0" xfId="0" applyFont="1" applyFill="1" applyBorder="1" applyAlignment="1">
      <alignment horizontal="center" vertical="center" wrapText="1"/>
    </xf>
    <xf numFmtId="0" fontId="0" fillId="0" borderId="0" xfId="0" applyFill="1" applyBorder="1" applyAlignment="1">
      <alignment horizontal="center" vertical="center" wrapText="1"/>
    </xf>
    <xf numFmtId="0" fontId="0" fillId="0" borderId="0" xfId="0" applyAlignment="1">
      <alignment horizontal="center"/>
    </xf>
  </cellXfs>
  <cellStyles count="3">
    <cellStyle name="Moneda" xfId="1" builtinId="4"/>
    <cellStyle name="Normal" xfId="0" builtinId="0"/>
    <cellStyle name="Normal 2"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pageSetUpPr fitToPage="1"/>
  </sheetPr>
  <dimension ref="A2:I23"/>
  <sheetViews>
    <sheetView tabSelected="1" zoomScale="80" zoomScaleNormal="80" workbookViewId="0">
      <selection activeCell="G21" sqref="G21"/>
    </sheetView>
  </sheetViews>
  <sheetFormatPr baseColWidth="10" defaultRowHeight="15" x14ac:dyDescent="0.25"/>
  <cols>
    <col min="1" max="1" width="30.85546875" customWidth="1"/>
    <col min="2" max="2" width="42.85546875" customWidth="1"/>
    <col min="3" max="3" width="91.42578125" bestFit="1" customWidth="1"/>
    <col min="4" max="4" width="27.85546875" customWidth="1"/>
    <col min="5" max="5" width="21.28515625" customWidth="1"/>
    <col min="6" max="6" width="25.7109375" bestFit="1" customWidth="1"/>
    <col min="7" max="7" width="22.140625" customWidth="1"/>
    <col min="8" max="8" width="25.7109375" bestFit="1" customWidth="1"/>
    <col min="9" max="9" width="21.140625" customWidth="1"/>
  </cols>
  <sheetData>
    <row r="2" spans="1:9" ht="15.75" x14ac:dyDescent="0.25">
      <c r="A2" s="89" t="s">
        <v>295</v>
      </c>
    </row>
    <row r="3" spans="1:9" ht="15.75" x14ac:dyDescent="0.25">
      <c r="A3" s="89" t="s">
        <v>285</v>
      </c>
    </row>
    <row r="4" spans="1:9" ht="15.75" x14ac:dyDescent="0.25">
      <c r="A4" s="89" t="s">
        <v>286</v>
      </c>
    </row>
    <row r="5" spans="1:9" ht="16.5" thickBot="1" x14ac:dyDescent="0.3">
      <c r="F5" s="157" t="s">
        <v>252</v>
      </c>
      <c r="H5" s="157" t="s">
        <v>252</v>
      </c>
    </row>
    <row r="6" spans="1:9" ht="30.75" thickBot="1" x14ac:dyDescent="0.3">
      <c r="A6" s="90" t="s">
        <v>0</v>
      </c>
      <c r="B6" s="91" t="s">
        <v>1</v>
      </c>
      <c r="C6" s="90" t="s">
        <v>284</v>
      </c>
      <c r="D6" s="90" t="s">
        <v>283</v>
      </c>
      <c r="E6" s="90" t="s">
        <v>145</v>
      </c>
      <c r="F6" s="92" t="s">
        <v>146</v>
      </c>
      <c r="G6" s="90" t="s">
        <v>282</v>
      </c>
      <c r="H6" s="90" t="s">
        <v>147</v>
      </c>
      <c r="I6" s="90" t="s">
        <v>269</v>
      </c>
    </row>
    <row r="7" spans="1:9" ht="64.5" customHeight="1" x14ac:dyDescent="0.25">
      <c r="A7" s="93" t="s">
        <v>5</v>
      </c>
      <c r="B7" s="150" t="s">
        <v>6</v>
      </c>
      <c r="C7" s="94" t="s">
        <v>7</v>
      </c>
      <c r="D7" s="94" t="s">
        <v>8</v>
      </c>
      <c r="E7" s="151">
        <v>985000</v>
      </c>
      <c r="F7" s="152"/>
      <c r="G7" s="153">
        <f>E7*F7</f>
        <v>0</v>
      </c>
      <c r="H7" s="152"/>
      <c r="I7" s="153">
        <f>H7*E7</f>
        <v>0</v>
      </c>
    </row>
    <row r="8" spans="1:9" ht="39" customHeight="1" x14ac:dyDescent="0.25">
      <c r="A8" s="95" t="s">
        <v>9</v>
      </c>
      <c r="B8" s="4" t="s">
        <v>10</v>
      </c>
      <c r="C8" s="5" t="s">
        <v>7</v>
      </c>
      <c r="D8" s="5" t="s">
        <v>8</v>
      </c>
      <c r="E8" s="146">
        <v>450000</v>
      </c>
      <c r="F8" s="144"/>
      <c r="G8" s="145">
        <f t="shared" ref="G8:G20" si="0">E8*F8</f>
        <v>0</v>
      </c>
      <c r="H8" s="144"/>
      <c r="I8" s="145">
        <f t="shared" ref="I8:I20" si="1">H8*E8</f>
        <v>0</v>
      </c>
    </row>
    <row r="9" spans="1:9" ht="33" customHeight="1" x14ac:dyDescent="0.25">
      <c r="A9" s="96" t="s">
        <v>11</v>
      </c>
      <c r="B9" s="6" t="s">
        <v>260</v>
      </c>
      <c r="C9" s="1" t="s">
        <v>12</v>
      </c>
      <c r="D9" s="1" t="s">
        <v>13</v>
      </c>
      <c r="E9" s="2">
        <v>25000</v>
      </c>
      <c r="F9" s="144"/>
      <c r="G9" s="145">
        <f t="shared" si="0"/>
        <v>0</v>
      </c>
      <c r="H9" s="144"/>
      <c r="I9" s="145">
        <f t="shared" si="1"/>
        <v>0</v>
      </c>
    </row>
    <row r="10" spans="1:9" ht="31.5" customHeight="1" x14ac:dyDescent="0.25">
      <c r="A10" s="97" t="s">
        <v>14</v>
      </c>
      <c r="B10" s="7" t="s">
        <v>15</v>
      </c>
      <c r="C10" s="3" t="s">
        <v>16</v>
      </c>
      <c r="D10" s="3" t="s">
        <v>17</v>
      </c>
      <c r="E10" s="2">
        <v>200000</v>
      </c>
      <c r="F10" s="144"/>
      <c r="G10" s="145">
        <f t="shared" si="0"/>
        <v>0</v>
      </c>
      <c r="H10" s="144"/>
      <c r="I10" s="145">
        <f t="shared" si="1"/>
        <v>0</v>
      </c>
    </row>
    <row r="11" spans="1:9" ht="28.5" customHeight="1" x14ac:dyDescent="0.25">
      <c r="A11" s="96" t="s">
        <v>18</v>
      </c>
      <c r="B11" s="8" t="s">
        <v>261</v>
      </c>
      <c r="C11" s="3" t="s">
        <v>19</v>
      </c>
      <c r="D11" s="3"/>
      <c r="E11" s="147">
        <v>450000</v>
      </c>
      <c r="F11" s="144"/>
      <c r="G11" s="145">
        <f t="shared" si="0"/>
        <v>0</v>
      </c>
      <c r="H11" s="144"/>
      <c r="I11" s="145">
        <f t="shared" si="1"/>
        <v>0</v>
      </c>
    </row>
    <row r="12" spans="1:9" ht="36.75" customHeight="1" x14ac:dyDescent="0.25">
      <c r="A12" s="97" t="s">
        <v>20</v>
      </c>
      <c r="B12" s="7" t="s">
        <v>15</v>
      </c>
      <c r="C12" s="3" t="s">
        <v>7</v>
      </c>
      <c r="D12" s="3" t="s">
        <v>8</v>
      </c>
      <c r="E12" s="147">
        <v>90000</v>
      </c>
      <c r="F12" s="144"/>
      <c r="G12" s="145">
        <f t="shared" si="0"/>
        <v>0</v>
      </c>
      <c r="H12" s="144"/>
      <c r="I12" s="145">
        <f t="shared" si="1"/>
        <v>0</v>
      </c>
    </row>
    <row r="13" spans="1:9" ht="25.5" customHeight="1" x14ac:dyDescent="0.25">
      <c r="A13" s="69" t="s">
        <v>21</v>
      </c>
      <c r="B13" s="3" t="s">
        <v>262</v>
      </c>
      <c r="C13" s="3" t="s">
        <v>19</v>
      </c>
      <c r="D13" s="3"/>
      <c r="E13" s="148">
        <v>100000</v>
      </c>
      <c r="F13" s="144"/>
      <c r="G13" s="145">
        <f t="shared" si="0"/>
        <v>0</v>
      </c>
      <c r="H13" s="144"/>
      <c r="I13" s="145">
        <f t="shared" si="1"/>
        <v>0</v>
      </c>
    </row>
    <row r="14" spans="1:9" ht="32.25" customHeight="1" x14ac:dyDescent="0.25">
      <c r="A14" s="96" t="s">
        <v>22</v>
      </c>
      <c r="B14" s="3" t="s">
        <v>23</v>
      </c>
      <c r="C14" s="3" t="s">
        <v>19</v>
      </c>
      <c r="D14" s="3"/>
      <c r="E14" s="148">
        <v>100000</v>
      </c>
      <c r="F14" s="144"/>
      <c r="G14" s="145">
        <f t="shared" si="0"/>
        <v>0</v>
      </c>
      <c r="H14" s="144"/>
      <c r="I14" s="145">
        <f t="shared" si="1"/>
        <v>0</v>
      </c>
    </row>
    <row r="15" spans="1:9" ht="37.5" customHeight="1" x14ac:dyDescent="0.25">
      <c r="A15" s="69" t="s">
        <v>24</v>
      </c>
      <c r="B15" s="3" t="s">
        <v>25</v>
      </c>
      <c r="C15" s="3" t="s">
        <v>7</v>
      </c>
      <c r="D15" s="3" t="s">
        <v>8</v>
      </c>
      <c r="E15" s="148">
        <v>50000</v>
      </c>
      <c r="F15" s="144"/>
      <c r="G15" s="145">
        <f t="shared" si="0"/>
        <v>0</v>
      </c>
      <c r="H15" s="144"/>
      <c r="I15" s="145">
        <f t="shared" si="1"/>
        <v>0</v>
      </c>
    </row>
    <row r="16" spans="1:9" ht="25.5" customHeight="1" x14ac:dyDescent="0.25">
      <c r="A16" s="96" t="s">
        <v>26</v>
      </c>
      <c r="B16" s="3" t="s">
        <v>263</v>
      </c>
      <c r="C16" s="3" t="s">
        <v>16</v>
      </c>
      <c r="D16" s="3" t="s">
        <v>17</v>
      </c>
      <c r="E16" s="147">
        <v>40000</v>
      </c>
      <c r="F16" s="144"/>
      <c r="G16" s="145">
        <f t="shared" si="0"/>
        <v>0</v>
      </c>
      <c r="H16" s="144"/>
      <c r="I16" s="145">
        <f t="shared" si="1"/>
        <v>0</v>
      </c>
    </row>
    <row r="17" spans="1:9" ht="27.75" customHeight="1" x14ac:dyDescent="0.25">
      <c r="A17" s="98" t="s">
        <v>27</v>
      </c>
      <c r="B17" s="3" t="s">
        <v>264</v>
      </c>
      <c r="C17" s="3" t="s">
        <v>16</v>
      </c>
      <c r="D17" s="3" t="s">
        <v>17</v>
      </c>
      <c r="E17" s="147">
        <v>20000</v>
      </c>
      <c r="F17" s="144"/>
      <c r="G17" s="145">
        <f t="shared" si="0"/>
        <v>0</v>
      </c>
      <c r="H17" s="144"/>
      <c r="I17" s="145">
        <f t="shared" si="1"/>
        <v>0</v>
      </c>
    </row>
    <row r="18" spans="1:9" ht="21.75" customHeight="1" x14ac:dyDescent="0.25">
      <c r="A18" s="96" t="s">
        <v>28</v>
      </c>
      <c r="B18" s="9" t="s">
        <v>265</v>
      </c>
      <c r="C18" s="10" t="s">
        <v>29</v>
      </c>
      <c r="D18" s="9"/>
      <c r="E18" s="149">
        <v>34000</v>
      </c>
      <c r="F18" s="144"/>
      <c r="G18" s="145">
        <f t="shared" si="0"/>
        <v>0</v>
      </c>
      <c r="H18" s="144"/>
      <c r="I18" s="145">
        <f t="shared" si="1"/>
        <v>0</v>
      </c>
    </row>
    <row r="19" spans="1:9" ht="27.75" customHeight="1" x14ac:dyDescent="0.25">
      <c r="A19" s="96" t="s">
        <v>30</v>
      </c>
      <c r="B19" s="9" t="s">
        <v>266</v>
      </c>
      <c r="C19" s="10" t="s">
        <v>31</v>
      </c>
      <c r="D19" s="9"/>
      <c r="E19" s="149">
        <v>10000</v>
      </c>
      <c r="F19" s="144"/>
      <c r="G19" s="145">
        <f t="shared" si="0"/>
        <v>0</v>
      </c>
      <c r="H19" s="144"/>
      <c r="I19" s="145">
        <f t="shared" si="1"/>
        <v>0</v>
      </c>
    </row>
    <row r="20" spans="1:9" ht="39.75" customHeight="1" thickBot="1" x14ac:dyDescent="0.3">
      <c r="A20" s="99" t="s">
        <v>32</v>
      </c>
      <c r="B20" s="100" t="s">
        <v>267</v>
      </c>
      <c r="C20" s="100"/>
      <c r="D20" s="100" t="s">
        <v>268</v>
      </c>
      <c r="E20" s="154">
        <v>150000</v>
      </c>
      <c r="F20" s="155"/>
      <c r="G20" s="156">
        <f t="shared" si="0"/>
        <v>0</v>
      </c>
      <c r="H20" s="155"/>
      <c r="I20" s="156">
        <f t="shared" si="1"/>
        <v>0</v>
      </c>
    </row>
    <row r="21" spans="1:9" ht="19.5" thickBot="1" x14ac:dyDescent="0.35">
      <c r="H21" s="61"/>
      <c r="I21" s="62">
        <f>SUM(I7:I20)</f>
        <v>0</v>
      </c>
    </row>
    <row r="22" spans="1:9" x14ac:dyDescent="0.25">
      <c r="H22" s="22"/>
    </row>
    <row r="23" spans="1:9" x14ac:dyDescent="0.25">
      <c r="H23" s="22"/>
    </row>
  </sheetData>
  <pageMargins left="0.7" right="0.7" top="0.75" bottom="0.75" header="0.3" footer="0.3"/>
  <pageSetup paperSize="9" scale="53"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pageSetUpPr fitToPage="1"/>
  </sheetPr>
  <dimension ref="A1:P32"/>
  <sheetViews>
    <sheetView topLeftCell="D1" zoomScale="80" zoomScaleNormal="80" workbookViewId="0">
      <selection activeCell="F5" sqref="F5"/>
    </sheetView>
  </sheetViews>
  <sheetFormatPr baseColWidth="10" defaultRowHeight="15" x14ac:dyDescent="0.25"/>
  <cols>
    <col min="1" max="1" width="58.5703125" customWidth="1"/>
    <col min="2" max="2" width="98.85546875" bestFit="1" customWidth="1"/>
    <col min="3" max="3" width="75.7109375" bestFit="1" customWidth="1"/>
    <col min="4" max="5" width="60.28515625" customWidth="1"/>
    <col min="6" max="6" width="27.85546875" customWidth="1"/>
    <col min="7" max="7" width="31.5703125" customWidth="1"/>
    <col min="8" max="8" width="28.85546875" customWidth="1"/>
  </cols>
  <sheetData>
    <row r="1" spans="1:11" ht="15.75" x14ac:dyDescent="0.25">
      <c r="B1" s="11"/>
      <c r="C1" s="11"/>
      <c r="D1" s="12"/>
      <c r="E1" s="12"/>
      <c r="F1" s="13"/>
      <c r="G1" s="14"/>
      <c r="H1" s="15"/>
      <c r="I1" s="16"/>
      <c r="J1" s="16"/>
      <c r="K1" s="17"/>
    </row>
    <row r="2" spans="1:11" ht="15.75" x14ac:dyDescent="0.25">
      <c r="A2" s="89" t="s">
        <v>288</v>
      </c>
      <c r="B2" s="11"/>
      <c r="C2" s="11"/>
      <c r="D2" s="12"/>
      <c r="E2" s="12"/>
      <c r="F2" s="13"/>
      <c r="G2" s="14"/>
      <c r="H2" s="15"/>
      <c r="I2" s="16"/>
      <c r="J2" s="16"/>
      <c r="K2" s="17"/>
    </row>
    <row r="3" spans="1:11" ht="15.75" x14ac:dyDescent="0.25">
      <c r="A3" s="89" t="s">
        <v>253</v>
      </c>
      <c r="B3" s="11"/>
      <c r="C3" s="11"/>
      <c r="D3" s="12"/>
      <c r="E3" s="12"/>
      <c r="F3" s="13"/>
      <c r="G3" s="14"/>
      <c r="H3" s="15"/>
      <c r="I3" s="16"/>
      <c r="J3" s="16"/>
      <c r="K3" s="17"/>
    </row>
    <row r="4" spans="1:11" ht="18.75" x14ac:dyDescent="0.25">
      <c r="A4" s="89" t="s">
        <v>287</v>
      </c>
      <c r="B4" s="11"/>
      <c r="C4" s="11"/>
      <c r="D4" s="12"/>
      <c r="E4" s="12"/>
      <c r="F4" s="70"/>
      <c r="G4" s="14"/>
      <c r="H4" s="15"/>
      <c r="I4" s="16"/>
      <c r="J4" s="16"/>
      <c r="K4" s="17"/>
    </row>
    <row r="5" spans="1:11" ht="16.5" thickBot="1" x14ac:dyDescent="0.3">
      <c r="A5" s="89"/>
      <c r="B5" s="11"/>
      <c r="C5" s="11"/>
      <c r="D5" s="12"/>
      <c r="E5" s="12"/>
      <c r="F5" s="157" t="s">
        <v>252</v>
      </c>
      <c r="G5" s="14"/>
      <c r="H5" s="15"/>
      <c r="I5" s="16"/>
      <c r="J5" s="16"/>
      <c r="K5" s="17"/>
    </row>
    <row r="6" spans="1:11" ht="15.75" thickBot="1" x14ac:dyDescent="0.3">
      <c r="A6" s="18" t="s">
        <v>0</v>
      </c>
      <c r="B6" s="19" t="s">
        <v>1</v>
      </c>
      <c r="C6" s="19" t="s">
        <v>33</v>
      </c>
      <c r="D6" s="19" t="s">
        <v>2</v>
      </c>
      <c r="E6" s="19" t="s">
        <v>251</v>
      </c>
      <c r="F6" s="19" t="s">
        <v>3</v>
      </c>
      <c r="G6" s="19" t="s">
        <v>4</v>
      </c>
      <c r="H6" s="19" t="s">
        <v>179</v>
      </c>
      <c r="I6" s="17"/>
      <c r="J6" s="17"/>
      <c r="K6" s="17"/>
    </row>
    <row r="7" spans="1:11" ht="18.75" customHeight="1" x14ac:dyDescent="0.25">
      <c r="A7" s="195" t="s">
        <v>34</v>
      </c>
      <c r="B7" s="158" t="s">
        <v>150</v>
      </c>
      <c r="C7" s="158" t="s">
        <v>151</v>
      </c>
      <c r="D7" s="159">
        <v>100</v>
      </c>
      <c r="E7" s="160">
        <v>12.474</v>
      </c>
      <c r="F7" s="161"/>
      <c r="G7" s="162">
        <f>F7*D7</f>
        <v>0</v>
      </c>
      <c r="H7" s="163">
        <f>G7/E7</f>
        <v>0</v>
      </c>
      <c r="I7" s="17"/>
      <c r="J7" s="17"/>
      <c r="K7" s="17"/>
    </row>
    <row r="8" spans="1:11" ht="18" customHeight="1" x14ac:dyDescent="0.25">
      <c r="A8" s="196" t="s">
        <v>35</v>
      </c>
      <c r="B8" s="164" t="s">
        <v>152</v>
      </c>
      <c r="C8" s="165" t="s">
        <v>153</v>
      </c>
      <c r="D8" s="166">
        <v>500</v>
      </c>
      <c r="E8" s="167">
        <v>175</v>
      </c>
      <c r="F8" s="168"/>
      <c r="G8" s="169">
        <f t="shared" ref="G8:G30" si="0">F8*D8</f>
        <v>0</v>
      </c>
      <c r="H8" s="170">
        <f t="shared" ref="H8:H30" si="1">G8/E8</f>
        <v>0</v>
      </c>
      <c r="I8" s="17"/>
      <c r="J8" s="17"/>
      <c r="K8" s="17"/>
    </row>
    <row r="9" spans="1:11" ht="16.5" customHeight="1" x14ac:dyDescent="0.25">
      <c r="A9" s="196" t="s">
        <v>36</v>
      </c>
      <c r="B9" s="171" t="s">
        <v>154</v>
      </c>
      <c r="C9" s="165" t="s">
        <v>153</v>
      </c>
      <c r="D9" s="166">
        <v>200</v>
      </c>
      <c r="E9" s="167">
        <v>140</v>
      </c>
      <c r="F9" s="172"/>
      <c r="G9" s="169">
        <f t="shared" si="0"/>
        <v>0</v>
      </c>
      <c r="H9" s="170">
        <f t="shared" si="1"/>
        <v>0</v>
      </c>
    </row>
    <row r="10" spans="1:11" x14ac:dyDescent="0.25">
      <c r="A10" s="68" t="s">
        <v>37</v>
      </c>
      <c r="B10" s="166" t="s">
        <v>155</v>
      </c>
      <c r="C10" s="173" t="s">
        <v>153</v>
      </c>
      <c r="D10" s="166">
        <v>20</v>
      </c>
      <c r="E10" s="167">
        <v>21.06</v>
      </c>
      <c r="F10" s="172"/>
      <c r="G10" s="169">
        <f t="shared" si="0"/>
        <v>0</v>
      </c>
      <c r="H10" s="170">
        <f t="shared" si="1"/>
        <v>0</v>
      </c>
    </row>
    <row r="11" spans="1:11" x14ac:dyDescent="0.25">
      <c r="A11" s="197" t="s">
        <v>38</v>
      </c>
      <c r="B11" s="165" t="s">
        <v>156</v>
      </c>
      <c r="C11" s="165" t="s">
        <v>39</v>
      </c>
      <c r="D11" s="174">
        <v>100</v>
      </c>
      <c r="E11" s="167">
        <v>6.2370000000000001</v>
      </c>
      <c r="F11" s="168"/>
      <c r="G11" s="169">
        <f t="shared" si="0"/>
        <v>0</v>
      </c>
      <c r="H11" s="170">
        <f t="shared" si="1"/>
        <v>0</v>
      </c>
    </row>
    <row r="12" spans="1:11" x14ac:dyDescent="0.25">
      <c r="A12" s="197" t="s">
        <v>40</v>
      </c>
      <c r="B12" s="166" t="s">
        <v>157</v>
      </c>
      <c r="C12" s="165" t="s">
        <v>39</v>
      </c>
      <c r="D12" s="166">
        <v>1400</v>
      </c>
      <c r="E12" s="167">
        <v>280</v>
      </c>
      <c r="F12" s="172"/>
      <c r="G12" s="169">
        <f t="shared" si="0"/>
        <v>0</v>
      </c>
      <c r="H12" s="170">
        <f t="shared" si="1"/>
        <v>0</v>
      </c>
    </row>
    <row r="13" spans="1:11" x14ac:dyDescent="0.25">
      <c r="A13" s="197" t="s">
        <v>41</v>
      </c>
      <c r="B13" s="165" t="s">
        <v>158</v>
      </c>
      <c r="C13" s="165" t="s">
        <v>39</v>
      </c>
      <c r="D13" s="166">
        <v>100</v>
      </c>
      <c r="E13" s="167">
        <v>93.5</v>
      </c>
      <c r="F13" s="172"/>
      <c r="G13" s="169">
        <f t="shared" si="0"/>
        <v>0</v>
      </c>
      <c r="H13" s="170">
        <f t="shared" si="1"/>
        <v>0</v>
      </c>
    </row>
    <row r="14" spans="1:11" x14ac:dyDescent="0.25">
      <c r="A14" s="197" t="s">
        <v>42</v>
      </c>
      <c r="B14" s="166" t="s">
        <v>159</v>
      </c>
      <c r="C14" s="165" t="s">
        <v>39</v>
      </c>
      <c r="D14" s="166">
        <v>150</v>
      </c>
      <c r="E14" s="167">
        <v>18.75</v>
      </c>
      <c r="F14" s="172"/>
      <c r="G14" s="169">
        <f t="shared" si="0"/>
        <v>0</v>
      </c>
      <c r="H14" s="170">
        <f t="shared" si="1"/>
        <v>0</v>
      </c>
    </row>
    <row r="15" spans="1:11" x14ac:dyDescent="0.25">
      <c r="A15" s="196" t="s">
        <v>43</v>
      </c>
      <c r="B15" s="165" t="s">
        <v>160</v>
      </c>
      <c r="C15" s="175" t="s">
        <v>161</v>
      </c>
      <c r="D15" s="176">
        <v>10</v>
      </c>
      <c r="E15" s="167">
        <v>7</v>
      </c>
      <c r="F15" s="172"/>
      <c r="G15" s="169">
        <f t="shared" si="0"/>
        <v>0</v>
      </c>
      <c r="H15" s="170">
        <f t="shared" si="1"/>
        <v>0</v>
      </c>
    </row>
    <row r="16" spans="1:11" ht="17.25" customHeight="1" x14ac:dyDescent="0.25">
      <c r="A16" s="196" t="s">
        <v>44</v>
      </c>
      <c r="B16" s="177" t="s">
        <v>162</v>
      </c>
      <c r="C16" s="178" t="s">
        <v>45</v>
      </c>
      <c r="D16" s="179">
        <v>3000</v>
      </c>
      <c r="E16" s="167">
        <v>6300</v>
      </c>
      <c r="F16" s="172"/>
      <c r="G16" s="169">
        <f t="shared" si="0"/>
        <v>0</v>
      </c>
      <c r="H16" s="170">
        <f t="shared" si="1"/>
        <v>0</v>
      </c>
      <c r="I16" s="17"/>
      <c r="J16" s="17"/>
      <c r="K16" s="17"/>
    </row>
    <row r="17" spans="1:16" x14ac:dyDescent="0.25">
      <c r="A17" s="196" t="s">
        <v>46</v>
      </c>
      <c r="B17" s="25" t="s">
        <v>163</v>
      </c>
      <c r="C17" s="25" t="s">
        <v>47</v>
      </c>
      <c r="D17" s="179">
        <v>20</v>
      </c>
      <c r="E17" s="167">
        <v>34</v>
      </c>
      <c r="F17" s="172"/>
      <c r="G17" s="169">
        <f t="shared" si="0"/>
        <v>0</v>
      </c>
      <c r="H17" s="170">
        <f t="shared" si="1"/>
        <v>0</v>
      </c>
    </row>
    <row r="18" spans="1:16" ht="14.25" customHeight="1" x14ac:dyDescent="0.25">
      <c r="A18" s="196" t="s">
        <v>48</v>
      </c>
      <c r="B18" s="166" t="s">
        <v>164</v>
      </c>
      <c r="C18" s="174" t="s">
        <v>49</v>
      </c>
      <c r="D18" s="166">
        <v>350</v>
      </c>
      <c r="E18" s="167">
        <v>121.7804</v>
      </c>
      <c r="F18" s="172"/>
      <c r="G18" s="169">
        <f t="shared" si="0"/>
        <v>0</v>
      </c>
      <c r="H18" s="170">
        <f t="shared" si="1"/>
        <v>0</v>
      </c>
    </row>
    <row r="19" spans="1:16" x14ac:dyDescent="0.25">
      <c r="A19" s="196" t="s">
        <v>50</v>
      </c>
      <c r="B19" s="166" t="s">
        <v>165</v>
      </c>
      <c r="C19" s="166" t="s">
        <v>51</v>
      </c>
      <c r="D19" s="166">
        <v>100</v>
      </c>
      <c r="E19" s="167">
        <v>63.6</v>
      </c>
      <c r="F19" s="172"/>
      <c r="G19" s="169">
        <f t="shared" si="0"/>
        <v>0</v>
      </c>
      <c r="H19" s="170">
        <f t="shared" si="1"/>
        <v>0</v>
      </c>
    </row>
    <row r="20" spans="1:16" x14ac:dyDescent="0.25">
      <c r="A20" s="196" t="s">
        <v>52</v>
      </c>
      <c r="B20" s="174" t="s">
        <v>53</v>
      </c>
      <c r="C20" s="174" t="s">
        <v>54</v>
      </c>
      <c r="D20" s="166">
        <v>10</v>
      </c>
      <c r="E20" s="167">
        <v>55.2</v>
      </c>
      <c r="F20" s="168"/>
      <c r="G20" s="169">
        <f t="shared" si="0"/>
        <v>0</v>
      </c>
      <c r="H20" s="170">
        <f t="shared" si="1"/>
        <v>0</v>
      </c>
    </row>
    <row r="21" spans="1:16" x14ac:dyDescent="0.25">
      <c r="A21" s="196" t="s">
        <v>55</v>
      </c>
      <c r="B21" s="180" t="s">
        <v>166</v>
      </c>
      <c r="C21" s="25" t="s">
        <v>56</v>
      </c>
      <c r="D21" s="166">
        <v>10</v>
      </c>
      <c r="E21" s="167">
        <v>14</v>
      </c>
      <c r="F21" s="172"/>
      <c r="G21" s="169">
        <f t="shared" si="0"/>
        <v>0</v>
      </c>
      <c r="H21" s="170">
        <f t="shared" si="1"/>
        <v>0</v>
      </c>
    </row>
    <row r="22" spans="1:16" x14ac:dyDescent="0.25">
      <c r="A22" s="196" t="s">
        <v>57</v>
      </c>
      <c r="B22" s="174" t="s">
        <v>167</v>
      </c>
      <c r="C22" s="174" t="s">
        <v>58</v>
      </c>
      <c r="D22" s="174">
        <v>55</v>
      </c>
      <c r="E22" s="167">
        <v>1.1000000000000001</v>
      </c>
      <c r="F22" s="172"/>
      <c r="G22" s="169">
        <f t="shared" si="0"/>
        <v>0</v>
      </c>
      <c r="H22" s="170">
        <f t="shared" si="1"/>
        <v>0</v>
      </c>
    </row>
    <row r="23" spans="1:16" x14ac:dyDescent="0.25">
      <c r="A23" s="197" t="s">
        <v>59</v>
      </c>
      <c r="B23" s="174" t="s">
        <v>168</v>
      </c>
      <c r="C23" s="174" t="s">
        <v>169</v>
      </c>
      <c r="D23" s="174">
        <v>1000</v>
      </c>
      <c r="E23" s="167">
        <v>202.5</v>
      </c>
      <c r="F23" s="172"/>
      <c r="G23" s="169">
        <f t="shared" si="0"/>
        <v>0</v>
      </c>
      <c r="H23" s="170">
        <f t="shared" si="1"/>
        <v>0</v>
      </c>
    </row>
    <row r="24" spans="1:16" x14ac:dyDescent="0.25">
      <c r="A24" s="196" t="s">
        <v>60</v>
      </c>
      <c r="B24" s="181" t="s">
        <v>170</v>
      </c>
      <c r="C24" s="181" t="s">
        <v>171</v>
      </c>
      <c r="D24" s="182">
        <v>150</v>
      </c>
      <c r="E24" s="167">
        <v>168.75</v>
      </c>
      <c r="F24" s="172"/>
      <c r="G24" s="169">
        <f t="shared" si="0"/>
        <v>0</v>
      </c>
      <c r="H24" s="170">
        <f t="shared" si="1"/>
        <v>0</v>
      </c>
      <c r="I24" s="17"/>
      <c r="J24" s="17"/>
      <c r="K24" s="17"/>
    </row>
    <row r="25" spans="1:16" x14ac:dyDescent="0.25">
      <c r="A25" s="196" t="s">
        <v>61</v>
      </c>
      <c r="B25" s="181" t="s">
        <v>172</v>
      </c>
      <c r="C25" s="181" t="s">
        <v>173</v>
      </c>
      <c r="D25" s="182">
        <v>200</v>
      </c>
      <c r="E25" s="167">
        <v>99</v>
      </c>
      <c r="F25" s="172"/>
      <c r="G25" s="169">
        <f t="shared" si="0"/>
        <v>0</v>
      </c>
      <c r="H25" s="170">
        <f t="shared" si="1"/>
        <v>0</v>
      </c>
      <c r="I25" s="17"/>
      <c r="J25" s="17"/>
      <c r="K25" s="17"/>
    </row>
    <row r="26" spans="1:16" x14ac:dyDescent="0.25">
      <c r="A26" s="196" t="s">
        <v>62</v>
      </c>
      <c r="B26" s="181" t="s">
        <v>174</v>
      </c>
      <c r="C26" s="166" t="s">
        <v>63</v>
      </c>
      <c r="D26" s="166">
        <v>5</v>
      </c>
      <c r="E26" s="167">
        <v>120</v>
      </c>
      <c r="F26" s="172"/>
      <c r="G26" s="169">
        <f t="shared" si="0"/>
        <v>0</v>
      </c>
      <c r="H26" s="170">
        <f t="shared" si="1"/>
        <v>0</v>
      </c>
    </row>
    <row r="27" spans="1:16" ht="15.75" customHeight="1" x14ac:dyDescent="0.25">
      <c r="A27" s="196" t="s">
        <v>64</v>
      </c>
      <c r="B27" s="183" t="s">
        <v>175</v>
      </c>
      <c r="C27" s="166" t="s">
        <v>176</v>
      </c>
      <c r="D27" s="174">
        <v>300</v>
      </c>
      <c r="E27" s="167">
        <v>37.421999999999997</v>
      </c>
      <c r="F27" s="172"/>
      <c r="G27" s="169">
        <f t="shared" si="0"/>
        <v>0</v>
      </c>
      <c r="H27" s="170">
        <f t="shared" si="1"/>
        <v>0</v>
      </c>
    </row>
    <row r="28" spans="1:16" x14ac:dyDescent="0.25">
      <c r="A28" s="197" t="s">
        <v>65</v>
      </c>
      <c r="B28" s="183" t="s">
        <v>66</v>
      </c>
      <c r="C28" s="174" t="s">
        <v>67</v>
      </c>
      <c r="D28" s="174">
        <v>15.91</v>
      </c>
      <c r="E28" s="167">
        <v>2.93340625</v>
      </c>
      <c r="F28" s="172"/>
      <c r="G28" s="169">
        <f t="shared" si="0"/>
        <v>0</v>
      </c>
      <c r="H28" s="170">
        <f t="shared" si="1"/>
        <v>0</v>
      </c>
    </row>
    <row r="29" spans="1:16" x14ac:dyDescent="0.25">
      <c r="A29" s="197" t="s">
        <v>68</v>
      </c>
      <c r="B29" s="183" t="s">
        <v>177</v>
      </c>
      <c r="C29" s="166" t="s">
        <v>178</v>
      </c>
      <c r="D29" s="174">
        <v>7</v>
      </c>
      <c r="E29" s="167">
        <v>24.614799999999999</v>
      </c>
      <c r="F29" s="172"/>
      <c r="G29" s="169">
        <f t="shared" si="0"/>
        <v>0</v>
      </c>
      <c r="H29" s="170">
        <f t="shared" si="1"/>
        <v>0</v>
      </c>
    </row>
    <row r="30" spans="1:16" ht="15.75" thickBot="1" x14ac:dyDescent="0.3">
      <c r="A30" s="198" t="s">
        <v>69</v>
      </c>
      <c r="B30" s="184" t="s">
        <v>70</v>
      </c>
      <c r="C30" s="184" t="s">
        <v>259</v>
      </c>
      <c r="D30" s="185">
        <v>10</v>
      </c>
      <c r="E30" s="186">
        <v>113.1</v>
      </c>
      <c r="F30" s="187"/>
      <c r="G30" s="188">
        <f t="shared" si="0"/>
        <v>0</v>
      </c>
      <c r="H30" s="189">
        <f t="shared" si="1"/>
        <v>0</v>
      </c>
    </row>
    <row r="31" spans="1:16" ht="19.5" thickBot="1" x14ac:dyDescent="0.35">
      <c r="A31" s="28"/>
      <c r="B31" s="190"/>
      <c r="C31" s="190"/>
      <c r="D31" s="191"/>
      <c r="E31" s="191"/>
      <c r="F31" s="192" t="s">
        <v>71</v>
      </c>
      <c r="G31" s="193">
        <f>SUM(G7:G30)</f>
        <v>0</v>
      </c>
      <c r="H31" s="194"/>
      <c r="I31" s="17"/>
      <c r="J31" s="17"/>
      <c r="K31" s="17"/>
      <c r="L31" s="17"/>
      <c r="M31" s="17"/>
      <c r="N31" s="17"/>
      <c r="O31" s="17"/>
      <c r="P31" s="17"/>
    </row>
    <row r="32" spans="1:16" x14ac:dyDescent="0.25">
      <c r="A32" s="28"/>
      <c r="B32" s="27"/>
      <c r="C32" s="13"/>
      <c r="D32" s="14"/>
      <c r="E32" s="14"/>
      <c r="F32" s="14"/>
      <c r="G32" s="23"/>
      <c r="H32" s="23"/>
      <c r="I32" s="17"/>
      <c r="J32" s="17"/>
      <c r="K32" s="17"/>
      <c r="L32" s="17"/>
      <c r="M32" s="17"/>
      <c r="N32" s="17"/>
      <c r="O32" s="17"/>
      <c r="P32" s="17"/>
    </row>
  </sheetData>
  <pageMargins left="0.23622047244094488" right="0.23622047244094488" top="0.74803149606299213" bottom="0.74803149606299213" header="0.31496062992125984" footer="0.31496062992125984"/>
  <pageSetup paperSize="9" scale="51"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A1:N64"/>
  <sheetViews>
    <sheetView topLeftCell="A34" zoomScale="90" zoomScaleNormal="90" workbookViewId="0">
      <selection activeCell="M9" sqref="M9"/>
    </sheetView>
  </sheetViews>
  <sheetFormatPr baseColWidth="10" defaultRowHeight="15" x14ac:dyDescent="0.25"/>
  <cols>
    <col min="1" max="1" width="66.140625" customWidth="1"/>
    <col min="2" max="2" width="51.7109375" style="204" customWidth="1"/>
    <col min="3" max="4" width="61.28515625" customWidth="1"/>
    <col min="5" max="5" width="20.42578125" customWidth="1"/>
    <col min="6" max="6" width="26.7109375" customWidth="1"/>
    <col min="7" max="7" width="25.85546875" customWidth="1"/>
    <col min="8" max="8" width="28.85546875" customWidth="1"/>
    <col min="9" max="9" width="22.7109375" customWidth="1"/>
  </cols>
  <sheetData>
    <row r="1" spans="1:14" ht="15.75" x14ac:dyDescent="0.25">
      <c r="A1" s="89" t="s">
        <v>289</v>
      </c>
      <c r="B1" s="191"/>
      <c r="C1" s="22"/>
      <c r="D1" s="22"/>
      <c r="E1" s="22"/>
      <c r="F1" s="22"/>
      <c r="G1" s="13"/>
      <c r="H1" s="30"/>
      <c r="I1" s="16"/>
    </row>
    <row r="2" spans="1:14" ht="15.75" x14ac:dyDescent="0.25">
      <c r="A2" s="89" t="s">
        <v>258</v>
      </c>
      <c r="B2" s="191"/>
      <c r="C2" s="22"/>
      <c r="D2" s="22"/>
      <c r="E2" s="22"/>
      <c r="F2" s="22"/>
      <c r="G2" s="13"/>
      <c r="H2" s="30"/>
      <c r="I2" s="16"/>
    </row>
    <row r="3" spans="1:14" ht="15.75" x14ac:dyDescent="0.25">
      <c r="A3" s="89" t="s">
        <v>287</v>
      </c>
      <c r="B3" s="191"/>
      <c r="C3" s="22"/>
      <c r="D3" s="22"/>
      <c r="E3" s="22"/>
      <c r="F3" s="22"/>
      <c r="G3" s="13"/>
      <c r="H3" s="30"/>
      <c r="I3" s="16"/>
    </row>
    <row r="4" spans="1:14" ht="16.5" thickBot="1" x14ac:dyDescent="0.3">
      <c r="A4" s="29"/>
      <c r="B4" s="31"/>
      <c r="C4" s="31"/>
      <c r="D4" s="31"/>
      <c r="E4" s="12"/>
      <c r="F4" s="12"/>
      <c r="G4" s="157" t="s">
        <v>252</v>
      </c>
      <c r="H4" s="30"/>
      <c r="I4" s="16"/>
    </row>
    <row r="5" spans="1:14" ht="30" customHeight="1" x14ac:dyDescent="0.25">
      <c r="A5" s="76" t="s">
        <v>0</v>
      </c>
      <c r="B5" s="85" t="s">
        <v>1</v>
      </c>
      <c r="C5" s="85" t="s">
        <v>33</v>
      </c>
      <c r="D5" s="85" t="s">
        <v>250</v>
      </c>
      <c r="E5" s="85" t="s">
        <v>2</v>
      </c>
      <c r="F5" s="85" t="s">
        <v>251</v>
      </c>
      <c r="G5" s="85" t="s">
        <v>296</v>
      </c>
      <c r="H5" s="85" t="s">
        <v>72</v>
      </c>
      <c r="I5" s="86" t="s">
        <v>179</v>
      </c>
    </row>
    <row r="6" spans="1:14" x14ac:dyDescent="0.25">
      <c r="A6" s="67" t="s">
        <v>73</v>
      </c>
      <c r="B6" s="164" t="s">
        <v>180</v>
      </c>
      <c r="C6" s="33" t="s">
        <v>181</v>
      </c>
      <c r="D6" s="33"/>
      <c r="E6" s="34">
        <v>525</v>
      </c>
      <c r="F6" s="87">
        <v>183.75</v>
      </c>
      <c r="G6" s="71"/>
      <c r="H6" s="35">
        <f>E6*G6</f>
        <v>0</v>
      </c>
      <c r="I6" s="77">
        <f>H6/F6</f>
        <v>0</v>
      </c>
    </row>
    <row r="7" spans="1:14" s="37" customFormat="1" x14ac:dyDescent="0.25">
      <c r="A7" s="67" t="s">
        <v>74</v>
      </c>
      <c r="B7" s="171" t="s">
        <v>182</v>
      </c>
      <c r="C7" s="33" t="s">
        <v>181</v>
      </c>
      <c r="D7" s="45"/>
      <c r="E7" s="34">
        <v>225</v>
      </c>
      <c r="F7" s="87">
        <v>157.5</v>
      </c>
      <c r="G7" s="71"/>
      <c r="H7" s="35">
        <f t="shared" ref="H7:H57" si="0">E7*G7</f>
        <v>0</v>
      </c>
      <c r="I7" s="77">
        <f t="shared" ref="I7:I57" si="1">H7/F7</f>
        <v>0</v>
      </c>
    </row>
    <row r="8" spans="1:14" x14ac:dyDescent="0.25">
      <c r="A8" s="67" t="s">
        <v>34</v>
      </c>
      <c r="B8" s="164" t="s">
        <v>175</v>
      </c>
      <c r="C8" s="32" t="s">
        <v>181</v>
      </c>
      <c r="D8" s="45"/>
      <c r="E8" s="34">
        <v>22</v>
      </c>
      <c r="F8" s="87">
        <v>2.7442799999999998</v>
      </c>
      <c r="G8" s="71"/>
      <c r="H8" s="35">
        <f t="shared" si="0"/>
        <v>0</v>
      </c>
      <c r="I8" s="77">
        <f t="shared" si="1"/>
        <v>0</v>
      </c>
      <c r="J8" s="16"/>
      <c r="K8" s="17"/>
    </row>
    <row r="9" spans="1:14" ht="15" customHeight="1" x14ac:dyDescent="0.25">
      <c r="A9" s="69" t="s">
        <v>75</v>
      </c>
      <c r="B9" s="165" t="s">
        <v>76</v>
      </c>
      <c r="C9" s="33" t="s">
        <v>181</v>
      </c>
      <c r="D9" s="45"/>
      <c r="E9" s="33">
        <v>10</v>
      </c>
      <c r="F9" s="87">
        <v>0.41799999999999998</v>
      </c>
      <c r="G9" s="71"/>
      <c r="H9" s="35">
        <f t="shared" si="0"/>
        <v>0</v>
      </c>
      <c r="I9" s="77">
        <f t="shared" si="1"/>
        <v>0</v>
      </c>
      <c r="J9" s="16"/>
      <c r="K9" s="17"/>
    </row>
    <row r="10" spans="1:14" ht="15" customHeight="1" x14ac:dyDescent="0.25">
      <c r="A10" s="69" t="s">
        <v>77</v>
      </c>
      <c r="B10" s="165" t="s">
        <v>78</v>
      </c>
      <c r="C10" s="33" t="s">
        <v>181</v>
      </c>
      <c r="D10" s="45"/>
      <c r="E10" s="38">
        <v>50</v>
      </c>
      <c r="F10" s="87">
        <v>7.98</v>
      </c>
      <c r="G10" s="71"/>
      <c r="H10" s="35">
        <f t="shared" si="0"/>
        <v>0</v>
      </c>
      <c r="I10" s="77">
        <f t="shared" si="1"/>
        <v>0</v>
      </c>
      <c r="J10" s="16"/>
      <c r="K10" s="17"/>
    </row>
    <row r="11" spans="1:14" ht="15" customHeight="1" x14ac:dyDescent="0.25">
      <c r="A11" s="69" t="s">
        <v>183</v>
      </c>
      <c r="B11" s="173" t="s">
        <v>184</v>
      </c>
      <c r="C11" s="32" t="s">
        <v>185</v>
      </c>
      <c r="D11" s="45" t="s">
        <v>186</v>
      </c>
      <c r="E11" s="38">
        <v>130</v>
      </c>
      <c r="F11" s="87">
        <v>16.16</v>
      </c>
      <c r="G11" s="71"/>
      <c r="H11" s="35">
        <f t="shared" si="0"/>
        <v>0</v>
      </c>
      <c r="I11" s="77">
        <f t="shared" si="1"/>
        <v>0</v>
      </c>
      <c r="J11" s="16"/>
      <c r="K11" s="17"/>
    </row>
    <row r="12" spans="1:14" ht="29.25" customHeight="1" x14ac:dyDescent="0.25">
      <c r="A12" s="78" t="s">
        <v>187</v>
      </c>
      <c r="B12" s="173" t="s">
        <v>188</v>
      </c>
      <c r="C12" s="32" t="s">
        <v>189</v>
      </c>
      <c r="D12" s="45" t="s">
        <v>190</v>
      </c>
      <c r="E12" s="38">
        <v>130</v>
      </c>
      <c r="F12" s="87">
        <v>100</v>
      </c>
      <c r="G12" s="71"/>
      <c r="H12" s="35">
        <f t="shared" si="0"/>
        <v>0</v>
      </c>
      <c r="I12" s="77">
        <f t="shared" si="1"/>
        <v>0</v>
      </c>
      <c r="J12" s="16"/>
      <c r="K12" s="17"/>
    </row>
    <row r="13" spans="1:14" ht="21" customHeight="1" x14ac:dyDescent="0.25">
      <c r="A13" s="78" t="s">
        <v>191</v>
      </c>
      <c r="B13" s="180" t="s">
        <v>192</v>
      </c>
      <c r="C13" s="40" t="s">
        <v>185</v>
      </c>
      <c r="D13" s="45" t="s">
        <v>186</v>
      </c>
      <c r="E13" s="41">
        <v>130</v>
      </c>
      <c r="F13" s="87">
        <v>351</v>
      </c>
      <c r="G13" s="71"/>
      <c r="H13" s="35">
        <f t="shared" si="0"/>
        <v>0</v>
      </c>
      <c r="I13" s="77">
        <f t="shared" si="1"/>
        <v>0</v>
      </c>
      <c r="J13" s="16"/>
      <c r="K13" s="17"/>
    </row>
    <row r="14" spans="1:14" ht="30" customHeight="1" x14ac:dyDescent="0.25">
      <c r="A14" s="79" t="s">
        <v>193</v>
      </c>
      <c r="B14" s="173" t="s">
        <v>194</v>
      </c>
      <c r="C14" s="42" t="s">
        <v>189</v>
      </c>
      <c r="D14" s="45" t="s">
        <v>190</v>
      </c>
      <c r="E14" s="41">
        <v>130</v>
      </c>
      <c r="F14" s="87">
        <v>39.6</v>
      </c>
      <c r="G14" s="71"/>
      <c r="H14" s="35">
        <f t="shared" si="0"/>
        <v>0</v>
      </c>
      <c r="I14" s="77">
        <f t="shared" si="1"/>
        <v>0</v>
      </c>
      <c r="J14" s="16"/>
      <c r="K14" s="17"/>
    </row>
    <row r="15" spans="1:14" ht="24.75" customHeight="1" x14ac:dyDescent="0.25">
      <c r="A15" s="79" t="s">
        <v>79</v>
      </c>
      <c r="B15" s="173" t="s">
        <v>195</v>
      </c>
      <c r="C15" s="26" t="s">
        <v>196</v>
      </c>
      <c r="D15" s="45" t="s">
        <v>197</v>
      </c>
      <c r="E15" s="34">
        <v>12</v>
      </c>
      <c r="F15" s="87">
        <v>105</v>
      </c>
      <c r="G15" s="71"/>
      <c r="H15" s="35">
        <f t="shared" si="0"/>
        <v>0</v>
      </c>
      <c r="I15" s="77">
        <f t="shared" si="1"/>
        <v>0</v>
      </c>
      <c r="J15" s="16"/>
      <c r="K15" s="17"/>
    </row>
    <row r="16" spans="1:14" ht="18" customHeight="1" x14ac:dyDescent="0.25">
      <c r="A16" s="79" t="s">
        <v>80</v>
      </c>
      <c r="B16" s="174" t="s">
        <v>198</v>
      </c>
      <c r="C16" s="44" t="s">
        <v>199</v>
      </c>
      <c r="D16" s="45" t="s">
        <v>200</v>
      </c>
      <c r="E16" s="45">
        <v>100</v>
      </c>
      <c r="F16" s="87">
        <v>40</v>
      </c>
      <c r="G16" s="71"/>
      <c r="H16" s="35">
        <f t="shared" si="0"/>
        <v>0</v>
      </c>
      <c r="I16" s="77">
        <f t="shared" si="1"/>
        <v>0</v>
      </c>
      <c r="J16" s="46"/>
      <c r="K16" s="46"/>
      <c r="L16" s="46"/>
      <c r="M16" s="46"/>
      <c r="N16" s="46"/>
    </row>
    <row r="17" spans="1:14" ht="21" customHeight="1" x14ac:dyDescent="0.25">
      <c r="A17" s="79" t="s">
        <v>201</v>
      </c>
      <c r="B17" s="174" t="s">
        <v>202</v>
      </c>
      <c r="C17" s="44" t="s">
        <v>203</v>
      </c>
      <c r="D17" s="45" t="s">
        <v>204</v>
      </c>
      <c r="E17" s="45">
        <v>2</v>
      </c>
      <c r="F17" s="87">
        <v>13.66</v>
      </c>
      <c r="G17" s="71"/>
      <c r="H17" s="35">
        <f t="shared" si="0"/>
        <v>0</v>
      </c>
      <c r="I17" s="77">
        <f t="shared" si="1"/>
        <v>0</v>
      </c>
      <c r="J17" s="46"/>
      <c r="K17" s="46"/>
      <c r="L17" s="46"/>
      <c r="M17" s="46"/>
      <c r="N17" s="47"/>
    </row>
    <row r="18" spans="1:14" ht="15.75" x14ac:dyDescent="0.25">
      <c r="A18" s="79" t="s">
        <v>205</v>
      </c>
      <c r="B18" s="180" t="s">
        <v>206</v>
      </c>
      <c r="C18" s="40" t="s">
        <v>207</v>
      </c>
      <c r="D18" s="45" t="s">
        <v>204</v>
      </c>
      <c r="E18" s="38">
        <v>2</v>
      </c>
      <c r="F18" s="87">
        <v>6.6479999999999997</v>
      </c>
      <c r="G18" s="71"/>
      <c r="H18" s="35">
        <f t="shared" si="0"/>
        <v>0</v>
      </c>
      <c r="I18" s="77">
        <f t="shared" si="1"/>
        <v>0</v>
      </c>
      <c r="J18" s="16"/>
      <c r="K18" s="17"/>
    </row>
    <row r="19" spans="1:14" ht="15.75" x14ac:dyDescent="0.25">
      <c r="A19" s="79" t="s">
        <v>81</v>
      </c>
      <c r="B19" s="180" t="s">
        <v>208</v>
      </c>
      <c r="C19" s="40" t="s">
        <v>199</v>
      </c>
      <c r="D19" s="45" t="s">
        <v>200</v>
      </c>
      <c r="E19" s="38">
        <v>10</v>
      </c>
      <c r="F19" s="87">
        <v>14.84</v>
      </c>
      <c r="G19" s="71"/>
      <c r="H19" s="35">
        <f t="shared" si="0"/>
        <v>0</v>
      </c>
      <c r="I19" s="77">
        <f t="shared" si="1"/>
        <v>0</v>
      </c>
      <c r="J19" s="16"/>
      <c r="K19" s="17"/>
    </row>
    <row r="20" spans="1:14" ht="15.75" x14ac:dyDescent="0.25">
      <c r="A20" s="79" t="s">
        <v>82</v>
      </c>
      <c r="B20" s="180" t="s">
        <v>209</v>
      </c>
      <c r="C20" s="40" t="s">
        <v>83</v>
      </c>
      <c r="D20" s="45"/>
      <c r="E20" s="38">
        <v>550</v>
      </c>
      <c r="F20" s="87">
        <v>16.170000000000002</v>
      </c>
      <c r="G20" s="71"/>
      <c r="H20" s="35">
        <f t="shared" si="0"/>
        <v>0</v>
      </c>
      <c r="I20" s="77">
        <f t="shared" si="1"/>
        <v>0</v>
      </c>
      <c r="J20" s="16"/>
      <c r="K20" s="17"/>
    </row>
    <row r="21" spans="1:14" ht="30" x14ac:dyDescent="0.25">
      <c r="A21" s="79" t="s">
        <v>84</v>
      </c>
      <c r="B21" s="173" t="s">
        <v>210</v>
      </c>
      <c r="C21" s="39" t="s">
        <v>211</v>
      </c>
      <c r="D21" s="45"/>
      <c r="E21" s="45">
        <v>300</v>
      </c>
      <c r="F21" s="87">
        <v>48.75</v>
      </c>
      <c r="G21" s="71"/>
      <c r="H21" s="35">
        <f t="shared" si="0"/>
        <v>0</v>
      </c>
      <c r="I21" s="77">
        <f t="shared" si="1"/>
        <v>0</v>
      </c>
      <c r="J21" s="16"/>
      <c r="K21" s="17"/>
    </row>
    <row r="22" spans="1:14" ht="18" customHeight="1" x14ac:dyDescent="0.25">
      <c r="A22" s="79" t="s">
        <v>85</v>
      </c>
      <c r="B22" s="180" t="s">
        <v>212</v>
      </c>
      <c r="C22" s="40" t="s">
        <v>213</v>
      </c>
      <c r="D22" s="45" t="s">
        <v>214</v>
      </c>
      <c r="E22" s="45">
        <v>31</v>
      </c>
      <c r="F22" s="87">
        <v>82.906593749999999</v>
      </c>
      <c r="G22" s="71"/>
      <c r="H22" s="35">
        <f t="shared" si="0"/>
        <v>0</v>
      </c>
      <c r="I22" s="77">
        <f t="shared" si="1"/>
        <v>0</v>
      </c>
      <c r="J22" s="46"/>
      <c r="K22" s="46"/>
      <c r="L22" s="46"/>
      <c r="M22" s="46"/>
      <c r="N22" s="46"/>
    </row>
    <row r="23" spans="1:14" ht="15.75" x14ac:dyDescent="0.25">
      <c r="A23" s="79" t="s">
        <v>86</v>
      </c>
      <c r="B23" s="180" t="s">
        <v>215</v>
      </c>
      <c r="C23" s="40" t="s">
        <v>213</v>
      </c>
      <c r="D23" s="45" t="s">
        <v>214</v>
      </c>
      <c r="E23" s="45">
        <v>7</v>
      </c>
      <c r="F23" s="87">
        <v>5.0343999999999998</v>
      </c>
      <c r="G23" s="71"/>
      <c r="H23" s="35">
        <f t="shared" si="0"/>
        <v>0</v>
      </c>
      <c r="I23" s="77">
        <f t="shared" si="1"/>
        <v>0</v>
      </c>
      <c r="J23" s="16"/>
      <c r="K23" s="17"/>
    </row>
    <row r="24" spans="1:14" ht="15.75" x14ac:dyDescent="0.25">
      <c r="A24" s="79" t="s">
        <v>87</v>
      </c>
      <c r="B24" s="173" t="s">
        <v>216</v>
      </c>
      <c r="C24" s="40" t="s">
        <v>217</v>
      </c>
      <c r="D24" s="45"/>
      <c r="E24" s="45">
        <v>16</v>
      </c>
      <c r="F24" s="87">
        <v>160</v>
      </c>
      <c r="G24" s="71"/>
      <c r="H24" s="35">
        <f t="shared" si="0"/>
        <v>0</v>
      </c>
      <c r="I24" s="77">
        <f t="shared" si="1"/>
        <v>0</v>
      </c>
      <c r="J24" s="16"/>
      <c r="K24" s="17"/>
    </row>
    <row r="25" spans="1:14" ht="38.25" customHeight="1" x14ac:dyDescent="0.25">
      <c r="A25" s="79" t="s">
        <v>254</v>
      </c>
      <c r="B25" s="173" t="s">
        <v>255</v>
      </c>
      <c r="C25" s="40" t="s">
        <v>90</v>
      </c>
      <c r="D25" s="45"/>
      <c r="E25" s="45">
        <v>2</v>
      </c>
      <c r="F25" s="87">
        <v>30.428599999999999</v>
      </c>
      <c r="G25" s="71"/>
      <c r="H25" s="35">
        <f t="shared" si="0"/>
        <v>0</v>
      </c>
      <c r="I25" s="77">
        <f t="shared" si="1"/>
        <v>0</v>
      </c>
      <c r="J25" s="16"/>
      <c r="K25" s="17"/>
    </row>
    <row r="26" spans="1:14" ht="30" x14ac:dyDescent="0.25">
      <c r="A26" s="79" t="s">
        <v>256</v>
      </c>
      <c r="B26" s="173" t="s">
        <v>257</v>
      </c>
      <c r="C26" s="40" t="s">
        <v>90</v>
      </c>
      <c r="D26" s="45"/>
      <c r="E26" s="45">
        <v>2</v>
      </c>
      <c r="F26" s="87">
        <v>24.024000000000001</v>
      </c>
      <c r="G26" s="71"/>
      <c r="H26" s="35">
        <f t="shared" si="0"/>
        <v>0</v>
      </c>
      <c r="I26" s="77">
        <f t="shared" si="1"/>
        <v>0</v>
      </c>
      <c r="J26" s="16"/>
      <c r="K26" s="17"/>
    </row>
    <row r="27" spans="1:14" ht="15.75" x14ac:dyDescent="0.25">
      <c r="A27" s="79" t="s">
        <v>88</v>
      </c>
      <c r="B27" s="180" t="s">
        <v>92</v>
      </c>
      <c r="C27" s="40" t="s">
        <v>93</v>
      </c>
      <c r="D27" s="45"/>
      <c r="E27" s="45">
        <v>52</v>
      </c>
      <c r="F27" s="87">
        <v>15.954432000000001</v>
      </c>
      <c r="G27" s="71"/>
      <c r="H27" s="35">
        <f t="shared" si="0"/>
        <v>0</v>
      </c>
      <c r="I27" s="77">
        <f t="shared" si="1"/>
        <v>0</v>
      </c>
      <c r="J27" s="16"/>
      <c r="K27" s="17"/>
    </row>
    <row r="28" spans="1:14" x14ac:dyDescent="0.25">
      <c r="A28" s="80" t="s">
        <v>91</v>
      </c>
      <c r="B28" s="173" t="s">
        <v>89</v>
      </c>
      <c r="C28" s="43" t="s">
        <v>93</v>
      </c>
      <c r="D28" s="45"/>
      <c r="E28" s="45">
        <v>24</v>
      </c>
      <c r="F28" s="87">
        <v>14.544</v>
      </c>
      <c r="G28" s="71"/>
      <c r="H28" s="35">
        <f t="shared" si="0"/>
        <v>0</v>
      </c>
      <c r="I28" s="77">
        <f t="shared" si="1"/>
        <v>0</v>
      </c>
      <c r="J28" s="16"/>
      <c r="K28" s="17"/>
    </row>
    <row r="29" spans="1:14" ht="45" x14ac:dyDescent="0.25">
      <c r="A29" s="79" t="s">
        <v>94</v>
      </c>
      <c r="B29" s="173" t="s">
        <v>218</v>
      </c>
      <c r="C29" s="26" t="s">
        <v>93</v>
      </c>
      <c r="D29" s="45"/>
      <c r="E29" s="34">
        <v>3</v>
      </c>
      <c r="F29" s="87">
        <v>103.4511</v>
      </c>
      <c r="G29" s="71"/>
      <c r="H29" s="35">
        <f t="shared" si="0"/>
        <v>0</v>
      </c>
      <c r="I29" s="77">
        <f t="shared" si="1"/>
        <v>0</v>
      </c>
      <c r="J29" s="16"/>
      <c r="K29" s="17"/>
    </row>
    <row r="30" spans="1:14" ht="15.75" x14ac:dyDescent="0.25">
      <c r="A30" s="79" t="s">
        <v>95</v>
      </c>
      <c r="B30" s="174" t="s">
        <v>219</v>
      </c>
      <c r="C30" s="40" t="s">
        <v>83</v>
      </c>
      <c r="D30" s="45"/>
      <c r="E30" s="33">
        <v>30</v>
      </c>
      <c r="F30" s="87">
        <v>14.4</v>
      </c>
      <c r="G30" s="71"/>
      <c r="H30" s="35">
        <f t="shared" si="0"/>
        <v>0</v>
      </c>
      <c r="I30" s="77">
        <f t="shared" si="1"/>
        <v>0</v>
      </c>
      <c r="J30" s="16"/>
      <c r="K30" s="17"/>
    </row>
    <row r="31" spans="1:14" ht="15" customHeight="1" x14ac:dyDescent="0.25">
      <c r="A31" s="79" t="s">
        <v>220</v>
      </c>
      <c r="B31" s="199" t="s">
        <v>221</v>
      </c>
      <c r="C31" s="26" t="s">
        <v>222</v>
      </c>
      <c r="D31" s="45" t="s">
        <v>223</v>
      </c>
      <c r="E31" s="38">
        <v>30</v>
      </c>
      <c r="F31" s="87">
        <v>13.2</v>
      </c>
      <c r="G31" s="71"/>
      <c r="H31" s="35">
        <f t="shared" si="0"/>
        <v>0</v>
      </c>
      <c r="I31" s="77">
        <f t="shared" si="1"/>
        <v>0</v>
      </c>
      <c r="J31" s="16"/>
      <c r="K31" s="17"/>
    </row>
    <row r="32" spans="1:14" ht="15.75" x14ac:dyDescent="0.25">
      <c r="A32" s="79" t="s">
        <v>224</v>
      </c>
      <c r="B32" s="180" t="s">
        <v>225</v>
      </c>
      <c r="C32" s="38" t="s">
        <v>83</v>
      </c>
      <c r="D32" s="45" t="s">
        <v>226</v>
      </c>
      <c r="E32" s="33">
        <v>30</v>
      </c>
      <c r="F32" s="87">
        <v>60</v>
      </c>
      <c r="G32" s="71"/>
      <c r="H32" s="35">
        <f t="shared" si="0"/>
        <v>0</v>
      </c>
      <c r="I32" s="77">
        <f t="shared" si="1"/>
        <v>0</v>
      </c>
      <c r="J32" s="16"/>
      <c r="K32" s="17"/>
    </row>
    <row r="33" spans="1:11" ht="15.75" x14ac:dyDescent="0.25">
      <c r="A33" s="79" t="s">
        <v>96</v>
      </c>
      <c r="B33" s="180" t="s">
        <v>227</v>
      </c>
      <c r="C33" s="26" t="s">
        <v>228</v>
      </c>
      <c r="D33" s="45"/>
      <c r="E33" s="34">
        <v>3000</v>
      </c>
      <c r="F33" s="87">
        <v>607.5</v>
      </c>
      <c r="G33" s="71"/>
      <c r="H33" s="35">
        <f t="shared" si="0"/>
        <v>0</v>
      </c>
      <c r="I33" s="77">
        <f t="shared" si="1"/>
        <v>0</v>
      </c>
      <c r="J33" s="16"/>
      <c r="K33" s="17"/>
    </row>
    <row r="34" spans="1:11" ht="21.75" customHeight="1" x14ac:dyDescent="0.25">
      <c r="A34" s="79" t="s">
        <v>97</v>
      </c>
      <c r="B34" s="180" t="s">
        <v>76</v>
      </c>
      <c r="C34" s="48" t="s">
        <v>98</v>
      </c>
      <c r="D34" s="45"/>
      <c r="E34" s="45">
        <v>300</v>
      </c>
      <c r="F34" s="87">
        <v>12.54</v>
      </c>
      <c r="G34" s="71"/>
      <c r="H34" s="35">
        <f t="shared" si="0"/>
        <v>0</v>
      </c>
      <c r="I34" s="77">
        <f t="shared" si="1"/>
        <v>0</v>
      </c>
      <c r="J34" s="16"/>
      <c r="K34" s="17"/>
    </row>
    <row r="35" spans="1:11" ht="12.75" customHeight="1" x14ac:dyDescent="0.25">
      <c r="A35" s="79" t="s">
        <v>99</v>
      </c>
      <c r="B35" s="180" t="s">
        <v>100</v>
      </c>
      <c r="C35" s="49" t="s">
        <v>181</v>
      </c>
      <c r="D35" s="45"/>
      <c r="E35" s="34">
        <v>200</v>
      </c>
      <c r="F35" s="87">
        <v>2.125</v>
      </c>
      <c r="G35" s="71"/>
      <c r="H35" s="35">
        <f t="shared" si="0"/>
        <v>0</v>
      </c>
      <c r="I35" s="77">
        <f t="shared" si="1"/>
        <v>0</v>
      </c>
      <c r="J35" s="16"/>
      <c r="K35" s="17"/>
    </row>
    <row r="36" spans="1:11" ht="15.75" x14ac:dyDescent="0.25">
      <c r="A36" s="79" t="s">
        <v>101</v>
      </c>
      <c r="B36" s="173" t="s">
        <v>229</v>
      </c>
      <c r="C36" s="26" t="s">
        <v>230</v>
      </c>
      <c r="D36" s="45"/>
      <c r="E36" s="45">
        <v>100</v>
      </c>
      <c r="F36" s="87">
        <v>0.50800000000000001</v>
      </c>
      <c r="G36" s="71"/>
      <c r="H36" s="35">
        <f t="shared" si="0"/>
        <v>0</v>
      </c>
      <c r="I36" s="77">
        <f t="shared" si="1"/>
        <v>0</v>
      </c>
      <c r="J36" s="16"/>
      <c r="K36" s="17"/>
    </row>
    <row r="37" spans="1:11" ht="15.75" x14ac:dyDescent="0.25">
      <c r="A37" s="79" t="s">
        <v>102</v>
      </c>
      <c r="B37" s="173" t="s">
        <v>103</v>
      </c>
      <c r="C37" s="26" t="s">
        <v>107</v>
      </c>
      <c r="D37" s="45"/>
      <c r="E37" s="34">
        <v>60</v>
      </c>
      <c r="F37" s="87">
        <v>0.34649999999999997</v>
      </c>
      <c r="G37" s="71"/>
      <c r="H37" s="35">
        <f t="shared" si="0"/>
        <v>0</v>
      </c>
      <c r="I37" s="77">
        <f t="shared" si="1"/>
        <v>0</v>
      </c>
      <c r="J37" s="16"/>
      <c r="K37" s="17"/>
    </row>
    <row r="38" spans="1:11" ht="15.75" x14ac:dyDescent="0.25">
      <c r="A38" s="79" t="s">
        <v>231</v>
      </c>
      <c r="B38" s="173" t="s">
        <v>232</v>
      </c>
      <c r="C38" s="43" t="s">
        <v>189</v>
      </c>
      <c r="D38" s="45"/>
      <c r="E38" s="45">
        <v>7</v>
      </c>
      <c r="F38" s="87">
        <v>37.799999999999997</v>
      </c>
      <c r="G38" s="71"/>
      <c r="H38" s="35">
        <f t="shared" si="0"/>
        <v>0</v>
      </c>
      <c r="I38" s="77">
        <f t="shared" si="1"/>
        <v>0</v>
      </c>
      <c r="J38" s="16"/>
      <c r="K38" s="17"/>
    </row>
    <row r="39" spans="1:11" ht="15.75" x14ac:dyDescent="0.25">
      <c r="A39" s="79" t="s">
        <v>104</v>
      </c>
      <c r="B39" s="173" t="s">
        <v>233</v>
      </c>
      <c r="C39" s="36" t="s">
        <v>181</v>
      </c>
      <c r="D39" s="45"/>
      <c r="E39" s="38">
        <v>1430</v>
      </c>
      <c r="F39" s="87">
        <v>45.616999999999997</v>
      </c>
      <c r="G39" s="71"/>
      <c r="H39" s="35">
        <f t="shared" si="0"/>
        <v>0</v>
      </c>
      <c r="I39" s="77">
        <f t="shared" si="1"/>
        <v>0</v>
      </c>
      <c r="J39" s="16"/>
      <c r="K39" s="17"/>
    </row>
    <row r="40" spans="1:11" ht="15.75" x14ac:dyDescent="0.25">
      <c r="A40" s="79" t="s">
        <v>105</v>
      </c>
      <c r="B40" s="173" t="s">
        <v>162</v>
      </c>
      <c r="C40" s="36" t="s">
        <v>234</v>
      </c>
      <c r="D40" s="45"/>
      <c r="E40" s="38">
        <v>3</v>
      </c>
      <c r="F40" s="87">
        <v>6.3</v>
      </c>
      <c r="G40" s="71"/>
      <c r="H40" s="35">
        <f t="shared" si="0"/>
        <v>0</v>
      </c>
      <c r="I40" s="77">
        <f t="shared" si="1"/>
        <v>0</v>
      </c>
      <c r="J40" s="16"/>
      <c r="K40" s="17"/>
    </row>
    <row r="41" spans="1:11" ht="15.75" x14ac:dyDescent="0.25">
      <c r="A41" s="79" t="s">
        <v>235</v>
      </c>
      <c r="B41" s="174" t="s">
        <v>106</v>
      </c>
      <c r="C41" s="36" t="s">
        <v>107</v>
      </c>
      <c r="D41" s="45"/>
      <c r="E41" s="38">
        <v>50</v>
      </c>
      <c r="F41" s="87">
        <v>9</v>
      </c>
      <c r="G41" s="71"/>
      <c r="H41" s="35">
        <f t="shared" si="0"/>
        <v>0</v>
      </c>
      <c r="I41" s="77">
        <f t="shared" si="1"/>
        <v>0</v>
      </c>
      <c r="J41" s="16"/>
      <c r="K41" s="17"/>
    </row>
    <row r="42" spans="1:11" ht="15.75" x14ac:dyDescent="0.25">
      <c r="A42" s="79" t="s">
        <v>108</v>
      </c>
      <c r="B42" s="174" t="s">
        <v>109</v>
      </c>
      <c r="C42" s="26" t="s">
        <v>110</v>
      </c>
      <c r="D42" s="45"/>
      <c r="E42" s="38">
        <v>10</v>
      </c>
      <c r="F42" s="87">
        <v>11.25</v>
      </c>
      <c r="G42" s="71"/>
      <c r="H42" s="35">
        <f t="shared" si="0"/>
        <v>0</v>
      </c>
      <c r="I42" s="77">
        <f t="shared" si="1"/>
        <v>0</v>
      </c>
      <c r="J42" s="16"/>
      <c r="K42" s="17"/>
    </row>
    <row r="43" spans="1:11" ht="15.75" x14ac:dyDescent="0.25">
      <c r="A43" s="79" t="s">
        <v>111</v>
      </c>
      <c r="B43" s="180" t="s">
        <v>112</v>
      </c>
      <c r="C43" s="26" t="s">
        <v>107</v>
      </c>
      <c r="D43" s="45"/>
      <c r="E43" s="34">
        <v>20</v>
      </c>
      <c r="F43" s="87">
        <v>11.25</v>
      </c>
      <c r="G43" s="71"/>
      <c r="H43" s="35">
        <f t="shared" si="0"/>
        <v>0</v>
      </c>
      <c r="I43" s="77">
        <f t="shared" si="1"/>
        <v>0</v>
      </c>
      <c r="J43" s="16"/>
      <c r="K43" s="17"/>
    </row>
    <row r="44" spans="1:11" ht="15.75" x14ac:dyDescent="0.25">
      <c r="A44" s="79" t="s">
        <v>113</v>
      </c>
      <c r="B44" s="165" t="s">
        <v>236</v>
      </c>
      <c r="C44" s="50" t="s">
        <v>181</v>
      </c>
      <c r="D44" s="45"/>
      <c r="E44" s="50">
        <v>1169</v>
      </c>
      <c r="F44" s="87">
        <v>102.28749999999999</v>
      </c>
      <c r="G44" s="72"/>
      <c r="H44" s="35">
        <f t="shared" si="0"/>
        <v>0</v>
      </c>
      <c r="I44" s="77">
        <f t="shared" si="1"/>
        <v>0</v>
      </c>
      <c r="J44" s="16"/>
      <c r="K44" s="17"/>
    </row>
    <row r="45" spans="1:11" ht="15.75" x14ac:dyDescent="0.25">
      <c r="A45" s="79" t="s">
        <v>237</v>
      </c>
      <c r="B45" s="165" t="s">
        <v>238</v>
      </c>
      <c r="C45" s="50" t="s">
        <v>114</v>
      </c>
      <c r="D45" s="45"/>
      <c r="E45" s="50">
        <v>735</v>
      </c>
      <c r="F45" s="87">
        <v>113.1165</v>
      </c>
      <c r="G45" s="71"/>
      <c r="H45" s="35">
        <f t="shared" si="0"/>
        <v>0</v>
      </c>
      <c r="I45" s="77">
        <f t="shared" si="1"/>
        <v>0</v>
      </c>
      <c r="J45" s="16"/>
      <c r="K45" s="17"/>
    </row>
    <row r="46" spans="1:11" ht="15.75" x14ac:dyDescent="0.25">
      <c r="A46" s="79" t="s">
        <v>115</v>
      </c>
      <c r="B46" s="200" t="s">
        <v>239</v>
      </c>
      <c r="C46" s="50" t="s">
        <v>107</v>
      </c>
      <c r="D46" s="45"/>
      <c r="E46" s="50">
        <v>500</v>
      </c>
      <c r="F46" s="87">
        <v>35</v>
      </c>
      <c r="G46" s="71"/>
      <c r="H46" s="35">
        <f t="shared" si="0"/>
        <v>0</v>
      </c>
      <c r="I46" s="77">
        <f t="shared" si="1"/>
        <v>0</v>
      </c>
      <c r="J46" s="16"/>
      <c r="K46" s="17"/>
    </row>
    <row r="47" spans="1:11" ht="15.75" x14ac:dyDescent="0.25">
      <c r="A47" s="79" t="s">
        <v>116</v>
      </c>
      <c r="B47" s="200" t="s">
        <v>240</v>
      </c>
      <c r="C47" s="50" t="s">
        <v>181</v>
      </c>
      <c r="D47" s="45"/>
      <c r="E47" s="50">
        <v>6</v>
      </c>
      <c r="F47" s="87">
        <v>3.2653299024</v>
      </c>
      <c r="G47" s="71"/>
      <c r="H47" s="35">
        <f t="shared" si="0"/>
        <v>0</v>
      </c>
      <c r="I47" s="77">
        <f t="shared" si="1"/>
        <v>0</v>
      </c>
      <c r="J47" s="16"/>
      <c r="K47" s="17"/>
    </row>
    <row r="48" spans="1:11" ht="15.75" x14ac:dyDescent="0.25">
      <c r="A48" s="79" t="s">
        <v>117</v>
      </c>
      <c r="B48" s="166" t="s">
        <v>118</v>
      </c>
      <c r="C48" s="9" t="s">
        <v>181</v>
      </c>
      <c r="D48" s="45"/>
      <c r="E48" s="50">
        <v>10</v>
      </c>
      <c r="F48" s="87">
        <v>9.0980629700000009</v>
      </c>
      <c r="G48" s="71"/>
      <c r="H48" s="35">
        <f t="shared" si="0"/>
        <v>0</v>
      </c>
      <c r="I48" s="77">
        <f t="shared" si="1"/>
        <v>0</v>
      </c>
      <c r="J48" s="16"/>
      <c r="K48" s="17"/>
    </row>
    <row r="49" spans="1:12" ht="15.75" x14ac:dyDescent="0.25">
      <c r="A49" s="79" t="s">
        <v>119</v>
      </c>
      <c r="B49" s="166" t="s">
        <v>241</v>
      </c>
      <c r="C49" s="21" t="s">
        <v>83</v>
      </c>
      <c r="D49" s="45" t="s">
        <v>242</v>
      </c>
      <c r="E49" s="50">
        <v>20</v>
      </c>
      <c r="F49" s="87">
        <v>9.6</v>
      </c>
      <c r="G49" s="71"/>
      <c r="H49" s="35">
        <f t="shared" si="0"/>
        <v>0</v>
      </c>
      <c r="I49" s="77">
        <f t="shared" si="1"/>
        <v>0</v>
      </c>
      <c r="J49" s="16"/>
      <c r="K49" s="17"/>
    </row>
    <row r="50" spans="1:12" ht="15.75" x14ac:dyDescent="0.25">
      <c r="A50" s="79" t="s">
        <v>120</v>
      </c>
      <c r="B50" s="200" t="s">
        <v>243</v>
      </c>
      <c r="C50" s="21" t="s">
        <v>244</v>
      </c>
      <c r="D50" s="45" t="s">
        <v>245</v>
      </c>
      <c r="E50" s="50">
        <v>5</v>
      </c>
      <c r="F50" s="87">
        <v>31.5</v>
      </c>
      <c r="G50" s="71"/>
      <c r="H50" s="35">
        <f t="shared" si="0"/>
        <v>0</v>
      </c>
      <c r="I50" s="77">
        <f t="shared" si="1"/>
        <v>0</v>
      </c>
      <c r="J50" s="16"/>
      <c r="K50" s="17"/>
    </row>
    <row r="51" spans="1:12" ht="15.75" x14ac:dyDescent="0.25">
      <c r="A51" s="79" t="s">
        <v>121</v>
      </c>
      <c r="B51" s="200" t="s">
        <v>246</v>
      </c>
      <c r="C51" s="45" t="s">
        <v>244</v>
      </c>
      <c r="D51" s="45" t="s">
        <v>245</v>
      </c>
      <c r="E51" s="24">
        <v>5</v>
      </c>
      <c r="F51" s="87">
        <v>15.225</v>
      </c>
      <c r="G51" s="71"/>
      <c r="H51" s="35">
        <f t="shared" si="0"/>
        <v>0</v>
      </c>
      <c r="I51" s="77">
        <f t="shared" si="1"/>
        <v>0</v>
      </c>
      <c r="J51" s="16"/>
      <c r="K51" s="17"/>
    </row>
    <row r="52" spans="1:12" ht="15.75" x14ac:dyDescent="0.25">
      <c r="A52" s="79" t="s">
        <v>122</v>
      </c>
      <c r="B52" s="200" t="s">
        <v>123</v>
      </c>
      <c r="C52" s="45" t="s">
        <v>244</v>
      </c>
      <c r="D52" s="45" t="s">
        <v>245</v>
      </c>
      <c r="E52" s="24">
        <v>10</v>
      </c>
      <c r="F52" s="87">
        <v>29.9</v>
      </c>
      <c r="G52" s="71"/>
      <c r="H52" s="35">
        <f t="shared" si="0"/>
        <v>0</v>
      </c>
      <c r="I52" s="77">
        <f t="shared" si="1"/>
        <v>0</v>
      </c>
      <c r="J52" s="16"/>
      <c r="K52" s="17"/>
    </row>
    <row r="53" spans="1:12" ht="15.75" x14ac:dyDescent="0.25">
      <c r="A53" s="79" t="s">
        <v>124</v>
      </c>
      <c r="B53" s="200" t="s">
        <v>247</v>
      </c>
      <c r="C53" s="45" t="s">
        <v>189</v>
      </c>
      <c r="D53" s="45" t="s">
        <v>245</v>
      </c>
      <c r="E53" s="24">
        <v>10</v>
      </c>
      <c r="F53" s="87">
        <v>15.75</v>
      </c>
      <c r="G53" s="71"/>
      <c r="H53" s="35">
        <f t="shared" si="0"/>
        <v>0</v>
      </c>
      <c r="I53" s="77">
        <f t="shared" si="1"/>
        <v>0</v>
      </c>
      <c r="J53" s="16"/>
      <c r="K53" s="17"/>
    </row>
    <row r="54" spans="1:12" ht="15.75" x14ac:dyDescent="0.25">
      <c r="A54" s="79" t="s">
        <v>125</v>
      </c>
      <c r="B54" s="200" t="s">
        <v>247</v>
      </c>
      <c r="C54" s="45" t="s">
        <v>244</v>
      </c>
      <c r="D54" s="45" t="s">
        <v>245</v>
      </c>
      <c r="E54" s="24">
        <v>10</v>
      </c>
      <c r="F54" s="87">
        <v>15.75</v>
      </c>
      <c r="G54" s="71"/>
      <c r="H54" s="35">
        <f t="shared" si="0"/>
        <v>0</v>
      </c>
      <c r="I54" s="77">
        <f t="shared" si="1"/>
        <v>0</v>
      </c>
      <c r="J54" s="16"/>
      <c r="K54" s="17"/>
    </row>
    <row r="55" spans="1:12" ht="15.75" x14ac:dyDescent="0.25">
      <c r="A55" s="79" t="s">
        <v>122</v>
      </c>
      <c r="B55" s="200" t="s">
        <v>188</v>
      </c>
      <c r="C55" s="45" t="s">
        <v>189</v>
      </c>
      <c r="D55" s="45" t="s">
        <v>245</v>
      </c>
      <c r="E55" s="24">
        <v>10</v>
      </c>
      <c r="F55" s="87">
        <v>29.9</v>
      </c>
      <c r="G55" s="71"/>
      <c r="H55" s="35">
        <f t="shared" si="0"/>
        <v>0</v>
      </c>
      <c r="I55" s="77">
        <f t="shared" si="1"/>
        <v>0</v>
      </c>
      <c r="J55" s="16"/>
      <c r="K55" s="17"/>
    </row>
    <row r="56" spans="1:12" ht="15.75" x14ac:dyDescent="0.25">
      <c r="A56" s="79" t="s">
        <v>248</v>
      </c>
      <c r="B56" s="200" t="s">
        <v>184</v>
      </c>
      <c r="C56" s="45" t="s">
        <v>244</v>
      </c>
      <c r="D56" s="45" t="s">
        <v>245</v>
      </c>
      <c r="E56" s="24">
        <v>10</v>
      </c>
      <c r="F56" s="87">
        <v>80.8</v>
      </c>
      <c r="G56" s="71"/>
      <c r="H56" s="35">
        <f t="shared" si="0"/>
        <v>0</v>
      </c>
      <c r="I56" s="77">
        <f t="shared" si="1"/>
        <v>0</v>
      </c>
      <c r="J56" s="16"/>
      <c r="K56" s="17"/>
    </row>
    <row r="57" spans="1:12" ht="16.5" thickBot="1" x14ac:dyDescent="0.3">
      <c r="A57" s="81" t="s">
        <v>126</v>
      </c>
      <c r="B57" s="201" t="s">
        <v>249</v>
      </c>
      <c r="C57" s="82" t="s">
        <v>228</v>
      </c>
      <c r="D57" s="82"/>
      <c r="E57" s="66">
        <v>5</v>
      </c>
      <c r="F57" s="88">
        <v>1.8589999999999999E-2</v>
      </c>
      <c r="G57" s="83"/>
      <c r="H57" s="35">
        <f t="shared" si="0"/>
        <v>0</v>
      </c>
      <c r="I57" s="84">
        <f t="shared" si="1"/>
        <v>0</v>
      </c>
      <c r="J57" s="16"/>
      <c r="K57" s="17"/>
    </row>
    <row r="58" spans="1:12" ht="16.5" thickBot="1" x14ac:dyDescent="0.3">
      <c r="A58" s="29"/>
      <c r="B58" s="28"/>
      <c r="C58" s="51"/>
      <c r="D58" s="51"/>
      <c r="E58" s="16"/>
      <c r="F58" s="16"/>
      <c r="G58" s="74" t="s">
        <v>71</v>
      </c>
      <c r="H58" s="75">
        <f>SUM(H6:H57)</f>
        <v>0</v>
      </c>
      <c r="I58" s="16"/>
      <c r="J58" s="16"/>
      <c r="K58" s="17"/>
    </row>
    <row r="59" spans="1:12" ht="15.75" x14ac:dyDescent="0.25">
      <c r="A59" s="29"/>
      <c r="B59" s="28"/>
      <c r="C59" s="51"/>
      <c r="D59" s="51"/>
      <c r="E59" s="16"/>
      <c r="F59" s="16"/>
      <c r="G59" s="52"/>
      <c r="H59" s="73"/>
      <c r="I59" s="16"/>
      <c r="J59" s="16"/>
      <c r="K59" s="17"/>
    </row>
    <row r="60" spans="1:12" x14ac:dyDescent="0.25">
      <c r="A60" s="20"/>
      <c r="B60" s="202"/>
      <c r="C60" s="20"/>
      <c r="D60" s="20"/>
      <c r="E60" s="20"/>
      <c r="F60" s="20"/>
      <c r="G60" s="20"/>
      <c r="H60" s="20"/>
      <c r="I60" s="16"/>
      <c r="J60" s="16"/>
      <c r="K60" s="17"/>
    </row>
    <row r="61" spans="1:12" ht="15.75" x14ac:dyDescent="0.25">
      <c r="A61" s="29"/>
      <c r="B61" s="203"/>
      <c r="C61" s="57"/>
      <c r="D61" s="57"/>
      <c r="E61" s="58"/>
      <c r="F61" s="58"/>
      <c r="G61" s="52"/>
      <c r="H61" s="53"/>
      <c r="I61" s="16"/>
      <c r="J61" s="16"/>
      <c r="K61" s="54"/>
      <c r="L61" s="22"/>
    </row>
    <row r="62" spans="1:12" ht="15.75" x14ac:dyDescent="0.25">
      <c r="A62" s="29"/>
      <c r="B62" s="191"/>
      <c r="C62" s="57"/>
      <c r="D62" s="57"/>
      <c r="E62" s="58"/>
      <c r="F62" s="58"/>
      <c r="G62" s="52"/>
      <c r="H62" s="53"/>
      <c r="I62" s="16"/>
      <c r="J62" s="16"/>
      <c r="K62" s="56"/>
      <c r="L62" s="22"/>
    </row>
    <row r="63" spans="1:12" ht="12.75" customHeight="1" x14ac:dyDescent="0.25">
      <c r="A63" s="29"/>
      <c r="B63" s="191"/>
      <c r="C63" s="55"/>
      <c r="D63" s="55"/>
      <c r="E63" s="58"/>
      <c r="F63" s="58"/>
      <c r="G63" s="52"/>
      <c r="H63" s="53"/>
      <c r="I63" s="16"/>
      <c r="J63" s="16"/>
      <c r="K63" s="54"/>
      <c r="L63" s="22"/>
    </row>
    <row r="64" spans="1:12" ht="15.75" x14ac:dyDescent="0.25">
      <c r="A64" s="29"/>
      <c r="B64" s="15"/>
      <c r="C64" s="55"/>
      <c r="D64" s="55"/>
      <c r="E64" s="51"/>
      <c r="F64" s="51"/>
      <c r="G64" s="52"/>
      <c r="H64" s="53"/>
      <c r="I64" s="16"/>
      <c r="J64" s="16"/>
      <c r="K64" s="56"/>
      <c r="L64" s="22"/>
    </row>
  </sheetData>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B1:S18"/>
  <sheetViews>
    <sheetView zoomScale="90" zoomScaleNormal="90" workbookViewId="0">
      <selection activeCell="F30" sqref="F30"/>
    </sheetView>
  </sheetViews>
  <sheetFormatPr baseColWidth="10" defaultRowHeight="15" x14ac:dyDescent="0.25"/>
  <cols>
    <col min="2" max="2" width="23.28515625" bestFit="1" customWidth="1"/>
    <col min="3" max="3" width="30.5703125" bestFit="1" customWidth="1"/>
    <col min="4" max="5" width="34.7109375" customWidth="1"/>
    <col min="6" max="6" width="21.85546875" bestFit="1" customWidth="1"/>
    <col min="7" max="7" width="20.140625" customWidth="1"/>
    <col min="8" max="8" width="21.7109375" customWidth="1"/>
    <col min="9" max="10" width="24" customWidth="1"/>
    <col min="11" max="11" width="21.7109375" customWidth="1"/>
    <col min="12" max="12" width="20.42578125" customWidth="1"/>
    <col min="13" max="13" width="26.140625" bestFit="1" customWidth="1"/>
    <col min="14" max="18" width="22.5703125" customWidth="1"/>
    <col min="19" max="19" width="22.7109375" customWidth="1"/>
  </cols>
  <sheetData>
    <row r="1" spans="2:19" ht="15.75" x14ac:dyDescent="0.25">
      <c r="B1" s="89" t="s">
        <v>290</v>
      </c>
    </row>
    <row r="2" spans="2:19" ht="15.75" x14ac:dyDescent="0.25">
      <c r="B2" s="89" t="s">
        <v>291</v>
      </c>
    </row>
    <row r="3" spans="2:19" ht="16.5" thickBot="1" x14ac:dyDescent="0.3">
      <c r="B3" s="89"/>
    </row>
    <row r="4" spans="2:19" ht="15.75" thickBot="1" x14ac:dyDescent="0.3">
      <c r="B4" s="63" t="s">
        <v>148</v>
      </c>
      <c r="C4" s="63" t="s">
        <v>294</v>
      </c>
      <c r="D4" s="64"/>
      <c r="E4" s="64"/>
      <c r="F4" s="64"/>
      <c r="G4" s="64"/>
      <c r="H4" s="64"/>
      <c r="I4" s="64"/>
      <c r="J4" s="64"/>
      <c r="K4" s="64"/>
      <c r="L4" s="64"/>
      <c r="M4" s="64"/>
      <c r="N4" s="64"/>
      <c r="O4" s="64"/>
      <c r="P4" s="64"/>
      <c r="Q4" s="64"/>
      <c r="R4" s="64"/>
      <c r="S4" s="64"/>
    </row>
    <row r="5" spans="2:19" ht="16.5" thickBot="1" x14ac:dyDescent="0.3">
      <c r="B5" s="65"/>
      <c r="C5" s="65"/>
      <c r="D5" s="65"/>
      <c r="E5" s="65"/>
      <c r="F5" s="157" t="s">
        <v>252</v>
      </c>
      <c r="G5" s="64"/>
      <c r="H5" s="64"/>
      <c r="I5" s="64"/>
      <c r="J5" s="64"/>
      <c r="K5" s="157" t="s">
        <v>252</v>
      </c>
      <c r="L5" s="64"/>
      <c r="M5" s="64"/>
      <c r="N5" s="64"/>
      <c r="O5" s="64"/>
      <c r="P5" s="64"/>
      <c r="Q5" s="64"/>
      <c r="R5" s="157" t="s">
        <v>252</v>
      </c>
      <c r="S5" s="64"/>
    </row>
    <row r="6" spans="2:19" ht="84.75" thickBot="1" x14ac:dyDescent="0.3">
      <c r="B6" s="114" t="s">
        <v>274</v>
      </c>
      <c r="C6" s="115" t="s">
        <v>270</v>
      </c>
      <c r="D6" s="116" t="s">
        <v>275</v>
      </c>
      <c r="E6" s="116" t="s">
        <v>276</v>
      </c>
      <c r="F6" s="116" t="s">
        <v>277</v>
      </c>
      <c r="G6" s="118" t="s">
        <v>4</v>
      </c>
      <c r="H6" s="110" t="s">
        <v>271</v>
      </c>
      <c r="I6" s="116" t="s">
        <v>275</v>
      </c>
      <c r="J6" s="116" t="s">
        <v>276</v>
      </c>
      <c r="K6" s="116" t="s">
        <v>277</v>
      </c>
      <c r="L6" s="117" t="s">
        <v>4</v>
      </c>
      <c r="M6" s="110" t="s">
        <v>278</v>
      </c>
      <c r="N6" s="116" t="s">
        <v>275</v>
      </c>
      <c r="O6" s="116" t="s">
        <v>276</v>
      </c>
      <c r="P6" s="116" t="s">
        <v>280</v>
      </c>
      <c r="Q6" s="116" t="s">
        <v>279</v>
      </c>
      <c r="R6" s="116" t="s">
        <v>292</v>
      </c>
      <c r="S6" s="116" t="s">
        <v>4</v>
      </c>
    </row>
    <row r="7" spans="2:19" ht="24.75" thickBot="1" x14ac:dyDescent="0.3">
      <c r="B7" s="119" t="s">
        <v>127</v>
      </c>
      <c r="C7" s="120" t="s">
        <v>128</v>
      </c>
      <c r="D7" s="123">
        <v>2</v>
      </c>
      <c r="E7" s="108">
        <v>1</v>
      </c>
      <c r="F7" s="124"/>
      <c r="G7" s="125">
        <f>D7*E7*F7</f>
        <v>0</v>
      </c>
      <c r="H7" s="131" t="s">
        <v>129</v>
      </c>
      <c r="I7" s="108">
        <v>2</v>
      </c>
      <c r="J7" s="108">
        <v>1</v>
      </c>
      <c r="K7" s="124"/>
      <c r="L7" s="124">
        <f>I7*J7*K7</f>
        <v>0</v>
      </c>
      <c r="M7" s="108" t="s">
        <v>130</v>
      </c>
      <c r="N7" s="108">
        <v>2</v>
      </c>
      <c r="O7" s="108">
        <v>1</v>
      </c>
      <c r="P7" s="108">
        <v>9.5</v>
      </c>
      <c r="Q7" s="108">
        <f>N7*O7*P7</f>
        <v>19</v>
      </c>
      <c r="R7" s="124"/>
      <c r="S7" s="125">
        <f>R7*Q7</f>
        <v>0</v>
      </c>
    </row>
    <row r="8" spans="2:19" ht="24.75" thickBot="1" x14ac:dyDescent="0.3">
      <c r="B8" s="121" t="s">
        <v>131</v>
      </c>
      <c r="C8" s="120" t="s">
        <v>128</v>
      </c>
      <c r="D8" s="126">
        <v>2</v>
      </c>
      <c r="E8" s="106">
        <v>5</v>
      </c>
      <c r="F8" s="107"/>
      <c r="G8" s="127">
        <f t="shared" ref="G8:G15" si="0">D8*E8*F8</f>
        <v>0</v>
      </c>
      <c r="H8" s="111" t="s">
        <v>129</v>
      </c>
      <c r="I8" s="106">
        <v>3</v>
      </c>
      <c r="J8" s="106">
        <v>5</v>
      </c>
      <c r="K8" s="107"/>
      <c r="L8" s="107">
        <f t="shared" ref="L8:L15" si="1">I8*J8*K8</f>
        <v>0</v>
      </c>
      <c r="M8" s="106" t="s">
        <v>130</v>
      </c>
      <c r="N8" s="106">
        <v>2</v>
      </c>
      <c r="O8" s="106">
        <v>5</v>
      </c>
      <c r="P8" s="106">
        <v>9.5</v>
      </c>
      <c r="Q8" s="106">
        <f t="shared" ref="Q8:Q15" si="2">N8*O8*P8</f>
        <v>95</v>
      </c>
      <c r="R8" s="107"/>
      <c r="S8" s="127">
        <f t="shared" ref="S8:S15" si="3">R8*Q8</f>
        <v>0</v>
      </c>
    </row>
    <row r="9" spans="2:19" ht="24.75" thickBot="1" x14ac:dyDescent="0.3">
      <c r="B9" s="121" t="s">
        <v>132</v>
      </c>
      <c r="C9" s="120" t="s">
        <v>129</v>
      </c>
      <c r="D9" s="126">
        <v>6</v>
      </c>
      <c r="E9" s="106">
        <v>10</v>
      </c>
      <c r="F9" s="107"/>
      <c r="G9" s="127">
        <f t="shared" si="0"/>
        <v>0</v>
      </c>
      <c r="H9" s="111" t="s">
        <v>129</v>
      </c>
      <c r="I9" s="106">
        <v>4</v>
      </c>
      <c r="J9" s="106">
        <v>10</v>
      </c>
      <c r="K9" s="107"/>
      <c r="L9" s="107">
        <f t="shared" si="1"/>
        <v>0</v>
      </c>
      <c r="M9" s="106" t="s">
        <v>133</v>
      </c>
      <c r="N9" s="106">
        <v>1</v>
      </c>
      <c r="O9" s="106">
        <v>10</v>
      </c>
      <c r="P9" s="106">
        <v>9.5</v>
      </c>
      <c r="Q9" s="106">
        <f t="shared" si="2"/>
        <v>95</v>
      </c>
      <c r="R9" s="107"/>
      <c r="S9" s="127">
        <f t="shared" si="3"/>
        <v>0</v>
      </c>
    </row>
    <row r="10" spans="2:19" ht="24.75" thickBot="1" x14ac:dyDescent="0.3">
      <c r="B10" s="121" t="s">
        <v>134</v>
      </c>
      <c r="C10" s="120" t="s">
        <v>129</v>
      </c>
      <c r="D10" s="126">
        <v>5</v>
      </c>
      <c r="E10" s="106">
        <v>20</v>
      </c>
      <c r="F10" s="107"/>
      <c r="G10" s="127">
        <f t="shared" si="0"/>
        <v>0</v>
      </c>
      <c r="H10" s="111" t="s">
        <v>133</v>
      </c>
      <c r="I10" s="106">
        <v>4</v>
      </c>
      <c r="J10" s="106">
        <v>20</v>
      </c>
      <c r="K10" s="107"/>
      <c r="L10" s="107">
        <f t="shared" si="1"/>
        <v>0</v>
      </c>
      <c r="M10" s="106" t="s">
        <v>135</v>
      </c>
      <c r="N10" s="106">
        <v>1</v>
      </c>
      <c r="O10" s="106">
        <v>20</v>
      </c>
      <c r="P10" s="106">
        <v>9.5</v>
      </c>
      <c r="Q10" s="106">
        <f t="shared" si="2"/>
        <v>190</v>
      </c>
      <c r="R10" s="107"/>
      <c r="S10" s="127">
        <f t="shared" si="3"/>
        <v>0</v>
      </c>
    </row>
    <row r="11" spans="2:19" ht="24.75" thickBot="1" x14ac:dyDescent="0.3">
      <c r="B11" s="119" t="s">
        <v>136</v>
      </c>
      <c r="C11" s="120" t="s">
        <v>129</v>
      </c>
      <c r="D11" s="126">
        <v>5</v>
      </c>
      <c r="E11" s="106">
        <v>30</v>
      </c>
      <c r="F11" s="107"/>
      <c r="G11" s="127">
        <f t="shared" si="0"/>
        <v>0</v>
      </c>
      <c r="H11" s="111" t="s">
        <v>135</v>
      </c>
      <c r="I11" s="106">
        <v>2</v>
      </c>
      <c r="J11" s="106">
        <v>30</v>
      </c>
      <c r="K11" s="107"/>
      <c r="L11" s="107">
        <f t="shared" si="1"/>
        <v>0</v>
      </c>
      <c r="M11" s="106" t="s">
        <v>137</v>
      </c>
      <c r="N11" s="106">
        <v>1</v>
      </c>
      <c r="O11" s="106">
        <v>30</v>
      </c>
      <c r="P11" s="106">
        <v>9.5</v>
      </c>
      <c r="Q11" s="106">
        <f t="shared" si="2"/>
        <v>285</v>
      </c>
      <c r="R11" s="107"/>
      <c r="S11" s="127">
        <f t="shared" si="3"/>
        <v>0</v>
      </c>
    </row>
    <row r="12" spans="2:19" ht="24.75" thickBot="1" x14ac:dyDescent="0.3">
      <c r="B12" s="119" t="s">
        <v>138</v>
      </c>
      <c r="C12" s="120" t="s">
        <v>133</v>
      </c>
      <c r="D12" s="126">
        <v>3</v>
      </c>
      <c r="E12" s="106">
        <v>40</v>
      </c>
      <c r="F12" s="107"/>
      <c r="G12" s="127">
        <f t="shared" si="0"/>
        <v>0</v>
      </c>
      <c r="H12" s="111" t="s">
        <v>135</v>
      </c>
      <c r="I12" s="106">
        <v>1</v>
      </c>
      <c r="J12" s="106">
        <v>40</v>
      </c>
      <c r="K12" s="107"/>
      <c r="L12" s="107">
        <f t="shared" si="1"/>
        <v>0</v>
      </c>
      <c r="M12" s="106" t="s">
        <v>139</v>
      </c>
      <c r="N12" s="106">
        <v>1</v>
      </c>
      <c r="O12" s="106">
        <v>40</v>
      </c>
      <c r="P12" s="106">
        <v>9.5</v>
      </c>
      <c r="Q12" s="106">
        <f t="shared" si="2"/>
        <v>380</v>
      </c>
      <c r="R12" s="107"/>
      <c r="S12" s="127">
        <f t="shared" si="3"/>
        <v>0</v>
      </c>
    </row>
    <row r="13" spans="2:19" ht="24.75" thickBot="1" x14ac:dyDescent="0.3">
      <c r="B13" s="119" t="s">
        <v>140</v>
      </c>
      <c r="C13" s="120" t="s">
        <v>141</v>
      </c>
      <c r="D13" s="126">
        <v>2</v>
      </c>
      <c r="E13" s="106">
        <v>50</v>
      </c>
      <c r="F13" s="107"/>
      <c r="G13" s="127">
        <f t="shared" si="0"/>
        <v>0</v>
      </c>
      <c r="H13" s="111" t="s">
        <v>135</v>
      </c>
      <c r="I13" s="106">
        <v>1</v>
      </c>
      <c r="J13" s="106">
        <v>50</v>
      </c>
      <c r="K13" s="107"/>
      <c r="L13" s="107">
        <f t="shared" si="1"/>
        <v>0</v>
      </c>
      <c r="M13" s="106" t="s">
        <v>139</v>
      </c>
      <c r="N13" s="106">
        <v>1</v>
      </c>
      <c r="O13" s="106">
        <v>50</v>
      </c>
      <c r="P13" s="106">
        <v>9.5</v>
      </c>
      <c r="Q13" s="106">
        <f t="shared" si="2"/>
        <v>475</v>
      </c>
      <c r="R13" s="107"/>
      <c r="S13" s="127">
        <f t="shared" si="3"/>
        <v>0</v>
      </c>
    </row>
    <row r="14" spans="2:19" ht="24.75" thickBot="1" x14ac:dyDescent="0.3">
      <c r="B14" s="119" t="s">
        <v>142</v>
      </c>
      <c r="C14" s="120" t="s">
        <v>141</v>
      </c>
      <c r="D14" s="126">
        <v>2</v>
      </c>
      <c r="E14" s="106">
        <v>60</v>
      </c>
      <c r="F14" s="107"/>
      <c r="G14" s="127">
        <f t="shared" si="0"/>
        <v>0</v>
      </c>
      <c r="H14" s="111" t="s">
        <v>137</v>
      </c>
      <c r="I14" s="106">
        <v>1</v>
      </c>
      <c r="J14" s="106">
        <v>60</v>
      </c>
      <c r="K14" s="107"/>
      <c r="L14" s="107">
        <f t="shared" si="1"/>
        <v>0</v>
      </c>
      <c r="M14" s="106" t="s">
        <v>143</v>
      </c>
      <c r="N14" s="106">
        <v>1</v>
      </c>
      <c r="O14" s="106">
        <v>60</v>
      </c>
      <c r="P14" s="106">
        <v>9.5</v>
      </c>
      <c r="Q14" s="106">
        <f t="shared" si="2"/>
        <v>570</v>
      </c>
      <c r="R14" s="107"/>
      <c r="S14" s="127">
        <f t="shared" si="3"/>
        <v>0</v>
      </c>
    </row>
    <row r="15" spans="2:19" ht="24.75" thickBot="1" x14ac:dyDescent="0.3">
      <c r="B15" s="119" t="s">
        <v>144</v>
      </c>
      <c r="C15" s="120" t="s">
        <v>135</v>
      </c>
      <c r="D15" s="128">
        <v>2</v>
      </c>
      <c r="E15" s="109">
        <v>70</v>
      </c>
      <c r="F15" s="129"/>
      <c r="G15" s="130">
        <f t="shared" si="0"/>
        <v>0</v>
      </c>
      <c r="H15" s="122" t="s">
        <v>137</v>
      </c>
      <c r="I15" s="109">
        <v>1</v>
      </c>
      <c r="J15" s="109">
        <v>70</v>
      </c>
      <c r="K15" s="129"/>
      <c r="L15" s="129">
        <f t="shared" si="1"/>
        <v>0</v>
      </c>
      <c r="M15" s="109" t="s">
        <v>143</v>
      </c>
      <c r="N15" s="109">
        <v>0</v>
      </c>
      <c r="O15" s="109">
        <v>70</v>
      </c>
      <c r="P15" s="109">
        <v>9.5</v>
      </c>
      <c r="Q15" s="109">
        <f t="shared" si="2"/>
        <v>0</v>
      </c>
      <c r="R15" s="129"/>
      <c r="S15" s="130">
        <f t="shared" si="3"/>
        <v>0</v>
      </c>
    </row>
    <row r="16" spans="2:19" ht="19.5" thickBot="1" x14ac:dyDescent="0.35">
      <c r="G16" s="132">
        <f>SUM(G7:G15)</f>
        <v>0</v>
      </c>
      <c r="L16" s="102">
        <f>SUM(L7:L15)</f>
        <v>0</v>
      </c>
      <c r="S16" s="102">
        <f>SUM(S7:S15)</f>
        <v>0</v>
      </c>
    </row>
    <row r="17" spans="2:3" ht="15.75" thickBot="1" x14ac:dyDescent="0.3"/>
    <row r="18" spans="2:3" ht="15.75" thickBot="1" x14ac:dyDescent="0.3">
      <c r="B18" s="101" t="s">
        <v>4</v>
      </c>
      <c r="C18" s="103">
        <f>G16+L16+S16</f>
        <v>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dimension ref="C1:R18"/>
  <sheetViews>
    <sheetView zoomScale="90" zoomScaleNormal="90" workbookViewId="0">
      <selection activeCell="E23" sqref="E23"/>
    </sheetView>
  </sheetViews>
  <sheetFormatPr baseColWidth="10" defaultRowHeight="15" x14ac:dyDescent="0.25"/>
  <cols>
    <col min="3" max="3" width="26.5703125" customWidth="1"/>
    <col min="4" max="4" width="33.85546875" bestFit="1" customWidth="1"/>
    <col min="5" max="6" width="29.28515625" customWidth="1"/>
    <col min="7" max="7" width="26.28515625" bestFit="1" customWidth="1"/>
    <col min="8" max="8" width="17.28515625" customWidth="1"/>
    <col min="9" max="9" width="30.42578125" customWidth="1"/>
    <col min="10" max="11" width="21.42578125" customWidth="1"/>
    <col min="12" max="12" width="19.7109375" customWidth="1"/>
    <col min="13" max="13" width="21.85546875" customWidth="1"/>
    <col min="14" max="14" width="26" customWidth="1"/>
    <col min="15" max="16" width="22.85546875" customWidth="1"/>
    <col min="17" max="17" width="22.7109375" customWidth="1"/>
    <col min="18" max="18" width="28.28515625" customWidth="1"/>
  </cols>
  <sheetData>
    <row r="1" spans="3:18" ht="15.75" x14ac:dyDescent="0.25">
      <c r="C1" s="89" t="s">
        <v>290</v>
      </c>
    </row>
    <row r="2" spans="3:18" ht="15.75" x14ac:dyDescent="0.25">
      <c r="C2" s="89" t="s">
        <v>291</v>
      </c>
    </row>
    <row r="3" spans="3:18" ht="16.5" thickBot="1" x14ac:dyDescent="0.3">
      <c r="C3" s="89"/>
    </row>
    <row r="4" spans="3:18" ht="26.25" thickBot="1" x14ac:dyDescent="0.3">
      <c r="C4" s="59" t="s">
        <v>149</v>
      </c>
      <c r="D4" s="59" t="s">
        <v>293</v>
      </c>
    </row>
    <row r="5" spans="3:18" ht="15.75" thickBot="1" x14ac:dyDescent="0.3">
      <c r="C5" s="60"/>
      <c r="D5" s="60"/>
    </row>
    <row r="6" spans="3:18" ht="120.75" thickBot="1" x14ac:dyDescent="0.3">
      <c r="C6" s="104" t="s">
        <v>274</v>
      </c>
      <c r="D6" s="110" t="s">
        <v>272</v>
      </c>
      <c r="E6" s="105" t="s">
        <v>275</v>
      </c>
      <c r="F6" s="105" t="s">
        <v>276</v>
      </c>
      <c r="G6" s="105" t="s">
        <v>277</v>
      </c>
      <c r="H6" s="137" t="s">
        <v>4</v>
      </c>
      <c r="I6" s="110" t="s">
        <v>273</v>
      </c>
      <c r="J6" s="135" t="s">
        <v>275</v>
      </c>
      <c r="K6" s="105" t="s">
        <v>276</v>
      </c>
      <c r="L6" s="105" t="s">
        <v>277</v>
      </c>
      <c r="M6" s="135" t="s">
        <v>4</v>
      </c>
      <c r="N6" s="110" t="s">
        <v>281</v>
      </c>
      <c r="O6" s="135" t="s">
        <v>275</v>
      </c>
      <c r="P6" s="135" t="s">
        <v>276</v>
      </c>
      <c r="Q6" s="135" t="s">
        <v>277</v>
      </c>
      <c r="R6" s="135" t="s">
        <v>4</v>
      </c>
    </row>
    <row r="7" spans="3:18" ht="24" x14ac:dyDescent="0.25">
      <c r="C7" s="138" t="s">
        <v>127</v>
      </c>
      <c r="D7" s="108" t="s">
        <v>128</v>
      </c>
      <c r="E7" s="108">
        <v>2</v>
      </c>
      <c r="F7" s="108">
        <v>1</v>
      </c>
      <c r="G7" s="124"/>
      <c r="H7" s="125">
        <f>E7*F7*G7</f>
        <v>0</v>
      </c>
      <c r="I7" s="136" t="s">
        <v>129</v>
      </c>
      <c r="J7" s="112">
        <v>1</v>
      </c>
      <c r="K7" s="108">
        <v>1</v>
      </c>
      <c r="L7" s="124"/>
      <c r="M7" s="113">
        <f>J7*K7*L7</f>
        <v>0</v>
      </c>
      <c r="N7" s="112" t="s">
        <v>130</v>
      </c>
      <c r="O7" s="112">
        <v>2</v>
      </c>
      <c r="P7" s="108">
        <v>1</v>
      </c>
      <c r="Q7" s="113"/>
      <c r="R7" s="134">
        <f>O7*P7*Q7</f>
        <v>0</v>
      </c>
    </row>
    <row r="8" spans="3:18" ht="24" x14ac:dyDescent="0.25">
      <c r="C8" s="139" t="s">
        <v>131</v>
      </c>
      <c r="D8" s="106" t="s">
        <v>128</v>
      </c>
      <c r="E8" s="106">
        <v>3</v>
      </c>
      <c r="F8" s="106">
        <v>5</v>
      </c>
      <c r="G8" s="107"/>
      <c r="H8" s="127">
        <f t="shared" ref="H8:H15" si="0">E8*F8*G8</f>
        <v>0</v>
      </c>
      <c r="I8" s="126" t="s">
        <v>129</v>
      </c>
      <c r="J8" s="106">
        <v>2</v>
      </c>
      <c r="K8" s="106">
        <v>5</v>
      </c>
      <c r="L8" s="107"/>
      <c r="M8" s="107">
        <f t="shared" ref="M8:M15" si="1">J8*K8*L8</f>
        <v>0</v>
      </c>
      <c r="N8" s="106" t="s">
        <v>130</v>
      </c>
      <c r="O8" s="106">
        <v>2</v>
      </c>
      <c r="P8" s="106">
        <v>5</v>
      </c>
      <c r="Q8" s="107"/>
      <c r="R8" s="127">
        <f t="shared" ref="R8:R15" si="2">O8*P8*Q8</f>
        <v>0</v>
      </c>
    </row>
    <row r="9" spans="3:18" ht="24" x14ac:dyDescent="0.25">
      <c r="C9" s="139" t="s">
        <v>132</v>
      </c>
      <c r="D9" s="106" t="s">
        <v>129</v>
      </c>
      <c r="E9" s="106">
        <v>3</v>
      </c>
      <c r="F9" s="106">
        <v>10</v>
      </c>
      <c r="G9" s="107"/>
      <c r="H9" s="127">
        <f t="shared" si="0"/>
        <v>0</v>
      </c>
      <c r="I9" s="126" t="s">
        <v>129</v>
      </c>
      <c r="J9" s="106">
        <v>2</v>
      </c>
      <c r="K9" s="106">
        <v>10</v>
      </c>
      <c r="L9" s="107"/>
      <c r="M9" s="107">
        <f t="shared" si="1"/>
        <v>0</v>
      </c>
      <c r="N9" s="106" t="s">
        <v>133</v>
      </c>
      <c r="O9" s="106">
        <v>2</v>
      </c>
      <c r="P9" s="106">
        <v>10</v>
      </c>
      <c r="Q9" s="107"/>
      <c r="R9" s="127">
        <f t="shared" si="2"/>
        <v>0</v>
      </c>
    </row>
    <row r="10" spans="3:18" ht="24" x14ac:dyDescent="0.25">
      <c r="C10" s="139" t="s">
        <v>134</v>
      </c>
      <c r="D10" s="106" t="s">
        <v>129</v>
      </c>
      <c r="E10" s="106">
        <v>3</v>
      </c>
      <c r="F10" s="106">
        <v>20</v>
      </c>
      <c r="G10" s="107"/>
      <c r="H10" s="127">
        <f t="shared" si="0"/>
        <v>0</v>
      </c>
      <c r="I10" s="126" t="s">
        <v>133</v>
      </c>
      <c r="J10" s="106">
        <v>3</v>
      </c>
      <c r="K10" s="106">
        <v>20</v>
      </c>
      <c r="L10" s="107"/>
      <c r="M10" s="107">
        <f t="shared" si="1"/>
        <v>0</v>
      </c>
      <c r="N10" s="106" t="s">
        <v>135</v>
      </c>
      <c r="O10" s="106">
        <v>2</v>
      </c>
      <c r="P10" s="106">
        <v>20</v>
      </c>
      <c r="Q10" s="107"/>
      <c r="R10" s="127">
        <f t="shared" si="2"/>
        <v>0</v>
      </c>
    </row>
    <row r="11" spans="3:18" ht="24" x14ac:dyDescent="0.25">
      <c r="C11" s="140" t="s">
        <v>136</v>
      </c>
      <c r="D11" s="106" t="s">
        <v>129</v>
      </c>
      <c r="E11" s="106">
        <v>4</v>
      </c>
      <c r="F11" s="106">
        <v>30</v>
      </c>
      <c r="G11" s="107"/>
      <c r="H11" s="127">
        <f t="shared" si="0"/>
        <v>0</v>
      </c>
      <c r="I11" s="126" t="s">
        <v>135</v>
      </c>
      <c r="J11" s="106">
        <v>2</v>
      </c>
      <c r="K11" s="106">
        <v>30</v>
      </c>
      <c r="L11" s="107"/>
      <c r="M11" s="107">
        <f t="shared" si="1"/>
        <v>0</v>
      </c>
      <c r="N11" s="106" t="s">
        <v>137</v>
      </c>
      <c r="O11" s="106">
        <v>2</v>
      </c>
      <c r="P11" s="106">
        <v>30</v>
      </c>
      <c r="Q11" s="107"/>
      <c r="R11" s="127">
        <f t="shared" si="2"/>
        <v>0</v>
      </c>
    </row>
    <row r="12" spans="3:18" ht="24" x14ac:dyDescent="0.25">
      <c r="C12" s="140" t="s">
        <v>138</v>
      </c>
      <c r="D12" s="106" t="s">
        <v>133</v>
      </c>
      <c r="E12" s="106">
        <v>2</v>
      </c>
      <c r="F12" s="106">
        <v>40</v>
      </c>
      <c r="G12" s="107"/>
      <c r="H12" s="127">
        <f t="shared" si="0"/>
        <v>0</v>
      </c>
      <c r="I12" s="126" t="s">
        <v>135</v>
      </c>
      <c r="J12" s="106">
        <v>1</v>
      </c>
      <c r="K12" s="106">
        <v>40</v>
      </c>
      <c r="L12" s="107"/>
      <c r="M12" s="107">
        <f t="shared" si="1"/>
        <v>0</v>
      </c>
      <c r="N12" s="106" t="s">
        <v>139</v>
      </c>
      <c r="O12" s="106">
        <v>1</v>
      </c>
      <c r="P12" s="106">
        <v>40</v>
      </c>
      <c r="Q12" s="107"/>
      <c r="R12" s="127">
        <f t="shared" si="2"/>
        <v>0</v>
      </c>
    </row>
    <row r="13" spans="3:18" ht="24" x14ac:dyDescent="0.25">
      <c r="C13" s="140" t="s">
        <v>140</v>
      </c>
      <c r="D13" s="106" t="s">
        <v>141</v>
      </c>
      <c r="E13" s="106">
        <v>2</v>
      </c>
      <c r="F13" s="106">
        <v>50</v>
      </c>
      <c r="G13" s="107"/>
      <c r="H13" s="127">
        <f t="shared" si="0"/>
        <v>0</v>
      </c>
      <c r="I13" s="126" t="s">
        <v>135</v>
      </c>
      <c r="J13" s="106">
        <v>1</v>
      </c>
      <c r="K13" s="106">
        <v>50</v>
      </c>
      <c r="L13" s="107"/>
      <c r="M13" s="107">
        <f t="shared" si="1"/>
        <v>0</v>
      </c>
      <c r="N13" s="106" t="s">
        <v>139</v>
      </c>
      <c r="O13" s="106">
        <v>1</v>
      </c>
      <c r="P13" s="106">
        <v>50</v>
      </c>
      <c r="Q13" s="107"/>
      <c r="R13" s="127">
        <f t="shared" si="2"/>
        <v>0</v>
      </c>
    </row>
    <row r="14" spans="3:18" ht="24" x14ac:dyDescent="0.25">
      <c r="C14" s="140" t="s">
        <v>142</v>
      </c>
      <c r="D14" s="106" t="s">
        <v>141</v>
      </c>
      <c r="E14" s="106">
        <v>3</v>
      </c>
      <c r="F14" s="106">
        <v>60</v>
      </c>
      <c r="G14" s="107"/>
      <c r="H14" s="127">
        <f t="shared" si="0"/>
        <v>0</v>
      </c>
      <c r="I14" s="126" t="s">
        <v>137</v>
      </c>
      <c r="J14" s="106">
        <v>1</v>
      </c>
      <c r="K14" s="106">
        <v>60</v>
      </c>
      <c r="L14" s="107"/>
      <c r="M14" s="107">
        <f t="shared" si="1"/>
        <v>0</v>
      </c>
      <c r="N14" s="106" t="s">
        <v>143</v>
      </c>
      <c r="O14" s="106">
        <v>1</v>
      </c>
      <c r="P14" s="106">
        <v>60</v>
      </c>
      <c r="Q14" s="107"/>
      <c r="R14" s="127">
        <f t="shared" si="2"/>
        <v>0</v>
      </c>
    </row>
    <row r="15" spans="3:18" ht="24.75" thickBot="1" x14ac:dyDescent="0.3">
      <c r="C15" s="141" t="s">
        <v>144</v>
      </c>
      <c r="D15" s="109" t="s">
        <v>135</v>
      </c>
      <c r="E15" s="109">
        <v>2</v>
      </c>
      <c r="F15" s="109">
        <v>70</v>
      </c>
      <c r="G15" s="129"/>
      <c r="H15" s="130">
        <f t="shared" si="0"/>
        <v>0</v>
      </c>
      <c r="I15" s="128" t="s">
        <v>137</v>
      </c>
      <c r="J15" s="109">
        <v>1</v>
      </c>
      <c r="K15" s="109">
        <v>70</v>
      </c>
      <c r="L15" s="129"/>
      <c r="M15" s="129">
        <f t="shared" si="1"/>
        <v>0</v>
      </c>
      <c r="N15" s="109" t="s">
        <v>143</v>
      </c>
      <c r="O15" s="109">
        <v>1</v>
      </c>
      <c r="P15" s="109">
        <v>70</v>
      </c>
      <c r="Q15" s="129"/>
      <c r="R15" s="133">
        <f t="shared" si="2"/>
        <v>0</v>
      </c>
    </row>
    <row r="16" spans="3:18" s="22" customFormat="1" ht="19.5" thickBot="1" x14ac:dyDescent="0.35">
      <c r="C16" s="142"/>
      <c r="D16" s="142"/>
      <c r="E16" s="142"/>
      <c r="F16" s="142"/>
      <c r="G16" s="142"/>
      <c r="H16" s="143">
        <f>SUM(H7:H15)</f>
        <v>0</v>
      </c>
      <c r="I16" s="142"/>
      <c r="J16" s="142"/>
      <c r="K16" s="142"/>
      <c r="L16" s="142"/>
      <c r="M16" s="143">
        <f>SUM(M7:M15)</f>
        <v>0</v>
      </c>
      <c r="N16" s="142"/>
      <c r="O16" s="142"/>
      <c r="P16" s="142"/>
      <c r="Q16" s="142"/>
      <c r="R16" s="143">
        <f>SUM(R7:R15)</f>
        <v>0</v>
      </c>
    </row>
    <row r="17" spans="3:4" ht="15.75" thickBot="1" x14ac:dyDescent="0.3"/>
    <row r="18" spans="3:4" ht="15.75" thickBot="1" x14ac:dyDescent="0.3">
      <c r="C18" s="101" t="s">
        <v>4</v>
      </c>
      <c r="D18" s="103">
        <f>H16+M16+R16</f>
        <v>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b79bfe3e-2b58-4328-9409-087cb389a834">
      <Value>81</Value>
      <Value>73</Value>
      <Value>9</Value>
    </TaxCatchAll>
    <TMB_ActaObSobre1 xmlns="44749c69-1580-4f0d-a6d8-a8cd41ff0bde" xsi:nil="true"/>
    <le0c52352efb434580b04b07825812e4 xmlns="44749c69-1580-4f0d-a6d8-a8cd41ff0bde">
      <Terms xmlns="http://schemas.microsoft.com/office/infopath/2007/PartnerControls"/>
    </le0c52352efb434580b04b07825812e4>
    <TMB_GestorsProm xmlns="44749c69-1580-4f0d-a6d8-a8cd41ff0bde">
      <UserInfo>
        <DisplayName/>
        <AccountId xsi:nil="true"/>
        <AccountType/>
      </UserInfo>
    </TMB_GestorsProm>
    <TMB_Nota xmlns="44749c69-1580-4f0d-a6d8-a8cd41ff0bde" xsi:nil="true"/>
    <TMB_GestorsAprov xmlns="44749c69-1580-4f0d-a6d8-a8cd41ff0bde">
      <UserInfo>
        <DisplayName/>
        <AccountId xsi:nil="true"/>
        <AccountType/>
      </UserInfo>
    </TMB_GestorsAprov>
    <TMB_NumeroSolicitud xmlns="44749c69-1580-4f0d-a6d8-a8cd41ff0bde" xsi:nil="true"/>
    <TMB_ActaObSobre3 xmlns="44749c69-1580-4f0d-a6d8-a8cd41ff0bde" xsi:nil="true"/>
    <TMB_ValorEstimat xmlns="44749c69-1580-4f0d-a6d8-a8cd41ff0bde" xsi:nil="true"/>
    <mb7b983a6cd84533ba1724e16acaf003 xmlns="44749c69-1580-4f0d-a6d8-a8cd41ff0bde">
      <Terms xmlns="http://schemas.microsoft.com/office/infopath/2007/PartnerControls"/>
    </mb7b983a6cd84533ba1724e16acaf003>
    <naa6efc61e6a4939b0c7cbd604dc4f3f xmlns="44749c69-1580-4f0d-a6d8-a8cd41ff0bde">
      <Terms xmlns="http://schemas.microsoft.com/office/infopath/2007/PartnerControls"/>
    </naa6efc61e6a4939b0c7cbd604dc4f3f>
    <TMB_ActaObSobre2 xmlns="44749c69-1580-4f0d-a6d8-a8cd41ff0bde" xsi:nil="true"/>
    <e8e3a3e0d7904c309a67420ceba680de xmlns="44749c69-1580-4f0d-a6d8-a8cd41ff0bde">
      <Terms xmlns="http://schemas.microsoft.com/office/infopath/2007/PartnerControls"/>
    </e8e3a3e0d7904c309a67420ceba680de>
    <TMB_PromotorDeLaLicitacio xmlns="44749c69-1580-4f0d-a6d8-a8cd41ff0bde">
      <UserInfo>
        <DisplayName/>
        <AccountId xsi:nil="true"/>
        <AccountType/>
      </UserInfo>
    </TMB_PromotorDeLaLicitacio>
    <b82b7a08db3a4ab5a955c48b15659d84 xmlns="44749c69-1580-4f0d-a6d8-a8cd41ff0bde">
      <Terms xmlns="http://schemas.microsoft.com/office/infopath/2007/PartnerControls"/>
    </b82b7a08db3a4ab5a955c48b15659d84>
    <TMB_DataAltres xmlns="44749c69-1580-4f0d-a6d8-a8cd41ff0bde" xsi:nil="true"/>
    <TMB_Perfil xmlns="44749c69-1580-4f0d-a6d8-a8cd41ff0bde">true</TMB_Perfil>
    <b3a2275c509d4b0394d7e35eb2e777cd xmlns="44749c69-1580-4f0d-a6d8-a8cd41ff0bde">
      <Terms xmlns="http://schemas.microsoft.com/office/infopath/2007/PartnerControls">
        <TermInfo xmlns="http://schemas.microsoft.com/office/infopath/2007/PartnerControls">
          <TermName xmlns="http://schemas.microsoft.com/office/infopath/2007/PartnerControls">Public</TermName>
          <TermId xmlns="http://schemas.microsoft.com/office/infopath/2007/PartnerControls">5cd44708-a357-4aee-a9ab-ade886f4bbf7</TermId>
        </TermInfo>
      </Terms>
    </b3a2275c509d4b0394d7e35eb2e777cd>
    <TMB_OP xmlns="44749c69-1580-4f0d-a6d8-a8cd41ff0bde" xsi:nil="true"/>
    <g93776c333e34272ab15451ee7fa82be xmlns="44749c69-1580-4f0d-a6d8-a8cd41ff0bde">
      <Terms xmlns="http://schemas.microsoft.com/office/infopath/2007/PartnerControls">
        <TermInfo xmlns="http://schemas.microsoft.com/office/infopath/2007/PartnerControls">
          <TermName xmlns="http://schemas.microsoft.com/office/infopath/2007/PartnerControls">Inici</TermName>
          <TermId xmlns="http://schemas.microsoft.com/office/infopath/2007/PartnerControls">1ed37523-d63e-4991-aef8-399e829bfef8</TermId>
        </TermInfo>
      </Terms>
    </g93776c333e34272ab15451ee7fa82be>
    <TMB_CC xmlns="44749c69-1580-4f0d-a6d8-a8cd41ff0bde" xsi:nil="true"/>
    <ecb982cbbbba49edba287c0296970fd2 xmlns="44749c69-1580-4f0d-a6d8-a8cd41ff0bde">
      <Terms xmlns="http://schemas.microsoft.com/office/infopath/2007/PartnerControls">
        <TermInfo xmlns="http://schemas.microsoft.com/office/infopath/2007/PartnerControls">
          <TermName xmlns="http://schemas.microsoft.com/office/infopath/2007/PartnerControls">Annexe</TermName>
          <TermId xmlns="http://schemas.microsoft.com/office/infopath/2007/PartnerControls">43b533a1-e6e7-4f87-beee-0a0a58751aa8</TermId>
        </TermInfo>
      </Terms>
    </ecb982cbbbba49edba287c0296970fd2>
    <TMB_CA xmlns="44749c69-1580-4f0d-a6d8-a8cd41ff0bde"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Promotor" ma:contentTypeID="0x010100F6F6268EE961D940B027149F9A3DAE9B006D943EAB4C75B04A95E605B4D46A185C" ma:contentTypeVersion="24" ma:contentTypeDescription="" ma:contentTypeScope="" ma:versionID="88f820ad87c62082534d81ecd9fecb64">
  <xsd:schema xmlns:xsd="http://www.w3.org/2001/XMLSchema" xmlns:xs="http://www.w3.org/2001/XMLSchema" xmlns:p="http://schemas.microsoft.com/office/2006/metadata/properties" xmlns:ns1="44749c69-1580-4f0d-a6d8-a8cd41ff0bde" xmlns:ns3="b79bfe3e-2b58-4328-9409-087cb389a834" targetNamespace="http://schemas.microsoft.com/office/2006/metadata/properties" ma:root="true" ma:fieldsID="aa2db1ecc903e77744beb0b2bafcf609" ns1:_="" ns3:_="">
    <xsd:import namespace="44749c69-1580-4f0d-a6d8-a8cd41ff0bde"/>
    <xsd:import namespace="b79bfe3e-2b58-4328-9409-087cb389a834"/>
    <xsd:element name="properties">
      <xsd:complexType>
        <xsd:sequence>
          <xsd:element name="documentManagement">
            <xsd:complexType>
              <xsd:all>
                <xsd:element ref="ns1:TMB_Perfil" minOccurs="0"/>
                <xsd:element ref="ns1:TMB_OP" minOccurs="0"/>
                <xsd:element ref="ns1:TMB_CA" minOccurs="0"/>
                <xsd:element ref="ns1:TMB_CC" minOccurs="0"/>
                <xsd:element ref="ns1:TMB_DataAltres" minOccurs="0"/>
                <xsd:element ref="ns1:TMB_Nota" minOccurs="0"/>
                <xsd:element ref="ns1:b82b7a08db3a4ab5a955c48b15659d84" minOccurs="0"/>
                <xsd:element ref="ns1:b3a2275c509d4b0394d7e35eb2e777cd" minOccurs="0"/>
                <xsd:element ref="ns1:ecb982cbbbba49edba287c0296970fd2" minOccurs="0"/>
                <xsd:element ref="ns3:TaxCatchAll" minOccurs="0"/>
                <xsd:element ref="ns3:TaxCatchAllLabel" minOccurs="0"/>
                <xsd:element ref="ns1:g93776c333e34272ab15451ee7fa82be" minOccurs="0"/>
                <xsd:element ref="ns1:naa6efc61e6a4939b0c7cbd604dc4f3f" minOccurs="0"/>
                <xsd:element ref="ns1:TMB_ValorEstimat" minOccurs="0"/>
                <xsd:element ref="ns1:TMB_GestorsAprov" minOccurs="0"/>
                <xsd:element ref="ns1:le0c52352efb434580b04b07825812e4" minOccurs="0"/>
                <xsd:element ref="ns1:TMB_PromotorDeLaLicitacio" minOccurs="0"/>
                <xsd:element ref="ns1:mb7b983a6cd84533ba1724e16acaf003" minOccurs="0"/>
                <xsd:element ref="ns1:TMB_NumeroSolicitud" minOccurs="0"/>
                <xsd:element ref="ns1:TMB_GestorsProm" minOccurs="0"/>
                <xsd:element ref="ns1:e8e3a3e0d7904c309a67420ceba680de" minOccurs="0"/>
                <xsd:element ref="ns1:TMB_ActaObSobre1" minOccurs="0"/>
                <xsd:element ref="ns1:TMB_ActaObSobre2" minOccurs="0"/>
                <xsd:element ref="ns1:TMB_ActaObSobre3"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4749c69-1580-4f0d-a6d8-a8cd41ff0bde" elementFormDefault="qualified">
    <xsd:import namespace="http://schemas.microsoft.com/office/2006/documentManagement/types"/>
    <xsd:import namespace="http://schemas.microsoft.com/office/infopath/2007/PartnerControls"/>
    <xsd:element name="TMB_Perfil" ma:index="4" nillable="true" ma:displayName="Perfil" ma:default="0" ma:internalName="TMB_Perfil">
      <xsd:simpleType>
        <xsd:restriction base="dms:Boolean"/>
      </xsd:simpleType>
    </xsd:element>
    <xsd:element name="TMB_OP" ma:index="5" nillable="true" ma:displayName="OP" ma:format="DateOnly" ma:indexed="true" ma:internalName="TMB_OP">
      <xsd:simpleType>
        <xsd:restriction base="dms:DateTime"/>
      </xsd:simpleType>
    </xsd:element>
    <xsd:element name="TMB_CA" ma:index="6" nillable="true" ma:displayName="CA" ma:format="DateOnly" ma:indexed="true" ma:internalName="TMB_CA">
      <xsd:simpleType>
        <xsd:restriction base="dms:DateTime"/>
      </xsd:simpleType>
    </xsd:element>
    <xsd:element name="TMB_CC" ma:index="7" nillable="true" ma:displayName="CC" ma:format="DateOnly" ma:indexed="true" ma:internalName="TMB_CC">
      <xsd:simpleType>
        <xsd:restriction base="dms:DateTime"/>
      </xsd:simpleType>
    </xsd:element>
    <xsd:element name="TMB_DataAltres" ma:index="8" nillable="true" ma:displayName="Altres" ma:format="DateOnly" ma:internalName="TMB_DataAltres">
      <xsd:simpleType>
        <xsd:restriction base="dms:DateTime"/>
      </xsd:simpleType>
    </xsd:element>
    <xsd:element name="TMB_Nota" ma:index="9" nillable="true" ma:displayName="Nota" ma:internalName="TMB_Nota">
      <xsd:simpleType>
        <xsd:restriction base="dms:Note">
          <xsd:maxLength value="255"/>
        </xsd:restriction>
      </xsd:simpleType>
    </xsd:element>
    <xsd:element name="b82b7a08db3a4ab5a955c48b15659d84" ma:index="13" nillable="true" ma:taxonomy="true" ma:internalName="b82b7a08db3a4ab5a955c48b15659d84" ma:taxonomyFieldName="TMB_Plecs" ma:displayName="Plecs" ma:readOnly="false" ma:default="" ma:fieldId="{b82b7a08-db3a-4ab5-a955-c48b15659d84}" ma:sspId="f0ead1c3-ac5c-4bd1-9e83-de251faf6ae8" ma:termSetId="e13197b8-6577-42a1-8c14-590c785d38b9" ma:anchorId="00000000-0000-0000-0000-000000000000" ma:open="false" ma:isKeyword="false">
      <xsd:complexType>
        <xsd:sequence>
          <xsd:element ref="pc:Terms" minOccurs="0" maxOccurs="1"/>
        </xsd:sequence>
      </xsd:complexType>
    </xsd:element>
    <xsd:element name="b3a2275c509d4b0394d7e35eb2e777cd" ma:index="15" nillable="true" ma:taxonomy="true" ma:internalName="b3a2275c509d4b0394d7e35eb2e777cd" ma:taxonomyFieldName="TMB_Estat" ma:displayName="Estat doc." ma:default="" ma:fieldId="{b3a2275c-509d-4b03-94d7-e35eb2e777cd}" ma:sspId="f0ead1c3-ac5c-4bd1-9e83-de251faf6ae8" ma:termSetId="c9741bec-2e2c-46aa-b9c9-ee0466866e37" ma:anchorId="00000000-0000-0000-0000-000000000000" ma:open="false" ma:isKeyword="false">
      <xsd:complexType>
        <xsd:sequence>
          <xsd:element ref="pc:Terms" minOccurs="0" maxOccurs="1"/>
        </xsd:sequence>
      </xsd:complexType>
    </xsd:element>
    <xsd:element name="ecb982cbbbba49edba287c0296970fd2" ma:index="17" nillable="true" ma:taxonomy="true" ma:internalName="ecb982cbbbba49edba287c0296970fd2" ma:taxonomyFieldName="TMB_TipusDoc" ma:displayName="Tipus Docu." ma:default="" ma:fieldId="{ecb982cb-bbba-49ed-ba28-7c0296970fd2}" ma:sspId="f0ead1c3-ac5c-4bd1-9e83-de251faf6ae8" ma:termSetId="57e38b99-a593-4f1c-b130-58a39ad263ae" ma:anchorId="00000000-0000-0000-0000-000000000000" ma:open="false" ma:isKeyword="false">
      <xsd:complexType>
        <xsd:sequence>
          <xsd:element ref="pc:Terms" minOccurs="0" maxOccurs="1"/>
        </xsd:sequence>
      </xsd:complexType>
    </xsd:element>
    <xsd:element name="g93776c333e34272ab15451ee7fa82be" ma:index="23" ma:taxonomy="true" ma:internalName="g93776c333e34272ab15451ee7fa82be" ma:taxonomyFieldName="TMB_Fase" ma:displayName="Fase licitació" ma:readOnly="false" ma:default="" ma:fieldId="{093776c3-33e3-4272-ab15-451ee7fa82be}" ma:sspId="f0ead1c3-ac5c-4bd1-9e83-de251faf6ae8" ma:termSetId="0a3c70e4-a445-405e-9e86-2a73306d24d4" ma:anchorId="00000000-0000-0000-0000-000000000000" ma:open="false" ma:isKeyword="false">
      <xsd:complexType>
        <xsd:sequence>
          <xsd:element ref="pc:Terms" minOccurs="0" maxOccurs="1"/>
        </xsd:sequence>
      </xsd:complexType>
    </xsd:element>
    <xsd:element name="naa6efc61e6a4939b0c7cbd604dc4f3f" ma:index="24" nillable="true" ma:taxonomy="true" ma:internalName="naa6efc61e6a4939b0c7cbd604dc4f3f" ma:taxonomyFieldName="TMB_Procediment0" ma:displayName="Procediment" ma:readOnly="false" ma:default="" ma:fieldId="{7aa6efc6-1e6a-4939-b0c7-cbd604dc4f3f}" ma:sspId="f0ead1c3-ac5c-4bd1-9e83-de251faf6ae8" ma:termSetId="e26dae63-70eb-4e58-b4d1-e83d56c1ac00" ma:anchorId="00000000-0000-0000-0000-000000000000" ma:open="false" ma:isKeyword="false">
      <xsd:complexType>
        <xsd:sequence>
          <xsd:element ref="pc:Terms" minOccurs="0" maxOccurs="1"/>
        </xsd:sequence>
      </xsd:complexType>
    </xsd:element>
    <xsd:element name="TMB_ValorEstimat" ma:index="26" nillable="true" ma:displayName="PBL" ma:description="Amb IVA" ma:hidden="true" ma:internalName="TMB_ValorEstimat" ma:readOnly="false">
      <xsd:simpleType>
        <xsd:restriction base="dms:Text">
          <xsd:maxLength value="255"/>
        </xsd:restriction>
      </xsd:simpleType>
    </xsd:element>
    <xsd:element name="TMB_GestorsAprov" ma:index="27" nillable="true" ma:displayName="Gestors aprov" ma:hidden="true" ma:list="UserInfo" ma:SharePointGroup="0" ma:internalName="TMB_GestorsAprov"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le0c52352efb434580b04b07825812e4" ma:index="28" nillable="true" ma:taxonomy="true" ma:internalName="le0c52352efb434580b04b07825812e4" ma:taxonomyFieldName="TMB_Tipus" ma:displayName="Tipus licitacio" ma:readOnly="false" ma:default="" ma:fieldId="{5e0c5235-2efb-4345-80b0-4b07825812e4}" ma:sspId="f0ead1c3-ac5c-4bd1-9e83-de251faf6ae8" ma:termSetId="a33a5355-65b0-4163-9e76-e3effc258360" ma:anchorId="00000000-0000-0000-0000-000000000000" ma:open="false" ma:isKeyword="false">
      <xsd:complexType>
        <xsd:sequence>
          <xsd:element ref="pc:Terms" minOccurs="0" maxOccurs="1"/>
        </xsd:sequence>
      </xsd:complexType>
    </xsd:element>
    <xsd:element name="TMB_PromotorDeLaLicitacio" ma:index="30" nillable="true" ma:displayName="Promotor" ma:hidden="true" ma:indexed="true" ma:list="UserInfo" ma:SharePointGroup="0" ma:internalName="TMB_PromotorDeLaLicitacio"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b7b983a6cd84533ba1724e16acaf003" ma:index="31" nillable="true" ma:taxonomy="true" ma:internalName="mb7b983a6cd84533ba1724e16acaf003" ma:taxonomyFieldName="TMB_Tramitaci_x00f3_" ma:displayName="Ambit normatiu" ma:readOnly="false" ma:default="" ma:fieldId="{6b7b983a-6cd8-4533-ba17-24e16acaf003}" ma:sspId="f0ead1c3-ac5c-4bd1-9e83-de251faf6ae8" ma:termSetId="ce283abe-0f4e-40d7-8ded-dcdfef8855fc" ma:anchorId="00000000-0000-0000-0000-000000000000" ma:open="false" ma:isKeyword="false">
      <xsd:complexType>
        <xsd:sequence>
          <xsd:element ref="pc:Terms" minOccurs="0" maxOccurs="1"/>
        </xsd:sequence>
      </xsd:complexType>
    </xsd:element>
    <xsd:element name="TMB_NumeroSolicitud" ma:index="33" nillable="true" ma:displayName="Sol·licitud" ma:hidden="true" ma:internalName="TMB_NumeroSolicitud" ma:readOnly="false">
      <xsd:simpleType>
        <xsd:restriction base="dms:Text">
          <xsd:maxLength value="255"/>
        </xsd:restriction>
      </xsd:simpleType>
    </xsd:element>
    <xsd:element name="TMB_GestorsProm" ma:index="34" nillable="true" ma:displayName="Gestors prom" ma:hidden="true" ma:list="UserInfo" ma:SharePointGroup="0" ma:internalName="TMB_GestorsProm" ma:readOnly="fals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8e3a3e0d7904c309a67420ceba680de" ma:index="35" nillable="true" ma:taxonomy="true" ma:internalName="e8e3a3e0d7904c309a67420ceba680de" ma:taxonomyFieldName="TMB_Empresa" ma:displayName="Empresa" ma:readOnly="false" ma:default="" ma:fieldId="{e8e3a3e0-d790-4c30-9a67-420ceba680de}" ma:taxonomyMulti="true" ma:sspId="f0ead1c3-ac5c-4bd1-9e83-de251faf6ae8" ma:termSetId="629073c6-5778-45f5-a2d8-1b76a36ebdd2" ma:anchorId="00000000-0000-0000-0000-000000000000" ma:open="false" ma:isKeyword="false">
      <xsd:complexType>
        <xsd:sequence>
          <xsd:element ref="pc:Terms" minOccurs="0" maxOccurs="1"/>
        </xsd:sequence>
      </xsd:complexType>
    </xsd:element>
    <xsd:element name="TMB_ActaObSobre1" ma:index="37" nillable="true" ma:displayName="Acta Ob s1" ma:format="DateOnly" ma:hidden="true" ma:internalName="TMB_ActaObSobre1" ma:readOnly="false">
      <xsd:simpleType>
        <xsd:restriction base="dms:DateTime"/>
      </xsd:simpleType>
    </xsd:element>
    <xsd:element name="TMB_ActaObSobre2" ma:index="38" nillable="true" ma:displayName="Acta Ob s2" ma:format="DateOnly" ma:hidden="true" ma:internalName="TMB_ActaObSobre2" ma:readOnly="false">
      <xsd:simpleType>
        <xsd:restriction base="dms:DateTime"/>
      </xsd:simpleType>
    </xsd:element>
    <xsd:element name="TMB_ActaObSobre3" ma:index="39" nillable="true" ma:displayName="Acta Ob s3" ma:format="DateOnly" ma:hidden="true" ma:internalName="TMB_ActaObSobre3" ma:readOnly="fals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b79bfe3e-2b58-4328-9409-087cb389a834" elementFormDefault="qualified">
    <xsd:import namespace="http://schemas.microsoft.com/office/2006/documentManagement/types"/>
    <xsd:import namespace="http://schemas.microsoft.com/office/infopath/2007/PartnerControls"/>
    <xsd:element name="TaxCatchAll" ma:index="21" nillable="true" ma:displayName="Taxonomy Catch All Column" ma:description="" ma:hidden="true" ma:list="{AAF3B7D9-876D-4251-B8B0-759C29E4F9EF}" ma:internalName="TaxCatchAll" ma:showField="CatchAllData" ma:web="{44749c69-1580-4f0d-a6d8-a8cd41ff0bde}">
      <xsd:complexType>
        <xsd:complexContent>
          <xsd:extension base="dms:MultiChoiceLookup">
            <xsd:sequence>
              <xsd:element name="Value" type="dms:Lookup" maxOccurs="unbounded" minOccurs="0" nillable="true"/>
            </xsd:sequence>
          </xsd:extension>
        </xsd:complexContent>
      </xsd:complexType>
    </xsd:element>
    <xsd:element name="TaxCatchAllLabel" ma:index="22" nillable="true" ma:displayName="Taxonomy Catch All Column1" ma:description="" ma:hidden="true" ma:list="{AAF3B7D9-876D-4251-B8B0-759C29E4F9EF}" ma:internalName="TaxCatchAllLabel" ma:readOnly="true" ma:showField="CatchAllDataLabel" ma:web="{44749c69-1580-4f0d-a6d8-a8cd41ff0bd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1" ma:displayName="Tipus de contingut"/>
        <xsd:element ref="dc:title" minOccurs="0" maxOccurs="1" ma:displayName="Títo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566AB8D-B4E6-46B5-B17D-69014310F02D}">
  <ds:schemaRefs>
    <ds:schemaRef ds:uri="http://schemas.microsoft.com/office/2006/metadata/properties"/>
    <ds:schemaRef ds:uri="http://schemas.microsoft.com/office/infopath/2007/PartnerControls"/>
    <ds:schemaRef ds:uri="b79bfe3e-2b58-4328-9409-087cb389a834"/>
    <ds:schemaRef ds:uri="44749c69-1580-4f0d-a6d8-a8cd41ff0bde"/>
  </ds:schemaRefs>
</ds:datastoreItem>
</file>

<file path=customXml/itemProps2.xml><?xml version="1.0" encoding="utf-8"?>
<ds:datastoreItem xmlns:ds="http://schemas.openxmlformats.org/officeDocument/2006/customXml" ds:itemID="{C89F636B-7278-412B-8C9B-BB37785AAE90}">
  <ds:schemaRefs>
    <ds:schemaRef ds:uri="http://schemas.microsoft.com/sharepoint/v3/contenttype/forms"/>
  </ds:schemaRefs>
</ds:datastoreItem>
</file>

<file path=customXml/itemProps3.xml><?xml version="1.0" encoding="utf-8"?>
<ds:datastoreItem xmlns:ds="http://schemas.openxmlformats.org/officeDocument/2006/customXml" ds:itemID="{59D84F8A-C38D-47CC-AC94-79029576C4C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Lote 1</vt:lpstr>
      <vt:lpstr>Lote 2</vt:lpstr>
      <vt:lpstr>Lote 3</vt:lpstr>
      <vt:lpstr>Lote 4</vt:lpstr>
      <vt:lpstr>Lote 5</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2006-09-16T00:00:00Z</dcterms:created>
  <dcterms:modified xsi:type="dcterms:W3CDTF">2021-02-16T13:44:18Z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ny">
    <vt:lpwstr>250;#2017|6416444d-45b7-4edf-af0b-282728662833</vt:lpwstr>
  </property>
  <property fmtid="{D5CDD505-2E9C-101B-9397-08002B2CF9AE}" pid="3" name="_dlc_DocIdItemGuid">
    <vt:lpwstr>16bb2a95-b9d3-40cd-870a-4284b16ccd40</vt:lpwstr>
  </property>
  <property fmtid="{D5CDD505-2E9C-101B-9397-08002B2CF9AE}" pid="4" name="Expedient">
    <vt:lpwstr/>
  </property>
  <property fmtid="{D5CDD505-2E9C-101B-9397-08002B2CF9AE}" pid="5" name="ContentTypeId">
    <vt:lpwstr>0x010100F6F6268EE961D940B027149F9A3DAE9B006D943EAB4C75B04A95E605B4D46A185C</vt:lpwstr>
  </property>
  <property fmtid="{D5CDD505-2E9C-101B-9397-08002B2CF9AE}" pid="6" name="eaedb32f61974917bc22b3946021685c">
    <vt:lpwstr/>
  </property>
  <property fmtid="{D5CDD505-2E9C-101B-9397-08002B2CF9AE}" pid="7" name="h3e189544f4e4582960eb2fb36374928">
    <vt:lpwstr/>
  </property>
  <property fmtid="{D5CDD505-2E9C-101B-9397-08002B2CF9AE}" pid="8" name="TMB_Docprov">
    <vt:lpwstr/>
  </property>
  <property fmtid="{D5CDD505-2E9C-101B-9397-08002B2CF9AE}" pid="9" name="TMB_Plecs">
    <vt:lpwstr/>
  </property>
  <property fmtid="{D5CDD505-2E9C-101B-9397-08002B2CF9AE}" pid="10" name="TMB_FaseDocProv">
    <vt:lpwstr/>
  </property>
  <property fmtid="{D5CDD505-2E9C-101B-9397-08002B2CF9AE}" pid="11" name="TMB_Tramitació">
    <vt:lpwstr/>
  </property>
  <property fmtid="{D5CDD505-2E9C-101B-9397-08002B2CF9AE}" pid="12" name="TMB_Tipus">
    <vt:lpwstr/>
  </property>
  <property fmtid="{D5CDD505-2E9C-101B-9397-08002B2CF9AE}" pid="13" name="h80888fb7b914359b90c46b7c452b251">
    <vt:lpwstr/>
  </property>
  <property fmtid="{D5CDD505-2E9C-101B-9397-08002B2CF9AE}" pid="14" name="b37f7dca411045a88b8e1f3020841951">
    <vt:lpwstr/>
  </property>
  <property fmtid="{D5CDD505-2E9C-101B-9397-08002B2CF9AE}" pid="15" name="TMB_OrganC">
    <vt:lpwstr/>
  </property>
  <property fmtid="{D5CDD505-2E9C-101B-9397-08002B2CF9AE}" pid="16" name="TMB_Tramitacio">
    <vt:lpwstr/>
  </property>
  <property fmtid="{D5CDD505-2E9C-101B-9397-08002B2CF9AE}" pid="17" name="TMB_TipusDoc">
    <vt:lpwstr>81;#Annexe|43b533a1-e6e7-4f87-beee-0a0a58751aa8</vt:lpwstr>
  </property>
  <property fmtid="{D5CDD505-2E9C-101B-9397-08002B2CF9AE}" pid="18" name="TMB_Procediment0">
    <vt:lpwstr/>
  </property>
  <property fmtid="{D5CDD505-2E9C-101B-9397-08002B2CF9AE}" pid="19" name="TMB_Fase">
    <vt:lpwstr>9;#Inici|1ed37523-d63e-4991-aef8-399e829bfef8</vt:lpwstr>
  </property>
  <property fmtid="{D5CDD505-2E9C-101B-9397-08002B2CF9AE}" pid="20" name="o0f6527fa5184dfa91381007b0eb82df">
    <vt:lpwstr/>
  </property>
  <property fmtid="{D5CDD505-2E9C-101B-9397-08002B2CF9AE}" pid="21" name="TMB_Sobres">
    <vt:lpwstr/>
  </property>
  <property fmtid="{D5CDD505-2E9C-101B-9397-08002B2CF9AE}" pid="22" name="TMB_Empresa">
    <vt:lpwstr/>
  </property>
  <property fmtid="{D5CDD505-2E9C-101B-9397-08002B2CF9AE}" pid="23" name="ba05a5f98ed745b98d9dacf37bda167c">
    <vt:lpwstr/>
  </property>
  <property fmtid="{D5CDD505-2E9C-101B-9397-08002B2CF9AE}" pid="24" name="TMB_Estat">
    <vt:lpwstr>73;#Public|5cd44708-a357-4aee-a9ab-ade886f4bbf7</vt:lpwstr>
  </property>
  <property fmtid="{D5CDD505-2E9C-101B-9397-08002B2CF9AE}" pid="25" name="Proveïdor">
    <vt:lpwstr/>
  </property>
</Properties>
</file>