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9040" windowHeight="14500" tabRatio="586" firstSheet="7" activeTab="9"/>
  </bookViews>
  <sheets>
    <sheet name="ANNEX L1. Resum Prop. Econòmica" sheetId="18" r:id="rId1"/>
    <sheet name="ANNEX L1. Prop.Serveis Veu Fixa" sheetId="15" r:id="rId2"/>
    <sheet name="ANNEX L1.Veu Fixa-Desglossament" sheetId="16" r:id="rId3"/>
    <sheet name="ANNEX L1. Prop.Serveis Dades" sheetId="23" r:id="rId4"/>
    <sheet name="ANNEX L1. Dades-Desglossament" sheetId="20" r:id="rId5"/>
    <sheet name="ANNEX L1. Sistemes, CCUU,Video" sheetId="17" r:id="rId6"/>
    <sheet name="ANNEX L1.XnCV(Actual PlantaOXO)" sheetId="21" r:id="rId7"/>
    <sheet name="ANNEX L1.XnCV(Actual Of.Mòbil)" sheetId="24" r:id="rId8"/>
    <sheet name="ANNEX L1. Recursos i altres" sheetId="25" r:id="rId9"/>
    <sheet name="ANNEX L1. Preuari" sheetId="19" r:id="rId10"/>
  </sheets>
  <definedNames>
    <definedName name="_xlnm._FilterDatabase" localSheetId="4" hidden="1">'ANNEX L1. Dades-Desglossament'!$A$1:$S$334</definedName>
    <definedName name="_xlnm._FilterDatabase" localSheetId="9" hidden="1">'ANNEX L1. Preuari'!$A$8:$F$97</definedName>
    <definedName name="_xlnm._FilterDatabase" localSheetId="3" hidden="1">'ANNEX L1. Prop.Serveis Dades'!#REF!</definedName>
    <definedName name="_xlnm._FilterDatabase" localSheetId="1" hidden="1">'ANNEX L1. Prop.Serveis Veu Fixa'!$A$44:$I$59</definedName>
    <definedName name="_xlnm._FilterDatabase" localSheetId="2" hidden="1">'ANNEX L1.Veu Fixa-Desglossament'!$A$4:$H$101</definedName>
    <definedName name="_xlnm._FilterDatabase" localSheetId="6" hidden="1">'ANNEX L1.XnCV(Actual PlantaOXO)'!#REF!</definedName>
    <definedName name="_xlnm.Print_Area" localSheetId="4">'ANNEX L1. Dades-Desglossament'!$A$1:$S$334</definedName>
    <definedName name="_xlnm.Print_Area" localSheetId="9">'ANNEX L1. Preuari'!$A$1:$F$97</definedName>
    <definedName name="_xlnm.Print_Area" localSheetId="3">'ANNEX L1. Prop.Serveis Dades'!$A$1:$H$108</definedName>
    <definedName name="_xlnm.Print_Area" localSheetId="1">'ANNEX L1. Prop.Serveis Veu Fixa'!$A$1:$L$70</definedName>
    <definedName name="_xlnm.Print_Area" localSheetId="8">'ANNEX L1. Recursos i altres'!$A$1:$I$13</definedName>
    <definedName name="_xlnm.Print_Area" localSheetId="0">'ANNEX L1. Resum Prop. Econòmica'!$A$1:$C$35</definedName>
    <definedName name="_xlnm.Print_Area" localSheetId="5">'ANNEX L1. Sistemes, CCUU,Video'!$A$1:$I$48</definedName>
    <definedName name="_xlnm.Print_Area" localSheetId="2">'ANNEX L1.Veu Fixa-Desglossament'!$A$4:$G$93</definedName>
    <definedName name="_xlnm.Print_Area" localSheetId="7">'ANNEX L1.XnCV(Actual Of.Mòbil)'!$A$1:$R$147</definedName>
    <definedName name="_xlnm.Print_Area" localSheetId="6">'ANNEX L1.XnCV(Actual PlantaOXO)'!$A$1:$M$33</definedName>
    <definedName name="_xlnm.Print_Titles" localSheetId="4">'ANNEX L1. Dades-Desglossament'!$1:$1</definedName>
    <definedName name="_xlnm.Print_Titles" localSheetId="9">'ANNEX L1. Preuari'!$1:$7</definedName>
    <definedName name="_xlnm.Print_Titles" localSheetId="2">'ANNEX L1.Veu Fixa-Desglossament'!$4:$4</definedName>
    <definedName name="_xlnm.Print_Titles" localSheetId="7">'ANNEX L1.XnCV(Actual Of.Mòbil)'!$1:$1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5" i="19" l="1"/>
  <c r="E104" i="19"/>
  <c r="E103" i="19"/>
  <c r="C17" i="25" l="1"/>
  <c r="B41" i="18" l="1"/>
  <c r="E86" i="19" l="1"/>
  <c r="E87" i="19"/>
  <c r="E63" i="19" l="1"/>
  <c r="E64" i="19"/>
  <c r="E65" i="19"/>
  <c r="E66" i="19"/>
  <c r="D83" i="23" l="1"/>
  <c r="G83" i="23"/>
  <c r="G82" i="23"/>
  <c r="M3" i="21" l="1"/>
  <c r="M4" i="21"/>
  <c r="M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2" i="21"/>
  <c r="B25" i="17" l="1"/>
  <c r="E24" i="17"/>
  <c r="E25" i="17" s="1"/>
  <c r="E43" i="17" l="1"/>
  <c r="E35" i="19" l="1"/>
  <c r="E89" i="19"/>
  <c r="E67" i="19"/>
  <c r="E85" i="19"/>
  <c r="E88" i="19"/>
  <c r="E80" i="19"/>
  <c r="E81" i="19"/>
  <c r="E84" i="19"/>
  <c r="E12" i="19"/>
  <c r="E77" i="19"/>
  <c r="E74" i="19"/>
  <c r="E75" i="19"/>
  <c r="E73" i="19"/>
  <c r="E101" i="19" l="1"/>
  <c r="E100" i="19"/>
  <c r="E99" i="19"/>
  <c r="E27" i="19" l="1"/>
  <c r="E28" i="19"/>
  <c r="E29" i="19"/>
  <c r="E30" i="19"/>
  <c r="E31" i="19"/>
  <c r="E32" i="19"/>
  <c r="E33" i="19"/>
  <c r="E34" i="19"/>
  <c r="E20" i="19"/>
  <c r="E21" i="19"/>
  <c r="E22" i="19"/>
  <c r="E23" i="19"/>
  <c r="E24" i="19"/>
  <c r="E25" i="19"/>
  <c r="E26" i="19"/>
  <c r="E10" i="19"/>
  <c r="E11" i="19"/>
  <c r="E13" i="19"/>
  <c r="E14" i="19"/>
  <c r="E15" i="19"/>
  <c r="E16" i="19"/>
  <c r="E17" i="19"/>
  <c r="E18" i="19"/>
  <c r="E19" i="19"/>
  <c r="E9" i="19"/>
  <c r="E92" i="19" l="1"/>
  <c r="E93" i="19"/>
  <c r="E94" i="19"/>
  <c r="E95" i="19"/>
  <c r="E96" i="19"/>
  <c r="E97" i="19"/>
  <c r="E91"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8" i="19"/>
  <c r="E69" i="19"/>
  <c r="E70" i="19"/>
  <c r="E71" i="19"/>
  <c r="E72" i="19"/>
  <c r="E76" i="19"/>
  <c r="E78" i="19"/>
  <c r="E79" i="19"/>
  <c r="E82" i="19"/>
  <c r="E83" i="19"/>
  <c r="E37" i="19"/>
  <c r="D17" i="25" l="1"/>
  <c r="B26" i="18" s="1"/>
  <c r="B27" i="18" s="1"/>
  <c r="B28" i="18" s="1"/>
  <c r="B29" i="18" s="1"/>
  <c r="B12" i="25" l="1"/>
  <c r="E11" i="25"/>
  <c r="E12" i="25" s="1"/>
  <c r="B15" i="18" s="1"/>
  <c r="E42" i="17" l="1"/>
  <c r="B44" i="17"/>
  <c r="E44" i="17" l="1"/>
  <c r="B14" i="18" s="1"/>
  <c r="R2" i="24"/>
  <c r="Q3" i="24"/>
  <c r="Q4" i="24" s="1"/>
  <c r="Q5" i="24" s="1"/>
  <c r="R5" i="24" s="1"/>
  <c r="P2" i="24"/>
  <c r="O3" i="24"/>
  <c r="P3" i="24" s="1"/>
  <c r="M3" i="24"/>
  <c r="N3" i="24" s="1"/>
  <c r="K3" i="24"/>
  <c r="L3" i="24" s="1"/>
  <c r="N2" i="24"/>
  <c r="L2" i="24"/>
  <c r="C145" i="24"/>
  <c r="D145" i="24"/>
  <c r="E145" i="24"/>
  <c r="F145" i="24"/>
  <c r="K31" i="21"/>
  <c r="K33" i="21" s="1"/>
  <c r="J145" i="24"/>
  <c r="J147" i="24" s="1"/>
  <c r="G145" i="24"/>
  <c r="G31" i="21"/>
  <c r="B36" i="17"/>
  <c r="S2" i="20"/>
  <c r="C32" i="17" l="1"/>
  <c r="C34" i="17" s="1"/>
  <c r="R3" i="24"/>
  <c r="R4" i="24"/>
  <c r="O4" i="24"/>
  <c r="P4" i="24" s="1"/>
  <c r="M4" i="24"/>
  <c r="M5" i="24" s="1"/>
  <c r="N5" i="24" s="1"/>
  <c r="K4" i="24"/>
  <c r="K5" i="24" s="1"/>
  <c r="K6" i="24" s="1"/>
  <c r="Q6" i="24"/>
  <c r="R6" i="24" s="1"/>
  <c r="C31" i="17"/>
  <c r="C35" i="17" l="1"/>
  <c r="C33" i="17"/>
  <c r="M6" i="24"/>
  <c r="M7" i="24" s="1"/>
  <c r="O5" i="24"/>
  <c r="P5" i="24" s="1"/>
  <c r="N4" i="24"/>
  <c r="L5" i="24"/>
  <c r="L4" i="24"/>
  <c r="Q7" i="24"/>
  <c r="R7" i="24" s="1"/>
  <c r="N6" i="24"/>
  <c r="L6" i="24"/>
  <c r="K7" i="24"/>
  <c r="O6" i="24" l="1"/>
  <c r="P6" i="24" s="1"/>
  <c r="Q8" i="24"/>
  <c r="R8" i="24" s="1"/>
  <c r="O7" i="24"/>
  <c r="P7" i="24" s="1"/>
  <c r="N7" i="24"/>
  <c r="M8" i="24"/>
  <c r="L7" i="24"/>
  <c r="K8" i="24"/>
  <c r="E18" i="17"/>
  <c r="E19" i="17" s="1"/>
  <c r="B19" i="17"/>
  <c r="B12" i="18" l="1"/>
  <c r="Q9" i="24"/>
  <c r="R9" i="24" s="1"/>
  <c r="O8" i="24"/>
  <c r="P8" i="24" s="1"/>
  <c r="M9" i="24"/>
  <c r="N8" i="24"/>
  <c r="L8" i="24"/>
  <c r="K9" i="24"/>
  <c r="B11" i="17"/>
  <c r="E11" i="17" l="1"/>
  <c r="E12" i="17" s="1"/>
  <c r="Q10" i="24"/>
  <c r="R10" i="24" s="1"/>
  <c r="O9" i="24"/>
  <c r="P9" i="24" s="1"/>
  <c r="N9" i="24"/>
  <c r="M10" i="24"/>
  <c r="L9" i="24"/>
  <c r="K10" i="24"/>
  <c r="G88" i="23"/>
  <c r="G89" i="23"/>
  <c r="G90" i="23"/>
  <c r="G91" i="23"/>
  <c r="G92" i="23"/>
  <c r="G93" i="23"/>
  <c r="G94" i="23"/>
  <c r="G95" i="23"/>
  <c r="G96" i="23"/>
  <c r="G97" i="23"/>
  <c r="G98" i="23"/>
  <c r="G99" i="23"/>
  <c r="G100" i="23"/>
  <c r="G101" i="23"/>
  <c r="G102" i="23"/>
  <c r="G87" i="23"/>
  <c r="G32" i="23"/>
  <c r="G33" i="23"/>
  <c r="G34" i="23"/>
  <c r="G35" i="23"/>
  <c r="G36" i="23"/>
  <c r="G37" i="23"/>
  <c r="G38" i="23"/>
  <c r="G39" i="23"/>
  <c r="G40" i="23"/>
  <c r="G41" i="23"/>
  <c r="G42" i="23"/>
  <c r="G43" i="23"/>
  <c r="G44" i="23"/>
  <c r="G45" i="23"/>
  <c r="G46" i="23"/>
  <c r="G47" i="23"/>
  <c r="G12" i="23"/>
  <c r="G13" i="23"/>
  <c r="G14" i="23"/>
  <c r="G15" i="23"/>
  <c r="G16" i="23"/>
  <c r="G17" i="23"/>
  <c r="G18" i="23"/>
  <c r="G19" i="23"/>
  <c r="G20" i="23"/>
  <c r="G21" i="23"/>
  <c r="G22" i="23"/>
  <c r="G23" i="23"/>
  <c r="G24" i="23"/>
  <c r="G25" i="23"/>
  <c r="G26" i="23"/>
  <c r="G27" i="23"/>
  <c r="G28" i="23"/>
  <c r="G29" i="23"/>
  <c r="G30" i="23"/>
  <c r="G31" i="23"/>
  <c r="S225" i="20"/>
  <c r="S226" i="20"/>
  <c r="S227" i="20"/>
  <c r="S228" i="20"/>
  <c r="S229" i="20"/>
  <c r="S230" i="20"/>
  <c r="S231" i="20"/>
  <c r="S232" i="20"/>
  <c r="S233" i="20"/>
  <c r="S234" i="20"/>
  <c r="S235" i="20"/>
  <c r="S236" i="20"/>
  <c r="S237" i="20"/>
  <c r="S238" i="20"/>
  <c r="S239" i="20"/>
  <c r="S240" i="20"/>
  <c r="S241" i="20"/>
  <c r="S242" i="20"/>
  <c r="S243" i="20"/>
  <c r="S244" i="20"/>
  <c r="S245" i="20"/>
  <c r="S246" i="20"/>
  <c r="S247" i="20"/>
  <c r="S248" i="20"/>
  <c r="S249" i="20"/>
  <c r="S250" i="20"/>
  <c r="S251" i="20"/>
  <c r="S252" i="20"/>
  <c r="S253" i="20"/>
  <c r="S254" i="20"/>
  <c r="S255" i="20"/>
  <c r="S256" i="20"/>
  <c r="S257" i="20"/>
  <c r="S258" i="20"/>
  <c r="S259" i="20"/>
  <c r="S260" i="20"/>
  <c r="S261" i="20"/>
  <c r="S262" i="20"/>
  <c r="S263" i="20"/>
  <c r="S264" i="20"/>
  <c r="S265" i="20"/>
  <c r="S266" i="20"/>
  <c r="S267" i="20"/>
  <c r="S268" i="20"/>
  <c r="S269" i="20"/>
  <c r="S270" i="20"/>
  <c r="S271" i="20"/>
  <c r="S272" i="20"/>
  <c r="S273" i="20"/>
  <c r="S274" i="20"/>
  <c r="S275" i="20"/>
  <c r="S276" i="20"/>
  <c r="S277" i="20"/>
  <c r="S278" i="20"/>
  <c r="S279" i="20"/>
  <c r="S280" i="20"/>
  <c r="S281" i="20"/>
  <c r="S282" i="20"/>
  <c r="S283" i="20"/>
  <c r="S284" i="20"/>
  <c r="S285" i="20"/>
  <c r="S286" i="20"/>
  <c r="S287" i="20"/>
  <c r="S288" i="20"/>
  <c r="S289" i="20"/>
  <c r="S290" i="20"/>
  <c r="S291" i="20"/>
  <c r="S292" i="20"/>
  <c r="S293" i="20"/>
  <c r="S294" i="20"/>
  <c r="S295" i="20"/>
  <c r="S296" i="20"/>
  <c r="S297" i="20"/>
  <c r="S298" i="20"/>
  <c r="S299" i="20"/>
  <c r="S300" i="20"/>
  <c r="S301" i="20"/>
  <c r="S302" i="20"/>
  <c r="S303" i="20"/>
  <c r="S304" i="20"/>
  <c r="S305" i="20"/>
  <c r="S306" i="20"/>
  <c r="S307" i="20"/>
  <c r="S308" i="20"/>
  <c r="S309" i="20"/>
  <c r="S310" i="20"/>
  <c r="S311" i="20"/>
  <c r="S312" i="20"/>
  <c r="S313" i="20"/>
  <c r="S314" i="20"/>
  <c r="S315" i="20"/>
  <c r="S316" i="20"/>
  <c r="S317" i="20"/>
  <c r="S318" i="20"/>
  <c r="S319" i="20"/>
  <c r="S320" i="20"/>
  <c r="S321" i="20"/>
  <c r="S322" i="20"/>
  <c r="S323" i="20"/>
  <c r="S324" i="20"/>
  <c r="S325" i="20"/>
  <c r="S326" i="20"/>
  <c r="S327" i="20"/>
  <c r="S328" i="20"/>
  <c r="S329" i="20"/>
  <c r="S224" i="20"/>
  <c r="S108" i="20"/>
  <c r="S109" i="20"/>
  <c r="S110" i="20"/>
  <c r="S111" i="20"/>
  <c r="S112" i="20"/>
  <c r="S113" i="20"/>
  <c r="S114" i="20"/>
  <c r="S115" i="20"/>
  <c r="S116" i="20"/>
  <c r="S117" i="20"/>
  <c r="S118" i="20"/>
  <c r="S119" i="20"/>
  <c r="S120" i="20"/>
  <c r="S121" i="20"/>
  <c r="S122" i="20"/>
  <c r="S123" i="20"/>
  <c r="S124" i="20"/>
  <c r="S125" i="20"/>
  <c r="S126" i="20"/>
  <c r="S127" i="20"/>
  <c r="S128" i="20"/>
  <c r="S129" i="20"/>
  <c r="S130" i="20"/>
  <c r="S131" i="20"/>
  <c r="S132" i="20"/>
  <c r="S133" i="20"/>
  <c r="S134" i="20"/>
  <c r="S135" i="20"/>
  <c r="S136" i="20"/>
  <c r="S137" i="20"/>
  <c r="S138" i="20"/>
  <c r="S139" i="20"/>
  <c r="S140" i="20"/>
  <c r="S141" i="20"/>
  <c r="S142" i="20"/>
  <c r="S143" i="20"/>
  <c r="S144" i="20"/>
  <c r="S145" i="20"/>
  <c r="S146" i="20"/>
  <c r="S147" i="20"/>
  <c r="S148" i="20"/>
  <c r="S149" i="20"/>
  <c r="S150" i="20"/>
  <c r="S151" i="20"/>
  <c r="S152" i="20"/>
  <c r="S153" i="20"/>
  <c r="S154" i="20"/>
  <c r="S155" i="20"/>
  <c r="S156" i="20"/>
  <c r="S157" i="20"/>
  <c r="S158" i="20"/>
  <c r="S159" i="20"/>
  <c r="S160" i="20"/>
  <c r="S161" i="20"/>
  <c r="S162" i="20"/>
  <c r="S163" i="20"/>
  <c r="S164" i="20"/>
  <c r="S165" i="20"/>
  <c r="S166" i="20"/>
  <c r="S167" i="20"/>
  <c r="S168" i="20"/>
  <c r="S169" i="20"/>
  <c r="S170" i="20"/>
  <c r="S171" i="20"/>
  <c r="S172" i="20"/>
  <c r="S173" i="20"/>
  <c r="S174" i="20"/>
  <c r="S175" i="20"/>
  <c r="S176" i="20"/>
  <c r="S177" i="20"/>
  <c r="S178" i="20"/>
  <c r="S179" i="20"/>
  <c r="S180" i="20"/>
  <c r="S181" i="20"/>
  <c r="S182" i="20"/>
  <c r="S183" i="20"/>
  <c r="S184" i="20"/>
  <c r="S185" i="20"/>
  <c r="S186" i="20"/>
  <c r="S187" i="20"/>
  <c r="S188" i="20"/>
  <c r="S189" i="20"/>
  <c r="S190" i="20"/>
  <c r="S191" i="20"/>
  <c r="S192" i="20"/>
  <c r="S193" i="20"/>
  <c r="S194" i="20"/>
  <c r="S195" i="20"/>
  <c r="S196" i="20"/>
  <c r="S197" i="20"/>
  <c r="S198" i="20"/>
  <c r="S199" i="20"/>
  <c r="S200" i="20"/>
  <c r="S201" i="20"/>
  <c r="S202" i="20"/>
  <c r="S203" i="20"/>
  <c r="S204" i="20"/>
  <c r="S205" i="20"/>
  <c r="S206" i="20"/>
  <c r="S207" i="20"/>
  <c r="S208" i="20"/>
  <c r="S209" i="20"/>
  <c r="S210" i="20"/>
  <c r="S211" i="20"/>
  <c r="S212" i="20"/>
  <c r="S213" i="20"/>
  <c r="S214" i="20"/>
  <c r="S215" i="20"/>
  <c r="S216" i="20"/>
  <c r="S217" i="20"/>
  <c r="S218" i="20"/>
  <c r="S219" i="20"/>
  <c r="S220" i="20"/>
  <c r="S221" i="20"/>
  <c r="S222" i="20"/>
  <c r="S223" i="20"/>
  <c r="S107" i="20"/>
  <c r="S3" i="20"/>
  <c r="S4" i="20"/>
  <c r="S5" i="20"/>
  <c r="S6" i="20"/>
  <c r="S7" i="20"/>
  <c r="S8" i="20"/>
  <c r="S9" i="20"/>
  <c r="S10" i="20"/>
  <c r="S11" i="20"/>
  <c r="S12" i="20"/>
  <c r="S13" i="20"/>
  <c r="S14" i="20"/>
  <c r="S15" i="20"/>
  <c r="S16" i="20"/>
  <c r="S17" i="20"/>
  <c r="S18" i="20"/>
  <c r="S19" i="20"/>
  <c r="S20" i="20"/>
  <c r="S21" i="20"/>
  <c r="S22" i="20"/>
  <c r="S23" i="20"/>
  <c r="S24" i="20"/>
  <c r="S25" i="20"/>
  <c r="S26" i="20"/>
  <c r="S27" i="20"/>
  <c r="S28" i="20"/>
  <c r="S29" i="20"/>
  <c r="S30" i="20"/>
  <c r="S31" i="20"/>
  <c r="S32" i="20"/>
  <c r="S33" i="20"/>
  <c r="S34" i="20"/>
  <c r="S35" i="20"/>
  <c r="S36" i="20"/>
  <c r="S37" i="20"/>
  <c r="S38" i="20"/>
  <c r="S39" i="20"/>
  <c r="S40" i="20"/>
  <c r="S41" i="20"/>
  <c r="S42" i="20"/>
  <c r="S43" i="20"/>
  <c r="S44" i="20"/>
  <c r="S45" i="20"/>
  <c r="S46" i="20"/>
  <c r="S47" i="20"/>
  <c r="S48" i="20"/>
  <c r="S49" i="20"/>
  <c r="S50" i="20"/>
  <c r="S51" i="20"/>
  <c r="S52" i="20"/>
  <c r="S53" i="20"/>
  <c r="S54" i="20"/>
  <c r="S55" i="20"/>
  <c r="S56" i="20"/>
  <c r="S57" i="20"/>
  <c r="S58" i="20"/>
  <c r="S59" i="20"/>
  <c r="S60" i="20"/>
  <c r="S61" i="20"/>
  <c r="S62" i="20"/>
  <c r="S63" i="20"/>
  <c r="S64" i="20"/>
  <c r="S65" i="20"/>
  <c r="S66" i="20"/>
  <c r="S67" i="20"/>
  <c r="S68" i="20"/>
  <c r="S69" i="20"/>
  <c r="S70" i="20"/>
  <c r="S71" i="20"/>
  <c r="S72" i="20"/>
  <c r="S73" i="20"/>
  <c r="S74" i="20"/>
  <c r="S75" i="20"/>
  <c r="S76" i="20"/>
  <c r="S77" i="20"/>
  <c r="S78" i="20"/>
  <c r="S79" i="20"/>
  <c r="S80" i="20"/>
  <c r="S81" i="20"/>
  <c r="S82" i="20"/>
  <c r="S83" i="20"/>
  <c r="S84" i="20"/>
  <c r="S85" i="20"/>
  <c r="S86" i="20"/>
  <c r="S87" i="20"/>
  <c r="S88" i="20"/>
  <c r="S89" i="20"/>
  <c r="S90" i="20"/>
  <c r="S91" i="20"/>
  <c r="S92" i="20"/>
  <c r="S93" i="20"/>
  <c r="S94" i="20"/>
  <c r="S95" i="20"/>
  <c r="S96" i="20"/>
  <c r="S97" i="20"/>
  <c r="S98" i="20"/>
  <c r="S99" i="20"/>
  <c r="S100" i="20"/>
  <c r="S101" i="20"/>
  <c r="S102" i="20"/>
  <c r="S103" i="20"/>
  <c r="S104" i="20"/>
  <c r="S105" i="20"/>
  <c r="S106" i="20"/>
  <c r="B103" i="23"/>
  <c r="D103" i="23"/>
  <c r="G53" i="23"/>
  <c r="G54" i="23"/>
  <c r="G55" i="23"/>
  <c r="G56" i="23"/>
  <c r="G57" i="23"/>
  <c r="G58" i="23"/>
  <c r="G59" i="23"/>
  <c r="G60" i="23"/>
  <c r="G61" i="23"/>
  <c r="G62" i="23"/>
  <c r="G63" i="23"/>
  <c r="G64" i="23"/>
  <c r="G65" i="23"/>
  <c r="G66" i="23"/>
  <c r="G67" i="23"/>
  <c r="G68" i="23"/>
  <c r="G69" i="23"/>
  <c r="G70" i="23"/>
  <c r="G71" i="23"/>
  <c r="G72" i="23"/>
  <c r="G73" i="23"/>
  <c r="G74" i="23"/>
  <c r="G75" i="23"/>
  <c r="G76" i="23"/>
  <c r="G77" i="23"/>
  <c r="G78" i="23"/>
  <c r="G79" i="23"/>
  <c r="G80" i="23"/>
  <c r="G81" i="23"/>
  <c r="G52" i="23"/>
  <c r="B83" i="23"/>
  <c r="B48" i="23"/>
  <c r="D48" i="23"/>
  <c r="G11" i="23"/>
  <c r="D109" i="16"/>
  <c r="C109" i="16"/>
  <c r="G108" i="16"/>
  <c r="G107" i="16"/>
  <c r="G106" i="16"/>
  <c r="G105" i="16"/>
  <c r="G104" i="16"/>
  <c r="G103" i="16"/>
  <c r="G102" i="16"/>
  <c r="G101" i="16"/>
  <c r="G100" i="16"/>
  <c r="G99" i="16"/>
  <c r="G98" i="16"/>
  <c r="G97"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5" i="16"/>
  <c r="D93" i="16"/>
  <c r="C93" i="16"/>
  <c r="G103" i="23" l="1"/>
  <c r="Q11" i="24"/>
  <c r="R11" i="24" s="1"/>
  <c r="O10" i="24"/>
  <c r="P10" i="24" s="1"/>
  <c r="N10" i="24"/>
  <c r="M11" i="24"/>
  <c r="L10" i="24"/>
  <c r="K11" i="24"/>
  <c r="G48" i="23"/>
  <c r="G109" i="16"/>
  <c r="F56" i="15" s="1"/>
  <c r="G93" i="16"/>
  <c r="F52" i="15" s="1"/>
  <c r="B10" i="18" l="1"/>
  <c r="Q12" i="24"/>
  <c r="R12" i="24" s="1"/>
  <c r="O11" i="24"/>
  <c r="P11" i="24" s="1"/>
  <c r="N11" i="24"/>
  <c r="M12" i="24"/>
  <c r="K12" i="24"/>
  <c r="L11" i="24"/>
  <c r="Q13" i="24" l="1"/>
  <c r="R13" i="24" s="1"/>
  <c r="O12" i="24"/>
  <c r="P12" i="24" s="1"/>
  <c r="M13" i="24"/>
  <c r="N12" i="24"/>
  <c r="K13" i="24"/>
  <c r="L12" i="24"/>
  <c r="C65" i="15"/>
  <c r="B65" i="15"/>
  <c r="F46" i="15"/>
  <c r="F47" i="15"/>
  <c r="F48" i="15"/>
  <c r="F49" i="15"/>
  <c r="F50" i="15"/>
  <c r="F51" i="15"/>
  <c r="F53" i="15"/>
  <c r="F54" i="15"/>
  <c r="F55" i="15"/>
  <c r="F57" i="15"/>
  <c r="F58" i="15"/>
  <c r="F59" i="15"/>
  <c r="F60" i="15"/>
  <c r="F61" i="15"/>
  <c r="F62" i="15"/>
  <c r="F63" i="15"/>
  <c r="F64" i="15"/>
  <c r="Q14" i="24" l="1"/>
  <c r="R14" i="24" s="1"/>
  <c r="O13" i="24"/>
  <c r="P13" i="24" s="1"/>
  <c r="N13" i="24"/>
  <c r="M14" i="24"/>
  <c r="K14" i="24"/>
  <c r="L13" i="24"/>
  <c r="F45" i="15"/>
  <c r="F65" i="15" s="1"/>
  <c r="Q15" i="24" l="1"/>
  <c r="R15" i="24" s="1"/>
  <c r="O14" i="24"/>
  <c r="P14" i="24" s="1"/>
  <c r="N14" i="24"/>
  <c r="M15" i="24"/>
  <c r="L14" i="24"/>
  <c r="K15" i="24"/>
  <c r="D36" i="15"/>
  <c r="G36" i="15" s="1"/>
  <c r="D12" i="15"/>
  <c r="G12" i="15" s="1"/>
  <c r="D13" i="15"/>
  <c r="G13" i="15" s="1"/>
  <c r="D14" i="15"/>
  <c r="G14" i="15" s="1"/>
  <c r="D15" i="15"/>
  <c r="G15" i="15" s="1"/>
  <c r="D11" i="15"/>
  <c r="G11" i="15" s="1"/>
  <c r="G32" i="15"/>
  <c r="G33" i="15"/>
  <c r="G34" i="15"/>
  <c r="G35" i="15"/>
  <c r="G22" i="15"/>
  <c r="G23" i="15"/>
  <c r="G24" i="15"/>
  <c r="G25" i="15"/>
  <c r="G26" i="15"/>
  <c r="G27" i="15"/>
  <c r="G28" i="15"/>
  <c r="G29" i="15"/>
  <c r="G30" i="15"/>
  <c r="G31" i="15"/>
  <c r="G16" i="15"/>
  <c r="G17" i="15"/>
  <c r="G18" i="15"/>
  <c r="G19" i="15"/>
  <c r="G20" i="15"/>
  <c r="G21" i="15"/>
  <c r="G37" i="15" l="1"/>
  <c r="B9" i="18" s="1"/>
  <c r="Q16" i="24"/>
  <c r="R16" i="24" s="1"/>
  <c r="O15" i="24"/>
  <c r="P15" i="24" s="1"/>
  <c r="N15" i="24"/>
  <c r="M16" i="24"/>
  <c r="L15" i="24"/>
  <c r="K16" i="24"/>
  <c r="B12" i="17"/>
  <c r="Q17" i="24" l="1"/>
  <c r="R17" i="24" s="1"/>
  <c r="O16" i="24"/>
  <c r="P16" i="24" s="1"/>
  <c r="M17" i="24"/>
  <c r="N16" i="24"/>
  <c r="L16" i="24"/>
  <c r="K17" i="24"/>
  <c r="B11" i="18"/>
  <c r="Q18" i="24" l="1"/>
  <c r="R18" i="24" s="1"/>
  <c r="O17" i="24"/>
  <c r="P17" i="24" s="1"/>
  <c r="N17" i="24"/>
  <c r="M18" i="24"/>
  <c r="L17" i="24"/>
  <c r="K18" i="24"/>
  <c r="Q19" i="24" l="1"/>
  <c r="R19" i="24" s="1"/>
  <c r="O18" i="24"/>
  <c r="P18" i="24" s="1"/>
  <c r="N18" i="24"/>
  <c r="M19" i="24"/>
  <c r="L18" i="24"/>
  <c r="K19" i="24"/>
  <c r="Q20" i="24" l="1"/>
  <c r="R20" i="24" s="1"/>
  <c r="O19" i="24"/>
  <c r="P19" i="24" s="1"/>
  <c r="N19" i="24"/>
  <c r="M20" i="24"/>
  <c r="K20" i="24"/>
  <c r="L19" i="24"/>
  <c r="Q21" i="24" l="1"/>
  <c r="R21" i="24" s="1"/>
  <c r="O20" i="24"/>
  <c r="P20" i="24" s="1"/>
  <c r="M21" i="24"/>
  <c r="N20" i="24"/>
  <c r="K21" i="24"/>
  <c r="L20" i="24"/>
  <c r="Q22" i="24" l="1"/>
  <c r="R22" i="24" s="1"/>
  <c r="O21" i="24"/>
  <c r="P21" i="24" s="1"/>
  <c r="M22" i="24"/>
  <c r="N21" i="24"/>
  <c r="K22" i="24"/>
  <c r="L21" i="24"/>
  <c r="Q23" i="24" l="1"/>
  <c r="R23" i="24" s="1"/>
  <c r="O22" i="24"/>
  <c r="P22" i="24" s="1"/>
  <c r="N22" i="24"/>
  <c r="M23" i="24"/>
  <c r="L22" i="24"/>
  <c r="K23" i="24"/>
  <c r="Q24" i="24" l="1"/>
  <c r="R24" i="24" s="1"/>
  <c r="O23" i="24"/>
  <c r="P23" i="24" s="1"/>
  <c r="M24" i="24"/>
  <c r="N23" i="24"/>
  <c r="L23" i="24"/>
  <c r="K24" i="24"/>
  <c r="Q25" i="24" l="1"/>
  <c r="R25" i="24" s="1"/>
  <c r="O24" i="24"/>
  <c r="P24" i="24" s="1"/>
  <c r="N24" i="24"/>
  <c r="M25" i="24"/>
  <c r="L24" i="24"/>
  <c r="K25" i="24"/>
  <c r="Q26" i="24" l="1"/>
  <c r="R26" i="24" s="1"/>
  <c r="O25" i="24"/>
  <c r="P25" i="24" s="1"/>
  <c r="N25" i="24"/>
  <c r="M26" i="24"/>
  <c r="L25" i="24"/>
  <c r="K26" i="24"/>
  <c r="Q27" i="24" l="1"/>
  <c r="R27" i="24" s="1"/>
  <c r="O26" i="24"/>
  <c r="P26" i="24" s="1"/>
  <c r="N26" i="24"/>
  <c r="M27" i="24"/>
  <c r="L26" i="24"/>
  <c r="K27" i="24"/>
  <c r="Q28" i="24" l="1"/>
  <c r="R28" i="24" s="1"/>
  <c r="O27" i="24"/>
  <c r="P27" i="24" s="1"/>
  <c r="N27" i="24"/>
  <c r="M28" i="24"/>
  <c r="K28" i="24"/>
  <c r="L27" i="24"/>
  <c r="Q29" i="24" l="1"/>
  <c r="R29" i="24" s="1"/>
  <c r="O28" i="24"/>
  <c r="P28" i="24" s="1"/>
  <c r="M29" i="24"/>
  <c r="N28" i="24"/>
  <c r="K29" i="24"/>
  <c r="L28" i="24"/>
  <c r="Q30" i="24" l="1"/>
  <c r="R30" i="24" s="1"/>
  <c r="O29" i="24"/>
  <c r="P29" i="24" s="1"/>
  <c r="M30" i="24"/>
  <c r="N29" i="24"/>
  <c r="K30" i="24"/>
  <c r="L29" i="24"/>
  <c r="M31" i="21" l="1"/>
  <c r="M33" i="21" s="1"/>
  <c r="D31" i="17" s="1"/>
  <c r="E31" i="17" s="1"/>
  <c r="Q31" i="24"/>
  <c r="R31" i="24" s="1"/>
  <c r="O30" i="24"/>
  <c r="P30" i="24" s="1"/>
  <c r="N30" i="24"/>
  <c r="M31" i="24"/>
  <c r="L30" i="24"/>
  <c r="K31" i="24"/>
  <c r="Q32" i="24" l="1"/>
  <c r="R32" i="24" s="1"/>
  <c r="O31" i="24"/>
  <c r="P31" i="24" s="1"/>
  <c r="N31" i="24"/>
  <c r="M32" i="24"/>
  <c r="L31" i="24"/>
  <c r="K32" i="24"/>
  <c r="Q33" i="24" l="1"/>
  <c r="R33" i="24" s="1"/>
  <c r="O32" i="24"/>
  <c r="P32" i="24" s="1"/>
  <c r="N32" i="24"/>
  <c r="M33" i="24"/>
  <c r="L32" i="24"/>
  <c r="K33" i="24"/>
  <c r="Q34" i="24" l="1"/>
  <c r="R34" i="24" s="1"/>
  <c r="O33" i="24"/>
  <c r="P33" i="24" s="1"/>
  <c r="N33" i="24"/>
  <c r="M34" i="24"/>
  <c r="L33" i="24"/>
  <c r="K34" i="24"/>
  <c r="Q35" i="24" l="1"/>
  <c r="R35" i="24" s="1"/>
  <c r="O34" i="24"/>
  <c r="P34" i="24" s="1"/>
  <c r="N34" i="24"/>
  <c r="M35" i="24"/>
  <c r="L34" i="24"/>
  <c r="K35" i="24"/>
  <c r="Q36" i="24" l="1"/>
  <c r="R36" i="24" s="1"/>
  <c r="O35" i="24"/>
  <c r="P35" i="24" s="1"/>
  <c r="N35" i="24"/>
  <c r="M36" i="24"/>
  <c r="K36" i="24"/>
  <c r="L35" i="24"/>
  <c r="Q37" i="24" l="1"/>
  <c r="R37" i="24" s="1"/>
  <c r="O36" i="24"/>
  <c r="P36" i="24" s="1"/>
  <c r="M37" i="24"/>
  <c r="N36" i="24"/>
  <c r="K37" i="24"/>
  <c r="L36" i="24"/>
  <c r="Q38" i="24" l="1"/>
  <c r="R38" i="24" s="1"/>
  <c r="O37" i="24"/>
  <c r="P37" i="24" s="1"/>
  <c r="M38" i="24"/>
  <c r="N37" i="24"/>
  <c r="K38" i="24"/>
  <c r="L37" i="24"/>
  <c r="Q39" i="24" l="1"/>
  <c r="R39" i="24" s="1"/>
  <c r="O38" i="24"/>
  <c r="P38" i="24" s="1"/>
  <c r="N38" i="24"/>
  <c r="M39" i="24"/>
  <c r="L38" i="24"/>
  <c r="K39" i="24"/>
  <c r="Q40" i="24" l="1"/>
  <c r="R40" i="24" s="1"/>
  <c r="O39" i="24"/>
  <c r="P39" i="24" s="1"/>
  <c r="N39" i="24"/>
  <c r="M40" i="24"/>
  <c r="L39" i="24"/>
  <c r="K40" i="24"/>
  <c r="Q41" i="24" l="1"/>
  <c r="R41" i="24" s="1"/>
  <c r="O40" i="24"/>
  <c r="P40" i="24" s="1"/>
  <c r="N40" i="24"/>
  <c r="M41" i="24"/>
  <c r="L40" i="24"/>
  <c r="K41" i="24"/>
  <c r="Q42" i="24" l="1"/>
  <c r="R42" i="24" s="1"/>
  <c r="O41" i="24"/>
  <c r="P41" i="24" s="1"/>
  <c r="N41" i="24"/>
  <c r="M42" i="24"/>
  <c r="L41" i="24"/>
  <c r="K42" i="24"/>
  <c r="Q43" i="24" l="1"/>
  <c r="R43" i="24" s="1"/>
  <c r="O42" i="24"/>
  <c r="P42" i="24" s="1"/>
  <c r="N42" i="24"/>
  <c r="M43" i="24"/>
  <c r="L42" i="24"/>
  <c r="K43" i="24"/>
  <c r="Q44" i="24" l="1"/>
  <c r="R44" i="24" s="1"/>
  <c r="O43" i="24"/>
  <c r="P43" i="24" s="1"/>
  <c r="M44" i="24"/>
  <c r="N43" i="24"/>
  <c r="K44" i="24"/>
  <c r="L43" i="24"/>
  <c r="Q45" i="24" l="1"/>
  <c r="R45" i="24" s="1"/>
  <c r="O44" i="24"/>
  <c r="P44" i="24" s="1"/>
  <c r="M45" i="24"/>
  <c r="N44" i="24"/>
  <c r="K45" i="24"/>
  <c r="L44" i="24"/>
  <c r="Q46" i="24" l="1"/>
  <c r="R46" i="24" s="1"/>
  <c r="O45" i="24"/>
  <c r="P45" i="24" s="1"/>
  <c r="N45" i="24"/>
  <c r="M46" i="24"/>
  <c r="K46" i="24"/>
  <c r="L45" i="24"/>
  <c r="Q47" i="24" l="1"/>
  <c r="R47" i="24" s="1"/>
  <c r="O46" i="24"/>
  <c r="P46" i="24" s="1"/>
  <c r="N46" i="24"/>
  <c r="M47" i="24"/>
  <c r="L46" i="24"/>
  <c r="K47" i="24"/>
  <c r="Q48" i="24" l="1"/>
  <c r="R48" i="24" s="1"/>
  <c r="O47" i="24"/>
  <c r="P47" i="24" s="1"/>
  <c r="N47" i="24"/>
  <c r="M48" i="24"/>
  <c r="L47" i="24"/>
  <c r="K48" i="24"/>
  <c r="Q49" i="24" l="1"/>
  <c r="R49" i="24" s="1"/>
  <c r="O48" i="24"/>
  <c r="P48" i="24" s="1"/>
  <c r="M49" i="24"/>
  <c r="N48" i="24"/>
  <c r="L48" i="24"/>
  <c r="K49" i="24"/>
  <c r="Q50" i="24" l="1"/>
  <c r="R50" i="24" s="1"/>
  <c r="O49" i="24"/>
  <c r="P49" i="24" s="1"/>
  <c r="N49" i="24"/>
  <c r="M50" i="24"/>
  <c r="L49" i="24"/>
  <c r="K50" i="24"/>
  <c r="Q51" i="24" l="1"/>
  <c r="R51" i="24" s="1"/>
  <c r="O50" i="24"/>
  <c r="P50" i="24" s="1"/>
  <c r="N50" i="24"/>
  <c r="M51" i="24"/>
  <c r="L50" i="24"/>
  <c r="K51" i="24"/>
  <c r="Q52" i="24" l="1"/>
  <c r="R52" i="24" s="1"/>
  <c r="O51" i="24"/>
  <c r="P51" i="24" s="1"/>
  <c r="M52" i="24"/>
  <c r="N51" i="24"/>
  <c r="K52" i="24"/>
  <c r="L51" i="24"/>
  <c r="Q53" i="24" l="1"/>
  <c r="R53" i="24" s="1"/>
  <c r="O52" i="24"/>
  <c r="P52" i="24" s="1"/>
  <c r="M53" i="24"/>
  <c r="N52" i="24"/>
  <c r="K53" i="24"/>
  <c r="L52" i="24"/>
  <c r="Q54" i="24" l="1"/>
  <c r="R54" i="24" s="1"/>
  <c r="O53" i="24"/>
  <c r="P53" i="24" s="1"/>
  <c r="M54" i="24"/>
  <c r="N53" i="24"/>
  <c r="K54" i="24"/>
  <c r="L53" i="24"/>
  <c r="Q55" i="24" l="1"/>
  <c r="R55" i="24" s="1"/>
  <c r="O54" i="24"/>
  <c r="P54" i="24" s="1"/>
  <c r="N54" i="24"/>
  <c r="M55" i="24"/>
  <c r="L54" i="24"/>
  <c r="K55" i="24"/>
  <c r="Q56" i="24" l="1"/>
  <c r="R56" i="24" s="1"/>
  <c r="O55" i="24"/>
  <c r="P55" i="24" s="1"/>
  <c r="N55" i="24"/>
  <c r="M56" i="24"/>
  <c r="L55" i="24"/>
  <c r="K56" i="24"/>
  <c r="Q57" i="24" l="1"/>
  <c r="R57" i="24" s="1"/>
  <c r="O56" i="24"/>
  <c r="P56" i="24" s="1"/>
  <c r="N56" i="24"/>
  <c r="M57" i="24"/>
  <c r="L56" i="24"/>
  <c r="K57" i="24"/>
  <c r="Q58" i="24" l="1"/>
  <c r="R58" i="24" s="1"/>
  <c r="O57" i="24"/>
  <c r="P57" i="24" s="1"/>
  <c r="N57" i="24"/>
  <c r="M58" i="24"/>
  <c r="L57" i="24"/>
  <c r="K58" i="24"/>
  <c r="Q59" i="24" l="1"/>
  <c r="R59" i="24" s="1"/>
  <c r="O58" i="24"/>
  <c r="P58" i="24" s="1"/>
  <c r="N58" i="24"/>
  <c r="M59" i="24"/>
  <c r="L58" i="24"/>
  <c r="K59" i="24"/>
  <c r="Q60" i="24" l="1"/>
  <c r="R60" i="24" s="1"/>
  <c r="O59" i="24"/>
  <c r="P59" i="24" s="1"/>
  <c r="M60" i="24"/>
  <c r="N59" i="24"/>
  <c r="K60" i="24"/>
  <c r="L59" i="24"/>
  <c r="Q61" i="24" l="1"/>
  <c r="R61" i="24" s="1"/>
  <c r="O60" i="24"/>
  <c r="P60" i="24" s="1"/>
  <c r="M61" i="24"/>
  <c r="N60" i="24"/>
  <c r="K61" i="24"/>
  <c r="L60" i="24"/>
  <c r="Q62" i="24" l="1"/>
  <c r="R62" i="24" s="1"/>
  <c r="O61" i="24"/>
  <c r="P61" i="24" s="1"/>
  <c r="M62" i="24"/>
  <c r="N61" i="24"/>
  <c r="K62" i="24"/>
  <c r="L61" i="24"/>
  <c r="Q63" i="24" l="1"/>
  <c r="R63" i="24" s="1"/>
  <c r="O62" i="24"/>
  <c r="P62" i="24" s="1"/>
  <c r="N62" i="24"/>
  <c r="M63" i="24"/>
  <c r="L62" i="24"/>
  <c r="K63" i="24"/>
  <c r="Q64" i="24" l="1"/>
  <c r="R64" i="24" s="1"/>
  <c r="O63" i="24"/>
  <c r="P63" i="24" s="1"/>
  <c r="M64" i="24"/>
  <c r="N63" i="24"/>
  <c r="L63" i="24"/>
  <c r="K64" i="24"/>
  <c r="Q65" i="24" l="1"/>
  <c r="R65" i="24" s="1"/>
  <c r="O64" i="24"/>
  <c r="P64" i="24" s="1"/>
  <c r="M65" i="24"/>
  <c r="N64" i="24"/>
  <c r="L64" i="24"/>
  <c r="K65" i="24"/>
  <c r="Q66" i="24" l="1"/>
  <c r="R66" i="24" s="1"/>
  <c r="O65" i="24"/>
  <c r="P65" i="24" s="1"/>
  <c r="N65" i="24"/>
  <c r="M66" i="24"/>
  <c r="L65" i="24"/>
  <c r="K66" i="24"/>
  <c r="Q67" i="24" l="1"/>
  <c r="R67" i="24" s="1"/>
  <c r="O66" i="24"/>
  <c r="P66" i="24" s="1"/>
  <c r="N66" i="24"/>
  <c r="M67" i="24"/>
  <c r="L66" i="24"/>
  <c r="K67" i="24"/>
  <c r="Q68" i="24" l="1"/>
  <c r="R68" i="24" s="1"/>
  <c r="O67" i="24"/>
  <c r="P67" i="24" s="1"/>
  <c r="N67" i="24"/>
  <c r="M68" i="24"/>
  <c r="K68" i="24"/>
  <c r="L67" i="24"/>
  <c r="Q69" i="24" l="1"/>
  <c r="R69" i="24" s="1"/>
  <c r="O68" i="24"/>
  <c r="P68" i="24" s="1"/>
  <c r="M69" i="24"/>
  <c r="N68" i="24"/>
  <c r="K69" i="24"/>
  <c r="L68" i="24"/>
  <c r="Q70" i="24" l="1"/>
  <c r="R70" i="24" s="1"/>
  <c r="O69" i="24"/>
  <c r="P69" i="24" s="1"/>
  <c r="M70" i="24"/>
  <c r="N69" i="24"/>
  <c r="K70" i="24"/>
  <c r="L69" i="24"/>
  <c r="Q71" i="24" l="1"/>
  <c r="R71" i="24" s="1"/>
  <c r="O70" i="24"/>
  <c r="P70" i="24" s="1"/>
  <c r="N70" i="24"/>
  <c r="M71" i="24"/>
  <c r="L70" i="24"/>
  <c r="K71" i="24"/>
  <c r="Q72" i="24" l="1"/>
  <c r="R72" i="24" s="1"/>
  <c r="O71" i="24"/>
  <c r="P71" i="24" s="1"/>
  <c r="N71" i="24"/>
  <c r="M72" i="24"/>
  <c r="L71" i="24"/>
  <c r="K72" i="24"/>
  <c r="Q73" i="24" l="1"/>
  <c r="R73" i="24" s="1"/>
  <c r="O72" i="24"/>
  <c r="P72" i="24" s="1"/>
  <c r="N72" i="24"/>
  <c r="M73" i="24"/>
  <c r="L72" i="24"/>
  <c r="K73" i="24"/>
  <c r="Q74" i="24" l="1"/>
  <c r="R74" i="24" s="1"/>
  <c r="O73" i="24"/>
  <c r="P73" i="24" s="1"/>
  <c r="N73" i="24"/>
  <c r="M74" i="24"/>
  <c r="L73" i="24"/>
  <c r="K74" i="24"/>
  <c r="Q75" i="24" l="1"/>
  <c r="R75" i="24" s="1"/>
  <c r="O74" i="24"/>
  <c r="P74" i="24" s="1"/>
  <c r="N74" i="24"/>
  <c r="M75" i="24"/>
  <c r="L74" i="24"/>
  <c r="K75" i="24"/>
  <c r="Q76" i="24" l="1"/>
  <c r="R76" i="24" s="1"/>
  <c r="O75" i="24"/>
  <c r="P75" i="24" s="1"/>
  <c r="N75" i="24"/>
  <c r="M76" i="24"/>
  <c r="K76" i="24"/>
  <c r="L75" i="24"/>
  <c r="Q77" i="24" l="1"/>
  <c r="R77" i="24" s="1"/>
  <c r="O76" i="24"/>
  <c r="P76" i="24" s="1"/>
  <c r="M77" i="24"/>
  <c r="N76" i="24"/>
  <c r="K77" i="24"/>
  <c r="L76" i="24"/>
  <c r="Q78" i="24" l="1"/>
  <c r="R78" i="24" s="1"/>
  <c r="O77" i="24"/>
  <c r="P77" i="24" s="1"/>
  <c r="M78" i="24"/>
  <c r="N77" i="24"/>
  <c r="K78" i="24"/>
  <c r="L77" i="24"/>
  <c r="Q79" i="24" l="1"/>
  <c r="R79" i="24" s="1"/>
  <c r="O78" i="24"/>
  <c r="P78" i="24" s="1"/>
  <c r="N78" i="24"/>
  <c r="M79" i="24"/>
  <c r="L78" i="24"/>
  <c r="K79" i="24"/>
  <c r="Q80" i="24" l="1"/>
  <c r="R80" i="24" s="1"/>
  <c r="O79" i="24"/>
  <c r="P79" i="24" s="1"/>
  <c r="N79" i="24"/>
  <c r="M80" i="24"/>
  <c r="L79" i="24"/>
  <c r="K80" i="24"/>
  <c r="Q81" i="24" l="1"/>
  <c r="R81" i="24" s="1"/>
  <c r="O80" i="24"/>
  <c r="P80" i="24" s="1"/>
  <c r="M81" i="24"/>
  <c r="N80" i="24"/>
  <c r="L80" i="24"/>
  <c r="K81" i="24"/>
  <c r="Q82" i="24" l="1"/>
  <c r="R82" i="24" s="1"/>
  <c r="O81" i="24"/>
  <c r="P81" i="24" s="1"/>
  <c r="N81" i="24"/>
  <c r="M82" i="24"/>
  <c r="L81" i="24"/>
  <c r="K82" i="24"/>
  <c r="Q83" i="24" l="1"/>
  <c r="R83" i="24" s="1"/>
  <c r="O82" i="24"/>
  <c r="P82" i="24" s="1"/>
  <c r="N82" i="24"/>
  <c r="M83" i="24"/>
  <c r="L82" i="24"/>
  <c r="K83" i="24"/>
  <c r="Q84" i="24" l="1"/>
  <c r="R84" i="24" s="1"/>
  <c r="O83" i="24"/>
  <c r="P83" i="24" s="1"/>
  <c r="N83" i="24"/>
  <c r="M84" i="24"/>
  <c r="K84" i="24"/>
  <c r="L83" i="24"/>
  <c r="Q85" i="24" l="1"/>
  <c r="R85" i="24" s="1"/>
  <c r="O84" i="24"/>
  <c r="P84" i="24" s="1"/>
  <c r="M85" i="24"/>
  <c r="N84" i="24"/>
  <c r="K85" i="24"/>
  <c r="L84" i="24"/>
  <c r="Q86" i="24" l="1"/>
  <c r="R86" i="24" s="1"/>
  <c r="O85" i="24"/>
  <c r="P85" i="24" s="1"/>
  <c r="N85" i="24"/>
  <c r="M86" i="24"/>
  <c r="K86" i="24"/>
  <c r="L85" i="24"/>
  <c r="Q87" i="24" l="1"/>
  <c r="R87" i="24" s="1"/>
  <c r="O86" i="24"/>
  <c r="P86" i="24" s="1"/>
  <c r="N86" i="24"/>
  <c r="M87" i="24"/>
  <c r="L86" i="24"/>
  <c r="K87" i="24"/>
  <c r="Q88" i="24" l="1"/>
  <c r="R88" i="24" s="1"/>
  <c r="O87" i="24"/>
  <c r="P87" i="24" s="1"/>
  <c r="N87" i="24"/>
  <c r="M88" i="24"/>
  <c r="L87" i="24"/>
  <c r="K88" i="24"/>
  <c r="Q89" i="24" l="1"/>
  <c r="R89" i="24" s="1"/>
  <c r="O88" i="24"/>
  <c r="P88" i="24" s="1"/>
  <c r="M89" i="24"/>
  <c r="N88" i="24"/>
  <c r="L88" i="24"/>
  <c r="K89" i="24"/>
  <c r="Q90" i="24" l="1"/>
  <c r="R90" i="24" s="1"/>
  <c r="O89" i="24"/>
  <c r="P89" i="24" s="1"/>
  <c r="N89" i="24"/>
  <c r="M90" i="24"/>
  <c r="L89" i="24"/>
  <c r="K90" i="24"/>
  <c r="Q91" i="24" l="1"/>
  <c r="R91" i="24" s="1"/>
  <c r="O90" i="24"/>
  <c r="P90" i="24" s="1"/>
  <c r="N90" i="24"/>
  <c r="M91" i="24"/>
  <c r="L90" i="24"/>
  <c r="K91" i="24"/>
  <c r="Q92" i="24" l="1"/>
  <c r="R92" i="24" s="1"/>
  <c r="O91" i="24"/>
  <c r="P91" i="24" s="1"/>
  <c r="N91" i="24"/>
  <c r="M92" i="24"/>
  <c r="K92" i="24"/>
  <c r="L91" i="24"/>
  <c r="Q93" i="24" l="1"/>
  <c r="R93" i="24" s="1"/>
  <c r="O92" i="24"/>
  <c r="P92" i="24" s="1"/>
  <c r="M93" i="24"/>
  <c r="N92" i="24"/>
  <c r="K93" i="24"/>
  <c r="L92" i="24"/>
  <c r="Q94" i="24" l="1"/>
  <c r="R94" i="24" s="1"/>
  <c r="O93" i="24"/>
  <c r="P93" i="24" s="1"/>
  <c r="M94" i="24"/>
  <c r="N93" i="24"/>
  <c r="K94" i="24"/>
  <c r="L93" i="24"/>
  <c r="Q95" i="24" l="1"/>
  <c r="R95" i="24" s="1"/>
  <c r="O94" i="24"/>
  <c r="P94" i="24" s="1"/>
  <c r="N94" i="24"/>
  <c r="M95" i="24"/>
  <c r="L94" i="24"/>
  <c r="K95" i="24"/>
  <c r="Q96" i="24" l="1"/>
  <c r="R96" i="24" s="1"/>
  <c r="O95" i="24"/>
  <c r="P95" i="24" s="1"/>
  <c r="M96" i="24"/>
  <c r="N95" i="24"/>
  <c r="L95" i="24"/>
  <c r="K96" i="24"/>
  <c r="Q97" i="24" l="1"/>
  <c r="R97" i="24" s="1"/>
  <c r="O96" i="24"/>
  <c r="P96" i="24" s="1"/>
  <c r="N96" i="24"/>
  <c r="M97" i="24"/>
  <c r="L96" i="24"/>
  <c r="K97" i="24"/>
  <c r="Q98" i="24" l="1"/>
  <c r="R98" i="24" s="1"/>
  <c r="O97" i="24"/>
  <c r="P97" i="24" s="1"/>
  <c r="N97" i="24"/>
  <c r="M98" i="24"/>
  <c r="L97" i="24"/>
  <c r="K98" i="24"/>
  <c r="Q99" i="24" l="1"/>
  <c r="R99" i="24" s="1"/>
  <c r="O98" i="24"/>
  <c r="P98" i="24" s="1"/>
  <c r="N98" i="24"/>
  <c r="M99" i="24"/>
  <c r="L98" i="24"/>
  <c r="K99" i="24"/>
  <c r="Q100" i="24" l="1"/>
  <c r="R100" i="24" s="1"/>
  <c r="O99" i="24"/>
  <c r="P99" i="24" s="1"/>
  <c r="M100" i="24"/>
  <c r="N99" i="24"/>
  <c r="K100" i="24"/>
  <c r="L99" i="24"/>
  <c r="Q101" i="24" l="1"/>
  <c r="R101" i="24" s="1"/>
  <c r="O100" i="24"/>
  <c r="P100" i="24" s="1"/>
  <c r="M101" i="24"/>
  <c r="N100" i="24"/>
  <c r="K101" i="24"/>
  <c r="L100" i="24"/>
  <c r="Q102" i="24" l="1"/>
  <c r="R102" i="24" s="1"/>
  <c r="O101" i="24"/>
  <c r="P101" i="24" s="1"/>
  <c r="M102" i="24"/>
  <c r="N101" i="24"/>
  <c r="K102" i="24"/>
  <c r="L101" i="24"/>
  <c r="Q103" i="24" l="1"/>
  <c r="R103" i="24" s="1"/>
  <c r="O102" i="24"/>
  <c r="P102" i="24" s="1"/>
  <c r="N102" i="24"/>
  <c r="M103" i="24"/>
  <c r="L102" i="24"/>
  <c r="K103" i="24"/>
  <c r="Q104" i="24" l="1"/>
  <c r="R104" i="24" s="1"/>
  <c r="O103" i="24"/>
  <c r="P103" i="24" s="1"/>
  <c r="N103" i="24"/>
  <c r="M104" i="24"/>
  <c r="L103" i="24"/>
  <c r="K104" i="24"/>
  <c r="Q105" i="24" l="1"/>
  <c r="R105" i="24" s="1"/>
  <c r="O104" i="24"/>
  <c r="P104" i="24" s="1"/>
  <c r="M105" i="24"/>
  <c r="N104" i="24"/>
  <c r="L104" i="24"/>
  <c r="K105" i="24"/>
  <c r="Q106" i="24" l="1"/>
  <c r="R106" i="24" s="1"/>
  <c r="O105" i="24"/>
  <c r="P105" i="24" s="1"/>
  <c r="N105" i="24"/>
  <c r="M106" i="24"/>
  <c r="L105" i="24"/>
  <c r="K106" i="24"/>
  <c r="Q107" i="24" l="1"/>
  <c r="R107" i="24" s="1"/>
  <c r="O106" i="24"/>
  <c r="P106" i="24" s="1"/>
  <c r="N106" i="24"/>
  <c r="M107" i="24"/>
  <c r="L106" i="24"/>
  <c r="K107" i="24"/>
  <c r="Q108" i="24" l="1"/>
  <c r="R108" i="24" s="1"/>
  <c r="O107" i="24"/>
  <c r="P107" i="24" s="1"/>
  <c r="N107" i="24"/>
  <c r="M108" i="24"/>
  <c r="K108" i="24"/>
  <c r="L107" i="24"/>
  <c r="Q109" i="24" l="1"/>
  <c r="R109" i="24" s="1"/>
  <c r="O108" i="24"/>
  <c r="P108" i="24" s="1"/>
  <c r="M109" i="24"/>
  <c r="N108" i="24"/>
  <c r="K109" i="24"/>
  <c r="L108" i="24"/>
  <c r="Q110" i="24" l="1"/>
  <c r="R110" i="24" s="1"/>
  <c r="O109" i="24"/>
  <c r="P109" i="24" s="1"/>
  <c r="M110" i="24"/>
  <c r="N109" i="24"/>
  <c r="K110" i="24"/>
  <c r="L109" i="24"/>
  <c r="Q111" i="24" l="1"/>
  <c r="R111" i="24" s="1"/>
  <c r="O110" i="24"/>
  <c r="P110" i="24" s="1"/>
  <c r="N110" i="24"/>
  <c r="M111" i="24"/>
  <c r="L110" i="24"/>
  <c r="K111" i="24"/>
  <c r="Q112" i="24" l="1"/>
  <c r="R112" i="24" s="1"/>
  <c r="O111" i="24"/>
  <c r="P111" i="24" s="1"/>
  <c r="N111" i="24"/>
  <c r="M112" i="24"/>
  <c r="L111" i="24"/>
  <c r="K112" i="24"/>
  <c r="Q113" i="24" l="1"/>
  <c r="R113" i="24" s="1"/>
  <c r="O112" i="24"/>
  <c r="P112" i="24" s="1"/>
  <c r="M113" i="24"/>
  <c r="N112" i="24"/>
  <c r="L112" i="24"/>
  <c r="K113" i="24"/>
  <c r="Q114" i="24" l="1"/>
  <c r="R114" i="24" s="1"/>
  <c r="O113" i="24"/>
  <c r="P113" i="24" s="1"/>
  <c r="N113" i="24"/>
  <c r="M114" i="24"/>
  <c r="L113" i="24"/>
  <c r="K114" i="24"/>
  <c r="Q115" i="24" l="1"/>
  <c r="R115" i="24" s="1"/>
  <c r="O114" i="24"/>
  <c r="P114" i="24" s="1"/>
  <c r="N114" i="24"/>
  <c r="M115" i="24"/>
  <c r="L114" i="24"/>
  <c r="K115" i="24"/>
  <c r="Q116" i="24" l="1"/>
  <c r="R116" i="24" s="1"/>
  <c r="O115" i="24"/>
  <c r="P115" i="24" s="1"/>
  <c r="M116" i="24"/>
  <c r="N115" i="24"/>
  <c r="K116" i="24"/>
  <c r="L115" i="24"/>
  <c r="Q117" i="24" l="1"/>
  <c r="R117" i="24" s="1"/>
  <c r="O116" i="24"/>
  <c r="P116" i="24" s="1"/>
  <c r="M117" i="24"/>
  <c r="N116" i="24"/>
  <c r="K117" i="24"/>
  <c r="L116" i="24"/>
  <c r="Q118" i="24" l="1"/>
  <c r="R118" i="24" s="1"/>
  <c r="O117" i="24"/>
  <c r="P117" i="24" s="1"/>
  <c r="N117" i="24"/>
  <c r="M118" i="24"/>
  <c r="K118" i="24"/>
  <c r="L117" i="24"/>
  <c r="Q119" i="24" l="1"/>
  <c r="R119" i="24" s="1"/>
  <c r="O118" i="24"/>
  <c r="P118" i="24" s="1"/>
  <c r="N118" i="24"/>
  <c r="M119" i="24"/>
  <c r="L118" i="24"/>
  <c r="K119" i="24"/>
  <c r="Q120" i="24" l="1"/>
  <c r="R120" i="24" s="1"/>
  <c r="O119" i="24"/>
  <c r="P119" i="24" s="1"/>
  <c r="M120" i="24"/>
  <c r="N119" i="24"/>
  <c r="L119" i="24"/>
  <c r="K120" i="24"/>
  <c r="Q121" i="24" l="1"/>
  <c r="R121" i="24" s="1"/>
  <c r="O120" i="24"/>
  <c r="P120" i="24" s="1"/>
  <c r="N120" i="24"/>
  <c r="M121" i="24"/>
  <c r="L120" i="24"/>
  <c r="K121" i="24"/>
  <c r="Q122" i="24" l="1"/>
  <c r="R122" i="24" s="1"/>
  <c r="O121" i="24"/>
  <c r="P121" i="24" s="1"/>
  <c r="N121" i="24"/>
  <c r="M122" i="24"/>
  <c r="L121" i="24"/>
  <c r="K122" i="24"/>
  <c r="Q123" i="24" l="1"/>
  <c r="R123" i="24" s="1"/>
  <c r="O122" i="24"/>
  <c r="P122" i="24" s="1"/>
  <c r="N122" i="24"/>
  <c r="M123" i="24"/>
  <c r="L122" i="24"/>
  <c r="K123" i="24"/>
  <c r="Q124" i="24" l="1"/>
  <c r="R124" i="24" s="1"/>
  <c r="O123" i="24"/>
  <c r="P123" i="24" s="1"/>
  <c r="M124" i="24"/>
  <c r="N123" i="24"/>
  <c r="K124" i="24"/>
  <c r="L123" i="24"/>
  <c r="Q125" i="24" l="1"/>
  <c r="R125" i="24" s="1"/>
  <c r="O124" i="24"/>
  <c r="P124" i="24" s="1"/>
  <c r="M125" i="24"/>
  <c r="N124" i="24"/>
  <c r="K125" i="24"/>
  <c r="L124" i="24"/>
  <c r="Q126" i="24" l="1"/>
  <c r="R126" i="24" s="1"/>
  <c r="O125" i="24"/>
  <c r="P125" i="24" s="1"/>
  <c r="M126" i="24"/>
  <c r="N125" i="24"/>
  <c r="K126" i="24"/>
  <c r="L125" i="24"/>
  <c r="Q127" i="24" l="1"/>
  <c r="R127" i="24" s="1"/>
  <c r="O126" i="24"/>
  <c r="P126" i="24" s="1"/>
  <c r="N126" i="24"/>
  <c r="M127" i="24"/>
  <c r="L126" i="24"/>
  <c r="K127" i="24"/>
  <c r="Q128" i="24" l="1"/>
  <c r="R128" i="24" s="1"/>
  <c r="O127" i="24"/>
  <c r="P127" i="24" s="1"/>
  <c r="N127" i="24"/>
  <c r="M128" i="24"/>
  <c r="L127" i="24"/>
  <c r="K128" i="24"/>
  <c r="Q129" i="24" l="1"/>
  <c r="R129" i="24" s="1"/>
  <c r="O128" i="24"/>
  <c r="P128" i="24" s="1"/>
  <c r="M129" i="24"/>
  <c r="N128" i="24"/>
  <c r="L128" i="24"/>
  <c r="K129" i="24"/>
  <c r="Q130" i="24" l="1"/>
  <c r="R130" i="24" s="1"/>
  <c r="O129" i="24"/>
  <c r="P129" i="24" s="1"/>
  <c r="N129" i="24"/>
  <c r="M130" i="24"/>
  <c r="L129" i="24"/>
  <c r="K130" i="24"/>
  <c r="Q131" i="24" l="1"/>
  <c r="R131" i="24" s="1"/>
  <c r="O130" i="24"/>
  <c r="P130" i="24" s="1"/>
  <c r="N130" i="24"/>
  <c r="M131" i="24"/>
  <c r="L130" i="24"/>
  <c r="K131" i="24"/>
  <c r="Q132" i="24" l="1"/>
  <c r="R132" i="24" s="1"/>
  <c r="O131" i="24"/>
  <c r="P131" i="24" s="1"/>
  <c r="N131" i="24"/>
  <c r="M132" i="24"/>
  <c r="K132" i="24"/>
  <c r="L131" i="24"/>
  <c r="Q133" i="24" l="1"/>
  <c r="R133" i="24" s="1"/>
  <c r="O132" i="24"/>
  <c r="P132" i="24" s="1"/>
  <c r="M133" i="24"/>
  <c r="N132" i="24"/>
  <c r="K133" i="24"/>
  <c r="L132" i="24"/>
  <c r="Q134" i="24" l="1"/>
  <c r="R134" i="24" s="1"/>
  <c r="O133" i="24"/>
  <c r="P133" i="24" s="1"/>
  <c r="M134" i="24"/>
  <c r="N133" i="24"/>
  <c r="K134" i="24"/>
  <c r="L133" i="24"/>
  <c r="Q135" i="24" l="1"/>
  <c r="R135" i="24" s="1"/>
  <c r="O134" i="24"/>
  <c r="P134" i="24" s="1"/>
  <c r="N134" i="24"/>
  <c r="M135" i="24"/>
  <c r="L134" i="24"/>
  <c r="K135" i="24"/>
  <c r="Q136" i="24" l="1"/>
  <c r="R136" i="24" s="1"/>
  <c r="O135" i="24"/>
  <c r="P135" i="24" s="1"/>
  <c r="N135" i="24"/>
  <c r="M136" i="24"/>
  <c r="L135" i="24"/>
  <c r="K136" i="24"/>
  <c r="Q137" i="24" l="1"/>
  <c r="R137" i="24" s="1"/>
  <c r="O136" i="24"/>
  <c r="P136" i="24" s="1"/>
  <c r="M137" i="24"/>
  <c r="N136" i="24"/>
  <c r="L136" i="24"/>
  <c r="K137" i="24"/>
  <c r="Q138" i="24" l="1"/>
  <c r="R138" i="24" s="1"/>
  <c r="O137" i="24"/>
  <c r="P137" i="24" s="1"/>
  <c r="N137" i="24"/>
  <c r="M138" i="24"/>
  <c r="L137" i="24"/>
  <c r="K138" i="24"/>
  <c r="Q139" i="24" l="1"/>
  <c r="R139" i="24" s="1"/>
  <c r="O138" i="24"/>
  <c r="P138" i="24" s="1"/>
  <c r="N138" i="24"/>
  <c r="M139" i="24"/>
  <c r="L138" i="24"/>
  <c r="K139" i="24"/>
  <c r="Q140" i="24" l="1"/>
  <c r="R140" i="24" s="1"/>
  <c r="O139" i="24"/>
  <c r="P139" i="24" s="1"/>
  <c r="M140" i="24"/>
  <c r="N139" i="24"/>
  <c r="K140" i="24"/>
  <c r="L139" i="24"/>
  <c r="Q141" i="24" l="1"/>
  <c r="R141" i="24" s="1"/>
  <c r="O140" i="24"/>
  <c r="P140" i="24" s="1"/>
  <c r="M141" i="24"/>
  <c r="N140" i="24"/>
  <c r="K141" i="24"/>
  <c r="L140" i="24"/>
  <c r="Q142" i="24" l="1"/>
  <c r="R142" i="24" s="1"/>
  <c r="O141" i="24"/>
  <c r="P141" i="24" s="1"/>
  <c r="M142" i="24"/>
  <c r="N141" i="24"/>
  <c r="K142" i="24"/>
  <c r="L141" i="24"/>
  <c r="Q143" i="24" l="1"/>
  <c r="R143" i="24" s="1"/>
  <c r="O142" i="24"/>
  <c r="P142" i="24" s="1"/>
  <c r="N142" i="24"/>
  <c r="M143" i="24"/>
  <c r="K143" i="24"/>
  <c r="L142" i="24"/>
  <c r="N143" i="24" l="1"/>
  <c r="N145" i="24" s="1"/>
  <c r="N147" i="24" s="1"/>
  <c r="D33" i="17" s="1"/>
  <c r="E33" i="17" s="1"/>
  <c r="M144" i="24"/>
  <c r="N144" i="24" s="1"/>
  <c r="Q144" i="24"/>
  <c r="R144" i="24" s="1"/>
  <c r="R145" i="24" s="1"/>
  <c r="R147" i="24" s="1"/>
  <c r="D35" i="17" s="1"/>
  <c r="E35" i="17" s="1"/>
  <c r="O143" i="24"/>
  <c r="P143" i="24" s="1"/>
  <c r="L143" i="24"/>
  <c r="K144" i="24"/>
  <c r="L144" i="24" s="1"/>
  <c r="L145" i="24" s="1"/>
  <c r="L147" i="24" s="1"/>
  <c r="D32" i="17" s="1"/>
  <c r="E32" i="17" s="1"/>
  <c r="O144" i="24" l="1"/>
  <c r="P144" i="24" s="1"/>
  <c r="P145" i="24" s="1"/>
  <c r="P147" i="24" s="1"/>
  <c r="D34" i="17" s="1"/>
  <c r="E34" i="17" s="1"/>
  <c r="E36" i="17" l="1"/>
  <c r="B13" i="18" l="1"/>
  <c r="B16" i="18" s="1"/>
  <c r="B17" i="18" s="1"/>
  <c r="B18" i="18" s="1"/>
  <c r="B30" i="18" l="1"/>
  <c r="B31" i="18" s="1"/>
  <c r="B19" i="18"/>
  <c r="B20" i="18" s="1"/>
  <c r="B32" i="18" l="1"/>
  <c r="B33" i="18" s="1"/>
  <c r="B21" i="18"/>
  <c r="B22" i="18" s="1"/>
  <c r="B36" i="18" l="1"/>
</calcChain>
</file>

<file path=xl/sharedStrings.xml><?xml version="1.0" encoding="utf-8"?>
<sst xmlns="http://schemas.openxmlformats.org/spreadsheetml/2006/main" count="3715" uniqueCount="1088">
  <si>
    <t>Unitats</t>
  </si>
  <si>
    <t>Total any 1 sense IVA</t>
  </si>
  <si>
    <t>Total mensual sense IVA</t>
  </si>
  <si>
    <t>Oficina tècnica</t>
  </si>
  <si>
    <t>A números 800/900</t>
  </si>
  <si>
    <t>Metropolitanes</t>
  </si>
  <si>
    <t>Internacionals</t>
  </si>
  <si>
    <t>Interprovincials</t>
  </si>
  <si>
    <t>Placa PRI addicional</t>
  </si>
  <si>
    <t>Placa BRI addicional</t>
  </si>
  <si>
    <t>El licitador haurà d'insertar els costos de la seva proposta en les caselles identificades en verd</t>
  </si>
  <si>
    <t>2.1. Costos proposta econòmica</t>
  </si>
  <si>
    <t>2.1.1. Costos fixos (Costos de infraestructures i serveis)</t>
  </si>
  <si>
    <t>Cost unitari alta repercutida (€/mes)</t>
  </si>
  <si>
    <t>Cost unitari manteniment (€/mes)</t>
  </si>
  <si>
    <t>Cost total (€/mes) (*) (**)</t>
  </si>
  <si>
    <t>2.1.2. Costos variables (Costos de tràfic)</t>
  </si>
  <si>
    <t>Tipus tràfic</t>
  </si>
  <si>
    <t>Trucades/mes</t>
  </si>
  <si>
    <t>Minuts/mes</t>
  </si>
  <si>
    <t>€/establiment</t>
  </si>
  <si>
    <t>€/minut</t>
  </si>
  <si>
    <t>Cost total (€/mes)</t>
  </si>
  <si>
    <t>A Serveis Avançats (A 901s)</t>
  </si>
  <si>
    <t>A Serveis Avançats (A 902s)</t>
  </si>
  <si>
    <t>Andorra</t>
  </si>
  <si>
    <t>Argentina</t>
  </si>
  <si>
    <t>Bolivia</t>
  </si>
  <si>
    <t>Brasil</t>
  </si>
  <si>
    <t>Costa Rica</t>
  </si>
  <si>
    <t>Cuba</t>
  </si>
  <si>
    <t>Georgia</t>
  </si>
  <si>
    <t>Irlanda</t>
  </si>
  <si>
    <t>Israel</t>
  </si>
  <si>
    <t>Noruega</t>
  </si>
  <si>
    <t>Portugal</t>
  </si>
  <si>
    <t>Senegal</t>
  </si>
  <si>
    <t>Albania</t>
  </si>
  <si>
    <t>Burkina Faso</t>
  </si>
  <si>
    <t>Dinamarca</t>
  </si>
  <si>
    <t>El Salvador</t>
  </si>
  <si>
    <t>Ghana</t>
  </si>
  <si>
    <t>Malta</t>
  </si>
  <si>
    <t>Nigeria</t>
  </si>
  <si>
    <t>Palestina</t>
  </si>
  <si>
    <t>Qatar</t>
  </si>
  <si>
    <t>Destinament</t>
  </si>
  <si>
    <t>Cost total (€/mes) (*)(**)(***)</t>
  </si>
  <si>
    <t>(*) A mòbils: L'Ajuntament podrà encaminar aquest tràfic a travès de l'operador de telefonia mòbil.</t>
  </si>
  <si>
    <t>(**) Internacionals: En la pestanya "ANNEX L1. Veu Fija-Desg.Intern." estan desglossats els països internacionals on els licitadors han d'indicar el preu de cada pais.</t>
  </si>
  <si>
    <t>(***) Cost total: El cost total per cada tipus de tràfic es calcula de la següent forma: [Trucades/mes x €/establiment] + [Minuts/mes x €/minut]</t>
  </si>
  <si>
    <t>Accés</t>
  </si>
  <si>
    <t>Cabal Total</t>
  </si>
  <si>
    <t>Cabal dades no prioritari</t>
  </si>
  <si>
    <t>Cabal dades prioritari</t>
  </si>
  <si>
    <t>Cabal Veu / Multimèdia</t>
  </si>
  <si>
    <t>Adreça</t>
  </si>
  <si>
    <t>Ampliació de cabal sobre accés MPLS / Ethernet existent - Ampliació de cabal de dades 1M (dades no prioritari) sobre enllaç Ethernet simètric existent</t>
  </si>
  <si>
    <t>Ampliació de cabal sobre accés MPLS / Ethernet existent - Ampliació de cabal de dades 1M (dades prioritari) sobre enllaç Ethernet simètric existent</t>
  </si>
  <si>
    <t>Ampliació de cabal sobre accés MPLS / Ethernet existent - Ampliació de cabal de dades 1M (veu/multimèdia) sobre enllaç Ethernet simètric existent</t>
  </si>
  <si>
    <t>Ampliació de cabal sobre accés MPLS / Ethernet existent - Ampliació de cabal de dades 10M (dades no prioritari) sobre enllaç Ethernet simètric existent</t>
  </si>
  <si>
    <t>Ampliació de cabal sobre accés MPLS / Ethernet existent - Ampliació de cabal de dades 10M (dades prioritari) sobre enllaç Ethernet simètric existent</t>
  </si>
  <si>
    <t>Ampliació de cabal sobre accés MPLS / Ethernet existent - Ampliació de cabal de dades 10M (veu/multimèdia) sobre enllaç Ethernet simètric existent</t>
  </si>
  <si>
    <t>Ampliació de cabal sobre accés MPLS / Ethernet existent - Ampliació de cabal de dades 100M (dades no prioritari) sobre enllaç Ethernet simètric existent</t>
  </si>
  <si>
    <t>Ampliació de cabal sobre accés MPLS / Ethernet existent - Ampliació de cabal de dades 100M (dades prioritari) sobre enllaç Ethernet simètric existent</t>
  </si>
  <si>
    <t>Ampliació de cabal sobre accés MPLS / Ethernet existent - Ampliació de cabal de dades 100M (veu/multimèdia) sobre enllaç Ethernet simètric existent</t>
  </si>
  <si>
    <t>P. Extensions analògiques (min. 8 ext.)</t>
  </si>
  <si>
    <t>P. extensions digitals (min. 8 ext.)</t>
  </si>
  <si>
    <t>P. Extensions IP. (min. 10 ext.)</t>
  </si>
  <si>
    <t>Gateway amb supervivència (centre &gt;350 usuaris)</t>
  </si>
  <si>
    <t>Gateway amb supervivència (centre 101-350 usuaris)</t>
  </si>
  <si>
    <t>Gateway amb supervivència (centre 51-100 usuaris)</t>
  </si>
  <si>
    <t>Gateway amb supervivència (centre 25-50 usuaris)</t>
  </si>
  <si>
    <t>Gateway amb supervivència (centre &lt;25 usuaris)</t>
  </si>
  <si>
    <t>Adaptador ATA - 2 ports</t>
  </si>
  <si>
    <t>VG - 4 ports</t>
  </si>
  <si>
    <t>VG - 24 ports</t>
  </si>
  <si>
    <t>Centre</t>
  </si>
  <si>
    <t>Centraleta</t>
  </si>
  <si>
    <t>ESCOLA FORT PIENC</t>
  </si>
  <si>
    <t>BIBLIOTECA FRANCESC CANDEL</t>
  </si>
  <si>
    <t>BIBLIOTECA MONTBAU</t>
  </si>
  <si>
    <t>CEIP ARC IRIS</t>
  </si>
  <si>
    <t>OXO</t>
  </si>
  <si>
    <t>BIBLIOTECA MERCE RODOREDA</t>
  </si>
  <si>
    <t>CASAL DE GENT GRAN NAVAS</t>
  </si>
  <si>
    <t>CEIP PARC CIUTADELLA</t>
  </si>
  <si>
    <t>BIBLIOTECA BARCELONETA - LA FRATERNITAT</t>
  </si>
  <si>
    <t>CENTRE CÍVIC CAN DEU</t>
  </si>
  <si>
    <t>CEIP PEGASO / POLIESPORTIU PEGASO</t>
  </si>
  <si>
    <t>SINDICATS AJUNTAMENT BARCELONA</t>
  </si>
  <si>
    <t>CEIP ESCOLA DEL MAR. PLANETARI M. CENTRE RECURSOS DE L'ESPAI</t>
  </si>
  <si>
    <t>BIBLIOTECA SOFIA BARAT</t>
  </si>
  <si>
    <t>BIBLIOTECA CAN MARINER</t>
  </si>
  <si>
    <t>CENTRE CASA ORLANDAI</t>
  </si>
  <si>
    <t>CENTRE CIVIC CASA GROGA</t>
  </si>
  <si>
    <t>CEIP CAN CARABASSA</t>
  </si>
  <si>
    <t>CENTRE CIVIC LA SAGRERA</t>
  </si>
  <si>
    <t>CENTRE CIVIC VILA FLORIDA</t>
  </si>
  <si>
    <t>CASAL DE GENT GRAN LA PALMERA</t>
  </si>
  <si>
    <t>PALAUET ALBENIZ</t>
  </si>
  <si>
    <t>CENTRE CÍVIC TON I GUIDA</t>
  </si>
  <si>
    <t>EFP LLUISA CURA</t>
  </si>
  <si>
    <t>ESCOLA IGNASI IGLESIAS</t>
  </si>
  <si>
    <t>BIBLIOTECA ZONA NORD</t>
  </si>
  <si>
    <t>BIBLIOTECA JOAN MIRO</t>
  </si>
  <si>
    <t>CENTRE CÍVIC CAN BASTÉ</t>
  </si>
  <si>
    <t>Cost (repercussió 12 mesos)</t>
  </si>
  <si>
    <t>Per complimentar el present model s'han de tenir present les consideracions detallades en el model de proposta especificat en el plec de prescripcions tècniques.</t>
  </si>
  <si>
    <t>Total any 2 (***) sense IVA</t>
  </si>
  <si>
    <t>Total any 3 (***) sense IVA</t>
  </si>
  <si>
    <t>2.1. Costos proposta econòmica (import de la proposta econòmica)</t>
  </si>
  <si>
    <t>Infraestructures i serveis - Serveis Veu Fixa (Annex L1. Veu Fixa)</t>
  </si>
  <si>
    <t>Unitats actuals</t>
  </si>
  <si>
    <t>Tipologia proposada (segons oferta tècnica presentada)</t>
  </si>
  <si>
    <t>Unitats proposades (segons oferta tècnica presentada)</t>
  </si>
  <si>
    <t>Els licitadors hauran de complimentar tant les tipologies, com les unitats de cada tipologia i els costos de cada tipologia. Els licitadors hauran d'assegurar que les unitats totals de cada tipus de servei són iguals a les unitats actuals.</t>
  </si>
  <si>
    <t>Completar "ANNEX L1. Prop.Serveis Veu Fixa"</t>
  </si>
  <si>
    <t>Canals Trunk IP</t>
  </si>
  <si>
    <t>Accés Primari (30canals) de contingència</t>
  </si>
  <si>
    <t>DDI Trunk IP</t>
  </si>
  <si>
    <t>Accés Primari (30canals) veu/mòbil</t>
  </si>
  <si>
    <t>DDI Primari XDSI</t>
  </si>
  <si>
    <t>Accés bàsic XDSI a centraleta</t>
  </si>
  <si>
    <t>Tipus 1</t>
  </si>
  <si>
    <t>Tipus 2</t>
  </si>
  <si>
    <t>Tipus 3</t>
  </si>
  <si>
    <t>Tipus 4</t>
  </si>
  <si>
    <t>…</t>
  </si>
  <si>
    <t>Línia accés bàsic XDSI Digital</t>
  </si>
  <si>
    <t>Total</t>
  </si>
  <si>
    <t>Línia analògica</t>
  </si>
  <si>
    <t>Línia analògica a centraleta</t>
  </si>
  <si>
    <t>DDI Bàsic XDSI</t>
  </si>
  <si>
    <t>A 807</t>
  </si>
  <si>
    <t>A 905</t>
  </si>
  <si>
    <t>A Fix</t>
  </si>
  <si>
    <t>Especial</t>
  </si>
  <si>
    <t>Intern a fix</t>
  </si>
  <si>
    <t>Servei Premium Tarificació Addicional</t>
  </si>
  <si>
    <t>Serveis Veu Fixa:</t>
  </si>
  <si>
    <t>(***) Total any 2 = Total any 1 + Increment del 5% en concepte de creixement vegetatiu. En l’oferta econòmica de l'any 2 i següent s’ha de considerar un creixement vegetatiu anual estimat del 5% respecte a l'any anterior.</t>
  </si>
  <si>
    <t>Bústia</t>
  </si>
  <si>
    <t>A mòbil Vodafone</t>
  </si>
  <si>
    <t>A mòbils (des de fix)</t>
  </si>
  <si>
    <t>Intern a mòbil</t>
  </si>
  <si>
    <t>A mòbil Telefónica</t>
  </si>
  <si>
    <t>A mòbil Orange</t>
  </si>
  <si>
    <t>A mòbil altres</t>
  </si>
  <si>
    <t>Retrucada</t>
  </si>
  <si>
    <t>Completar pestanya "ANNEX L1. Veu Fixa-Desglossament"</t>
  </si>
  <si>
    <t>Alemanya</t>
  </si>
  <si>
    <t>Bèlgica</t>
  </si>
  <si>
    <t>Camerun</t>
  </si>
  <si>
    <t>Colòmbia</t>
  </si>
  <si>
    <t>Corea Sud</t>
  </si>
  <si>
    <t>Costa Ivori</t>
  </si>
  <si>
    <t>Croàcia</t>
  </si>
  <si>
    <t>EAU</t>
  </si>
  <si>
    <t>EEUU</t>
  </si>
  <si>
    <t>Egipte</t>
  </si>
  <si>
    <t>Equador</t>
  </si>
  <si>
    <t>Eslovàquia</t>
  </si>
  <si>
    <t>Filipines</t>
  </si>
  <si>
    <t>França</t>
  </si>
  <si>
    <t>Gabon</t>
  </si>
  <si>
    <t>Grècia</t>
  </si>
  <si>
    <t xml:space="preserve">Guinea </t>
  </si>
  <si>
    <t>Hondures</t>
  </si>
  <si>
    <t>Indonèsia</t>
  </si>
  <si>
    <t>Iraq</t>
  </si>
  <si>
    <t>Islàndia</t>
  </si>
  <si>
    <t>Itàlia</t>
  </si>
  <si>
    <t>Japó</t>
  </si>
  <si>
    <t>Kenia</t>
  </si>
  <si>
    <t>Líban</t>
  </si>
  <si>
    <t>Lituània</t>
  </si>
  <si>
    <t>Mali</t>
  </si>
  <si>
    <t>Marroc</t>
  </si>
  <si>
    <t>Mauritània</t>
  </si>
  <si>
    <t>Mèxic</t>
  </si>
  <si>
    <t>Moçambic</t>
  </si>
  <si>
    <t>Nicaragua</t>
  </si>
  <si>
    <t>Països Baixos</t>
  </si>
  <si>
    <t>Paraguai</t>
  </si>
  <si>
    <t>Peru</t>
  </si>
  <si>
    <t>Puerto Rico</t>
  </si>
  <si>
    <t>República Dominicana</t>
  </si>
  <si>
    <t>República Txeca</t>
  </si>
  <si>
    <t>Romania</t>
  </si>
  <si>
    <t>Sèrbia</t>
  </si>
  <si>
    <t>Sud-àfrica</t>
  </si>
  <si>
    <t>Suècia</t>
  </si>
  <si>
    <t>Suïssa</t>
  </si>
  <si>
    <t>Taiwan</t>
  </si>
  <si>
    <t>Tanzània</t>
  </si>
  <si>
    <t>Tunísia</t>
  </si>
  <si>
    <t>Turquia</t>
  </si>
  <si>
    <t>Ucraïna</t>
  </si>
  <si>
    <t>UK</t>
  </si>
  <si>
    <t>Uruguai</t>
  </si>
  <si>
    <t>Veneçuela</t>
  </si>
  <si>
    <t>Vietnam</t>
  </si>
  <si>
    <t>Xile</t>
  </si>
  <si>
    <t>Xina</t>
  </si>
  <si>
    <t>Zona Aplicació</t>
  </si>
  <si>
    <t>51x</t>
  </si>
  <si>
    <t>Atenció client</t>
  </si>
  <si>
    <t>Bombers</t>
  </si>
  <si>
    <t>Datàfon</t>
  </si>
  <si>
    <t>Guardia Civil</t>
  </si>
  <si>
    <t>Línia 70X</t>
  </si>
  <si>
    <t>Policia autonòmica</t>
  </si>
  <si>
    <t>Policia municipal</t>
  </si>
  <si>
    <t>Urgències</t>
  </si>
  <si>
    <t>Xarxa</t>
  </si>
  <si>
    <t>Servei</t>
  </si>
  <si>
    <t>Backup</t>
  </si>
  <si>
    <t>Tipus/Accés</t>
  </si>
  <si>
    <t>Cabal</t>
  </si>
  <si>
    <t>Equipament</t>
  </si>
  <si>
    <t>BANDA AMPLA</t>
  </si>
  <si>
    <t xml:space="preserve">ESCOLES BRESSOL </t>
  </si>
  <si>
    <t>C. de Roger de Llúria, 132, 08037 Barcelona</t>
  </si>
  <si>
    <t>NO</t>
  </si>
  <si>
    <t>FTTH/HFC mínim 100M/10M o xDSL 10% máxima velocitat (amb priorització tràfic veu)</t>
  </si>
  <si>
    <t>mínim 100M/10M o màxima velocitat disponible (amb priorització tràfic veu)</t>
  </si>
  <si>
    <t>Av. de Roma, 102, 08015 Barcelona</t>
  </si>
  <si>
    <t>C. de Guitard, 23, 08014 Barcelona</t>
  </si>
  <si>
    <t>Ctra. de Vallvidrera a les Planes, 56, 08017 Barcelona</t>
  </si>
  <si>
    <t>OPCIONAL</t>
  </si>
  <si>
    <t>Mínim FO 1G 100% simètrica garantizada</t>
  </si>
  <si>
    <t>Mínim com actual</t>
  </si>
  <si>
    <t>C. del Sots - Tinent Navarro, 08002 Barcelona</t>
  </si>
  <si>
    <t>FTTH/HFC mínim 100M/100M o FO 100M simètrica 100% garantitzada</t>
  </si>
  <si>
    <t>mínim 100M/100M (amb priorització tràfic veu)</t>
  </si>
  <si>
    <t>C. de la Conreria, 1, 08003 Barcelona</t>
  </si>
  <si>
    <t>Juan Ramon Jimenez, 4, BA CP08042</t>
  </si>
  <si>
    <t>CPD/SEU PRINCIPAL</t>
  </si>
  <si>
    <t>Barcelona(Pl. Sant Jaume ,)</t>
  </si>
  <si>
    <t>DIVERSIFICACIÓ ENTRE SEUS</t>
  </si>
  <si>
    <t>Mínim 700 + 200</t>
  </si>
  <si>
    <t>Av. Diagonal, 220, 08018 Barcelona</t>
  </si>
  <si>
    <t>Mínim 600 + 100</t>
  </si>
  <si>
    <t>Garcilaso, 23-27</t>
  </si>
  <si>
    <t>Mínim FO 100M 100% simètrica garantizada</t>
  </si>
  <si>
    <t>Av. Rasos de Peguera, 25, 08033 Barcelona</t>
  </si>
  <si>
    <t>Mínim FO 10M 100% simètrica garantizada</t>
  </si>
  <si>
    <t>Barcelona(Camelies , 36-38)</t>
  </si>
  <si>
    <t>Ctra. de Vallvidrera a Barcelona, 43, 08035 Barcelona</t>
  </si>
  <si>
    <t>C. de Benavent, 20, 08028 Barcelona</t>
  </si>
  <si>
    <t>Barcelona(Teide , 20)</t>
  </si>
  <si>
    <t>Barcelona(Germans Desvalls ,)</t>
  </si>
  <si>
    <t>Barcelona(Av. Cardenal Vidal i Barraquer , 30)</t>
  </si>
  <si>
    <t>Barcelona(Mare de Deu de la Salut , 87)</t>
  </si>
  <si>
    <t>Reis Catolics, 16, BA</t>
  </si>
  <si>
    <t>C. de la Foradada, 36, 08033 Barcelona</t>
  </si>
  <si>
    <t>C. de Badajoz, 168, 08018 Barcelona</t>
  </si>
  <si>
    <t>Travessera de les Corts, 88, 08028 Barcelona</t>
  </si>
  <si>
    <t>Av. del Bogatell, 17, 08005 Barcelona</t>
  </si>
  <si>
    <t>C. dels Templers, 14, 08002 Barcelona</t>
  </si>
  <si>
    <t>C. de la Marina, 351, 08025 Barcelona</t>
  </si>
  <si>
    <t>Av. de l'Estadi, 65, 08038 Barcelona</t>
  </si>
  <si>
    <t>C. del Sots - Tinent Navarro, 22, 08002 Barcelona</t>
  </si>
  <si>
    <t>Passeig de la Zona Franca, 116, 08038 Barcelona</t>
  </si>
  <si>
    <t>Barcelona(Av. Drassanes , 12)</t>
  </si>
  <si>
    <t>C. de Feliu i Codina, 20, 08031 Barcelona</t>
  </si>
  <si>
    <t>C. de Huelva, 36, 08020 Barcelona</t>
  </si>
  <si>
    <t>Barcelona(Sant Antoni Maria Claret , 64-78)</t>
  </si>
  <si>
    <t>C. de Martí Molins, 29, 08027 Barcelona</t>
  </si>
  <si>
    <t>Barcelona(Marina , 343)</t>
  </si>
  <si>
    <t>Angels, 3, BA</t>
  </si>
  <si>
    <t>C. de la Reina Amàlia, 33, 08001 Barcelona</t>
  </si>
  <si>
    <t>Barcelona(Mirallers , 1)</t>
  </si>
  <si>
    <t>Av. d'Icària, 145, 08005 Barcelona</t>
  </si>
  <si>
    <t>Barcelona(Gran Via de les Corts Catalanes , 111)</t>
  </si>
  <si>
    <t>Barcelona(Luz Casanova , 11)</t>
  </si>
  <si>
    <t>Pl. de Cirici Pellicer, 08034 Barcelona</t>
  </si>
  <si>
    <t>Barcelona(Mallorca , 425-433)</t>
  </si>
  <si>
    <t>C. d'Erasme de Janer, 6, 08001 Barcelona</t>
  </si>
  <si>
    <t>C. de las Navas de Tolosa, 310, 08027 Barcelona</t>
  </si>
  <si>
    <t>C. del Císter, 20, 08022 Barcelona</t>
  </si>
  <si>
    <t>C. Selva del Camp, 1, 08020 Barcelona</t>
  </si>
  <si>
    <t>Barcelona(Aldea , 15)</t>
  </si>
  <si>
    <t>Barcelona(Menorca , 27)</t>
  </si>
  <si>
    <t>C. d'Aragó, 2, 08015 Barcelona</t>
  </si>
  <si>
    <t>C. de Sicília, 321, 08025 Barcelona</t>
  </si>
  <si>
    <t>C. de Santa Coloma, 104, 08030 Barcelona</t>
  </si>
  <si>
    <t>Barcelona(Av. Miramar , 2)</t>
  </si>
  <si>
    <t>C. del Bisbe Caçador, 4, 08002 Barcelona</t>
  </si>
  <si>
    <t>C. de la Vall d'Hebron, 17, 08035 Barcelona</t>
  </si>
  <si>
    <t>Via Favència, 47, 08042 Barcelona</t>
  </si>
  <si>
    <t>C. Gran de Sant Andreu, 111, 08030 Barcelona</t>
  </si>
  <si>
    <t>Passeig de Torras i Bages, 135, 08030 Barcelona</t>
  </si>
  <si>
    <t>C. de Maignon, 15, 08024 Barcelona</t>
  </si>
  <si>
    <t>Av. Gran Via de les Corts Catalanes, 954, 08018 Barcelona</t>
  </si>
  <si>
    <t>Barcelona(Sant Pere Mes Baix , 88)</t>
  </si>
  <si>
    <t>C. del Telègraf, 88, 08041 Barcelona</t>
  </si>
  <si>
    <t>Barcelona(Ciutat , 9)</t>
  </si>
  <si>
    <t>SALVADOR SEGUI 13</t>
  </si>
  <si>
    <t>FTTH/HFC mínim 100M/10M o FO 100M simètrica 100% garantitzada</t>
  </si>
  <si>
    <t>mínim 100M/10M (amb priorització tràfic veu)</t>
  </si>
  <si>
    <t>C. de Jaén, 22, 08012 Barcelona</t>
  </si>
  <si>
    <t>C. del Portal Nou, 2, 08003 Barcelona</t>
  </si>
  <si>
    <t>Avinguda de Vallcarca, 229, 08023 Barcelona</t>
  </si>
  <si>
    <t>C. Comte d'Urgell, 145, 08036 Barcelona</t>
  </si>
  <si>
    <t>C. de Canet, 6, 08017 Barcelona</t>
  </si>
  <si>
    <t>C. dels Reis Catòlics, 31, 08017 Barcelona</t>
  </si>
  <si>
    <t>C. d'Evarist Arnús, 6, 08028 Barcelona</t>
  </si>
  <si>
    <t>Pl, d'Alfonso Comín, 15, 08022 Barcelona</t>
  </si>
  <si>
    <t>C. de Londres, 56, 08036 Barcelona</t>
  </si>
  <si>
    <t>C. de Neptú, 12, 08006 Barcelona</t>
  </si>
  <si>
    <t>C. de Santa Rosa, 7, 08012 Barcelona</t>
  </si>
  <si>
    <t>BACKUP VOIP</t>
  </si>
  <si>
    <t>Barcelona(Valencia , 344)</t>
  </si>
  <si>
    <t>FTTH/HFC o FO simètrica 100% garantida</t>
  </si>
  <si>
    <t>Seu itinerant</t>
  </si>
  <si>
    <t>DIAGONAL 220  3º (Itinerant )</t>
  </si>
  <si>
    <t>accés Mòbil 60 GB (3g)</t>
  </si>
  <si>
    <t xml:space="preserve">Mínim com actual </t>
  </si>
  <si>
    <t>Barcelona(Sant Oleguer , 6-8)</t>
  </si>
  <si>
    <t>MERCAT</t>
  </si>
  <si>
    <t>Plaça Poeta Bosca, 1, 08003 Barcelona</t>
  </si>
  <si>
    <t>C. Urgell 1</t>
  </si>
  <si>
    <t>Sant Medir, 7, BA CP08028</t>
  </si>
  <si>
    <t>Via Favència, 241, 08042 Barcelona</t>
  </si>
  <si>
    <t>Vergos, 2 BA</t>
  </si>
  <si>
    <t>Passeig de Sant Joan, 181, 08037 Barcelona</t>
  </si>
  <si>
    <t>Pl. de Joaquim Folguera, 08022 Barcelona</t>
  </si>
  <si>
    <t>C. de Verdi, 200, 08024 Barcelona</t>
  </si>
  <si>
    <t>c/ Àlaba, 138</t>
  </si>
  <si>
    <t>C. Menorca, 19, 08020 Barcelona</t>
  </si>
  <si>
    <t>Carrer d'Alí Bei, 105</t>
  </si>
  <si>
    <t>C. de Felip II, 120, 08027 Barcelona</t>
  </si>
  <si>
    <t>C. de Jaume Huguet, 38, 08019 Barcelona</t>
  </si>
  <si>
    <t>C. de los Castillejos, 158, 08013 Barcelona</t>
  </si>
  <si>
    <t>Santalo, 65</t>
  </si>
  <si>
    <t>C. del Llobregós, 149, 08032 Barcelona</t>
  </si>
  <si>
    <t>Pass. de Valldaura, 186, 08016 Barcelona</t>
  </si>
  <si>
    <t>Arago, 311, AS</t>
  </si>
  <si>
    <t>Pi i Margall, 73</t>
  </si>
  <si>
    <t>C. de la Llibertat, 27, 08012 Barcelona</t>
  </si>
  <si>
    <t>Pedrosa, 21, BA</t>
  </si>
  <si>
    <t>C/ Deià, 28-38</t>
  </si>
  <si>
    <t>Carretera del Carmel, 23  CP:08024</t>
  </si>
  <si>
    <t>Passeig Fabra i Puig 270 BA CP 08031</t>
  </si>
  <si>
    <t>Avinguda Marquès d'Argentera 8 BA 08003</t>
  </si>
  <si>
    <t>Carrer Viladomat 127</t>
  </si>
  <si>
    <t>Serveis Dades:</t>
  </si>
  <si>
    <t>Completar "ANNEX L1. Prop.Serveis Dades"</t>
  </si>
  <si>
    <t>Tipus Proposat</t>
  </si>
  <si>
    <t>Infraestructures i serveis - Serveis Dades (ANNEX L1. Xarxa Banda Ampla)</t>
  </si>
  <si>
    <t>Cada tipologia (serveis amb iguals característiques tècniques, independentment de la seva ubicació) haurà de disposar d'un preu mensual únic.</t>
  </si>
  <si>
    <t>Annex</t>
  </si>
  <si>
    <t>ANNEX L1. Xarxa Banda Ampla</t>
  </si>
  <si>
    <t>BANDA AMPLA - MERCAT</t>
  </si>
  <si>
    <t>BANDA AMPLA - Escola Bressol</t>
  </si>
  <si>
    <t>BANDA AMPLA - CPD/SEU PRINCIPAL</t>
  </si>
  <si>
    <t>FIBRA G-ETHERNET (700+0+150)</t>
  </si>
  <si>
    <t>FIBRA G-ETHERNET (600+0+50)</t>
  </si>
  <si>
    <t>accés FTTH-I 100M/100M (priorització veu) sense BU</t>
  </si>
  <si>
    <t>accés FTTH-I 100M/10M (priorització veu) sense BU</t>
  </si>
  <si>
    <t>accés FTTH-I 100M/10M (priorització veu) +BU 4G (60GB)</t>
  </si>
  <si>
    <t>accés HFC 100M/10M (priorització veu) sense BU</t>
  </si>
  <si>
    <t>iaccés xDSL+ 12M/1M (priorització veu) sense BU</t>
  </si>
  <si>
    <t>FTTH 120M/120M (priorització veu) sense BU</t>
  </si>
  <si>
    <t>accés FTTH-I 100M/10M (priorització veu) +BU 3G (5G)</t>
  </si>
  <si>
    <t>FIBRA G-ETHERNET (100+0+0)</t>
  </si>
  <si>
    <t>FO 100M (10+0+0)</t>
  </si>
  <si>
    <t>FO 100M (30+0+0)</t>
  </si>
  <si>
    <t>FO 100M (2+0+0)</t>
  </si>
  <si>
    <t>FO 100M (8+0+2)</t>
  </si>
  <si>
    <t>FO 100M (4+0+0)</t>
  </si>
  <si>
    <t>FO 10M (8+0+2)</t>
  </si>
  <si>
    <t>FO 10M (2+0+0)</t>
  </si>
  <si>
    <t>FO 10M (10+0+0)</t>
  </si>
  <si>
    <t>RE 10M (8+0+2)</t>
  </si>
  <si>
    <t>FO 4M (2+0+2)</t>
  </si>
  <si>
    <t>BANDA AMPLA - BANDA AMPLA</t>
  </si>
  <si>
    <t>MANTENIDORS</t>
  </si>
  <si>
    <t>Escales</t>
  </si>
  <si>
    <t>C. d'Ausona, 50, 08033 Barcelona</t>
  </si>
  <si>
    <t>iaccés ADSL 3M/320K (sense priorització veu)+BU 3G</t>
  </si>
  <si>
    <t>FTTH/HFC o xDSL 10% (sense priorització tràfic veu)</t>
  </si>
  <si>
    <t>Mínim com actual (sense priorització tràfic veu)</t>
  </si>
  <si>
    <t>Ascensor</t>
  </si>
  <si>
    <t>C. de Canfranc, 08031 Barcelona</t>
  </si>
  <si>
    <t>iaccés ADSL 8M/640K (sense priorització veu)+BU 3G</t>
  </si>
  <si>
    <t xml:space="preserve">FITONS </t>
  </si>
  <si>
    <t>C. de l'Encarnació, 34, 08012 Barcelona</t>
  </si>
  <si>
    <t>C. de Joan Massana, 08003 Barcelona</t>
  </si>
  <si>
    <t>iaccés xDSL+ 12M/1M (sense priorització veu)+BU 3G</t>
  </si>
  <si>
    <t>C. Major de Sarrià, 08017 Barcelona</t>
  </si>
  <si>
    <t>ESCUDELLERS - LA Rbla.</t>
  </si>
  <si>
    <t>FRANCESC CAMBÓ - GRAL. ÁLVAREZ DE CASTRO.</t>
  </si>
  <si>
    <t>C. de la Lluna, 08001 Barcelona</t>
  </si>
  <si>
    <t>C. de la Llibreteria, 08002 Barcelona</t>
  </si>
  <si>
    <t>Ronda de Sant Pau, Barcelona</t>
  </si>
  <si>
    <t>C. de l'Espaseria, 08003 Barcelona</t>
  </si>
  <si>
    <t>Av. Rasos de Peguera, 72, 08033 Barcelona</t>
  </si>
  <si>
    <t>C. de Margarit, 15, 08004 Barcelona</t>
  </si>
  <si>
    <t>C. de Badia, 7, 08012 Barcelona</t>
  </si>
  <si>
    <t>C. de l'Amistat, 08005 Barcelona</t>
  </si>
  <si>
    <t>C. de l'Hortal, 1, 08032 Barcelona</t>
  </si>
  <si>
    <t>C. de Castanys, 29, 08005 Barcelona</t>
  </si>
  <si>
    <t>C. dels Agudells, 2, 08032 Barcelona</t>
  </si>
  <si>
    <t>Rbla. del Poblenou, 104, 08005 Barcelona</t>
  </si>
  <si>
    <t>C. de Marià Aguiló, 135, 08005 Barcelona</t>
  </si>
  <si>
    <t>iaccés xDSL 6.000/500 kbps (sense priorització veu)+BU 3G</t>
  </si>
  <si>
    <t>C. de la Manxa, 08032 Barcelona</t>
  </si>
  <si>
    <t>C. de la Mina de la Ciutat, 1, 08042 Barcelona</t>
  </si>
  <si>
    <t>C. de Roma, 1, 08023 Barcelona</t>
  </si>
  <si>
    <t>C. de la Murtra, 75, 08032 Barcelona</t>
  </si>
  <si>
    <t>C. de Santa Gemma, 1, 08035 Barcelona</t>
  </si>
  <si>
    <t>C. de Nàpols, 44, 08914 Santa Coloma de Gramenet, Barcelona</t>
  </si>
  <si>
    <t>C. d'Almassora, 1, 08033 Barcelona</t>
  </si>
  <si>
    <t>C. Vinya Llarga, 2, 08033 Barcelona</t>
  </si>
  <si>
    <t>Rbla. del Poblenou, 22, 08005 Barcelona</t>
  </si>
  <si>
    <t>Rbla. del Poblenou, 32, 08005 Barcelona</t>
  </si>
  <si>
    <t>Rbla. del Poblenou, 21, 08005 Barcelona</t>
  </si>
  <si>
    <t>C. de la Princesa, 51, 08003 Barcelona</t>
  </si>
  <si>
    <t>SANT PERE MES BAIX 31</t>
  </si>
  <si>
    <t>C. d'Aragó, 606, 08018 Barcelona</t>
  </si>
  <si>
    <t>C. del Clot, 44, 08018 Barcelona</t>
  </si>
  <si>
    <t>C. de Santa Madrona, 36, 08001 Barcelona</t>
  </si>
  <si>
    <t>C. del Portal Nou, 62, 08003 Barcelona</t>
  </si>
  <si>
    <t>Calle Passatge de Tossa, Lisboa 12 Barcelona</t>
  </si>
  <si>
    <t>C. de Colomines, 3, 08003 Barcelona</t>
  </si>
  <si>
    <t>C. d'Ortigosa, 61, 08003 Barcelona</t>
  </si>
  <si>
    <t>C. de Federico García Lorca, 1, 08042 Barcelona</t>
  </si>
  <si>
    <t>Rbla. del Poblenou, 57, 08005 Barcelona</t>
  </si>
  <si>
    <t>Rbla. del Poblenou, 75, 08005 Barcelona</t>
  </si>
  <si>
    <t>C. de Miguel Hernández, 1, 08042 Barcelona</t>
  </si>
  <si>
    <t>C. de Marià Aguiló, 45, 08005 Barcelona</t>
  </si>
  <si>
    <t>MARMELLA 13</t>
  </si>
  <si>
    <t>C. de Lluís el Piadós, 2, 08003 Barcelona</t>
  </si>
  <si>
    <t>Ctra. del Carmel, 62, 08024 Barcelona</t>
  </si>
  <si>
    <t>La Rbla., 20, 08002 Barcelona</t>
  </si>
  <si>
    <t>C. del Roser, 39, 08004 Barcelona</t>
  </si>
  <si>
    <t>C. de la Gran Vista, 29, 08032 Barcelona</t>
  </si>
  <si>
    <t>C. d'Aiguablava, 47, 08042 Barcelona</t>
  </si>
  <si>
    <t>C. d'Amílcar, Barcelona</t>
  </si>
  <si>
    <t>C. de Vila-seca, 34, 08031 Barcelona</t>
  </si>
  <si>
    <t>C. de Blesa, 47, 08004 Barcelona</t>
  </si>
  <si>
    <t>C. de Salvà, 38, 08004 Barcelona</t>
  </si>
  <si>
    <t>C. de la Reina Amàlia, 1, 08001 Barcelona</t>
  </si>
  <si>
    <t>C. de Montserrat, 17, 08001 Barcelona</t>
  </si>
  <si>
    <t>Pl. de Sant Jaume, 2, 08002 Barcelona</t>
  </si>
  <si>
    <t>C. de Malats, 17, 08030 Barcelona</t>
  </si>
  <si>
    <t>C. de Viladrosa, 134, 08042 Barcelona</t>
  </si>
  <si>
    <t>C. de Pablo Iglesias, 19, 08016 Barcelona</t>
  </si>
  <si>
    <t>C. dels Nou Pins, 34, 08016 Barcelona</t>
  </si>
  <si>
    <t>C. del Joncar, 15, 08005 Barcelona</t>
  </si>
  <si>
    <t>accés Mòbil 60 GB</t>
  </si>
  <si>
    <t>C. de la Perla, 08012 Barcelona</t>
  </si>
  <si>
    <t>C. de Valldonzella, 3, 08001 Barcelona</t>
  </si>
  <si>
    <t>C. de Móra la Nova, 08023 Barcelona</t>
  </si>
  <si>
    <t>C. de Blasco de Garay, 49, 08004 Barcelona</t>
  </si>
  <si>
    <t>Rbla. del Poblenou, 46, 08005 Barcelona</t>
  </si>
  <si>
    <t>C. de Llull, 214, 08005 Barcelona</t>
  </si>
  <si>
    <t>C. de Pallars, 249, 08005 Barcelona</t>
  </si>
  <si>
    <t>Rbla. del Poblenou, 86, 08005 Barcelona</t>
  </si>
  <si>
    <t>C. de la Mare de Déu de Port, 167, 08038 Barcelona</t>
  </si>
  <si>
    <t>C. de Jaume Puigvert, 1, 08024 Barcelona</t>
  </si>
  <si>
    <t>Rbla. del Poblenou, 08005 Barcelona</t>
  </si>
  <si>
    <t>Rbla. del Poblenou, 98, 08005 Barcelona</t>
  </si>
  <si>
    <t>Rbla. del Poblenou, 113, 08005 Barcelona</t>
  </si>
  <si>
    <t>Rbla. del Poblenou, 64, 08005 Barcelona</t>
  </si>
  <si>
    <t>Pl. de Raimon Casellas, 08024 Barcelona</t>
  </si>
  <si>
    <t>C. de Buenaventura Durruti, 1, 08038 Barcelona</t>
  </si>
  <si>
    <t>C. de Claudi Sabadell, 1, 08023 Barcelona</t>
  </si>
  <si>
    <t>C. del Gòlgota, 5, 08023 Barcelona</t>
  </si>
  <si>
    <t>C. de l'Alguer, 08032 Barcelona</t>
  </si>
  <si>
    <t>C. Cerdà, 08030 Barcelona</t>
  </si>
  <si>
    <t>C. de Sant Dalmir, 1, 08032 Barcelona</t>
  </si>
  <si>
    <t>C. de Feijóo, 1, 08032 Barcelona</t>
  </si>
  <si>
    <t>Av. Rasos de Peguera, 08033 Barcelona</t>
  </si>
  <si>
    <t>C. del Beat Almató, 08023 Barcelona</t>
  </si>
  <si>
    <t>C. de Vallcivera, 08033 Barcelona</t>
  </si>
  <si>
    <t>C. del Pare Mariana, 08035 Barcelona</t>
  </si>
  <si>
    <t>C. de l'Alguer, 95, 08032 Barcelona</t>
  </si>
  <si>
    <t>C. d'Aiguablava, 93, 08033 Barcelona</t>
  </si>
  <si>
    <t>Av. del Santuari de Sant Josep de la Muntanya, 39, 08024 Barcelona</t>
  </si>
  <si>
    <t>C. de la Poesia, 08035 Barcelona</t>
  </si>
  <si>
    <t>C. de Jaume Cabrera, 08023 Barcelona</t>
  </si>
  <si>
    <t>Paseig de la Vall d'Hebrón, 08035 Barcelona</t>
  </si>
  <si>
    <t>C. de Costabona, 17, 08033 Barcelona</t>
  </si>
  <si>
    <t>C. de Tamariu, 12, 08033 Barcelona</t>
  </si>
  <si>
    <t>BARCELONA REIS CATOLICS 1</t>
  </si>
  <si>
    <t>C. de Valldonzella, 13, 08001 Barcelona</t>
  </si>
  <si>
    <t>PUENTE DE VALLBONA 1</t>
  </si>
  <si>
    <t>accés Mòbil 1 GB</t>
  </si>
  <si>
    <t>PUENTE DE VALLBONA 2</t>
  </si>
  <si>
    <t>PUENTE DE VALLBONA 3</t>
  </si>
  <si>
    <t>C. de Juan de Mena, 2, 08035 Barcelona</t>
  </si>
  <si>
    <t>Av. de Can Domènech, 08193 Cerdanyola del Vallès, Barcelona</t>
  </si>
  <si>
    <t>Rbla. de Solanes, 29, 08940 Cornellà de Llobregat, Barcelona</t>
  </si>
  <si>
    <t>accés FTTH-I 50M/50M+BU 3G (sense priorització veu)</t>
  </si>
  <si>
    <t>C. del Poeta Cabanyes, 34, 08004 Barcelona</t>
  </si>
  <si>
    <t>C. Antic de Sant Joan, 14, 08003 Barcelona</t>
  </si>
  <si>
    <t>C. de Blai, 29, 08004 Barcelona</t>
  </si>
  <si>
    <t>Calle Devallada dels gallecs, sn. - 08032 Barcelona</t>
  </si>
  <si>
    <t>Mare de Déu dels Àngels s/n CP 08027</t>
  </si>
  <si>
    <t>ANNEX L1. Fitons,Esc,Asc,Mant.</t>
  </si>
  <si>
    <t>Infraestructures i serveis - Serveis Dades (ANNEX L1. Fitons,Esc,Asc,Mant.)</t>
  </si>
  <si>
    <t>FITONS</t>
  </si>
  <si>
    <t>Antonio Machado, 10, BA</t>
  </si>
  <si>
    <t>Costabona, 4, BA</t>
  </si>
  <si>
    <t>Teodor Llorente, 10</t>
  </si>
  <si>
    <t>Barcelona(La Rambla , 91)</t>
  </si>
  <si>
    <t>Passeig de la Zona Franca, 178</t>
  </si>
  <si>
    <t>C. de Padilla, 255, 08013 Barcelona</t>
  </si>
  <si>
    <t>Passeig de la Vall d'Hebron 130-134</t>
  </si>
  <si>
    <t>Travessera de les Corts, 215</t>
  </si>
  <si>
    <t>Sant Adria, 21 / Otger</t>
  </si>
  <si>
    <t>Puigcerda, 206-212</t>
  </si>
  <si>
    <t>Av. de Francesc Cambó, 16, 08003 Barcelona</t>
  </si>
  <si>
    <t>Pass. de la Reina Elisenda de Montcada, 8, 08034 Barcelona</t>
  </si>
  <si>
    <t>C. Sant Adrià, 168, 08030 Barcelona</t>
  </si>
  <si>
    <t>Pl. del Mercat, 26, 08018 Barcelona</t>
  </si>
  <si>
    <t>Carrer de Mallorca, 133, 08036 Barcelona</t>
  </si>
  <si>
    <t>Unio, 25 BA</t>
  </si>
  <si>
    <t>Tajo, 75</t>
  </si>
  <si>
    <t>Creu Coberta, 93</t>
  </si>
  <si>
    <t>Om, 11</t>
  </si>
  <si>
    <t>Bernat Bransi, 3, BA</t>
  </si>
  <si>
    <t>Perafita, 48, BA</t>
  </si>
  <si>
    <t>Carrer Aurora 24</t>
  </si>
  <si>
    <t>BARCELONA AGRAMUNT 21</t>
  </si>
  <si>
    <t>Vallespir, 196</t>
  </si>
  <si>
    <t>Marina, 354</t>
  </si>
  <si>
    <t>Font Florida, 93</t>
  </si>
  <si>
    <t>Quito, 2 BA</t>
  </si>
  <si>
    <t>Carrer de Sant Antoni Maria Claret, 358, 08041 Barcelona</t>
  </si>
  <si>
    <t>BARCELONA TRAV. CORTS 92</t>
  </si>
  <si>
    <t>Carrer Major de Can Caralleu, 1</t>
  </si>
  <si>
    <t>Av Rio de Janeiro, 16</t>
  </si>
  <si>
    <t>C. dels Àngels, 1, 08001 Barcelona</t>
  </si>
  <si>
    <t>Carabassa, 8, BA</t>
  </si>
  <si>
    <t>Mossen Josep Bundo, 6</t>
  </si>
  <si>
    <t>Andrade, 9</t>
  </si>
  <si>
    <t>Alaba, 37</t>
  </si>
  <si>
    <t>Mare de Deu de Port, 179, BA</t>
  </si>
  <si>
    <t>Av Meridiana, 573</t>
  </si>
  <si>
    <t>Carrer de Concepción Arenal, 145, 08027 Barcelona</t>
  </si>
  <si>
    <t>Josep Pla, 49</t>
  </si>
  <si>
    <t>Peru, 271</t>
  </si>
  <si>
    <t>Peru, 139</t>
  </si>
  <si>
    <t>Plati, 8</t>
  </si>
  <si>
    <t>Nicaragua, 45</t>
  </si>
  <si>
    <t>Cami Can Mora, 13</t>
  </si>
  <si>
    <t>Rambla Prim, 215</t>
  </si>
  <si>
    <t>Malats, 45</t>
  </si>
  <si>
    <t>Portugal, 60</t>
  </si>
  <si>
    <t>Marmella, 13</t>
  </si>
  <si>
    <t>Alcantara, 22</t>
  </si>
  <si>
    <t>Carrer de Palafrugell, 4, 08033 Barcelona</t>
  </si>
  <si>
    <t>Pl Fort Pienc, 5</t>
  </si>
  <si>
    <t>Miguel Hernandez, 20, BA</t>
  </si>
  <si>
    <t>Plaça de Julio González, 14, 08005 Barcelona</t>
  </si>
  <si>
    <t>Navas de Tolosa, 310-312</t>
  </si>
  <si>
    <t>Manso, 28 bis</t>
  </si>
  <si>
    <t>C/Cartagena, 159</t>
  </si>
  <si>
    <t>Travessera de Dalt, 96</t>
  </si>
  <si>
    <t>Selva de Mar, 213-215</t>
  </si>
  <si>
    <t>Fluvia, 253</t>
  </si>
  <si>
    <t>Segons Jocs Mediterranis, 2</t>
  </si>
  <si>
    <t>Maignon, 2</t>
  </si>
  <si>
    <t>Teodor Llorente 14</t>
  </si>
  <si>
    <t>C. d'Olzinelles, 73, 08014 Barcelona</t>
  </si>
  <si>
    <t>Costa Rica, 22</t>
  </si>
  <si>
    <t>Pg. Torras i Bages, 108</t>
  </si>
  <si>
    <t>Lope de Vega 78</t>
  </si>
  <si>
    <t>Hernan Cortes, 2 BA</t>
  </si>
  <si>
    <t>Napols, 244</t>
  </si>
  <si>
    <t>Parellada, 5</t>
  </si>
  <si>
    <t>Gran de Gracia, 123</t>
  </si>
  <si>
    <t>Andrea Doria, 40, BA</t>
  </si>
  <si>
    <t>Carmen Amaya, 2-4</t>
  </si>
  <si>
    <t>Sant Feliu de Codines, 4</t>
  </si>
  <si>
    <t>Josep Miret, 22, BA</t>
  </si>
  <si>
    <t>Llull, 163</t>
  </si>
  <si>
    <t>Carrer d'Hipàtia d'Alexandria, 5, 08035 Barcelona</t>
  </si>
  <si>
    <t>Artesania, 39</t>
  </si>
  <si>
    <t>Jorge Manrique, 12</t>
  </si>
  <si>
    <t>Augusto Cesar Sandino, 9, BA</t>
  </si>
  <si>
    <t>Noguera Pallaresa, 32</t>
  </si>
  <si>
    <t>Harmonia, 37, BA</t>
  </si>
  <si>
    <t>Rectoria, 27, BA</t>
  </si>
  <si>
    <t>Pg Santa Eulalia, 18</t>
  </si>
  <si>
    <t>Garcilaso, 232</t>
  </si>
  <si>
    <t>Concili de Trento, 249</t>
  </si>
  <si>
    <t>Marina, 347</t>
  </si>
  <si>
    <t>Santa Elena, 4</t>
  </si>
  <si>
    <t>Genova, 2, BA</t>
  </si>
  <si>
    <t>C. Ignasi Agustí, 4, 08042 Barcelona</t>
  </si>
  <si>
    <t>Pass. de l'Exposició, 1, 08004 Barcelona</t>
  </si>
  <si>
    <t>Pedrera del Mussol, 12, BA</t>
  </si>
  <si>
    <t>Muntadas, 1</t>
  </si>
  <si>
    <t>Carrer del Degà Bahí, 88, 08026 Barcelona</t>
  </si>
  <si>
    <t>Nou Barris, 12</t>
  </si>
  <si>
    <t>C. d'En Mònec, 2, 08003 Barcelona</t>
  </si>
  <si>
    <t>C. Nazaret, 83</t>
  </si>
  <si>
    <t>Descans, 8</t>
  </si>
  <si>
    <t>Fosca, 12</t>
  </si>
  <si>
    <t>Llobregos, 109, BA</t>
  </si>
  <si>
    <t>Aneto, 15</t>
  </si>
  <si>
    <t>Pg Valldaura, 18 interior</t>
  </si>
  <si>
    <t>Panta de Tremp, 66, BA</t>
  </si>
  <si>
    <t>C Francesc Pedra, 1*3</t>
  </si>
  <si>
    <t>Carrer de Joaquim Valls, 10, 08016 Barcelona</t>
  </si>
  <si>
    <t>ANNEX L1. Nouscentres EBMercats</t>
  </si>
  <si>
    <t>NOU</t>
  </si>
  <si>
    <t>Infraestructures i serveis - Serveis Dades (ANNEX L1. Nouscentres EBMercats)</t>
  </si>
  <si>
    <t>Tipus Actual - RESUM</t>
  </si>
  <si>
    <t>Cost unitari INFRAESTRUCTURA (€/mes)</t>
  </si>
  <si>
    <t>2.1.1. Costos fixos (Costos de sistemes)</t>
  </si>
  <si>
    <t>Cost unitari MANTENIMENT (€/mes)</t>
  </si>
  <si>
    <t xml:space="preserve">Extensions </t>
  </si>
  <si>
    <t>XCV (Sistema veu (actual Alcatel)):</t>
  </si>
  <si>
    <t>XCV (Sistema veu (actual Alcatel)) - (Annex II)</t>
  </si>
  <si>
    <t>Completar "ANNEX L1. Sistemes, CCUU,Video"</t>
  </si>
  <si>
    <t>XnCV (veu):</t>
  </si>
  <si>
    <t>XnCV (veu): - Annex III</t>
  </si>
  <si>
    <t>Terminals Digitals connectats</t>
  </si>
  <si>
    <t>Terminals IP 4018 connectats</t>
  </si>
  <si>
    <t>Terminals IP 4038 connectats</t>
  </si>
  <si>
    <t>Terminal DECT</t>
  </si>
  <si>
    <t>Total Extensions</t>
  </si>
  <si>
    <t>Solució proposada (tipus de sistema, etc.).</t>
  </si>
  <si>
    <t>Terminals</t>
  </si>
  <si>
    <t>Gran Via de les Corts Catalanes, 491, 08015 Barcelona</t>
  </si>
  <si>
    <t>Centre Civic Annex Golferichs</t>
  </si>
  <si>
    <t>C. de l'Estadella, 64, 08030 Barcelona</t>
  </si>
  <si>
    <t>CSS Franja Besos "BON PASTOR"</t>
  </si>
  <si>
    <t>Av. de Francesc Cambó, 17, 08003 Barcelona</t>
  </si>
  <si>
    <t>Avinyo, 15, BA</t>
  </si>
  <si>
    <t>Sede de Ciudades y Gob. Locales Unidos //  COFEB</t>
  </si>
  <si>
    <t>OXO - Centraleta compartida</t>
  </si>
  <si>
    <t>Sede de Ciudades y Gob. Locales Unidos //  METROPOLIS</t>
  </si>
  <si>
    <t>Sede de Ciudades y Gob. Locales Unidos // CIUDADES EDUCADORAS</t>
  </si>
  <si>
    <t>Pl. del Teatro, 08002 Barcelona</t>
  </si>
  <si>
    <t>Biblioteca Andreu Nin Rambl.Sta.Monica</t>
  </si>
  <si>
    <t>C. de l'Hospital, 56, 08001 Barcelona</t>
  </si>
  <si>
    <t>Biblioteca Santa Pau</t>
  </si>
  <si>
    <t>Via Favència, 217, 08042 Barcelona</t>
  </si>
  <si>
    <t>Centro Civico Via Favencia</t>
  </si>
  <si>
    <t>Pl. de Lesseps, 20, 08023 Barcelona</t>
  </si>
  <si>
    <t>Biblioteca Jaume Fuster</t>
  </si>
  <si>
    <t>C. Gran de Gràcia, 190, 08012 Barcelona</t>
  </si>
  <si>
    <t>Distrito Gracia, CIAJ</t>
  </si>
  <si>
    <t>C. de Sant Oleguer, 6, 08001 Barcelona</t>
  </si>
  <si>
    <t>CIAJ-Centre Informació i Assessorament per a Joves</t>
  </si>
  <si>
    <t>C. de la Lleialtat, 3, 08001 Barcelona</t>
  </si>
  <si>
    <t>Casal d'avis Folch i Torres</t>
  </si>
  <si>
    <t>Pl. d'Àngel Pestaña, 08016 Barcelona</t>
  </si>
  <si>
    <t>Casal de Barri Prosperitat</t>
  </si>
  <si>
    <t>Biblioteca Urgell - Esquerra Eixample</t>
  </si>
  <si>
    <t>CSS Urgell</t>
  </si>
  <si>
    <t>Pass. de la Vall d'Hebron, 65, 08035 Barcelona</t>
  </si>
  <si>
    <t>Biblioteca Penitents</t>
  </si>
  <si>
    <t>Ronda de la Guineueta Vella, 34, 08042 Barcelona</t>
  </si>
  <si>
    <t>Biblioteca Canyelles</t>
  </si>
  <si>
    <t>C. de Piferrer, 94, 08016 Barcelona</t>
  </si>
  <si>
    <t>Centre Civic Can Verdaguer</t>
  </si>
  <si>
    <t>Ctra. de l'Arrabassada, 250, 08035, Barcelona</t>
  </si>
  <si>
    <t>CAAC - Gossera Municipal</t>
  </si>
  <si>
    <t>C. de València, 302, 08009 Barcelona</t>
  </si>
  <si>
    <t>CC Casa Elizalde</t>
  </si>
  <si>
    <t>Parc del Forum, s/n, 08019 Barcelona</t>
  </si>
  <si>
    <t>Associació de Professionals de Circ de Catalunya</t>
  </si>
  <si>
    <t>Vilamari, 61, BA</t>
  </si>
  <si>
    <t>Pass. de Fabra i Puig, 274, 08031 Barcelona</t>
  </si>
  <si>
    <t>C. del Comandant Benítez, 6, 08028 Barcelona</t>
  </si>
  <si>
    <t>CC Joan Oliver Pere IV</t>
  </si>
  <si>
    <t>Av. d'Escolapi Càncer, 5, 08033 Barcelona</t>
  </si>
  <si>
    <t>Casal de Barri Torre Baró</t>
  </si>
  <si>
    <t>C. de Saragossa, 29, 08006 Barcelona</t>
  </si>
  <si>
    <t>Centre Cívic Vil.la Urània / BIMSA</t>
  </si>
  <si>
    <t>Ericsson</t>
  </si>
  <si>
    <t>Pl. de Carmen Laforet, 11, 08016 Barcelona</t>
  </si>
  <si>
    <t>BIBLIOTECA VILAPICINA TORRE LLOBETA</t>
  </si>
  <si>
    <t>Cost TOTAL MANTENIMENT (€/mes)</t>
  </si>
  <si>
    <t>Planta (actual Oficina Mòbil) - Extensió / Posició</t>
  </si>
  <si>
    <t>Planta (actual Oficina Mòbil) - Extensió / Posició +Capçalera</t>
  </si>
  <si>
    <t>Planta (actual Oficina Mòbil) - Extensió / Posició +Capçalera+efax</t>
  </si>
  <si>
    <t>Planta (actual Oficina Mòbil) - Extensió / Posició +Capçalera+Operadora Automàtica</t>
  </si>
  <si>
    <t>Completar pestanya "ANNEX L1.XnCV-Planta(ActualOficinaMòbil)"</t>
  </si>
  <si>
    <t>Completar pestanya "ANNEX L1.XnCV(Actual PlantaOXO)"</t>
  </si>
  <si>
    <t>NOM SEU</t>
  </si>
  <si>
    <t>ADREÇA</t>
  </si>
  <si>
    <t>Posició Oficina mòbil</t>
  </si>
  <si>
    <t>Posició Oficina mòbil+Capçalera</t>
  </si>
  <si>
    <t>Posició Oficina mòbil+Capçalera+efax</t>
  </si>
  <si>
    <t>Posició Oficina mòbil+Capçalera+Operadora Automàtica</t>
  </si>
  <si>
    <t xml:space="preserve">ESCOLA TORRENT D'EN MELIS </t>
  </si>
  <si>
    <t>C. de Varsòvia, 147, 08041 Barcelona</t>
  </si>
  <si>
    <t>Agència Ecologia Urbana</t>
  </si>
  <si>
    <t>Av. Drassanes 6 2n 1a</t>
  </si>
  <si>
    <t>Allotjaments temporals de Tànger</t>
  </si>
  <si>
    <t>APARTAMENTS TUTELATS PAU CASALS</t>
  </si>
  <si>
    <t>Associació de Veïns Can rectoret</t>
  </si>
  <si>
    <t>C. Via Lactia, 4</t>
  </si>
  <si>
    <t>Associació de Veïns Porta</t>
  </si>
  <si>
    <t>c. Estudiant SN Baixos</t>
  </si>
  <si>
    <t>AULA DE FORMACIO DE PERSONES ADULTES LES CORTS - CRISTALLERIES PLANELL</t>
  </si>
  <si>
    <t>Anglesola, 1, 001</t>
  </si>
  <si>
    <t>BARCELONA CUIDA</t>
  </si>
  <si>
    <t>Barcelona(Av. Marques d'Argentera , 22)</t>
  </si>
  <si>
    <t>Barcelona Serveis Salut / PAMEM</t>
  </si>
  <si>
    <t>Comte de Santa Clara, 8</t>
  </si>
  <si>
    <t>Horta, 46</t>
  </si>
  <si>
    <t>BIBLIOTECA DE VALLVIDRERA - JOSEP MIRACLE</t>
  </si>
  <si>
    <t>Reis Catolics , 16</t>
  </si>
  <si>
    <t xml:space="preserve">BIBLIOTECA EL CARMEL - BIBLIOTECA JUAN MARSE </t>
  </si>
  <si>
    <t>Murtra, 135</t>
  </si>
  <si>
    <t xml:space="preserve">BIBLIOTECA FORT PIENC </t>
  </si>
  <si>
    <t>Ribes, 10, BA</t>
  </si>
  <si>
    <t>Amnistia Internacional, 8</t>
  </si>
  <si>
    <t>Biblioteca Les Corts - Miquel Llongueras</t>
  </si>
  <si>
    <t>Travessera de les Corts, 58</t>
  </si>
  <si>
    <t>BIBLIOTECA LES CORTS MONTSERRAT ABELLÓ</t>
  </si>
  <si>
    <t>C. dels Comtes de Bell-Lloc, 198, 08014 Barcelona</t>
  </si>
  <si>
    <t>BIBLIOTECA MARINA - CLOTET</t>
  </si>
  <si>
    <t xml:space="preserve"> Camp del Ferro, 1-7</t>
  </si>
  <si>
    <t>Camelies, 76</t>
  </si>
  <si>
    <t>Arquitectura, 8</t>
  </si>
  <si>
    <t xml:space="preserve">BIBLIOTECA SANT ANTONI JOAN OLIVE </t>
  </si>
  <si>
    <t>Comte Borrell, 44</t>
  </si>
  <si>
    <t>Girona, 64-68</t>
  </si>
  <si>
    <t>Vallcivera, 3</t>
  </si>
  <si>
    <t>BIT Habitat</t>
  </si>
  <si>
    <t>C/Pere IV, 362</t>
  </si>
  <si>
    <t xml:space="preserve">CASA DE LES AIGUES </t>
  </si>
  <si>
    <t>Garbi, 2, BA</t>
  </si>
  <si>
    <t xml:space="preserve">CASAL CAN CASTELLO </t>
  </si>
  <si>
    <t>Castello, 1-7</t>
  </si>
  <si>
    <t>Casal de Barri Can Rectoret</t>
  </si>
  <si>
    <t>CASAL DE BARRI CONGRES-INDIANS</t>
  </si>
  <si>
    <t>Manigua, 25</t>
  </si>
  <si>
    <t>Casal de Barri Transformadors</t>
  </si>
  <si>
    <t>Carrer Ausies Marc, 60</t>
  </si>
  <si>
    <t>CASAL DE BARRI TRINITAT NOVA</t>
  </si>
  <si>
    <t>C. de Palamós, 90, 08016 Barcelona / Garbi, 5</t>
  </si>
  <si>
    <t>Casal de Gent Gran Bon Pastor</t>
  </si>
  <si>
    <t>Alfarràs, 30-38, 08030 Barcelona</t>
  </si>
  <si>
    <t>Casal de Gent Gran Josep Tarradellas</t>
  </si>
  <si>
    <t>Pl Caramelles, 3</t>
  </si>
  <si>
    <t>Olesa, 41, BA</t>
  </si>
  <si>
    <t>Capella, 14</t>
  </si>
  <si>
    <t>Casal de Gent Gran Sant Illdefons</t>
  </si>
  <si>
    <t>C. de Marià Cubí, 111, 08021 Barcelona</t>
  </si>
  <si>
    <t xml:space="preserve">Casal del Barri Torre Baro </t>
  </si>
  <si>
    <t>Casal Gent Gran Pedraforca</t>
  </si>
  <si>
    <t>Pedraforca, 20, BA</t>
  </si>
  <si>
    <t>Casal Infantil Trinitat Nova</t>
  </si>
  <si>
    <t>Vila-real, 7-9, 08033 Barcelona</t>
  </si>
  <si>
    <t>CASAL LLACUNA</t>
  </si>
  <si>
    <t>C/ Carrer Bolivía, 49</t>
  </si>
  <si>
    <t>Arc de Sant Marti, 70-78</t>
  </si>
  <si>
    <t xml:space="preserve">CEIP AURO   </t>
  </si>
  <si>
    <t xml:space="preserve"> Mallorca, 106              </t>
  </si>
  <si>
    <t>Llobregos, 17</t>
  </si>
  <si>
    <t>CEIP ESCOLA DE LA CONCEPCIO</t>
  </si>
  <si>
    <t>Bruc, 102, BA</t>
  </si>
  <si>
    <t>Genova, 12</t>
  </si>
  <si>
    <t>CEIP FERRAN SUNYER</t>
  </si>
  <si>
    <t xml:space="preserve"> Viladomat, 2-8</t>
  </si>
  <si>
    <t xml:space="preserve">CEIP JOVELLANOS </t>
  </si>
  <si>
    <t xml:space="preserve">Sardenya, 420          </t>
  </si>
  <si>
    <t>CEIP LA MAR BELLA</t>
  </si>
  <si>
    <t>BARCELONA SANT BERNAT CALBO 2</t>
  </si>
  <si>
    <t>Circumvalacio, 5</t>
  </si>
  <si>
    <t>Dublin, 5</t>
  </si>
  <si>
    <t xml:space="preserve">CEIP PIT ROIG </t>
  </si>
  <si>
    <t>Aguilar, 4</t>
  </si>
  <si>
    <t xml:space="preserve">CEIP PROSPERITAT - LUDOTECA LA GUINEU </t>
  </si>
  <si>
    <t>BARCELONA MOLI 57</t>
  </si>
  <si>
    <t>CEIP Ramon Llull</t>
  </si>
  <si>
    <t xml:space="preserve"> AV. Diagonal, 275</t>
  </si>
  <si>
    <t>Jaume Piquet, 23</t>
  </si>
  <si>
    <t>CENTRE CIVIC BON PASTOR</t>
  </si>
  <si>
    <t>Pl. Robert Gerhard , 3-5</t>
  </si>
  <si>
    <t>CENTRE CIVIC CAN BLAI / BIBLIOTECA POBLE-SEC - FRANCESC BOIX</t>
  </si>
  <si>
    <t>Blai, 34, 08004 Barcelona</t>
  </si>
  <si>
    <t>Plaça de la Concòrdia, 13. 08014 Barcelona</t>
  </si>
  <si>
    <t>Jorda, 27-29</t>
  </si>
  <si>
    <t>CENTRE CÍVIC CASA SAGNIER - CASAL DE JOVES CASA SAGNIER - PIJ SERRIA SANT GERVASI</t>
  </si>
  <si>
    <t>Brusi, 61</t>
  </si>
  <si>
    <t>Centre Cívic Casinet Hostafrancs</t>
  </si>
  <si>
    <t>Rector Triado,53</t>
  </si>
  <si>
    <t>CENTRE CIVIC COTXERES BORRELL</t>
  </si>
  <si>
    <t>Viladomat, 2, 001</t>
  </si>
  <si>
    <t>CENTRE CIVIC DRASSANES</t>
  </si>
  <si>
    <t>Nou de la Rambla, 43, BA</t>
  </si>
  <si>
    <t>CENTRE CIVIC FORT PIENC</t>
  </si>
  <si>
    <t>Pl. Fort Pienc , 4</t>
  </si>
  <si>
    <t>Centre Cívic Josep M. Trias i Peitx</t>
  </si>
  <si>
    <t>Riera Blanca, 1, BA</t>
  </si>
  <si>
    <t>CENTRE CIVIC L'ELECTRIC</t>
  </si>
  <si>
    <t>Ctra. Vallvidrera a Sant Cugat, 98, 08198 Sant Cugat del Vallès, Barcelona</t>
  </si>
  <si>
    <t>Centre Cívic Matas i Ramis</t>
  </si>
  <si>
    <t xml:space="preserve">CENTRE CIVIC SANT ANDREU </t>
  </si>
  <si>
    <t xml:space="preserve"> Romani, 6</t>
  </si>
  <si>
    <t>Centre Cívic Torre Llobeta</t>
  </si>
  <si>
    <t>Barcelona(Santa Fe , 2)</t>
  </si>
  <si>
    <t>CENTRE CIVIC TRINITAT VELLA</t>
  </si>
  <si>
    <t>CENTRE CIVIC VALLVIDRERA VAZQUEZ MONTALBAN</t>
  </si>
  <si>
    <t>Muntaner, 540</t>
  </si>
  <si>
    <t>CENTRE CIVIC ZONA NORD</t>
  </si>
  <si>
    <t>Vallcivera, 14</t>
  </si>
  <si>
    <t xml:space="preserve">CENTRE CULTURAL SAGRADA FAMILIA - CENTRE CIVIC SAGRADA FAMILIA </t>
  </si>
  <si>
    <t>Provença, 480, 002</t>
  </si>
  <si>
    <t>CENTRE DE SERVEIS SOCIALS CAMP D'EN GRASSOT</t>
  </si>
  <si>
    <t>Ca n'Alegre de d'Alt, 5 (C/Sant Lluís)</t>
  </si>
  <si>
    <t>CENTRE DE SERVEIS SOCIALS LES CORTS</t>
  </si>
  <si>
    <t>Barcelona(Can Bruixa , 7)</t>
  </si>
  <si>
    <t>CENTRE D'URGENCIES I EMERGENCIES SOCIALS DE BARCELONA (CUESB)</t>
  </si>
  <si>
    <t>Barcelona(Llacuna , 25)</t>
  </si>
  <si>
    <t>CENTRE EDUCATIU PONT DRAGÓ</t>
  </si>
  <si>
    <t>Gran de Sagrera, 179</t>
  </si>
  <si>
    <t>CENTRE OBERT SANT MARTI</t>
  </si>
  <si>
    <t>CENTRE PER A LA IGUALTAT I RECURSOS PER A LES DONES (CIRD)</t>
  </si>
  <si>
    <t>Centre Torre de les Aigües</t>
  </si>
  <si>
    <t>Plaça Ramon Alsina CP 08019</t>
  </si>
  <si>
    <t>CM VIL·LA JOANA</t>
  </si>
  <si>
    <t xml:space="preserve"> Major del Rectoret, 2 FINCA VILAJOANA</t>
  </si>
  <si>
    <t>CONSERVATORI DE MUSICA</t>
  </si>
  <si>
    <t xml:space="preserve"> Bruc, 102-112</t>
  </si>
  <si>
    <t xml:space="preserve">CP DOCTOR FERRAN I CLUA </t>
  </si>
  <si>
    <t>Manigua, 39, BA</t>
  </si>
  <si>
    <t>EBM Congrés-Indians</t>
  </si>
  <si>
    <t>C/Cardenal Tedeschini, 24</t>
  </si>
  <si>
    <t>EBM ENCANTS</t>
  </si>
  <si>
    <t>EBM Sant Genís</t>
  </si>
  <si>
    <t>Sant Antoni, 19</t>
  </si>
  <si>
    <t>EQUIPAMENT INTEGRAL NOU BARRIS</t>
  </si>
  <si>
    <t>C. de Marie Curie, 20, 08042 Barcelona</t>
  </si>
  <si>
    <t>Escola Anglesona</t>
  </si>
  <si>
    <t>Deu i Mata, 57, BA</t>
  </si>
  <si>
    <t>Escola Auditori</t>
  </si>
  <si>
    <t>C. Almogàvers 131-135</t>
  </si>
  <si>
    <t xml:space="preserve">ESCOLA BARRUFET </t>
  </si>
  <si>
    <t>Ptge Vapor Vell, 7</t>
  </si>
  <si>
    <t>Escola Cartagena</t>
  </si>
  <si>
    <t>Cartagena, 167</t>
  </si>
  <si>
    <t>Escola Costa i Llobera</t>
  </si>
  <si>
    <t>C. Capella de Can Caralleu s/n</t>
  </si>
  <si>
    <t>ESCOLA D'ADULTS FRANCESC LAYET - CFA FRANCESC LAYRET</t>
  </si>
  <si>
    <t>Sant Pere Mes Baix, 55, BA</t>
  </si>
  <si>
    <t>Escola Eixample 1</t>
  </si>
  <si>
    <t>Entença, 155</t>
  </si>
  <si>
    <t>Escola Eixample 2</t>
  </si>
  <si>
    <t>Roger de Flor, 217</t>
  </si>
  <si>
    <t>Ali Bei, 75, BA</t>
  </si>
  <si>
    <t>Escola Gràcia</t>
  </si>
  <si>
    <t xml:space="preserve"> Encarnació, 61</t>
  </si>
  <si>
    <t xml:space="preserve"> Torras i Bages, 108</t>
  </si>
  <si>
    <t>Escola La Maquinista 2</t>
  </si>
  <si>
    <t>C Sao Paulo, 1*9</t>
  </si>
  <si>
    <t xml:space="preserve">ESCOLA MALLORCA </t>
  </si>
  <si>
    <t>Londres, 64</t>
  </si>
  <si>
    <t>ESCOLA MARE DE DEU DE MONTSERRAT</t>
  </si>
  <si>
    <t>Natzaret, 83</t>
  </si>
  <si>
    <t xml:space="preserve">ESCOLA MITJANS AUDIOVISUALS </t>
  </si>
  <si>
    <t>C. de Sant Pere Més Baix, 7, 08003 Barcelona</t>
  </si>
  <si>
    <t>Escola Municipal de Segones Oportunitats</t>
  </si>
  <si>
    <t>C. Capella 10</t>
  </si>
  <si>
    <t>Escola Trinitat Nova</t>
  </si>
  <si>
    <t>C. Pedrosa 16-20</t>
  </si>
  <si>
    <t>ESPAI DE GENT GRAN CALABRIA</t>
  </si>
  <si>
    <t>C. de Calàbria, 260, 08029 Barcelona</t>
  </si>
  <si>
    <t>Espai de Gent Gran Sant Antoni</t>
  </si>
  <si>
    <t>Espai Municipal Lleialtat Santsenca</t>
  </si>
  <si>
    <t>C. d'Olzinelles, 31, 08014 Barcelona</t>
  </si>
  <si>
    <t>ESPAI MUSICAL LEIVA LEIVA</t>
  </si>
  <si>
    <t>Leiva, 67</t>
  </si>
  <si>
    <t>GARITA MERCAT DE DANT ANTONI</t>
  </si>
  <si>
    <t>HABITATGES GENT GRAN CAMI ANTIC DE VALENCIA</t>
  </si>
  <si>
    <t xml:space="preserve">Antic de Valencia, 96,    </t>
  </si>
  <si>
    <t>IES M JOSEP SERRAT I BONASTRE    </t>
  </si>
  <si>
    <t>Marques de Santa Ana, 4</t>
  </si>
  <si>
    <t>INSTITUT BOSC DE MONTJUIC</t>
  </si>
  <si>
    <t>Barcelona(Av. Miramar , 7-9)</t>
  </si>
  <si>
    <t>Institut Escola Arts</t>
  </si>
  <si>
    <t>C/l'Àliga, 16-18</t>
  </si>
  <si>
    <t>Institut Municipal de persones amb discapacitat</t>
  </si>
  <si>
    <t xml:space="preserve">C/Antonio Machado 25 10e 2a </t>
  </si>
  <si>
    <t>Institut Narcis Monturiol</t>
  </si>
  <si>
    <t>Pg. Salvat Papasseit, 5</t>
  </si>
  <si>
    <t>Local Carrer Química 2A</t>
  </si>
  <si>
    <t>Carrer de la Química 2 A</t>
  </si>
  <si>
    <t>Local Carrer Química 2B</t>
  </si>
  <si>
    <t>Carrer de la Química 2 B</t>
  </si>
  <si>
    <t>Mercat de la Vall d'Hebron</t>
  </si>
  <si>
    <t>Mercat de l'Abaceria</t>
  </si>
  <si>
    <t>MERCAT DE SANT ANTONI</t>
  </si>
  <si>
    <t>MERCAT DE SANTS</t>
  </si>
  <si>
    <t>Mercat del Ninot</t>
  </si>
  <si>
    <t xml:space="preserve">MIS.OFICINA DE PROMEDIA - OFICINES SERVEIS NETEJA </t>
  </si>
  <si>
    <t xml:space="preserve">Marti, 93   </t>
  </si>
  <si>
    <t>Museu-Casa Verdaguer Vil·la Joana</t>
  </si>
  <si>
    <t>Crtra de l'Església 104, Vallvidrera</t>
  </si>
  <si>
    <t>Nou edifici CC.Vila Urània</t>
  </si>
  <si>
    <t>Vila Urània</t>
  </si>
  <si>
    <t>Oficina Collserola</t>
  </si>
  <si>
    <t>OFICINA D'HABITATGE GENERALITAT</t>
  </si>
  <si>
    <t xml:space="preserve"> Joan Torras, 49-51</t>
  </si>
  <si>
    <t>OFICINES PAVELLO MIES VAN DER RÖHE</t>
  </si>
  <si>
    <t>Provença, 318</t>
  </si>
  <si>
    <t>PAE Mas Guinardó</t>
  </si>
  <si>
    <t>Plaça Salvador Riera,2</t>
  </si>
  <si>
    <t>Pis lloguer Institut Municipal de Persones amb Discapacitat</t>
  </si>
  <si>
    <t>C/ Mare de Dèu del Port 18 baixos</t>
  </si>
  <si>
    <t>Pista Poliesportiva Can Rafael</t>
  </si>
  <si>
    <t>C. Sant Martí 12</t>
  </si>
  <si>
    <t>Pista Poliesportiva Drassanes</t>
  </si>
  <si>
    <t>Av. Drassanes, 08</t>
  </si>
  <si>
    <t>Pista Poliesportiva La Maquinista</t>
  </si>
  <si>
    <t>PG. Salvat Papasseït 1</t>
  </si>
  <si>
    <t>Poliesportiu La Marina</t>
  </si>
  <si>
    <t>c/ Energia, 35</t>
  </si>
  <si>
    <t>SERVEI ATENCIO HOMES</t>
  </si>
  <si>
    <t>Sindicats 1</t>
  </si>
  <si>
    <t>Av. Francesc Cambó, 17 Pl 3</t>
  </si>
  <si>
    <t>Sindicats 2</t>
  </si>
  <si>
    <t xml:space="preserve">Teleassitència Granada </t>
  </si>
  <si>
    <t>C/ Ciutat de Granada, 145-149 (IM499940)</t>
  </si>
  <si>
    <t>Teleassitència Isidret</t>
  </si>
  <si>
    <t>Camí de Ca l'Isidret, 5 (IM521683)</t>
  </si>
  <si>
    <t>Teleassitència VistaBella</t>
  </si>
  <si>
    <t>Vista Bella, 7-9 (IM560891)</t>
  </si>
  <si>
    <t>Torre Sagrera</t>
  </si>
  <si>
    <t>C. de Berenguer de Palou, 52, 08027 Barcelona</t>
  </si>
  <si>
    <t>2.2. Preus unitaris (preuari)</t>
  </si>
  <si>
    <t>ANNEX L1. Preus unitaris (preuari)</t>
  </si>
  <si>
    <t>Equips de sala de videoconferència</t>
  </si>
  <si>
    <t>Manteniment i gestió completa de sistemes de sala de videoconferència</t>
  </si>
  <si>
    <t>Serveis Dades (CONTRACTACIÓ OPCIONAL):</t>
  </si>
  <si>
    <t>Oficina tècnica:</t>
  </si>
  <si>
    <t>Completar "ANNEX L1. Recursos i altres"</t>
  </si>
  <si>
    <t xml:space="preserve">Concepte
</t>
  </si>
  <si>
    <t>ANNEX L1. Model de proposta econòmica (detall)</t>
  </si>
  <si>
    <t>Info Autonòmica</t>
  </si>
  <si>
    <t>Policia</t>
  </si>
  <si>
    <t>Total any 4 (***) sense IVA</t>
  </si>
  <si>
    <t>Total 4 anys sense IVA</t>
  </si>
  <si>
    <t>Total 4 anys més IVA (21%)</t>
  </si>
  <si>
    <r>
      <t>VALORACIÓ TOTAL DEL CONTRACTE – LOT 1 (</t>
    </r>
    <r>
      <rPr>
        <b/>
        <sz val="8"/>
        <color rgb="FFFF0000"/>
        <rFont val="Arial"/>
        <family val="2"/>
      </rPr>
      <t>48 mesos</t>
    </r>
    <r>
      <rPr>
        <b/>
        <sz val="8"/>
        <color theme="0"/>
        <rFont val="Arial"/>
        <family val="2"/>
      </rPr>
      <t>)</t>
    </r>
  </si>
  <si>
    <t>Planta Centraletes (actual OXO) - Extensió / Posició</t>
  </si>
  <si>
    <t>Per països que no estiguin detallats, s'aplicarà la tarifa segons Zona Aplicació a la que pertany. A l'oferta es proporcionarà el llistat de països inclosos en cadascuna de les zones del licitador.</t>
  </si>
  <si>
    <t>Preuari</t>
  </si>
  <si>
    <r>
      <t>(*) Si existeixen costos d'alta es repercutiran en els mesos de durada inicial del contracte (</t>
    </r>
    <r>
      <rPr>
        <sz val="8"/>
        <color rgb="FFFF0000"/>
        <rFont val="Arial"/>
        <family val="2"/>
      </rPr>
      <t>48 mesos</t>
    </r>
    <r>
      <rPr>
        <sz val="8"/>
        <rFont val="Arial"/>
        <family val="2"/>
      </rPr>
      <t>)(incloent implantació si escau), éssent el cost mensual total la suma de la quota mensual d'alta repercutida i la quota mensual de manteniment pel número d'unitats.</t>
    </r>
  </si>
  <si>
    <t>(**) Els costos unitaris indicats es mantindran per futures ampliacions del número de serveis sol·licitats inicialment per serveis d'iguals característiques tècniques, independentment de la seva ubicació.</t>
  </si>
  <si>
    <t>(**) Es repercutirà el manteniment global de la plataforma segons una quota mensual per extensió. Els costos unitaris indicats es mantindran per futures ampliacions del número d'extensions sol·licitades inicialment.</t>
  </si>
  <si>
    <t>(**) Es repercutirà el manteniment global de la plataforma segons una quota mensual per usuari. Els costos unitaris indicats es mantindran per futures ampliacions del número d'usuaris sol·licitats inicialment.</t>
  </si>
  <si>
    <r>
      <t>(*) Es repercutirà l'actualització tecnològica global de la plataforma de veu segons una quota mensual per extensió actual durant els mesos de durada del contracte, repercutint els costos globals en els mesos de durada inicial del contracte (</t>
    </r>
    <r>
      <rPr>
        <sz val="8"/>
        <color rgb="FFFF0000"/>
        <rFont val="Arial"/>
        <family val="2"/>
      </rPr>
      <t>48 mesos</t>
    </r>
    <r>
      <rPr>
        <sz val="8"/>
        <rFont val="Arial"/>
        <family val="2"/>
      </rPr>
      <t>) (incloent implantació si escau) en un cost unitari d'INFRAESTRUCTURA per el total d'extensions actuals. Aquesta actualització inclourà tots els elements necessaris que es requereixin segons la solució proposada (terminals necessaris, etc). Les futures extensions únicament pagaran la quota unitària de manteniment, i el cost dels elements necessaris (terminal, etc) per posar en funcionament l'extensió segons preuari.</t>
    </r>
  </si>
  <si>
    <t>(**) Es repercutirà el manteniment global de la planta segons una quota mensual per extensió. Els costos unitaris indicats es mantindran per futures ampliacions del número d'extensions sol·licitades inicialment.</t>
  </si>
  <si>
    <t>(**) Es repercutirà el manteniment/gestió global de la planta segons una quota mensual per equip. Els costos unitaris indicats es mantindran per futures ampliacions del número d'equips sol·licitats inicialment.</t>
  </si>
  <si>
    <r>
      <t>(*) Es repercutirà l'actualització tecnològica global de la plataforma de videoconferència de sala segons una quota mensual per equip actual durant els mesos de durada del contracte, repercutint els costos globals en els mesos de durada inicial del contracte (</t>
    </r>
    <r>
      <rPr>
        <sz val="8"/>
        <color rgb="FFFF0000"/>
        <rFont val="Arial"/>
        <family val="2"/>
      </rPr>
      <t>48 mesos</t>
    </r>
    <r>
      <rPr>
        <sz val="8"/>
        <rFont val="Arial"/>
        <family val="2"/>
      </rPr>
      <t>) (incloent implantació si escau) en un cost unitari d'INFRAESTRUCTURA per el total d'equips actuals. Aquesta actualització inclourà tots els elements necessaris que es requereixin segons la solució proposada. Els futurs equips únicament pagaran la quota unitària de manteniment, i el cost dels elements necessaris per posar en funcionament l'equip segons preuari.</t>
    </r>
  </si>
  <si>
    <t>Llicència bústia de veu</t>
  </si>
  <si>
    <t>Llicència missatgeria unificada</t>
  </si>
  <si>
    <t>Llicència gestió</t>
  </si>
  <si>
    <t>Terminal analògic (llicència inclosa si escau) sense instal·lació</t>
  </si>
  <si>
    <t>Terminal IP bàsic (llicència inclosa si escau) sense instal·lació</t>
  </si>
  <si>
    <t>Terminal IP mig (llicència inclosa si escau) sense instal·lació</t>
  </si>
  <si>
    <t>Terminal IP avançat1 (llicència inclosa si escau) sense instal·lació</t>
  </si>
  <si>
    <t>Terminal IP avançat2 (llicència inclosa si escau) sense instal·lació</t>
  </si>
  <si>
    <t>Terminal digital bàsic (llicència inclosa si escau) sense instal·lació</t>
  </si>
  <si>
    <t>Terminal digital mig (llicència inclosa si escau) sense instal·lació</t>
  </si>
  <si>
    <t>Terminal digital avançat1 (llicència inclosa si escau) sense instal·lació</t>
  </si>
  <si>
    <t>Terminal digital avançat2 (llicència inclosa si escau) sense instal·lació</t>
  </si>
  <si>
    <t>Instal·lació i posada en marxa de terminal</t>
  </si>
  <si>
    <t>Preuari sistemes veu</t>
  </si>
  <si>
    <t>Cables terminal - auricular</t>
  </si>
  <si>
    <t>Terminal DECT + carregador + Base DECT(llicència inclosa si escau) sense instal·lació</t>
  </si>
  <si>
    <t>Terminal DECT + carregador (llicència inclosa si escau) sense instal·lació</t>
  </si>
  <si>
    <t>Auricular inalàmbric Bluetooth (PC,mòbil). USB/Bluetooth</t>
  </si>
  <si>
    <t>Auricular inalàmbric DECT + Base per terminal fix</t>
  </si>
  <si>
    <t>Terminal mòbil de sobretaula bàsic</t>
  </si>
  <si>
    <t>Terminal mòbil de sobretaula mig</t>
  </si>
  <si>
    <t>Terminal mòbil de sobretaula avançat</t>
  </si>
  <si>
    <t>Auricular inalàmbric DECT/Bluetooth (fix, PC, mòbil).</t>
  </si>
  <si>
    <t>Preuari sistemes CCUU / Videoconferència</t>
  </si>
  <si>
    <t>Carregador terminal IP</t>
  </si>
  <si>
    <t>Preuari serveis de veu i dades</t>
  </si>
  <si>
    <t>Router industrial (compleixen normatives industrials)</t>
  </si>
  <si>
    <t>MOBIL (amb router mòbil amb accés xarxa coporativa)</t>
  </si>
  <si>
    <t>Accés Primari veu (10canals)</t>
  </si>
  <si>
    <t>Accés Primari veu (20canals)</t>
  </si>
  <si>
    <t>Radioenllaç (min. accés 10Mbps, cabal 10Mbps) (equip inclòs)</t>
  </si>
  <si>
    <t>Radioenllaç (min. accés 100Mbps, cabal 50Mbps) (equip inclòs)</t>
  </si>
  <si>
    <t>Radioenllaç (min. accés 100Mbps, cabal 100Mbps) (equip inclòs)</t>
  </si>
  <si>
    <t>Radioenllaç (min. accés 1000Mbps, cabal 300Mbps) (equip inclòs)</t>
  </si>
  <si>
    <t>Radioenllaç (min. accés 1000Mbps, cabal 500Mbps) (equip inclòs)</t>
  </si>
  <si>
    <t>Radioenllaç (min. accés 1000Mbps, cabal 1000Mbps) (equip inclòs)</t>
  </si>
  <si>
    <t xml:space="preserve">Nous accessos simètrics Ethernet a xarxa privada - Accés 10 Mbps diversificat (incl.equips) - doble accés i doble router </t>
  </si>
  <si>
    <t xml:space="preserve">Nous accessos simètrics Ethernet a xarxa privada - Accés 100 Mbps diversificat (incl.equips) - doble accés i doble router </t>
  </si>
  <si>
    <t xml:space="preserve">Nous accessos simètrics Ethernet a xarxa privada - Accés 1000 Mbps diversificat (incl.equips) - doble accés i doble router </t>
  </si>
  <si>
    <t>Seus tipus subterrani (seus sota terra) - solució de dades 10M</t>
  </si>
  <si>
    <t>Seus tipus subterrani (seus sota terra) - solució de dades 100M</t>
  </si>
  <si>
    <t>Seus tipus subterrani (seus sota terra) - solució de dades 1G</t>
  </si>
  <si>
    <t>Característiques</t>
  </si>
  <si>
    <t>Algèria</t>
  </si>
  <si>
    <t>Àustria</t>
  </si>
  <si>
    <t>Bielorrúsia</t>
  </si>
  <si>
    <t>Bulgària</t>
  </si>
  <si>
    <t>Canadà</t>
  </si>
  <si>
    <t>Eslovènia</t>
  </si>
  <si>
    <t>Finlàndia</t>
  </si>
  <si>
    <t>Hongria</t>
  </si>
  <si>
    <t>Índia</t>
  </si>
  <si>
    <t>Pakistan</t>
  </si>
  <si>
    <t>Polònia</t>
  </si>
  <si>
    <t>Rússia Europea</t>
  </si>
  <si>
    <t>Rússia Asiàtica</t>
  </si>
  <si>
    <t>Quota unitaria d’alta / adquisició (incloent implantació si escau)</t>
  </si>
  <si>
    <t>Cost mensual</t>
  </si>
  <si>
    <t>Import fixa</t>
  </si>
  <si>
    <t>Hora tècnic especialista</t>
  </si>
  <si>
    <t xml:space="preserve">Hora tècnic especialista en horari fora d'oficina </t>
  </si>
  <si>
    <t>Hora tècnic especialista en horari d'oficina (8x5, dies laborables)</t>
  </si>
  <si>
    <t>Desplaçament a centre de la ciutat</t>
  </si>
  <si>
    <t>(*) L'adjudicatari únicament facturarà pels ítems sol·licitats en base al preuari en el mes que es produeixi la petició</t>
  </si>
  <si>
    <t>Mòdul de tecles 14 (pantalla ample)</t>
  </si>
  <si>
    <t xml:space="preserve">Mòdul de tecles 40 </t>
  </si>
  <si>
    <t xml:space="preserve">Mòdul de tecles 20 </t>
  </si>
  <si>
    <t xml:space="preserve">Mòdul de tecles 10 </t>
  </si>
  <si>
    <r>
      <t>(*) Es repercutirà l'actualització tecnològica global de la plataforma de veu segons una quota mensual per extensió actual durant els mesos de durada del contracte, repercutint els costos globals en els mesos de durada inicial del contracte (</t>
    </r>
    <r>
      <rPr>
        <sz val="8"/>
        <color rgb="FFFF0000"/>
        <rFont val="Arial"/>
        <family val="2"/>
      </rPr>
      <t>48 mesos</t>
    </r>
    <r>
      <rPr>
        <sz val="8"/>
        <rFont val="Arial"/>
        <family val="2"/>
      </rPr>
      <t>) (incloent implantació si escau)en un cost unitari d'INFRAESTRUCTURA per el total d'extensions actuals. Aquesta actualització inclourà tots els elements necessaris que es requereixin segons els requeriments tècnics sol·licitats en el plec tècnic, per exemple: trasllats, allotjaments, actualització de la plataforma (pre/pro) i eines associades, servidors, PCS, gateways, terminals necessaris,moduls extensors, etc. Les futures extensions únicament pagaran la quota unitària de manteniment, i el cost dels elements necessaris (terminal, etc) per posar en funcionament l'extensió segons preuari.</t>
    </r>
  </si>
  <si>
    <t>Depenjador electrònic</t>
  </si>
  <si>
    <t>Accés mòbil 4G (equip inclòs si escau) amb accés xarxa corporativa (per principal)</t>
  </si>
  <si>
    <t>Accés mòbil 4G(equip inclòs si escau) amb accés xarxa corporativa (per backup)</t>
  </si>
  <si>
    <t>Cable Ethernet (2m)</t>
  </si>
  <si>
    <t>Auricular cablejat (per substituir existents)</t>
  </si>
  <si>
    <t>Recanvi del coixinet d'auriculars</t>
  </si>
  <si>
    <t>Cable RJ11 (2m)</t>
  </si>
  <si>
    <t>Contestador automàtic independent de XCV</t>
  </si>
  <si>
    <t>Terminal inalàmbric per XnCV</t>
  </si>
  <si>
    <t>Equip en lloguer (ocasional duració de díes) amb WiFi per WiFI no corporatiu ocasional</t>
  </si>
  <si>
    <t>Connectivitat ocasional basada en FO, mínim 100Mbps  (ocasional, duració de dies)</t>
  </si>
  <si>
    <t>Videoconferència de sala i sales virutals:</t>
  </si>
  <si>
    <t>XCV (CCUU):</t>
  </si>
  <si>
    <t>Videoconferència de sala i Sales virtuals:</t>
  </si>
  <si>
    <t>Sales virtuals</t>
  </si>
  <si>
    <t>Llicència bústia de veu (inclou instal·lació, configuració i gestió)</t>
  </si>
  <si>
    <t>Llicència missatgeria unificada (inclou instal·lació, configuració i gestió)</t>
  </si>
  <si>
    <t>Llicència gestió (inclou instal·lació, configuració i gestió)</t>
  </si>
  <si>
    <t>Llicència usuari bàsic (inclou instal·lació, configuració i gestió)</t>
  </si>
  <si>
    <t>Llicència usuari mitja (inclou instal·lació, configuració i gestió)</t>
  </si>
  <si>
    <t>Llicència usuari avançat (inclou instal·lació, configuració i gestió)</t>
  </si>
  <si>
    <t>Equip de sala de videoconferència (inclou instal·lació, configuració i gestió)</t>
  </si>
  <si>
    <t>SI, preferentment xG (mòbil)</t>
  </si>
  <si>
    <t>Es sol·licita que el mateix servei disposi del mateix preu independentment de la ubicació.</t>
  </si>
  <si>
    <t>Per als ítems que no estiguin detallats en aquesta pestanya  i sí que estiguin contemplats amb dimensionat dintre dels serveis requerits, aplicaran exactament els costos unitaris detallats en cas que durant el període contracte canviï el dimensionament.</t>
  </si>
  <si>
    <t>XCV (CCUU plataforma actual) - ANY 1</t>
  </si>
  <si>
    <t>Total ANY 1</t>
  </si>
  <si>
    <t xml:space="preserve">Usuaris </t>
  </si>
  <si>
    <t>Total a partir ANY 2</t>
  </si>
  <si>
    <t>(*) Es repercutirà l'actualització tecnològica global de la plataforma CCUU segons una quota mensual per usuari diferenciant Cost d'INFRAESTRUCTURA i Cost MANTENIMENT actual. A priori aquests costos aplicaran durant l'Any 1. I a partir de l'Any aplicaran els costos de la nova plataforma proposada.</t>
  </si>
  <si>
    <t>Usuaris</t>
  </si>
  <si>
    <r>
      <t>(*) Es repercutirà l'actualització tecnològica global de la plataforma CCUU/video segons una quota mensual per usuari actual durant els mesos de durada del contracte, repercutint els costos globals en els mesos de durada de la nova plataforma (</t>
    </r>
    <r>
      <rPr>
        <sz val="8"/>
        <color rgb="FFFF0000"/>
        <rFont val="Arial"/>
        <family val="2"/>
      </rPr>
      <t>36 mesos</t>
    </r>
    <r>
      <rPr>
        <sz val="8"/>
        <rFont val="Arial"/>
        <family val="2"/>
      </rPr>
      <t>) (incloent implantació si escau) en un cost unitari d'INFRAESTRUCTURA per el total d'usuaris actuals. Aquesta actualització inclourà tots els elements necessaris que es requereixin segons els requeriments tècnics sol·licitats en el plec tècnic, per exemple: trasllats, allotjaments, actualització de la plataforma (pre/pro) i eines associades, servidors, gateways, etc. Els futurs usuaris únicament pagaran la quota unitària de manteniment, i el cost dels elements necessaris (terminal, etc) per posar en funcionament l'usuari segons preuari..</t>
    </r>
  </si>
  <si>
    <t>XCV (CCUU Nova Plataforma) - ANY 2 i successius</t>
  </si>
  <si>
    <t>A partir d'aquest any es contempla la nova solució de XCV CCUU definida en ANNEX L1. Sistemes, CCUU,Video"</t>
  </si>
  <si>
    <t>2.1.2.Dotació tecnològica</t>
  </si>
  <si>
    <t>Dotació tecnològica (*)</t>
  </si>
  <si>
    <t>Dotació tecnològica</t>
  </si>
  <si>
    <t>TOTAL LOT 1 - Total 4 anys més IVA (21%)</t>
  </si>
  <si>
    <t>SUBLOT 1A</t>
  </si>
  <si>
    <t>Cost INFRAESTRUCTURA (€/mes)</t>
  </si>
  <si>
    <t>Cost unitari MANTENIMENT per extensió (€/mes)</t>
  </si>
  <si>
    <t>SUBLOT 1B</t>
  </si>
  <si>
    <t>ZBE</t>
  </si>
  <si>
    <t>VPN IP 4G</t>
  </si>
  <si>
    <t>Terminal DECT + carregador + Base IP (llicència inclosa si escau) sense instal·lació</t>
  </si>
  <si>
    <t>Termina IP WiFi amb capacitat de handover + carregador (llicència inclosa si escau) sense instal·lació</t>
  </si>
  <si>
    <t>Termina IP WiFi sense capacitat de handover + carregador (llicència inclosa si escau) sense instal·lació</t>
  </si>
  <si>
    <t>Antena baix perfil amplificador senyals mòbils (3G/4G)</t>
  </si>
  <si>
    <t>Antena exterior amplificador senyals mòbils (3G/4G)</t>
  </si>
  <si>
    <t>XCV (CCUU i videoconferència):</t>
  </si>
  <si>
    <t>PERCENTATGE RESPECTE A LICITACIÓ DESTINAT A INNOVACIÓ</t>
  </si>
  <si>
    <t>Percentatge respecte a licitació destinat a projectes d'innovació durante el contracte</t>
  </si>
  <si>
    <t>Import destinat a projectes d'innovació</t>
  </si>
  <si>
    <t>Preu licitació Lot 1 (TOTAL 4 anys sense modificacions IVA Inclòs)</t>
  </si>
  <si>
    <t>(***) Total any 2 = Total any 1 + Increment del 5% en concepte de creixement vegetatiu. En l’oferta econòmica de l'any 2 i següent s’ha de considerar un creixement vegetatiu anual estimat del 5% respecte a l'any anterior. Igual en anys successius</t>
  </si>
  <si>
    <t>Trucada de veu nacional des de SIM (Introduir cost minut en casella D104)</t>
  </si>
  <si>
    <t>Consum de dades des de SIM (Introduir cost MB en casella D105)</t>
  </si>
  <si>
    <t>SIM amb línia activa que permeti funcions equivalents a les actuals línies analògiques (assegurar la possibilitat de poder transmetre dades mitjançant trucada de veu i com a mínim capacitat GPRS per intercanvi de dades)</t>
  </si>
  <si>
    <t>Substitució línies RTB de Coure per solucions mòbils SIM per alarmes o dispositius anàlegs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</si>
</sst>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4" formatCode="#,##0.000"/>
    <numFmt numFmtId="165" formatCode="#,##0.0"/>
    <numFmt numFmtId="166" formatCode="#,##0\ &quot;€&quot;"/>
    <numFmt numFmtId="167" formatCode="#,##0.0000\ &quot;€&quot;"/>
    <numFmt numFmtId="168" formatCode="#,##0.00000\ &quot;€&quot;"/>
    <numFmt numFmtId="169" formatCode="_-* #,##0.0000\ &quot;€&quot;_-;\-* #,##0.0000\ &quot;€&quot;_-;_-* &quot;-&quot;??\ &quot;€&quot;_-;_-@_-"/>
    <numFmt numFmtId="170" formatCode="_-* #,##0\ _€_-;\-* #,##0\ _€_-;_-* &quot;-&quot;??\ _€_-;_-@_-"/>
    <numFmt numFmtId="171" formatCode="#,##0.00\ &quot;€&quot;"/>
  </numFmts>
  <fonts count="30" x14ac:knownFonts="1">
    <font>
      <sz val="10"/>
      <name val="Arial"/>
    </font>
    <font>
      <sz val="10"/>
      <name val="Arial"/>
      <family val="2"/>
    </font>
    <font>
      <sz val="8"/>
      <name val="Arial"/>
      <family val="2"/>
    </font>
    <font>
      <b/>
      <sz val="8"/>
      <name val="Arial"/>
      <family val="2"/>
    </font>
    <font>
      <sz val="10"/>
      <name val="Arial"/>
      <family val="2"/>
    </font>
    <font>
      <sz val="10"/>
      <name val="Arial"/>
      <family val="2"/>
    </font>
    <font>
      <b/>
      <sz val="14"/>
      <name val="Arial"/>
      <family val="2"/>
    </font>
    <font>
      <i/>
      <sz val="8"/>
      <name val="Arial"/>
      <family val="2"/>
    </font>
    <font>
      <b/>
      <sz val="8"/>
      <color theme="0"/>
      <name val="Arial"/>
      <family val="2"/>
    </font>
    <font>
      <sz val="8"/>
      <color rgb="FFFF0000"/>
      <name val="Arial"/>
      <family val="2"/>
    </font>
    <font>
      <b/>
      <sz val="8"/>
      <color rgb="FFFF0000"/>
      <name val="Arial"/>
      <family val="2"/>
    </font>
    <font>
      <b/>
      <sz val="8"/>
      <color theme="1"/>
      <name val="Arial"/>
      <family val="2"/>
    </font>
    <font>
      <sz val="8"/>
      <color rgb="FF000000"/>
      <name val="Arial"/>
      <family val="2"/>
    </font>
    <font>
      <sz val="10"/>
      <color rgb="FFFF0000"/>
      <name val="Arial"/>
      <family val="2"/>
    </font>
    <font>
      <b/>
      <u/>
      <sz val="8"/>
      <name val="Arial"/>
      <family val="2"/>
    </font>
    <font>
      <sz val="8"/>
      <color theme="0"/>
      <name val="Arial"/>
      <family val="2"/>
    </font>
    <font>
      <sz val="14"/>
      <name val="Arial"/>
      <family val="2"/>
    </font>
    <font>
      <sz val="10"/>
      <color theme="0"/>
      <name val="Arial"/>
      <family val="2"/>
    </font>
    <font>
      <sz val="8"/>
      <name val="Calibri"/>
      <family val="2"/>
    </font>
    <font>
      <sz val="8"/>
      <color theme="1"/>
      <name val="Calibri"/>
      <family val="2"/>
      <scheme val="minor"/>
    </font>
    <font>
      <sz val="8"/>
      <name val="Arial"/>
      <family val="2"/>
    </font>
    <font>
      <sz val="7"/>
      <color rgb="FF222222"/>
      <name val="Arial"/>
      <family val="2"/>
    </font>
    <font>
      <b/>
      <sz val="11"/>
      <name val="Arial"/>
      <family val="2"/>
    </font>
    <font>
      <sz val="10"/>
      <name val="Arial"/>
      <family val="2"/>
    </font>
    <font>
      <b/>
      <sz val="7"/>
      <color theme="0"/>
      <name val="Arial"/>
      <family val="2"/>
    </font>
    <font>
      <sz val="6"/>
      <color theme="1"/>
      <name val="Calibri"/>
      <family val="2"/>
      <scheme val="minor"/>
    </font>
    <font>
      <b/>
      <sz val="10"/>
      <color rgb="FFFF0000"/>
      <name val="Arial"/>
      <family val="2"/>
    </font>
    <font>
      <sz val="8"/>
      <color theme="1"/>
      <name val="Arial"/>
      <family val="2"/>
    </font>
    <font>
      <b/>
      <sz val="6"/>
      <color theme="1"/>
      <name val="Arial"/>
      <family val="2"/>
    </font>
    <font>
      <b/>
      <sz val="6"/>
      <color theme="0"/>
      <name val="Arial"/>
      <family val="2"/>
    </font>
  </fonts>
  <fills count="11">
    <fill>
      <patternFill patternType="none"/>
    </fill>
    <fill>
      <patternFill patternType="gray125"/>
    </fill>
    <fill>
      <patternFill patternType="solid">
        <fgColor rgb="FF333399"/>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indexed="55"/>
      </top>
      <bottom style="thin">
        <color indexed="55"/>
      </bottom>
      <diagonal/>
    </border>
    <border>
      <left style="thin">
        <color theme="0" tint="-0.499984740745262"/>
      </left>
      <right/>
      <top style="thin">
        <color theme="0" tint="-0.499984740745262"/>
      </top>
      <bottom style="thin">
        <color indexed="55"/>
      </bottom>
      <diagonal/>
    </border>
    <border>
      <left style="thin">
        <color theme="0" tint="-0.499984740745262"/>
      </left>
      <right/>
      <top style="thin">
        <color indexed="55"/>
      </top>
      <bottom style="thin">
        <color indexed="55"/>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theme="0" tint="-0.499984740745262"/>
      </left>
      <right/>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indexed="55"/>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indexed="55"/>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55"/>
      </bottom>
      <diagonal/>
    </border>
    <border>
      <left style="thin">
        <color theme="0" tint="-0.499984740745262"/>
      </left>
      <right style="thin">
        <color theme="0" tint="-0.499984740745262"/>
      </right>
      <top/>
      <bottom style="thin">
        <color theme="0" tint="-0.499984740745262"/>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4" fillId="0" borderId="0"/>
    <xf numFmtId="0" fontId="4" fillId="0" borderId="0"/>
    <xf numFmtId="9" fontId="23" fillId="0" borderId="0" applyFont="0" applyFill="0" applyBorder="0" applyAlignment="0" applyProtection="0"/>
  </cellStyleXfs>
  <cellXfs count="191">
    <xf numFmtId="0" fontId="0" fillId="0" borderId="0" xfId="0"/>
    <xf numFmtId="0" fontId="2" fillId="0" borderId="0" xfId="0" applyFont="1" applyProtection="1"/>
    <xf numFmtId="0" fontId="9" fillId="0" borderId="0" xfId="0" applyFont="1" applyProtection="1"/>
    <xf numFmtId="0" fontId="10" fillId="0" borderId="0" xfId="0" applyFont="1" applyProtection="1"/>
    <xf numFmtId="0" fontId="10" fillId="0" borderId="0" xfId="0" applyFont="1" applyAlignment="1" applyProtection="1">
      <alignment horizontal="center"/>
    </xf>
    <xf numFmtId="0" fontId="8" fillId="2" borderId="3" xfId="0" quotePrefix="1" applyFont="1" applyFill="1" applyBorder="1" applyAlignment="1" applyProtection="1">
      <alignment horizontal="left" vertical="center" wrapText="1"/>
    </xf>
    <xf numFmtId="0" fontId="2" fillId="0" borderId="5" xfId="0" quotePrefix="1" applyFont="1" applyFill="1" applyBorder="1" applyAlignment="1" applyProtection="1">
      <alignment horizontal="left" vertical="center" wrapText="1"/>
    </xf>
    <xf numFmtId="167" fontId="2" fillId="5" borderId="3" xfId="0" quotePrefix="1" applyNumberFormat="1" applyFont="1" applyFill="1" applyBorder="1" applyAlignment="1" applyProtection="1">
      <alignment horizontal="center" vertical="center" wrapText="1"/>
    </xf>
    <xf numFmtId="0" fontId="8" fillId="2" borderId="3" xfId="0" quotePrefix="1" applyFont="1" applyFill="1" applyBorder="1" applyAlignment="1">
      <alignment horizontal="left" vertical="center" wrapText="1"/>
    </xf>
    <xf numFmtId="0" fontId="8" fillId="2" borderId="3" xfId="0" quotePrefix="1" applyFont="1" applyFill="1" applyBorder="1" applyAlignment="1">
      <alignment horizontal="center" vertical="center" wrapText="1"/>
    </xf>
    <xf numFmtId="0" fontId="2" fillId="0" borderId="0" xfId="0" applyFont="1"/>
    <xf numFmtId="0" fontId="3" fillId="4" borderId="0" xfId="0" applyFont="1" applyFill="1" applyProtection="1"/>
    <xf numFmtId="0" fontId="2" fillId="0" borderId="0" xfId="0" applyFont="1" applyFill="1"/>
    <xf numFmtId="167" fontId="3" fillId="4" borderId="3" xfId="0" quotePrefix="1" applyNumberFormat="1" applyFont="1" applyFill="1" applyBorder="1" applyAlignment="1" applyProtection="1">
      <alignment horizontal="center" vertical="center" wrapText="1"/>
    </xf>
    <xf numFmtId="3" fontId="3" fillId="4" borderId="3" xfId="0" quotePrefix="1" applyNumberFormat="1" applyFont="1" applyFill="1" applyBorder="1" applyAlignment="1" applyProtection="1">
      <alignment horizontal="center" vertical="center" wrapText="1"/>
    </xf>
    <xf numFmtId="168" fontId="3" fillId="4" borderId="3" xfId="0" quotePrefix="1" applyNumberFormat="1" applyFont="1" applyFill="1" applyBorder="1" applyAlignment="1" applyProtection="1">
      <alignment horizontal="center" vertical="center" wrapText="1"/>
    </xf>
    <xf numFmtId="0" fontId="9" fillId="0" borderId="0" xfId="0" applyFont="1"/>
    <xf numFmtId="0" fontId="9" fillId="0" borderId="0" xfId="0" applyFont="1" applyAlignment="1" applyProtection="1">
      <alignment vertical="center"/>
    </xf>
    <xf numFmtId="43" fontId="9" fillId="0" borderId="0" xfId="1" applyFont="1" applyAlignment="1">
      <alignment horizontal="center"/>
    </xf>
    <xf numFmtId="0" fontId="9" fillId="0" borderId="0" xfId="0" applyFont="1" applyAlignment="1">
      <alignment horizontal="center"/>
    </xf>
    <xf numFmtId="167" fontId="9" fillId="5" borderId="3" xfId="0" quotePrefix="1" applyNumberFormat="1" applyFont="1" applyFill="1" applyBorder="1" applyAlignment="1" applyProtection="1">
      <alignment horizontal="center" vertical="center" wrapText="1"/>
    </xf>
    <xf numFmtId="0" fontId="13" fillId="0" borderId="0" xfId="0" applyFont="1"/>
    <xf numFmtId="3" fontId="13" fillId="0" borderId="0" xfId="0" applyNumberFormat="1" applyFont="1" applyAlignment="1">
      <alignment horizontal="center"/>
    </xf>
    <xf numFmtId="164" fontId="13" fillId="0" borderId="0" xfId="0" applyNumberFormat="1" applyFont="1"/>
    <xf numFmtId="0" fontId="13" fillId="0" borderId="0" xfId="0" applyFont="1" applyProtection="1"/>
    <xf numFmtId="165" fontId="6" fillId="0" borderId="0" xfId="0" applyNumberFormat="1"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7" fillId="5" borderId="0" xfId="5" applyFont="1" applyFill="1" applyAlignment="1">
      <alignment vertical="center"/>
    </xf>
    <xf numFmtId="0" fontId="7" fillId="5" borderId="0" xfId="5" applyFont="1" applyFill="1" applyAlignment="1">
      <alignment vertical="center" wrapText="1"/>
    </xf>
    <xf numFmtId="0" fontId="2" fillId="0" borderId="0" xfId="0" applyFont="1" applyAlignment="1">
      <alignment vertical="center"/>
    </xf>
    <xf numFmtId="44" fontId="11" fillId="6" borderId="1" xfId="2" applyFont="1" applyFill="1" applyBorder="1" applyAlignment="1">
      <alignment horizontal="left" vertical="center"/>
    </xf>
    <xf numFmtId="44" fontId="11" fillId="8" borderId="1" xfId="2" applyFont="1" applyFill="1" applyBorder="1" applyAlignment="1">
      <alignment horizontal="left" vertical="center"/>
    </xf>
    <xf numFmtId="44" fontId="11" fillId="6" borderId="1" xfId="2" applyFont="1" applyFill="1" applyBorder="1" applyAlignment="1">
      <alignment horizontal="center" vertical="center"/>
    </xf>
    <xf numFmtId="44" fontId="11" fillId="8" borderId="1" xfId="2" applyFont="1" applyFill="1" applyBorder="1" applyAlignment="1">
      <alignment horizontal="center" vertical="center"/>
    </xf>
    <xf numFmtId="44" fontId="3" fillId="6" borderId="1" xfId="2" applyFont="1" applyFill="1" applyBorder="1" applyAlignment="1">
      <alignment horizontal="center" vertical="center"/>
    </xf>
    <xf numFmtId="0" fontId="3" fillId="6" borderId="1" xfId="0" applyFont="1" applyFill="1" applyBorder="1" applyAlignment="1">
      <alignment horizontal="center" vertical="center"/>
    </xf>
    <xf numFmtId="0" fontId="14" fillId="0" borderId="0" xfId="0" applyFont="1"/>
    <xf numFmtId="3" fontId="2" fillId="0" borderId="6" xfId="0" quotePrefix="1" applyNumberFormat="1" applyFont="1" applyFill="1" applyBorder="1" applyAlignment="1" applyProtection="1">
      <alignment horizontal="center" vertical="center" wrapText="1"/>
    </xf>
    <xf numFmtId="0" fontId="4" fillId="0" borderId="0" xfId="0" applyFont="1"/>
    <xf numFmtId="0" fontId="3" fillId="4" borderId="15" xfId="0" quotePrefix="1" applyFont="1" applyFill="1" applyBorder="1" applyAlignment="1" applyProtection="1">
      <alignment horizontal="left" vertical="center" wrapText="1"/>
    </xf>
    <xf numFmtId="0" fontId="3" fillId="4" borderId="15" xfId="0" quotePrefix="1" applyFont="1" applyFill="1" applyBorder="1" applyAlignment="1" applyProtection="1">
      <alignment horizontal="center" vertical="center" wrapText="1"/>
    </xf>
    <xf numFmtId="167" fontId="3" fillId="4" borderId="15" xfId="0" quotePrefix="1" applyNumberFormat="1" applyFont="1" applyFill="1" applyBorder="1" applyAlignment="1" applyProtection="1">
      <alignment horizontal="center" vertical="center" wrapText="1"/>
    </xf>
    <xf numFmtId="3" fontId="2" fillId="5" borderId="3" xfId="0" quotePrefix="1" applyNumberFormat="1" applyFont="1" applyFill="1" applyBorder="1" applyAlignment="1" applyProtection="1">
      <alignment horizontal="center" vertical="center" wrapText="1"/>
    </xf>
    <xf numFmtId="0" fontId="15" fillId="0" borderId="0" xfId="0" applyFont="1"/>
    <xf numFmtId="44" fontId="2" fillId="7" borderId="1" xfId="2" applyFont="1" applyFill="1" applyBorder="1" applyAlignment="1">
      <alignment horizontal="left" vertical="center"/>
    </xf>
    <xf numFmtId="44" fontId="2" fillId="7" borderId="1" xfId="2" applyFont="1" applyFill="1" applyBorder="1" applyAlignment="1">
      <alignment horizontal="center" vertical="center"/>
    </xf>
    <xf numFmtId="0" fontId="2" fillId="0" borderId="9" xfId="0" quotePrefix="1" applyFont="1" applyFill="1" applyBorder="1" applyAlignment="1" applyProtection="1">
      <alignment horizontal="left" vertical="center" wrapText="1"/>
    </xf>
    <xf numFmtId="170" fontId="2" fillId="0" borderId="5" xfId="1" quotePrefix="1" applyNumberFormat="1" applyFont="1" applyFill="1" applyBorder="1" applyAlignment="1" applyProtection="1">
      <alignment vertical="center" wrapText="1"/>
    </xf>
    <xf numFmtId="170" fontId="3" fillId="4" borderId="3" xfId="0" quotePrefix="1" applyNumberFormat="1" applyFont="1" applyFill="1" applyBorder="1" applyAlignment="1" applyProtection="1">
      <alignment horizontal="center" vertical="center" wrapText="1"/>
    </xf>
    <xf numFmtId="165" fontId="6" fillId="0" borderId="0" xfId="0" applyNumberFormat="1" applyFont="1" applyBorder="1" applyAlignment="1" applyProtection="1">
      <alignment horizontal="left" vertical="center"/>
    </xf>
    <xf numFmtId="0" fontId="6" fillId="0" borderId="0" xfId="0" applyFont="1" applyProtection="1"/>
    <xf numFmtId="0" fontId="16" fillId="0" borderId="0" xfId="0" applyFont="1" applyProtection="1"/>
    <xf numFmtId="0" fontId="16" fillId="0" borderId="0" xfId="0" applyFont="1"/>
    <xf numFmtId="0" fontId="7" fillId="5" borderId="0" xfId="5" applyFont="1" applyFill="1" applyBorder="1" applyAlignment="1" applyProtection="1">
      <alignment vertical="center" wrapText="1"/>
    </xf>
    <xf numFmtId="0" fontId="3" fillId="0" borderId="0" xfId="0" applyFont="1" applyProtection="1"/>
    <xf numFmtId="0" fontId="3" fillId="0" borderId="5" xfId="0" quotePrefix="1" applyFont="1" applyFill="1" applyBorder="1" applyAlignment="1" applyProtection="1">
      <alignment horizontal="left" vertical="center" wrapText="1"/>
    </xf>
    <xf numFmtId="170" fontId="3" fillId="0" borderId="5" xfId="1" quotePrefix="1" applyNumberFormat="1" applyFont="1" applyFill="1" applyBorder="1" applyAlignment="1" applyProtection="1">
      <alignment vertical="center" wrapText="1"/>
    </xf>
    <xf numFmtId="169" fontId="2" fillId="5" borderId="3" xfId="2" applyNumberFormat="1" applyFont="1" applyFill="1" applyBorder="1" applyAlignment="1">
      <alignment horizontal="center" vertical="center" wrapText="1"/>
    </xf>
    <xf numFmtId="166" fontId="8" fillId="2" borderId="3" xfId="0" quotePrefix="1" applyNumberFormat="1" applyFont="1" applyFill="1" applyBorder="1" applyAlignment="1" applyProtection="1">
      <alignment horizontal="left" vertical="center" wrapText="1"/>
    </xf>
    <xf numFmtId="3" fontId="8" fillId="2" borderId="3" xfId="0" quotePrefix="1" applyNumberFormat="1" applyFont="1" applyFill="1" applyBorder="1" applyAlignment="1" applyProtection="1">
      <alignment horizontal="center" vertical="center" wrapText="1"/>
    </xf>
    <xf numFmtId="168" fontId="8" fillId="2" borderId="3" xfId="0" quotePrefix="1" applyNumberFormat="1" applyFont="1" applyFill="1" applyBorder="1" applyAlignment="1" applyProtection="1">
      <alignment horizontal="center" vertical="center" wrapText="1"/>
    </xf>
    <xf numFmtId="167" fontId="8" fillId="2" borderId="3" xfId="0" quotePrefix="1" applyNumberFormat="1" applyFont="1" applyFill="1" applyBorder="1" applyAlignment="1" applyProtection="1">
      <alignment horizontal="center" vertical="center" wrapText="1"/>
    </xf>
    <xf numFmtId="0" fontId="17" fillId="0" borderId="0" xfId="0" applyFont="1"/>
    <xf numFmtId="167" fontId="2" fillId="7" borderId="3" xfId="0" quotePrefix="1" applyNumberFormat="1" applyFont="1" applyFill="1" applyBorder="1" applyAlignment="1" applyProtection="1">
      <alignment horizontal="center" vertical="center" wrapText="1"/>
    </xf>
    <xf numFmtId="3" fontId="13" fillId="0" borderId="0" xfId="0" applyNumberFormat="1" applyFont="1"/>
    <xf numFmtId="0" fontId="18" fillId="0" borderId="0" xfId="3" applyFont="1" applyAlignment="1">
      <alignment wrapText="1"/>
    </xf>
    <xf numFmtId="0" fontId="19" fillId="7" borderId="3" xfId="0" applyFont="1" applyFill="1" applyBorder="1" applyAlignment="1">
      <alignment vertical="center" wrapText="1"/>
    </xf>
    <xf numFmtId="0" fontId="19" fillId="5" borderId="3" xfId="0" applyFont="1" applyFill="1" applyBorder="1" applyAlignment="1">
      <alignment vertical="center" wrapText="1"/>
    </xf>
    <xf numFmtId="0" fontId="8" fillId="2" borderId="1" xfId="0" applyFont="1" applyFill="1" applyBorder="1" applyAlignment="1">
      <alignment horizontal="center" wrapText="1"/>
    </xf>
    <xf numFmtId="0" fontId="8" fillId="2"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8" fillId="0" borderId="1" xfId="3" applyFont="1" applyBorder="1" applyAlignment="1">
      <alignment wrapText="1"/>
    </xf>
    <xf numFmtId="0" fontId="19" fillId="7" borderId="1" xfId="0" applyFont="1" applyFill="1" applyBorder="1" applyAlignment="1">
      <alignment vertical="center" wrapText="1"/>
    </xf>
    <xf numFmtId="0" fontId="19" fillId="5" borderId="1" xfId="0" applyFont="1" applyFill="1" applyBorder="1" applyAlignment="1">
      <alignment vertical="center" wrapText="1"/>
    </xf>
    <xf numFmtId="0" fontId="2" fillId="0" borderId="0" xfId="0" applyFont="1" applyBorder="1" applyAlignment="1">
      <alignment horizontal="left" vertical="center"/>
    </xf>
    <xf numFmtId="0" fontId="3" fillId="0" borderId="0" xfId="0" applyFont="1" applyBorder="1" applyAlignment="1">
      <alignment horizontal="left" vertical="center"/>
    </xf>
    <xf numFmtId="3" fontId="3" fillId="4" borderId="15" xfId="0" quotePrefix="1" applyNumberFormat="1" applyFont="1" applyFill="1" applyBorder="1" applyAlignment="1" applyProtection="1">
      <alignment horizontal="center" vertical="center" wrapText="1"/>
    </xf>
    <xf numFmtId="0" fontId="18" fillId="0" borderId="3" xfId="3" applyFont="1" applyBorder="1" applyAlignment="1">
      <alignment vertical="center" wrapText="1"/>
    </xf>
    <xf numFmtId="3" fontId="2" fillId="5" borderId="15" xfId="0" quotePrefix="1" applyNumberFormat="1" applyFont="1" applyFill="1" applyBorder="1" applyAlignment="1" applyProtection="1">
      <alignment horizontal="center" vertical="center" wrapText="1"/>
    </xf>
    <xf numFmtId="0" fontId="18" fillId="0" borderId="3" xfId="3" applyFont="1" applyBorder="1" applyAlignment="1">
      <alignment wrapText="1"/>
    </xf>
    <xf numFmtId="0" fontId="19" fillId="0" borderId="3" xfId="0" applyFont="1" applyBorder="1"/>
    <xf numFmtId="0" fontId="21" fillId="0" borderId="3" xfId="0" applyFont="1" applyBorder="1"/>
    <xf numFmtId="0" fontId="3" fillId="0" borderId="0" xfId="0" applyFont="1" applyAlignment="1" applyProtection="1">
      <alignment horizontal="center"/>
    </xf>
    <xf numFmtId="0" fontId="1" fillId="0" borderId="0" xfId="0" applyFont="1" applyProtection="1"/>
    <xf numFmtId="0" fontId="1" fillId="0" borderId="0" xfId="0" applyFont="1"/>
    <xf numFmtId="0" fontId="8" fillId="2" borderId="3" xfId="0" quotePrefix="1" applyFont="1" applyFill="1" applyBorder="1" applyAlignment="1" applyProtection="1">
      <alignment horizontal="center" vertical="center" wrapText="1"/>
    </xf>
    <xf numFmtId="166" fontId="8" fillId="2" borderId="3" xfId="0" quotePrefix="1" applyNumberFormat="1" applyFont="1" applyFill="1" applyBorder="1" applyAlignment="1" applyProtection="1">
      <alignment horizontal="center" vertical="center" wrapText="1"/>
    </xf>
    <xf numFmtId="0" fontId="17" fillId="0" borderId="0" xfId="0" applyFont="1" applyProtection="1"/>
    <xf numFmtId="3" fontId="2" fillId="0" borderId="7" xfId="0" quotePrefix="1" applyNumberFormat="1" applyFont="1" applyFill="1" applyBorder="1" applyAlignment="1" applyProtection="1">
      <alignment horizontal="center" vertical="center" wrapText="1"/>
    </xf>
    <xf numFmtId="0" fontId="3" fillId="4" borderId="3" xfId="0" quotePrefix="1" applyFont="1" applyFill="1" applyBorder="1" applyAlignment="1" applyProtection="1">
      <alignment horizontal="left" vertical="center" wrapText="1"/>
    </xf>
    <xf numFmtId="0" fontId="13" fillId="0" borderId="0" xfId="0" applyFont="1" applyAlignment="1" applyProtection="1">
      <alignment vertical="center"/>
    </xf>
    <xf numFmtId="0" fontId="13" fillId="0" borderId="0" xfId="0" applyFont="1" applyAlignment="1">
      <alignment vertical="center"/>
    </xf>
    <xf numFmtId="0" fontId="2" fillId="0" borderId="0" xfId="0" applyFont="1" applyAlignment="1" applyProtection="1">
      <alignment vertical="center"/>
    </xf>
    <xf numFmtId="0" fontId="10" fillId="0" borderId="0" xfId="0" applyFont="1" applyAlignment="1" applyProtection="1">
      <alignment vertical="center"/>
    </xf>
    <xf numFmtId="0" fontId="24" fillId="2" borderId="2" xfId="3" applyFont="1" applyFill="1" applyBorder="1" applyAlignment="1">
      <alignment horizontal="center" vertical="center" wrapText="1"/>
    </xf>
    <xf numFmtId="0" fontId="25" fillId="0" borderId="3" xfId="0" applyFont="1" applyBorder="1" applyAlignment="1">
      <alignment wrapText="1"/>
    </xf>
    <xf numFmtId="0" fontId="25" fillId="0" borderId="3" xfId="0" applyFont="1" applyBorder="1" applyAlignment="1">
      <alignment horizontal="center" wrapText="1"/>
    </xf>
    <xf numFmtId="0" fontId="25" fillId="0" borderId="0" xfId="0" applyFont="1" applyAlignment="1">
      <alignment wrapText="1"/>
    </xf>
    <xf numFmtId="0" fontId="25" fillId="0" borderId="0" xfId="0" applyFont="1" applyAlignment="1">
      <alignment horizontal="center" wrapText="1"/>
    </xf>
    <xf numFmtId="0" fontId="26" fillId="0" borderId="0" xfId="0" applyFont="1"/>
    <xf numFmtId="3" fontId="27" fillId="10" borderId="10" xfId="0" applyNumberFormat="1" applyFont="1" applyFill="1" applyBorder="1" applyAlignment="1">
      <alignment horizontal="center"/>
    </xf>
    <xf numFmtId="3" fontId="28" fillId="4" borderId="0" xfId="0" applyNumberFormat="1" applyFont="1" applyFill="1" applyAlignment="1">
      <alignment horizontal="center" wrapText="1"/>
    </xf>
    <xf numFmtId="0" fontId="29" fillId="2" borderId="3" xfId="0" applyFont="1" applyFill="1" applyBorder="1" applyAlignment="1">
      <alignment horizontal="center" wrapText="1"/>
    </xf>
    <xf numFmtId="0" fontId="25" fillId="0" borderId="3" xfId="0" applyFont="1" applyBorder="1" applyAlignment="1">
      <alignment horizontal="left" wrapText="1"/>
    </xf>
    <xf numFmtId="43" fontId="28" fillId="4" borderId="0" xfId="1" applyFont="1" applyFill="1" applyAlignment="1">
      <alignment horizontal="center" wrapText="1"/>
    </xf>
    <xf numFmtId="0" fontId="2" fillId="0" borderId="0" xfId="0" applyFont="1" applyAlignment="1">
      <alignment horizontal="center"/>
    </xf>
    <xf numFmtId="9" fontId="2" fillId="0" borderId="0" xfId="6"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4" xfId="0" quotePrefix="1" applyFont="1" applyFill="1" applyBorder="1" applyAlignment="1">
      <alignment vertical="center" wrapText="1"/>
    </xf>
    <xf numFmtId="0" fontId="2" fillId="0" borderId="4" xfId="0" quotePrefix="1" applyFont="1" applyBorder="1" applyAlignment="1">
      <alignment horizontal="center" vertical="center" wrapText="1"/>
    </xf>
    <xf numFmtId="166" fontId="8" fillId="2" borderId="9" xfId="0" quotePrefix="1" applyNumberFormat="1" applyFont="1" applyFill="1" applyBorder="1" applyAlignment="1" applyProtection="1">
      <alignment horizontal="left" vertical="center"/>
    </xf>
    <xf numFmtId="166" fontId="8" fillId="2" borderId="8" xfId="0" quotePrefix="1" applyNumberFormat="1" applyFont="1" applyFill="1" applyBorder="1" applyAlignment="1" applyProtection="1">
      <alignment horizontal="center" vertical="center"/>
    </xf>
    <xf numFmtId="0" fontId="15" fillId="0" borderId="0" xfId="0" applyFont="1" applyProtection="1"/>
    <xf numFmtId="0" fontId="2" fillId="3" borderId="4" xfId="0" quotePrefix="1" applyFont="1" applyFill="1" applyBorder="1" applyAlignment="1" applyProtection="1">
      <alignment horizontal="left" vertical="center" wrapText="1"/>
    </xf>
    <xf numFmtId="0" fontId="2" fillId="3" borderId="4" xfId="0" quotePrefix="1" applyFont="1" applyFill="1" applyBorder="1" applyAlignment="1" applyProtection="1">
      <alignment horizontal="center" vertical="center" wrapText="1"/>
    </xf>
    <xf numFmtId="171" fontId="3" fillId="4" borderId="3" xfId="0" quotePrefix="1" applyNumberFormat="1" applyFont="1" applyFill="1" applyBorder="1" applyAlignment="1" applyProtection="1">
      <alignment horizontal="center" vertical="center" wrapText="1"/>
    </xf>
    <xf numFmtId="0" fontId="27" fillId="0" borderId="0" xfId="0" applyFont="1"/>
    <xf numFmtId="0" fontId="2" fillId="0" borderId="3" xfId="0" quotePrefix="1" applyFont="1" applyFill="1" applyBorder="1" applyAlignment="1" applyProtection="1">
      <alignment horizontal="left" vertical="center" wrapText="1"/>
    </xf>
    <xf numFmtId="3" fontId="9" fillId="0" borderId="7" xfId="0" quotePrefix="1" applyNumberFormat="1" applyFont="1" applyFill="1" applyBorder="1" applyAlignment="1" applyProtection="1">
      <alignment horizontal="center" vertical="center" wrapText="1"/>
    </xf>
    <xf numFmtId="0" fontId="3" fillId="0" borderId="0" xfId="0" applyFont="1" applyAlignment="1" applyProtection="1">
      <alignment wrapText="1"/>
    </xf>
    <xf numFmtId="44" fontId="9" fillId="0" borderId="0" xfId="0" applyNumberFormat="1" applyFont="1"/>
    <xf numFmtId="0" fontId="9" fillId="0" borderId="0" xfId="0" applyFont="1" applyAlignment="1">
      <alignment vertical="center"/>
    </xf>
    <xf numFmtId="0" fontId="3" fillId="6" borderId="1" xfId="0" applyFont="1" applyFill="1" applyBorder="1" applyAlignment="1">
      <alignment horizontal="left" vertical="center"/>
    </xf>
    <xf numFmtId="0" fontId="8" fillId="2" borderId="3" xfId="0" quotePrefix="1" applyFont="1" applyFill="1" applyBorder="1" applyAlignment="1">
      <alignment horizontal="left" vertical="center" wrapText="1"/>
    </xf>
    <xf numFmtId="44" fontId="2" fillId="5" borderId="3" xfId="2" quotePrefix="1" applyFont="1" applyFill="1" applyBorder="1" applyAlignment="1" applyProtection="1">
      <alignment horizontal="center" vertical="center" wrapText="1"/>
    </xf>
    <xf numFmtId="44" fontId="2" fillId="0" borderId="3" xfId="2" quotePrefix="1" applyFont="1" applyFill="1" applyBorder="1" applyAlignment="1" applyProtection="1">
      <alignment horizontal="center" vertical="center" wrapText="1"/>
    </xf>
    <xf numFmtId="44" fontId="9" fillId="5" borderId="3" xfId="2" quotePrefix="1" applyFont="1" applyFill="1" applyBorder="1" applyAlignment="1" applyProtection="1">
      <alignment horizontal="center" vertical="center" wrapText="1"/>
    </xf>
    <xf numFmtId="44" fontId="3" fillId="4" borderId="15" xfId="2" quotePrefix="1" applyFont="1" applyFill="1" applyBorder="1" applyAlignment="1" applyProtection="1">
      <alignment horizontal="center" vertical="center" wrapText="1"/>
    </xf>
    <xf numFmtId="44" fontId="2" fillId="0" borderId="3" xfId="2" applyFont="1" applyBorder="1" applyAlignment="1" applyProtection="1">
      <alignment horizontal="center" vertical="center"/>
    </xf>
    <xf numFmtId="44" fontId="3" fillId="4" borderId="3" xfId="2" quotePrefix="1" applyFont="1" applyFill="1" applyBorder="1" applyAlignment="1" applyProtection="1">
      <alignment horizontal="center" vertical="center" wrapText="1"/>
    </xf>
    <xf numFmtId="44" fontId="2" fillId="5" borderId="3" xfId="2" applyNumberFormat="1" applyFont="1" applyFill="1" applyBorder="1" applyAlignment="1">
      <alignment horizontal="center" vertical="center" wrapText="1"/>
    </xf>
    <xf numFmtId="171" fontId="8" fillId="2" borderId="3" xfId="0" quotePrefix="1" applyNumberFormat="1" applyFont="1" applyFill="1" applyBorder="1" applyAlignment="1" applyProtection="1">
      <alignment horizontal="center" vertical="center" wrapText="1"/>
    </xf>
    <xf numFmtId="0" fontId="2" fillId="0" borderId="3" xfId="0" applyFont="1" applyBorder="1"/>
    <xf numFmtId="3" fontId="2" fillId="0" borderId="3" xfId="0" applyNumberFormat="1" applyFont="1" applyBorder="1" applyAlignment="1">
      <alignment horizontal="center"/>
    </xf>
    <xf numFmtId="43" fontId="2" fillId="0" borderId="3" xfId="1" applyFont="1" applyBorder="1"/>
    <xf numFmtId="0" fontId="2" fillId="0" borderId="3" xfId="0" applyNumberFormat="1" applyFont="1" applyBorder="1" applyAlignment="1">
      <alignment horizontal="left"/>
    </xf>
    <xf numFmtId="44" fontId="2" fillId="0" borderId="3" xfId="2" applyFont="1" applyBorder="1"/>
    <xf numFmtId="171" fontId="3" fillId="4" borderId="15" xfId="0" quotePrefix="1" applyNumberFormat="1" applyFont="1" applyFill="1" applyBorder="1" applyAlignment="1" applyProtection="1">
      <alignment horizontal="center" vertical="center" wrapText="1"/>
    </xf>
    <xf numFmtId="171" fontId="2" fillId="0" borderId="3" xfId="0" quotePrefix="1" applyNumberFormat="1" applyFont="1" applyFill="1" applyBorder="1" applyAlignment="1" applyProtection="1">
      <alignment horizontal="center" vertical="center" wrapText="1"/>
    </xf>
    <xf numFmtId="44" fontId="27" fillId="10" borderId="10" xfId="2" applyFont="1" applyFill="1" applyBorder="1" applyAlignment="1">
      <alignment horizontal="center"/>
    </xf>
    <xf numFmtId="44" fontId="27" fillId="4" borderId="10" xfId="2" applyFont="1" applyFill="1" applyBorder="1" applyAlignment="1">
      <alignment horizontal="center"/>
    </xf>
    <xf numFmtId="44" fontId="11" fillId="4" borderId="0" xfId="2" applyFont="1" applyFill="1" applyAlignment="1">
      <alignment horizontal="center" wrapText="1"/>
    </xf>
    <xf numFmtId="44" fontId="9" fillId="0" borderId="0" xfId="2" applyFont="1"/>
    <xf numFmtId="0" fontId="27" fillId="0" borderId="0" xfId="0" applyFont="1" applyAlignment="1">
      <alignment wrapText="1"/>
    </xf>
    <xf numFmtId="44" fontId="27" fillId="0" borderId="0" xfId="2" applyFont="1" applyAlignment="1">
      <alignment wrapText="1"/>
    </xf>
    <xf numFmtId="43" fontId="27" fillId="10" borderId="10" xfId="1" applyFont="1" applyFill="1" applyBorder="1" applyAlignment="1">
      <alignment horizontal="center"/>
    </xf>
    <xf numFmtId="43" fontId="27" fillId="4" borderId="10" xfId="1" applyFont="1" applyFill="1" applyBorder="1" applyAlignment="1">
      <alignment horizontal="center"/>
    </xf>
    <xf numFmtId="43" fontId="25" fillId="0" borderId="0" xfId="1" applyFont="1" applyAlignment="1">
      <alignment wrapText="1"/>
    </xf>
    <xf numFmtId="43" fontId="13" fillId="0" borderId="0" xfId="1" applyFont="1"/>
    <xf numFmtId="171" fontId="2" fillId="0" borderId="3" xfId="0" quotePrefix="1" applyNumberFormat="1" applyFont="1" applyBorder="1" applyAlignment="1" applyProtection="1">
      <alignment horizontal="center" vertical="center" wrapText="1"/>
      <protection locked="0"/>
    </xf>
    <xf numFmtId="44" fontId="2" fillId="4" borderId="3" xfId="2" quotePrefix="1" applyFont="1" applyFill="1" applyBorder="1" applyAlignment="1" applyProtection="1">
      <alignment horizontal="center" vertical="center" wrapText="1"/>
      <protection locked="0"/>
    </xf>
    <xf numFmtId="44" fontId="8" fillId="2" borderId="8" xfId="2" quotePrefix="1" applyFont="1" applyFill="1" applyBorder="1" applyAlignment="1" applyProtection="1">
      <alignment horizontal="center" vertical="center"/>
    </xf>
    <xf numFmtId="44" fontId="9" fillId="0" borderId="0" xfId="2" applyFont="1" applyProtection="1"/>
    <xf numFmtId="167" fontId="2" fillId="5" borderId="15" xfId="0" quotePrefix="1" applyNumberFormat="1" applyFont="1" applyFill="1" applyBorder="1" applyAlignment="1" applyProtection="1">
      <alignment horizontal="center" vertical="center" wrapText="1"/>
    </xf>
    <xf numFmtId="44" fontId="2" fillId="5" borderId="15" xfId="2" quotePrefix="1" applyFont="1" applyFill="1" applyBorder="1" applyAlignment="1" applyProtection="1">
      <alignment horizontal="center" vertical="center" wrapText="1"/>
    </xf>
    <xf numFmtId="44" fontId="2" fillId="0" borderId="15" xfId="2" quotePrefix="1" applyFont="1" applyFill="1" applyBorder="1" applyAlignment="1" applyProtection="1">
      <alignment horizontal="center" vertical="center" wrapText="1"/>
    </xf>
    <xf numFmtId="3" fontId="2" fillId="0" borderId="3" xfId="0" quotePrefix="1" applyNumberFormat="1" applyFont="1" applyFill="1" applyBorder="1" applyAlignment="1" applyProtection="1">
      <alignment horizontal="center" vertical="center" wrapText="1"/>
    </xf>
    <xf numFmtId="167" fontId="2" fillId="3" borderId="3" xfId="0" quotePrefix="1" applyNumberFormat="1" applyFont="1" applyFill="1" applyBorder="1" applyAlignment="1" applyProtection="1">
      <alignment horizontal="center" vertical="center" wrapText="1"/>
    </xf>
    <xf numFmtId="3" fontId="2" fillId="3" borderId="3" xfId="0" quotePrefix="1" applyNumberFormat="1" applyFont="1" applyFill="1" applyBorder="1" applyAlignment="1" applyProtection="1">
      <alignment horizontal="center" vertical="center" wrapText="1"/>
    </xf>
    <xf numFmtId="0" fontId="2" fillId="0" borderId="1" xfId="0" quotePrefix="1" applyFont="1" applyFill="1" applyBorder="1" applyAlignment="1" applyProtection="1">
      <alignment horizontal="left" vertical="center" wrapText="1"/>
    </xf>
    <xf numFmtId="9" fontId="27" fillId="5" borderId="1" xfId="6" quotePrefix="1" applyFont="1" applyFill="1" applyBorder="1" applyAlignment="1" applyProtection="1">
      <alignment horizontal="center" vertical="center" wrapText="1"/>
    </xf>
    <xf numFmtId="44" fontId="3" fillId="7" borderId="1" xfId="2" applyFont="1" applyFill="1" applyBorder="1" applyAlignment="1">
      <alignment horizontal="center" vertical="center"/>
    </xf>
    <xf numFmtId="44" fontId="13" fillId="0" borderId="0" xfId="0" applyNumberFormat="1" applyFont="1"/>
    <xf numFmtId="44" fontId="1" fillId="0" borderId="0" xfId="0" applyNumberFormat="1" applyFont="1"/>
    <xf numFmtId="0" fontId="8" fillId="2" borderId="11" xfId="0" quotePrefix="1" applyFont="1" applyFill="1" applyBorder="1" applyAlignment="1" applyProtection="1">
      <alignment horizontal="left" vertical="center" wrapText="1"/>
    </xf>
    <xf numFmtId="0" fontId="8" fillId="2" borderId="0" xfId="0" quotePrefix="1" applyFont="1" applyFill="1" applyBorder="1" applyAlignment="1" applyProtection="1">
      <alignment horizontal="left" vertical="center" wrapText="1"/>
    </xf>
    <xf numFmtId="0" fontId="8" fillId="2" borderId="1" xfId="0" quotePrefix="1" applyFont="1" applyFill="1" applyBorder="1" applyAlignment="1">
      <alignment horizontal="left" vertical="center" wrapText="1"/>
    </xf>
    <xf numFmtId="0" fontId="2" fillId="0" borderId="0" xfId="0" applyFont="1" applyAlignment="1">
      <alignment horizontal="left" vertical="center" wrapText="1"/>
    </xf>
    <xf numFmtId="0" fontId="3" fillId="0" borderId="12" xfId="0" applyFont="1" applyFill="1" applyBorder="1" applyAlignment="1" applyProtection="1">
      <alignment horizontal="left" vertical="center"/>
    </xf>
    <xf numFmtId="0" fontId="3" fillId="0" borderId="13"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3" fontId="2" fillId="0" borderId="19" xfId="0" quotePrefix="1" applyNumberFormat="1" applyFont="1" applyFill="1" applyBorder="1" applyAlignment="1" applyProtection="1">
      <alignment horizontal="center" vertical="center" wrapText="1"/>
    </xf>
    <xf numFmtId="3" fontId="2" fillId="0" borderId="20" xfId="0" quotePrefix="1" applyNumberFormat="1" applyFont="1" applyFill="1" applyBorder="1" applyAlignment="1" applyProtection="1">
      <alignment horizontal="center" vertical="center" wrapText="1"/>
    </xf>
    <xf numFmtId="3" fontId="2" fillId="0" borderId="21" xfId="0" quotePrefix="1" applyNumberFormat="1" applyFont="1" applyFill="1" applyBorder="1" applyAlignment="1" applyProtection="1">
      <alignment horizontal="center" vertical="center" wrapText="1"/>
    </xf>
    <xf numFmtId="0" fontId="2" fillId="0" borderId="15" xfId="0" quotePrefix="1" applyFont="1" applyFill="1" applyBorder="1" applyAlignment="1" applyProtection="1">
      <alignment horizontal="left" vertical="center" wrapText="1"/>
    </xf>
    <xf numFmtId="0" fontId="2" fillId="0" borderId="20" xfId="0" quotePrefix="1" applyFont="1" applyFill="1" applyBorder="1" applyAlignment="1" applyProtection="1">
      <alignment horizontal="left" vertical="center" wrapText="1"/>
    </xf>
    <xf numFmtId="0" fontId="2" fillId="0" borderId="22" xfId="0" quotePrefix="1" applyFont="1" applyFill="1" applyBorder="1" applyAlignment="1" applyProtection="1">
      <alignment horizontal="left" vertical="center" wrapText="1"/>
    </xf>
    <xf numFmtId="0" fontId="2" fillId="0" borderId="3" xfId="0" quotePrefix="1" applyFont="1" applyFill="1" applyBorder="1" applyAlignment="1" applyProtection="1">
      <alignment horizontal="left" vertical="center" wrapText="1"/>
    </xf>
    <xf numFmtId="3" fontId="2" fillId="0" borderId="3" xfId="0" quotePrefix="1" applyNumberFormat="1" applyFont="1" applyFill="1" applyBorder="1" applyAlignment="1" applyProtection="1">
      <alignment horizontal="center" vertical="center" wrapText="1"/>
    </xf>
    <xf numFmtId="0" fontId="2" fillId="0" borderId="8" xfId="0" applyFont="1" applyBorder="1" applyAlignment="1" applyProtection="1">
      <alignment horizontal="left" vertical="center" wrapText="1"/>
    </xf>
    <xf numFmtId="0" fontId="22" fillId="0" borderId="12"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cellXfs>
  <cellStyles count="7">
    <cellStyle name="Coma" xfId="1" builtinId="3"/>
    <cellStyle name="Moneda" xfId="2" builtinId="4"/>
    <cellStyle name="Normal" xfId="0" builtinId="0"/>
    <cellStyle name="Normal 2" xfId="3"/>
    <cellStyle name="Normal 3" xfId="4"/>
    <cellStyle name="Normal_WAN PAISES-2" xfId="5"/>
    <cellStyle name="Percentatge"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workbookViewId="0">
      <selection activeCell="B26" sqref="B26"/>
    </sheetView>
  </sheetViews>
  <sheetFormatPr defaultColWidth="11.453125" defaultRowHeight="14.5" customHeight="1" x14ac:dyDescent="0.2"/>
  <cols>
    <col min="1" max="1" width="44" style="16" customWidth="1"/>
    <col min="2" max="2" width="23" style="19" customWidth="1"/>
    <col min="3" max="3" width="44.26953125" style="16" customWidth="1"/>
    <col min="4" max="16384" width="11.453125" style="16"/>
  </cols>
  <sheetData>
    <row r="1" spans="1:7" s="28" customFormat="1" ht="18" x14ac:dyDescent="0.25">
      <c r="A1" s="25" t="s">
        <v>942</v>
      </c>
      <c r="B1" s="26"/>
      <c r="C1" s="26"/>
      <c r="D1" s="26"/>
      <c r="E1" s="26"/>
      <c r="F1" s="26"/>
      <c r="G1" s="27"/>
    </row>
    <row r="2" spans="1:7" s="28" customFormat="1" ht="14.5" customHeight="1" x14ac:dyDescent="0.25">
      <c r="A2" s="29" t="s">
        <v>10</v>
      </c>
      <c r="B2" s="30"/>
      <c r="C2" s="30"/>
      <c r="D2" s="26"/>
      <c r="E2" s="27"/>
    </row>
    <row r="3" spans="1:7" s="28" customFormat="1" ht="14.5" customHeight="1" x14ac:dyDescent="0.25">
      <c r="A3" s="29" t="s">
        <v>108</v>
      </c>
      <c r="B3" s="30"/>
      <c r="C3" s="30"/>
      <c r="D3" s="26"/>
      <c r="E3" s="27"/>
    </row>
    <row r="4" spans="1:7" s="28" customFormat="1" ht="14.5" customHeight="1" x14ac:dyDescent="0.25">
      <c r="A4" s="27"/>
      <c r="B4" s="27"/>
      <c r="C4" s="27"/>
      <c r="D4" s="27"/>
      <c r="E4" s="27"/>
    </row>
    <row r="5" spans="1:7" ht="14.5" customHeight="1" x14ac:dyDescent="0.2">
      <c r="A5" s="167" t="s">
        <v>948</v>
      </c>
      <c r="B5" s="168"/>
      <c r="C5" s="168"/>
    </row>
    <row r="6" spans="1:7" ht="10" x14ac:dyDescent="0.2">
      <c r="A6" s="124"/>
      <c r="B6" s="18"/>
    </row>
    <row r="7" spans="1:7" ht="10" x14ac:dyDescent="0.2"/>
    <row r="8" spans="1:7" ht="14.5" customHeight="1" x14ac:dyDescent="0.2">
      <c r="A8" s="125" t="s">
        <v>1067</v>
      </c>
      <c r="B8" s="37" t="s">
        <v>2</v>
      </c>
    </row>
    <row r="9" spans="1:7" s="10" customFormat="1" ht="14.5" customHeight="1" x14ac:dyDescent="0.2">
      <c r="A9" s="46" t="s">
        <v>140</v>
      </c>
      <c r="B9" s="47">
        <f>'ANNEX L1. Prop.Serveis Veu Fixa'!F65+'ANNEX L1. Prop.Serveis Veu Fixa'!G37</f>
        <v>0</v>
      </c>
      <c r="C9" s="12" t="s">
        <v>117</v>
      </c>
    </row>
    <row r="10" spans="1:7" s="10" customFormat="1" ht="14.5" customHeight="1" x14ac:dyDescent="0.2">
      <c r="A10" s="46" t="s">
        <v>348</v>
      </c>
      <c r="B10" s="47">
        <f>'ANNEX L1. Prop.Serveis Dades'!G48+'ANNEX L1. Prop.Serveis Dades'!G83+'ANNEX L1. Prop.Serveis Dades'!G103</f>
        <v>0</v>
      </c>
      <c r="C10" s="12" t="s">
        <v>349</v>
      </c>
    </row>
    <row r="11" spans="1:7" s="10" customFormat="1" ht="14.5" customHeight="1" x14ac:dyDescent="0.2">
      <c r="A11" s="46" t="s">
        <v>619</v>
      </c>
      <c r="B11" s="47">
        <f>'ANNEX L1. Sistemes, CCUU,Video'!E12</f>
        <v>0</v>
      </c>
      <c r="C11" s="12" t="s">
        <v>621</v>
      </c>
    </row>
    <row r="12" spans="1:7" ht="14.5" customHeight="1" x14ac:dyDescent="0.2">
      <c r="A12" s="46" t="s">
        <v>1078</v>
      </c>
      <c r="B12" s="47">
        <f>'ANNEX L1. Sistemes, CCUU,Video'!E19</f>
        <v>0</v>
      </c>
      <c r="C12" s="12" t="s">
        <v>621</v>
      </c>
    </row>
    <row r="13" spans="1:7" ht="14.5" customHeight="1" x14ac:dyDescent="0.2">
      <c r="A13" s="46" t="s">
        <v>622</v>
      </c>
      <c r="B13" s="47">
        <f>'ANNEX L1. Sistemes, CCUU,Video'!E36</f>
        <v>0</v>
      </c>
      <c r="C13" s="12" t="s">
        <v>621</v>
      </c>
    </row>
    <row r="14" spans="1:7" ht="14.5" customHeight="1" x14ac:dyDescent="0.2">
      <c r="A14" s="46" t="s">
        <v>1040</v>
      </c>
      <c r="B14" s="47">
        <f>'ANNEX L1. Sistemes, CCUU,Video'!E44</f>
        <v>0</v>
      </c>
      <c r="C14" s="12" t="s">
        <v>621</v>
      </c>
    </row>
    <row r="15" spans="1:7" ht="14.5" customHeight="1" x14ac:dyDescent="0.2">
      <c r="A15" s="46" t="s">
        <v>3</v>
      </c>
      <c r="B15" s="47">
        <f>'ANNEX L1. Recursos i altres'!E12</f>
        <v>0</v>
      </c>
      <c r="C15" s="12" t="s">
        <v>940</v>
      </c>
    </row>
    <row r="16" spans="1:7" ht="14.5" customHeight="1" x14ac:dyDescent="0.2">
      <c r="A16" s="32" t="s">
        <v>2</v>
      </c>
      <c r="B16" s="36">
        <f>SUM(B9:B15)</f>
        <v>0</v>
      </c>
    </row>
    <row r="17" spans="1:4" ht="14.5" customHeight="1" x14ac:dyDescent="0.2">
      <c r="A17" s="32" t="s">
        <v>1</v>
      </c>
      <c r="B17" s="34">
        <f>B16*12</f>
        <v>0</v>
      </c>
    </row>
    <row r="18" spans="1:4" ht="14.5" customHeight="1" x14ac:dyDescent="0.2">
      <c r="A18" s="32" t="s">
        <v>109</v>
      </c>
      <c r="B18" s="34">
        <f>(B17-'ANNEX L1. Sistemes, CCUU,Video'!E19*12)*1.05+'ANNEX L1. Sistemes, CCUU,Video'!E25*12</f>
        <v>0</v>
      </c>
      <c r="C18" s="10" t="s">
        <v>1062</v>
      </c>
    </row>
    <row r="19" spans="1:4" ht="14.5" customHeight="1" x14ac:dyDescent="0.2">
      <c r="A19" s="32" t="s">
        <v>110</v>
      </c>
      <c r="B19" s="34">
        <f>B18*1.05</f>
        <v>0</v>
      </c>
    </row>
    <row r="20" spans="1:4" ht="14.5" customHeight="1" x14ac:dyDescent="0.2">
      <c r="A20" s="32" t="s">
        <v>945</v>
      </c>
      <c r="B20" s="34">
        <f>B19*1.05</f>
        <v>0</v>
      </c>
      <c r="D20" s="123"/>
    </row>
    <row r="21" spans="1:4" ht="14.5" customHeight="1" x14ac:dyDescent="0.2">
      <c r="A21" s="32" t="s">
        <v>946</v>
      </c>
      <c r="B21" s="34">
        <f>B17+B18+B19+B20</f>
        <v>0</v>
      </c>
    </row>
    <row r="22" spans="1:4" ht="14.5" customHeight="1" x14ac:dyDescent="0.2">
      <c r="A22" s="33" t="s">
        <v>947</v>
      </c>
      <c r="B22" s="35">
        <f>B21*1.21</f>
        <v>0</v>
      </c>
    </row>
    <row r="23" spans="1:4" ht="14.5" customHeight="1" x14ac:dyDescent="0.2">
      <c r="A23" s="31" t="s">
        <v>141</v>
      </c>
    </row>
    <row r="25" spans="1:4" ht="14.5" customHeight="1" x14ac:dyDescent="0.2">
      <c r="A25" s="125" t="s">
        <v>1070</v>
      </c>
      <c r="B25" s="37" t="s">
        <v>2</v>
      </c>
    </row>
    <row r="26" spans="1:4" ht="14.5" customHeight="1" x14ac:dyDescent="0.2">
      <c r="A26" s="46" t="s">
        <v>1065</v>
      </c>
      <c r="B26" s="47">
        <f>'ANNEX L1. Recursos i altres'!D17</f>
        <v>22382.920110192837</v>
      </c>
      <c r="C26" s="12" t="s">
        <v>940</v>
      </c>
    </row>
    <row r="27" spans="1:4" ht="14.5" customHeight="1" x14ac:dyDescent="0.2">
      <c r="A27" s="32" t="s">
        <v>2</v>
      </c>
      <c r="B27" s="36">
        <f>SUM(B26:B26)</f>
        <v>22382.920110192837</v>
      </c>
    </row>
    <row r="28" spans="1:4" ht="14.5" customHeight="1" x14ac:dyDescent="0.2">
      <c r="A28" s="32" t="s">
        <v>1</v>
      </c>
      <c r="B28" s="34">
        <f>B27*12</f>
        <v>268595.04132231406</v>
      </c>
    </row>
    <row r="29" spans="1:4" ht="14.5" customHeight="1" x14ac:dyDescent="0.2">
      <c r="A29" s="32" t="s">
        <v>109</v>
      </c>
      <c r="B29" s="34">
        <f>B28*1.05</f>
        <v>282024.7933884298</v>
      </c>
      <c r="C29" s="10"/>
    </row>
    <row r="30" spans="1:4" ht="14.5" customHeight="1" x14ac:dyDescent="0.2">
      <c r="A30" s="32" t="s">
        <v>110</v>
      </c>
      <c r="B30" s="34">
        <f>B29*1.05</f>
        <v>296126.03305785131</v>
      </c>
    </row>
    <row r="31" spans="1:4" ht="14.5" customHeight="1" x14ac:dyDescent="0.2">
      <c r="A31" s="32" t="s">
        <v>945</v>
      </c>
      <c r="B31" s="34">
        <f>B30*1.05</f>
        <v>310932.33471074386</v>
      </c>
      <c r="D31" s="123"/>
    </row>
    <row r="32" spans="1:4" ht="14.5" customHeight="1" x14ac:dyDescent="0.2">
      <c r="A32" s="32" t="s">
        <v>946</v>
      </c>
      <c r="B32" s="34">
        <f>B28+B29+B30+B31</f>
        <v>1157678.2024793392</v>
      </c>
    </row>
    <row r="33" spans="1:2" ht="14.5" customHeight="1" x14ac:dyDescent="0.2">
      <c r="A33" s="33" t="s">
        <v>947</v>
      </c>
      <c r="B33" s="35">
        <f>B32*1.21</f>
        <v>1400790.6250000005</v>
      </c>
    </row>
    <row r="34" spans="1:2" ht="14.5" customHeight="1" x14ac:dyDescent="0.2">
      <c r="A34" s="31" t="s">
        <v>1083</v>
      </c>
    </row>
    <row r="36" spans="1:2" ht="14.5" customHeight="1" x14ac:dyDescent="0.2">
      <c r="A36" s="33" t="s">
        <v>1066</v>
      </c>
      <c r="B36" s="35">
        <f>+B33+B22</f>
        <v>1400790.6250000005</v>
      </c>
    </row>
    <row r="38" spans="1:2" ht="14.5" customHeight="1" x14ac:dyDescent="0.2">
      <c r="A38" s="169" t="s">
        <v>1079</v>
      </c>
      <c r="B38" s="169"/>
    </row>
    <row r="39" spans="1:2" ht="10" x14ac:dyDescent="0.2">
      <c r="A39" s="162" t="s">
        <v>1082</v>
      </c>
      <c r="B39" s="47">
        <v>12177940</v>
      </c>
    </row>
    <row r="40" spans="1:2" ht="20" x14ac:dyDescent="0.2">
      <c r="A40" s="162" t="s">
        <v>1080</v>
      </c>
      <c r="B40" s="163"/>
    </row>
    <row r="41" spans="1:2" ht="14.5" customHeight="1" x14ac:dyDescent="0.2">
      <c r="A41" s="162" t="s">
        <v>1081</v>
      </c>
      <c r="B41" s="164">
        <f>+B40*B39</f>
        <v>0</v>
      </c>
    </row>
  </sheetData>
  <mergeCells count="2">
    <mergeCell ref="A5:C5"/>
    <mergeCell ref="A38:B38"/>
  </mergeCells>
  <pageMargins left="0.70866141732283472" right="0.70866141732283472" top="0.74803149606299213" bottom="0.74803149606299213" header="0.31496062992125984" footer="0.31496062992125984"/>
  <pageSetup paperSize="9" orientation="landscape" r:id="rId1"/>
  <headerFooter>
    <oddHeader>&amp;LAjuntament de Barcelona&amp;C&amp;A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tabSelected="1" topLeftCell="A70" zoomScaleNormal="100" workbookViewId="0">
      <selection activeCell="A103" sqref="A103"/>
    </sheetView>
  </sheetViews>
  <sheetFormatPr defaultColWidth="11.453125" defaultRowHeight="10" x14ac:dyDescent="0.2"/>
  <cols>
    <col min="1" max="1" width="99" style="2" customWidth="1"/>
    <col min="2" max="2" width="11.54296875" style="2" customWidth="1"/>
    <col min="3" max="3" width="12.453125" style="2" customWidth="1"/>
    <col min="4" max="5" width="11.54296875" style="2" customWidth="1"/>
    <col min="6" max="6" width="18" style="2" customWidth="1"/>
    <col min="7" max="16384" width="11.453125" style="2"/>
  </cols>
  <sheetData>
    <row r="1" spans="1:6" s="54" customFormat="1" ht="18" x14ac:dyDescent="0.4">
      <c r="A1" s="51" t="s">
        <v>935</v>
      </c>
      <c r="B1" s="52"/>
      <c r="C1" s="53"/>
      <c r="F1" s="53"/>
    </row>
    <row r="2" spans="1:6" s="28" customFormat="1" ht="10.5" x14ac:dyDescent="0.25">
      <c r="A2" s="29" t="s">
        <v>10</v>
      </c>
      <c r="B2" s="30"/>
      <c r="C2" s="30"/>
      <c r="D2" s="30"/>
      <c r="E2" s="30"/>
      <c r="F2" s="30"/>
    </row>
    <row r="3" spans="1:6" s="28" customFormat="1" ht="10.5" x14ac:dyDescent="0.25">
      <c r="A3" s="29" t="s">
        <v>108</v>
      </c>
      <c r="B3" s="30"/>
      <c r="C3" s="30"/>
      <c r="D3" s="30"/>
      <c r="E3" s="30"/>
      <c r="F3" s="30"/>
    </row>
    <row r="4" spans="1:6" s="21" customFormat="1" ht="12.5" x14ac:dyDescent="0.25"/>
    <row r="5" spans="1:6" s="10" customFormat="1" ht="12.5" x14ac:dyDescent="0.25">
      <c r="A5" s="38" t="s">
        <v>934</v>
      </c>
      <c r="B5" s="21"/>
      <c r="C5" s="107"/>
      <c r="D5" s="108"/>
      <c r="E5" s="109"/>
      <c r="F5" s="107"/>
    </row>
    <row r="6" spans="1:6" s="21" customFormat="1" ht="12.5" x14ac:dyDescent="0.25"/>
    <row r="7" spans="1:6" ht="69.75" customHeight="1" x14ac:dyDescent="0.2">
      <c r="A7" s="5" t="s">
        <v>951</v>
      </c>
      <c r="B7" s="87" t="s">
        <v>0</v>
      </c>
      <c r="C7" s="87" t="s">
        <v>1016</v>
      </c>
      <c r="D7" s="9" t="s">
        <v>14</v>
      </c>
      <c r="E7" s="9" t="s">
        <v>107</v>
      </c>
      <c r="F7" s="87" t="s">
        <v>1002</v>
      </c>
    </row>
    <row r="8" spans="1:6" s="115" customFormat="1" ht="16.5" customHeight="1" x14ac:dyDescent="0.2">
      <c r="A8" s="113" t="s">
        <v>985</v>
      </c>
      <c r="B8" s="114"/>
      <c r="C8" s="114"/>
      <c r="D8" s="114"/>
      <c r="E8" s="114"/>
      <c r="F8" s="114"/>
    </row>
    <row r="9" spans="1:6" s="1" customFormat="1" ht="12" customHeight="1" x14ac:dyDescent="0.2">
      <c r="A9" s="116" t="s">
        <v>988</v>
      </c>
      <c r="B9" s="117">
        <v>1</v>
      </c>
      <c r="C9" s="127"/>
      <c r="D9" s="127"/>
      <c r="E9" s="153">
        <f>C9+D9*12</f>
        <v>0</v>
      </c>
      <c r="F9" s="7"/>
    </row>
    <row r="10" spans="1:6" s="1" customFormat="1" ht="12" customHeight="1" x14ac:dyDescent="0.2">
      <c r="A10" s="116" t="s">
        <v>989</v>
      </c>
      <c r="B10" s="117">
        <v>1</v>
      </c>
      <c r="C10" s="127"/>
      <c r="D10" s="127"/>
      <c r="E10" s="153">
        <f t="shared" ref="E10:E34" si="0">C10+D10*12</f>
        <v>0</v>
      </c>
      <c r="F10" s="7"/>
    </row>
    <row r="11" spans="1:6" s="1" customFormat="1" ht="12" customHeight="1" x14ac:dyDescent="0.2">
      <c r="A11" s="116" t="s">
        <v>986</v>
      </c>
      <c r="B11" s="117">
        <v>1</v>
      </c>
      <c r="C11" s="127"/>
      <c r="D11" s="127"/>
      <c r="E11" s="153">
        <f t="shared" si="0"/>
        <v>0</v>
      </c>
      <c r="F11" s="7"/>
    </row>
    <row r="12" spans="1:6" s="1" customFormat="1" ht="12" customHeight="1" x14ac:dyDescent="0.2">
      <c r="A12" s="116" t="s">
        <v>1030</v>
      </c>
      <c r="B12" s="117">
        <v>1</v>
      </c>
      <c r="C12" s="127"/>
      <c r="D12" s="127"/>
      <c r="E12" s="153">
        <f t="shared" ref="E12" si="1">C12+D12*12</f>
        <v>0</v>
      </c>
      <c r="F12" s="7"/>
    </row>
    <row r="13" spans="1:6" s="1" customFormat="1" ht="12" customHeight="1" x14ac:dyDescent="0.2">
      <c r="A13" s="116" t="s">
        <v>1031</v>
      </c>
      <c r="B13" s="117">
        <v>1</v>
      </c>
      <c r="C13" s="127"/>
      <c r="D13" s="127"/>
      <c r="E13" s="153">
        <f t="shared" si="0"/>
        <v>0</v>
      </c>
      <c r="F13" s="7"/>
    </row>
    <row r="14" spans="1:6" s="1" customFormat="1" ht="12" customHeight="1" x14ac:dyDescent="0.2">
      <c r="A14" s="116" t="s">
        <v>990</v>
      </c>
      <c r="B14" s="117">
        <v>1</v>
      </c>
      <c r="C14" s="127"/>
      <c r="D14" s="127"/>
      <c r="E14" s="153">
        <f t="shared" si="0"/>
        <v>0</v>
      </c>
      <c r="F14" s="7"/>
    </row>
    <row r="15" spans="1:6" s="1" customFormat="1" ht="12" customHeight="1" x14ac:dyDescent="0.2">
      <c r="A15" s="116" t="s">
        <v>991</v>
      </c>
      <c r="B15" s="117">
        <v>1</v>
      </c>
      <c r="C15" s="127"/>
      <c r="D15" s="127"/>
      <c r="E15" s="153">
        <f t="shared" si="0"/>
        <v>0</v>
      </c>
      <c r="F15" s="7"/>
    </row>
    <row r="16" spans="1:6" s="1" customFormat="1" ht="12" customHeight="1" x14ac:dyDescent="0.2">
      <c r="A16" s="116" t="s">
        <v>992</v>
      </c>
      <c r="B16" s="117">
        <v>1</v>
      </c>
      <c r="C16" s="127"/>
      <c r="D16" s="127"/>
      <c r="E16" s="153">
        <f t="shared" si="0"/>
        <v>0</v>
      </c>
      <c r="F16" s="7"/>
    </row>
    <row r="17" spans="1:6" s="1" customFormat="1" ht="12" customHeight="1" x14ac:dyDescent="0.2">
      <c r="A17" s="116" t="s">
        <v>993</v>
      </c>
      <c r="B17" s="117">
        <v>1</v>
      </c>
      <c r="C17" s="127"/>
      <c r="D17" s="127"/>
      <c r="E17" s="153">
        <f t="shared" si="0"/>
        <v>0</v>
      </c>
      <c r="F17" s="7"/>
    </row>
    <row r="18" spans="1:6" s="1" customFormat="1" ht="12" customHeight="1" x14ac:dyDescent="0.2">
      <c r="A18" s="116" t="s">
        <v>994</v>
      </c>
      <c r="B18" s="117">
        <v>1</v>
      </c>
      <c r="C18" s="127"/>
      <c r="D18" s="127"/>
      <c r="E18" s="153">
        <f t="shared" si="0"/>
        <v>0</v>
      </c>
      <c r="F18" s="7"/>
    </row>
    <row r="19" spans="1:6" s="1" customFormat="1" ht="12" customHeight="1" x14ac:dyDescent="0.2">
      <c r="A19" s="116" t="s">
        <v>995</v>
      </c>
      <c r="B19" s="117">
        <v>1</v>
      </c>
      <c r="C19" s="127"/>
      <c r="D19" s="127"/>
      <c r="E19" s="153">
        <f t="shared" si="0"/>
        <v>0</v>
      </c>
      <c r="F19" s="7"/>
    </row>
    <row r="20" spans="1:6" ht="12" customHeight="1" x14ac:dyDescent="0.2">
      <c r="A20" s="116" t="s">
        <v>996</v>
      </c>
      <c r="B20" s="117">
        <v>1</v>
      </c>
      <c r="C20" s="127"/>
      <c r="D20" s="127"/>
      <c r="E20" s="153">
        <f>C20+D20*12</f>
        <v>0</v>
      </c>
      <c r="F20" s="7"/>
    </row>
    <row r="21" spans="1:6" ht="12" customHeight="1" x14ac:dyDescent="0.2">
      <c r="A21" s="116" t="s">
        <v>997</v>
      </c>
      <c r="B21" s="117">
        <v>1</v>
      </c>
      <c r="C21" s="127"/>
      <c r="D21" s="127"/>
      <c r="E21" s="153">
        <f t="shared" si="0"/>
        <v>0</v>
      </c>
      <c r="F21" s="7"/>
    </row>
    <row r="22" spans="1:6" ht="12" customHeight="1" x14ac:dyDescent="0.2">
      <c r="A22" s="116" t="s">
        <v>998</v>
      </c>
      <c r="B22" s="117">
        <v>1</v>
      </c>
      <c r="C22" s="127"/>
      <c r="D22" s="127"/>
      <c r="E22" s="153">
        <f t="shared" si="0"/>
        <v>0</v>
      </c>
      <c r="F22" s="7"/>
    </row>
    <row r="23" spans="1:6" ht="12" customHeight="1" x14ac:dyDescent="0.2">
      <c r="A23" s="116" t="s">
        <v>999</v>
      </c>
      <c r="B23" s="117">
        <v>1</v>
      </c>
      <c r="C23" s="127"/>
      <c r="D23" s="127"/>
      <c r="E23" s="153">
        <f t="shared" si="0"/>
        <v>0</v>
      </c>
      <c r="F23" s="7"/>
    </row>
    <row r="24" spans="1:6" ht="12" customHeight="1" x14ac:dyDescent="0.2">
      <c r="A24" s="116" t="s">
        <v>1000</v>
      </c>
      <c r="B24" s="117">
        <v>1</v>
      </c>
      <c r="C24" s="127"/>
      <c r="D24" s="127"/>
      <c r="E24" s="153">
        <f t="shared" si="0"/>
        <v>0</v>
      </c>
      <c r="F24" s="7"/>
    </row>
    <row r="25" spans="1:6" ht="12" customHeight="1" x14ac:dyDescent="0.2">
      <c r="A25" s="116" t="s">
        <v>1001</v>
      </c>
      <c r="B25" s="117">
        <v>1</v>
      </c>
      <c r="C25" s="127"/>
      <c r="D25" s="127"/>
      <c r="E25" s="153">
        <f t="shared" si="0"/>
        <v>0</v>
      </c>
      <c r="F25" s="7"/>
    </row>
    <row r="26" spans="1:6" x14ac:dyDescent="0.2">
      <c r="A26" s="116" t="s">
        <v>57</v>
      </c>
      <c r="B26" s="117">
        <v>1</v>
      </c>
      <c r="C26" s="127"/>
      <c r="D26" s="127"/>
      <c r="E26" s="153">
        <f t="shared" si="0"/>
        <v>0</v>
      </c>
      <c r="F26" s="7"/>
    </row>
    <row r="27" spans="1:6" x14ac:dyDescent="0.2">
      <c r="A27" s="116" t="s">
        <v>58</v>
      </c>
      <c r="B27" s="117">
        <v>1</v>
      </c>
      <c r="C27" s="127"/>
      <c r="D27" s="127"/>
      <c r="E27" s="153">
        <f>C27+D27*12</f>
        <v>0</v>
      </c>
      <c r="F27" s="7"/>
    </row>
    <row r="28" spans="1:6" x14ac:dyDescent="0.2">
      <c r="A28" s="116" t="s">
        <v>59</v>
      </c>
      <c r="B28" s="117">
        <v>1</v>
      </c>
      <c r="C28" s="127"/>
      <c r="D28" s="127"/>
      <c r="E28" s="153">
        <f t="shared" si="0"/>
        <v>0</v>
      </c>
      <c r="F28" s="7"/>
    </row>
    <row r="29" spans="1:6" x14ac:dyDescent="0.2">
      <c r="A29" s="116" t="s">
        <v>60</v>
      </c>
      <c r="B29" s="117">
        <v>1</v>
      </c>
      <c r="C29" s="127"/>
      <c r="D29" s="127"/>
      <c r="E29" s="153">
        <f t="shared" si="0"/>
        <v>0</v>
      </c>
      <c r="F29" s="7"/>
    </row>
    <row r="30" spans="1:6" x14ac:dyDescent="0.2">
      <c r="A30" s="116" t="s">
        <v>61</v>
      </c>
      <c r="B30" s="117">
        <v>1</v>
      </c>
      <c r="C30" s="127"/>
      <c r="D30" s="127"/>
      <c r="E30" s="153">
        <f t="shared" si="0"/>
        <v>0</v>
      </c>
      <c r="F30" s="7"/>
    </row>
    <row r="31" spans="1:6" x14ac:dyDescent="0.2">
      <c r="A31" s="116" t="s">
        <v>62</v>
      </c>
      <c r="B31" s="117">
        <v>1</v>
      </c>
      <c r="C31" s="127"/>
      <c r="D31" s="127"/>
      <c r="E31" s="153">
        <f t="shared" si="0"/>
        <v>0</v>
      </c>
      <c r="F31" s="7"/>
    </row>
    <row r="32" spans="1:6" ht="20" x14ac:dyDescent="0.2">
      <c r="A32" s="116" t="s">
        <v>63</v>
      </c>
      <c r="B32" s="117">
        <v>1</v>
      </c>
      <c r="C32" s="127"/>
      <c r="D32" s="127"/>
      <c r="E32" s="153">
        <f t="shared" si="0"/>
        <v>0</v>
      </c>
      <c r="F32" s="7"/>
    </row>
    <row r="33" spans="1:6" x14ac:dyDescent="0.2">
      <c r="A33" s="116" t="s">
        <v>64</v>
      </c>
      <c r="B33" s="117">
        <v>1</v>
      </c>
      <c r="C33" s="127"/>
      <c r="D33" s="127"/>
      <c r="E33" s="153">
        <f t="shared" si="0"/>
        <v>0</v>
      </c>
      <c r="F33" s="7"/>
    </row>
    <row r="34" spans="1:6" x14ac:dyDescent="0.2">
      <c r="A34" s="116" t="s">
        <v>65</v>
      </c>
      <c r="B34" s="117">
        <v>1</v>
      </c>
      <c r="C34" s="127"/>
      <c r="D34" s="127"/>
      <c r="E34" s="153">
        <f t="shared" si="0"/>
        <v>0</v>
      </c>
      <c r="F34" s="7"/>
    </row>
    <row r="35" spans="1:6" s="1" customFormat="1" ht="11.25" customHeight="1" x14ac:dyDescent="0.2">
      <c r="A35" s="116" t="s">
        <v>1039</v>
      </c>
      <c r="B35" s="117">
        <v>1</v>
      </c>
      <c r="C35" s="127"/>
      <c r="D35" s="153"/>
      <c r="E35" s="153">
        <f t="shared" ref="E35" si="2">C35+D35*12</f>
        <v>0</v>
      </c>
      <c r="F35" s="7"/>
    </row>
    <row r="36" spans="1:6" s="115" customFormat="1" ht="16.5" customHeight="1" x14ac:dyDescent="0.2">
      <c r="A36" s="113" t="s">
        <v>973</v>
      </c>
      <c r="B36" s="114"/>
      <c r="C36" s="154"/>
      <c r="D36" s="154"/>
      <c r="E36" s="154"/>
      <c r="F36" s="114"/>
    </row>
    <row r="37" spans="1:6" s="1" customFormat="1" ht="11.25" customHeight="1" x14ac:dyDescent="0.2">
      <c r="A37" s="116" t="s">
        <v>69</v>
      </c>
      <c r="B37" s="117">
        <v>1</v>
      </c>
      <c r="C37" s="127"/>
      <c r="D37" s="127"/>
      <c r="E37" s="153">
        <f t="shared" ref="E37:E92" si="3">C37+D37*12</f>
        <v>0</v>
      </c>
      <c r="F37" s="7"/>
    </row>
    <row r="38" spans="1:6" s="1" customFormat="1" ht="11.25" customHeight="1" x14ac:dyDescent="0.2">
      <c r="A38" s="116" t="s">
        <v>70</v>
      </c>
      <c r="B38" s="117">
        <v>1</v>
      </c>
      <c r="C38" s="127"/>
      <c r="D38" s="127"/>
      <c r="E38" s="153">
        <f t="shared" si="3"/>
        <v>0</v>
      </c>
      <c r="F38" s="7"/>
    </row>
    <row r="39" spans="1:6" s="1" customFormat="1" ht="11.25" customHeight="1" x14ac:dyDescent="0.2">
      <c r="A39" s="116" t="s">
        <v>71</v>
      </c>
      <c r="B39" s="117">
        <v>1</v>
      </c>
      <c r="C39" s="127"/>
      <c r="D39" s="127"/>
      <c r="E39" s="153">
        <f t="shared" si="3"/>
        <v>0</v>
      </c>
      <c r="F39" s="7"/>
    </row>
    <row r="40" spans="1:6" s="1" customFormat="1" ht="11.25" customHeight="1" x14ac:dyDescent="0.2">
      <c r="A40" s="116" t="s">
        <v>72</v>
      </c>
      <c r="B40" s="117">
        <v>1</v>
      </c>
      <c r="C40" s="127"/>
      <c r="D40" s="127"/>
      <c r="E40" s="153">
        <f t="shared" si="3"/>
        <v>0</v>
      </c>
      <c r="F40" s="7"/>
    </row>
    <row r="41" spans="1:6" s="1" customFormat="1" ht="11.25" customHeight="1" x14ac:dyDescent="0.2">
      <c r="A41" s="116" t="s">
        <v>73</v>
      </c>
      <c r="B41" s="117">
        <v>1</v>
      </c>
      <c r="C41" s="127"/>
      <c r="D41" s="127"/>
      <c r="E41" s="153">
        <f t="shared" si="3"/>
        <v>0</v>
      </c>
      <c r="F41" s="7"/>
    </row>
    <row r="42" spans="1:6" s="1" customFormat="1" ht="11.25" customHeight="1" x14ac:dyDescent="0.2">
      <c r="A42" s="116" t="s">
        <v>8</v>
      </c>
      <c r="B42" s="117">
        <v>1</v>
      </c>
      <c r="C42" s="127"/>
      <c r="D42" s="127"/>
      <c r="E42" s="153">
        <f t="shared" si="3"/>
        <v>0</v>
      </c>
      <c r="F42" s="7"/>
    </row>
    <row r="43" spans="1:6" s="1" customFormat="1" ht="11.25" customHeight="1" x14ac:dyDescent="0.2">
      <c r="A43" s="116" t="s">
        <v>9</v>
      </c>
      <c r="B43" s="117">
        <v>1</v>
      </c>
      <c r="C43" s="127"/>
      <c r="D43" s="127"/>
      <c r="E43" s="153">
        <f t="shared" si="3"/>
        <v>0</v>
      </c>
      <c r="F43" s="7"/>
    </row>
    <row r="44" spans="1:6" s="1" customFormat="1" ht="11.25" customHeight="1" x14ac:dyDescent="0.2">
      <c r="A44" s="116" t="s">
        <v>66</v>
      </c>
      <c r="B44" s="117">
        <v>1</v>
      </c>
      <c r="C44" s="127"/>
      <c r="D44" s="127"/>
      <c r="E44" s="153">
        <f t="shared" si="3"/>
        <v>0</v>
      </c>
      <c r="F44" s="7"/>
    </row>
    <row r="45" spans="1:6" s="1" customFormat="1" ht="11.25" customHeight="1" x14ac:dyDescent="0.2">
      <c r="A45" s="116" t="s">
        <v>67</v>
      </c>
      <c r="B45" s="117">
        <v>1</v>
      </c>
      <c r="C45" s="127"/>
      <c r="D45" s="127"/>
      <c r="E45" s="153">
        <f t="shared" si="3"/>
        <v>0</v>
      </c>
      <c r="F45" s="7"/>
    </row>
    <row r="46" spans="1:6" s="1" customFormat="1" ht="11.25" customHeight="1" x14ac:dyDescent="0.2">
      <c r="A46" s="116" t="s">
        <v>68</v>
      </c>
      <c r="B46" s="117">
        <v>1</v>
      </c>
      <c r="C46" s="127"/>
      <c r="D46" s="127"/>
      <c r="E46" s="153">
        <f t="shared" si="3"/>
        <v>0</v>
      </c>
      <c r="F46" s="7"/>
    </row>
    <row r="47" spans="1:6" s="1" customFormat="1" ht="11.25" customHeight="1" x14ac:dyDescent="0.2">
      <c r="A47" s="116" t="s">
        <v>960</v>
      </c>
      <c r="B47" s="117">
        <v>1</v>
      </c>
      <c r="C47" s="127"/>
      <c r="D47" s="127"/>
      <c r="E47" s="153">
        <f t="shared" si="3"/>
        <v>0</v>
      </c>
      <c r="F47" s="7"/>
    </row>
    <row r="48" spans="1:6" s="1" customFormat="1" ht="11.25" customHeight="1" x14ac:dyDescent="0.2">
      <c r="A48" s="116" t="s">
        <v>961</v>
      </c>
      <c r="B48" s="117">
        <v>1</v>
      </c>
      <c r="C48" s="127"/>
      <c r="D48" s="127"/>
      <c r="E48" s="153">
        <f t="shared" si="3"/>
        <v>0</v>
      </c>
      <c r="F48" s="7"/>
    </row>
    <row r="49" spans="1:6" s="1" customFormat="1" ht="11.25" customHeight="1" x14ac:dyDescent="0.2">
      <c r="A49" s="116" t="s">
        <v>962</v>
      </c>
      <c r="B49" s="117">
        <v>1</v>
      </c>
      <c r="C49" s="127"/>
      <c r="D49" s="127"/>
      <c r="E49" s="153">
        <f t="shared" si="3"/>
        <v>0</v>
      </c>
      <c r="F49" s="7"/>
    </row>
    <row r="50" spans="1:6" s="1" customFormat="1" ht="11.25" customHeight="1" x14ac:dyDescent="0.2">
      <c r="A50" s="116" t="s">
        <v>74</v>
      </c>
      <c r="B50" s="117">
        <v>1</v>
      </c>
      <c r="C50" s="127"/>
      <c r="D50" s="127"/>
      <c r="E50" s="153">
        <f t="shared" si="3"/>
        <v>0</v>
      </c>
      <c r="F50" s="7"/>
    </row>
    <row r="51" spans="1:6" s="1" customFormat="1" ht="11.25" customHeight="1" x14ac:dyDescent="0.2">
      <c r="A51" s="116" t="s">
        <v>75</v>
      </c>
      <c r="B51" s="117">
        <v>1</v>
      </c>
      <c r="C51" s="127"/>
      <c r="D51" s="127"/>
      <c r="E51" s="153">
        <f t="shared" si="3"/>
        <v>0</v>
      </c>
      <c r="F51" s="7"/>
    </row>
    <row r="52" spans="1:6" s="1" customFormat="1" ht="11.25" customHeight="1" x14ac:dyDescent="0.2">
      <c r="A52" s="116" t="s">
        <v>76</v>
      </c>
      <c r="B52" s="117">
        <v>1</v>
      </c>
      <c r="C52" s="127"/>
      <c r="D52" s="127"/>
      <c r="E52" s="153">
        <f t="shared" si="3"/>
        <v>0</v>
      </c>
      <c r="F52" s="7"/>
    </row>
    <row r="53" spans="1:6" s="1" customFormat="1" ht="11.25" customHeight="1" x14ac:dyDescent="0.2">
      <c r="A53" s="116" t="s">
        <v>963</v>
      </c>
      <c r="B53" s="117">
        <v>1</v>
      </c>
      <c r="C53" s="127"/>
      <c r="D53" s="153"/>
      <c r="E53" s="153">
        <f t="shared" si="3"/>
        <v>0</v>
      </c>
      <c r="F53" s="7"/>
    </row>
    <row r="54" spans="1:6" s="1" customFormat="1" ht="11.25" customHeight="1" x14ac:dyDescent="0.2">
      <c r="A54" s="116" t="s">
        <v>964</v>
      </c>
      <c r="B54" s="117">
        <v>1</v>
      </c>
      <c r="C54" s="127"/>
      <c r="D54" s="153"/>
      <c r="E54" s="153">
        <f t="shared" si="3"/>
        <v>0</v>
      </c>
      <c r="F54" s="7"/>
    </row>
    <row r="55" spans="1:6" s="1" customFormat="1" ht="11.25" customHeight="1" x14ac:dyDescent="0.2">
      <c r="A55" s="116" t="s">
        <v>965</v>
      </c>
      <c r="B55" s="117">
        <v>1</v>
      </c>
      <c r="C55" s="127"/>
      <c r="D55" s="153"/>
      <c r="E55" s="153">
        <f t="shared" si="3"/>
        <v>0</v>
      </c>
      <c r="F55" s="7"/>
    </row>
    <row r="56" spans="1:6" s="1" customFormat="1" ht="11.25" customHeight="1" x14ac:dyDescent="0.2">
      <c r="A56" s="116" t="s">
        <v>966</v>
      </c>
      <c r="B56" s="117">
        <v>1</v>
      </c>
      <c r="C56" s="127"/>
      <c r="D56" s="153"/>
      <c r="E56" s="153">
        <f t="shared" si="3"/>
        <v>0</v>
      </c>
      <c r="F56" s="7"/>
    </row>
    <row r="57" spans="1:6" s="1" customFormat="1" ht="11.25" customHeight="1" x14ac:dyDescent="0.2">
      <c r="A57" s="116" t="s">
        <v>967</v>
      </c>
      <c r="B57" s="117">
        <v>1</v>
      </c>
      <c r="C57" s="127"/>
      <c r="D57" s="153"/>
      <c r="E57" s="153">
        <f t="shared" si="3"/>
        <v>0</v>
      </c>
      <c r="F57" s="7"/>
    </row>
    <row r="58" spans="1:6" s="1" customFormat="1" ht="11.25" customHeight="1" x14ac:dyDescent="0.2">
      <c r="A58" s="116" t="s">
        <v>968</v>
      </c>
      <c r="B58" s="117">
        <v>1</v>
      </c>
      <c r="C58" s="127"/>
      <c r="D58" s="153"/>
      <c r="E58" s="153">
        <f t="shared" si="3"/>
        <v>0</v>
      </c>
      <c r="F58" s="7"/>
    </row>
    <row r="59" spans="1:6" s="1" customFormat="1" ht="11.25" customHeight="1" x14ac:dyDescent="0.2">
      <c r="A59" s="116" t="s">
        <v>969</v>
      </c>
      <c r="B59" s="117">
        <v>1</v>
      </c>
      <c r="C59" s="127"/>
      <c r="D59" s="153"/>
      <c r="E59" s="153">
        <f t="shared" si="3"/>
        <v>0</v>
      </c>
      <c r="F59" s="7"/>
    </row>
    <row r="60" spans="1:6" s="1" customFormat="1" ht="11.25" customHeight="1" x14ac:dyDescent="0.2">
      <c r="A60" s="116" t="s">
        <v>970</v>
      </c>
      <c r="B60" s="117">
        <v>1</v>
      </c>
      <c r="C60" s="127"/>
      <c r="D60" s="153"/>
      <c r="E60" s="153">
        <f t="shared" si="3"/>
        <v>0</v>
      </c>
      <c r="F60" s="7"/>
    </row>
    <row r="61" spans="1:6" s="1" customFormat="1" ht="11.25" customHeight="1" x14ac:dyDescent="0.2">
      <c r="A61" s="116" t="s">
        <v>971</v>
      </c>
      <c r="B61" s="117">
        <v>1</v>
      </c>
      <c r="C61" s="127"/>
      <c r="D61" s="153"/>
      <c r="E61" s="153">
        <f t="shared" si="3"/>
        <v>0</v>
      </c>
      <c r="F61" s="7"/>
    </row>
    <row r="62" spans="1:6" s="1" customFormat="1" ht="11.25" customHeight="1" x14ac:dyDescent="0.2">
      <c r="A62" s="116" t="s">
        <v>975</v>
      </c>
      <c r="B62" s="117">
        <v>1</v>
      </c>
      <c r="C62" s="127"/>
      <c r="D62" s="153"/>
      <c r="E62" s="153">
        <f t="shared" si="3"/>
        <v>0</v>
      </c>
      <c r="F62" s="7"/>
    </row>
    <row r="63" spans="1:6" s="1" customFormat="1" ht="11.25" customHeight="1" x14ac:dyDescent="0.2">
      <c r="A63" s="116" t="s">
        <v>1073</v>
      </c>
      <c r="B63" s="117">
        <v>1</v>
      </c>
      <c r="C63" s="127"/>
      <c r="D63" s="153"/>
      <c r="E63" s="153">
        <f t="shared" ref="E63:E66" si="4">C63+D63*12</f>
        <v>0</v>
      </c>
      <c r="F63" s="7"/>
    </row>
    <row r="64" spans="1:6" s="1" customFormat="1" ht="11.25" customHeight="1" x14ac:dyDescent="0.2">
      <c r="A64" s="116" t="s">
        <v>976</v>
      </c>
      <c r="B64" s="117">
        <v>1</v>
      </c>
      <c r="C64" s="127"/>
      <c r="D64" s="153"/>
      <c r="E64" s="153">
        <f t="shared" si="4"/>
        <v>0</v>
      </c>
      <c r="F64" s="7"/>
    </row>
    <row r="65" spans="1:6" s="1" customFormat="1" ht="11.25" customHeight="1" x14ac:dyDescent="0.2">
      <c r="A65" s="116" t="s">
        <v>1075</v>
      </c>
      <c r="B65" s="117">
        <v>1</v>
      </c>
      <c r="C65" s="127"/>
      <c r="D65" s="153"/>
      <c r="E65" s="153">
        <f t="shared" si="4"/>
        <v>0</v>
      </c>
      <c r="F65" s="7"/>
    </row>
    <row r="66" spans="1:6" s="1" customFormat="1" ht="11.25" customHeight="1" x14ac:dyDescent="0.2">
      <c r="A66" s="116" t="s">
        <v>1074</v>
      </c>
      <c r="B66" s="117">
        <v>1</v>
      </c>
      <c r="C66" s="127"/>
      <c r="D66" s="153"/>
      <c r="E66" s="153">
        <f t="shared" si="4"/>
        <v>0</v>
      </c>
      <c r="F66" s="7"/>
    </row>
    <row r="67" spans="1:6" s="1" customFormat="1" ht="11.25" customHeight="1" x14ac:dyDescent="0.2">
      <c r="A67" s="116" t="s">
        <v>1037</v>
      </c>
      <c r="B67" s="117">
        <v>1</v>
      </c>
      <c r="C67" s="127"/>
      <c r="D67" s="153"/>
      <c r="E67" s="153">
        <f t="shared" ref="E67" si="5">C67+D67*12</f>
        <v>0</v>
      </c>
      <c r="F67" s="7"/>
    </row>
    <row r="68" spans="1:6" s="1" customFormat="1" ht="11.25" customHeight="1" x14ac:dyDescent="0.2">
      <c r="A68" s="116" t="s">
        <v>979</v>
      </c>
      <c r="B68" s="117">
        <v>1</v>
      </c>
      <c r="C68" s="127"/>
      <c r="D68" s="153"/>
      <c r="E68" s="153">
        <f t="shared" si="3"/>
        <v>0</v>
      </c>
      <c r="F68" s="7"/>
    </row>
    <row r="69" spans="1:6" s="1" customFormat="1" ht="11.25" customHeight="1" x14ac:dyDescent="0.2">
      <c r="A69" s="116" t="s">
        <v>980</v>
      </c>
      <c r="B69" s="117">
        <v>1</v>
      </c>
      <c r="C69" s="127"/>
      <c r="D69" s="153"/>
      <c r="E69" s="153">
        <f t="shared" si="3"/>
        <v>0</v>
      </c>
      <c r="F69" s="7"/>
    </row>
    <row r="70" spans="1:6" s="1" customFormat="1" ht="11.25" customHeight="1" x14ac:dyDescent="0.2">
      <c r="A70" s="116" t="s">
        <v>981</v>
      </c>
      <c r="B70" s="117">
        <v>1</v>
      </c>
      <c r="C70" s="127"/>
      <c r="D70" s="153"/>
      <c r="E70" s="153">
        <f t="shared" si="3"/>
        <v>0</v>
      </c>
      <c r="F70" s="7"/>
    </row>
    <row r="71" spans="1:6" s="1" customFormat="1" ht="11.25" customHeight="1" x14ac:dyDescent="0.2">
      <c r="A71" s="116" t="s">
        <v>972</v>
      </c>
      <c r="B71" s="117">
        <v>1</v>
      </c>
      <c r="C71" s="127"/>
      <c r="D71" s="153"/>
      <c r="E71" s="153">
        <f t="shared" si="3"/>
        <v>0</v>
      </c>
      <c r="F71" s="7"/>
    </row>
    <row r="72" spans="1:6" s="1" customFormat="1" ht="11.25" customHeight="1" x14ac:dyDescent="0.2">
      <c r="A72" s="116" t="s">
        <v>1024</v>
      </c>
      <c r="B72" s="117">
        <v>1</v>
      </c>
      <c r="C72" s="127"/>
      <c r="D72" s="127"/>
      <c r="E72" s="153">
        <f t="shared" si="3"/>
        <v>0</v>
      </c>
      <c r="F72" s="7"/>
    </row>
    <row r="73" spans="1:6" s="1" customFormat="1" ht="11.25" customHeight="1" x14ac:dyDescent="0.2">
      <c r="A73" s="116" t="s">
        <v>1027</v>
      </c>
      <c r="B73" s="117">
        <v>1</v>
      </c>
      <c r="C73" s="127"/>
      <c r="D73" s="127"/>
      <c r="E73" s="153">
        <f t="shared" ref="E73:E75" si="6">C73+D73*12</f>
        <v>0</v>
      </c>
      <c r="F73" s="7"/>
    </row>
    <row r="74" spans="1:6" s="1" customFormat="1" ht="11.25" customHeight="1" x14ac:dyDescent="0.2">
      <c r="A74" s="116" t="s">
        <v>1026</v>
      </c>
      <c r="B74" s="117">
        <v>1</v>
      </c>
      <c r="C74" s="127"/>
      <c r="D74" s="127"/>
      <c r="E74" s="153">
        <f t="shared" si="6"/>
        <v>0</v>
      </c>
      <c r="F74" s="7"/>
    </row>
    <row r="75" spans="1:6" s="1" customFormat="1" ht="11.25" customHeight="1" x14ac:dyDescent="0.2">
      <c r="A75" s="116" t="s">
        <v>1025</v>
      </c>
      <c r="B75" s="117">
        <v>1</v>
      </c>
      <c r="C75" s="127"/>
      <c r="D75" s="127"/>
      <c r="E75" s="153">
        <f t="shared" si="6"/>
        <v>0</v>
      </c>
      <c r="F75" s="7"/>
    </row>
    <row r="76" spans="1:6" s="1" customFormat="1" ht="11.25" customHeight="1" x14ac:dyDescent="0.2">
      <c r="A76" s="116" t="s">
        <v>978</v>
      </c>
      <c r="B76" s="117">
        <v>1</v>
      </c>
      <c r="C76" s="127"/>
      <c r="D76" s="127"/>
      <c r="E76" s="153">
        <f t="shared" si="3"/>
        <v>0</v>
      </c>
      <c r="F76" s="7"/>
    </row>
    <row r="77" spans="1:6" s="1" customFormat="1" ht="11.25" customHeight="1" x14ac:dyDescent="0.2">
      <c r="A77" s="116" t="s">
        <v>1029</v>
      </c>
      <c r="B77" s="117">
        <v>1</v>
      </c>
      <c r="C77" s="127"/>
      <c r="D77" s="127"/>
      <c r="E77" s="153">
        <f t="shared" si="3"/>
        <v>0</v>
      </c>
      <c r="F77" s="7"/>
    </row>
    <row r="78" spans="1:6" s="1" customFormat="1" ht="11.25" customHeight="1" x14ac:dyDescent="0.2">
      <c r="A78" s="116" t="s">
        <v>977</v>
      </c>
      <c r="B78" s="117">
        <v>1</v>
      </c>
      <c r="C78" s="127"/>
      <c r="D78" s="127"/>
      <c r="E78" s="153">
        <f t="shared" si="3"/>
        <v>0</v>
      </c>
      <c r="F78" s="7"/>
    </row>
    <row r="79" spans="1:6" s="1" customFormat="1" ht="11.25" customHeight="1" x14ac:dyDescent="0.2">
      <c r="A79" s="116" t="s">
        <v>982</v>
      </c>
      <c r="B79" s="117">
        <v>1</v>
      </c>
      <c r="C79" s="127"/>
      <c r="D79" s="127"/>
      <c r="E79" s="153">
        <f t="shared" si="3"/>
        <v>0</v>
      </c>
      <c r="F79" s="7"/>
    </row>
    <row r="80" spans="1:6" s="1" customFormat="1" ht="11.25" customHeight="1" x14ac:dyDescent="0.2">
      <c r="A80" s="116" t="s">
        <v>1034</v>
      </c>
      <c r="B80" s="117">
        <v>1</v>
      </c>
      <c r="C80" s="127"/>
      <c r="D80" s="153"/>
      <c r="E80" s="153">
        <f t="shared" ref="E80" si="7">C80+D80*12</f>
        <v>0</v>
      </c>
      <c r="F80" s="7"/>
    </row>
    <row r="81" spans="1:6" s="1" customFormat="1" ht="11.25" customHeight="1" x14ac:dyDescent="0.2">
      <c r="A81" s="116" t="s">
        <v>1033</v>
      </c>
      <c r="B81" s="117">
        <v>1</v>
      </c>
      <c r="C81" s="127"/>
      <c r="D81" s="153"/>
      <c r="E81" s="153">
        <f>C81+D81*12</f>
        <v>0</v>
      </c>
      <c r="F81" s="7"/>
    </row>
    <row r="82" spans="1:6" s="1" customFormat="1" ht="11.25" customHeight="1" x14ac:dyDescent="0.2">
      <c r="A82" s="116" t="s">
        <v>974</v>
      </c>
      <c r="B82" s="117">
        <v>1</v>
      </c>
      <c r="C82" s="127"/>
      <c r="D82" s="153"/>
      <c r="E82" s="153">
        <f t="shared" si="3"/>
        <v>0</v>
      </c>
      <c r="F82" s="7"/>
    </row>
    <row r="83" spans="1:6" s="1" customFormat="1" ht="11.25" customHeight="1" x14ac:dyDescent="0.2">
      <c r="A83" s="116" t="s">
        <v>984</v>
      </c>
      <c r="B83" s="117">
        <v>1</v>
      </c>
      <c r="C83" s="127"/>
      <c r="D83" s="153"/>
      <c r="E83" s="153">
        <f t="shared" si="3"/>
        <v>0</v>
      </c>
      <c r="F83" s="7"/>
    </row>
    <row r="84" spans="1:6" s="1" customFormat="1" ht="11.25" customHeight="1" x14ac:dyDescent="0.2">
      <c r="A84" s="116" t="s">
        <v>1032</v>
      </c>
      <c r="B84" s="117">
        <v>1</v>
      </c>
      <c r="C84" s="127"/>
      <c r="D84" s="153"/>
      <c r="E84" s="153">
        <f t="shared" ref="E84" si="8">C84+D84*12</f>
        <v>0</v>
      </c>
      <c r="F84" s="7"/>
    </row>
    <row r="85" spans="1:6" s="1" customFormat="1" ht="11.25" customHeight="1" x14ac:dyDescent="0.2">
      <c r="A85" s="116" t="s">
        <v>1035</v>
      </c>
      <c r="B85" s="117">
        <v>1</v>
      </c>
      <c r="C85" s="127"/>
      <c r="D85" s="153"/>
      <c r="E85" s="153">
        <f t="shared" ref="E85:E87" si="9">C85+D85*12</f>
        <v>0</v>
      </c>
      <c r="F85" s="7"/>
    </row>
    <row r="86" spans="1:6" s="1" customFormat="1" ht="11.25" customHeight="1" x14ac:dyDescent="0.2">
      <c r="A86" s="116" t="s">
        <v>1077</v>
      </c>
      <c r="B86" s="117">
        <v>1</v>
      </c>
      <c r="C86" s="127"/>
      <c r="D86" s="153"/>
      <c r="E86" s="153">
        <f t="shared" si="9"/>
        <v>0</v>
      </c>
      <c r="F86" s="7"/>
    </row>
    <row r="87" spans="1:6" s="1" customFormat="1" ht="11.25" customHeight="1" x14ac:dyDescent="0.2">
      <c r="A87" s="116" t="s">
        <v>1076</v>
      </c>
      <c r="B87" s="117">
        <v>1</v>
      </c>
      <c r="C87" s="127"/>
      <c r="D87" s="153"/>
      <c r="E87" s="153">
        <f t="shared" si="9"/>
        <v>0</v>
      </c>
      <c r="F87" s="7"/>
    </row>
    <row r="88" spans="1:6" s="1" customFormat="1" ht="11.25" customHeight="1" x14ac:dyDescent="0.2">
      <c r="A88" s="116" t="s">
        <v>1036</v>
      </c>
      <c r="B88" s="117">
        <v>1</v>
      </c>
      <c r="C88" s="127"/>
      <c r="D88" s="127"/>
      <c r="E88" s="153">
        <f t="shared" ref="E88" si="10">C88+D88*12</f>
        <v>0</v>
      </c>
      <c r="F88" s="7"/>
    </row>
    <row r="89" spans="1:6" s="1" customFormat="1" ht="22.5" customHeight="1" x14ac:dyDescent="0.2">
      <c r="A89" s="116" t="s">
        <v>1038</v>
      </c>
      <c r="B89" s="117">
        <v>1</v>
      </c>
      <c r="C89" s="127"/>
      <c r="D89" s="153"/>
      <c r="E89" s="153">
        <f t="shared" ref="E89" si="11">C89+D89*12</f>
        <v>0</v>
      </c>
      <c r="F89" s="7"/>
    </row>
    <row r="90" spans="1:6" s="115" customFormat="1" ht="16.5" customHeight="1" x14ac:dyDescent="0.2">
      <c r="A90" s="113" t="s">
        <v>983</v>
      </c>
      <c r="B90" s="114"/>
      <c r="C90" s="154"/>
      <c r="D90" s="154"/>
      <c r="E90" s="154"/>
      <c r="F90" s="114"/>
    </row>
    <row r="91" spans="1:6" ht="11.25" customHeight="1" x14ac:dyDescent="0.2">
      <c r="A91" s="116" t="s">
        <v>1044</v>
      </c>
      <c r="B91" s="117">
        <v>1</v>
      </c>
      <c r="C91" s="129"/>
      <c r="D91" s="127"/>
      <c r="E91" s="153">
        <f t="shared" si="3"/>
        <v>0</v>
      </c>
      <c r="F91" s="20"/>
    </row>
    <row r="92" spans="1:6" ht="11.25" customHeight="1" x14ac:dyDescent="0.2">
      <c r="A92" s="116" t="s">
        <v>1045</v>
      </c>
      <c r="B92" s="117">
        <v>1</v>
      </c>
      <c r="C92" s="129"/>
      <c r="D92" s="127"/>
      <c r="E92" s="153">
        <f t="shared" si="3"/>
        <v>0</v>
      </c>
      <c r="F92" s="20"/>
    </row>
    <row r="93" spans="1:6" ht="11.25" customHeight="1" x14ac:dyDescent="0.2">
      <c r="A93" s="116" t="s">
        <v>1046</v>
      </c>
      <c r="B93" s="117">
        <v>1</v>
      </c>
      <c r="C93" s="129"/>
      <c r="D93" s="127"/>
      <c r="E93" s="153">
        <f t="shared" ref="E93:E97" si="12">C93+D93*12</f>
        <v>0</v>
      </c>
      <c r="F93" s="20"/>
    </row>
    <row r="94" spans="1:6" ht="11.25" customHeight="1" x14ac:dyDescent="0.2">
      <c r="A94" s="116" t="s">
        <v>1047</v>
      </c>
      <c r="B94" s="117">
        <v>1</v>
      </c>
      <c r="C94" s="129"/>
      <c r="D94" s="127"/>
      <c r="E94" s="153">
        <f t="shared" si="12"/>
        <v>0</v>
      </c>
      <c r="F94" s="20"/>
    </row>
    <row r="95" spans="1:6" ht="11.25" customHeight="1" x14ac:dyDescent="0.2">
      <c r="A95" s="116" t="s">
        <v>1048</v>
      </c>
      <c r="B95" s="117">
        <v>1</v>
      </c>
      <c r="C95" s="129"/>
      <c r="D95" s="127"/>
      <c r="E95" s="153">
        <f t="shared" si="12"/>
        <v>0</v>
      </c>
      <c r="F95" s="20"/>
    </row>
    <row r="96" spans="1:6" ht="11.25" customHeight="1" x14ac:dyDescent="0.2">
      <c r="A96" s="116" t="s">
        <v>1049</v>
      </c>
      <c r="B96" s="117">
        <v>1</v>
      </c>
      <c r="C96" s="129"/>
      <c r="D96" s="127"/>
      <c r="E96" s="153">
        <f t="shared" si="12"/>
        <v>0</v>
      </c>
      <c r="F96" s="20"/>
    </row>
    <row r="97" spans="1:6" s="1" customFormat="1" ht="11.25" customHeight="1" x14ac:dyDescent="0.2">
      <c r="A97" s="116" t="s">
        <v>1050</v>
      </c>
      <c r="B97" s="117">
        <v>1</v>
      </c>
      <c r="C97" s="127"/>
      <c r="D97" s="129"/>
      <c r="E97" s="153">
        <f t="shared" si="12"/>
        <v>0</v>
      </c>
      <c r="F97" s="7"/>
    </row>
    <row r="98" spans="1:6" s="115" customFormat="1" ht="16.5" customHeight="1" x14ac:dyDescent="0.2">
      <c r="A98" s="113" t="s">
        <v>1019</v>
      </c>
      <c r="B98" s="114"/>
      <c r="C98" s="154"/>
      <c r="D98" s="154"/>
      <c r="E98" s="154"/>
      <c r="F98" s="114"/>
    </row>
    <row r="99" spans="1:6" ht="11.25" customHeight="1" x14ac:dyDescent="0.2">
      <c r="A99" s="116" t="s">
        <v>1021</v>
      </c>
      <c r="B99" s="117">
        <v>1</v>
      </c>
      <c r="C99" s="153"/>
      <c r="D99" s="127"/>
      <c r="E99" s="153">
        <f t="shared" ref="E99:E100" si="13">C99+D99*12</f>
        <v>0</v>
      </c>
      <c r="F99" s="20"/>
    </row>
    <row r="100" spans="1:6" ht="11.25" customHeight="1" x14ac:dyDescent="0.2">
      <c r="A100" s="116" t="s">
        <v>1020</v>
      </c>
      <c r="B100" s="117">
        <v>1</v>
      </c>
      <c r="C100" s="153"/>
      <c r="D100" s="127"/>
      <c r="E100" s="153">
        <f t="shared" si="13"/>
        <v>0</v>
      </c>
      <c r="F100" s="20"/>
    </row>
    <row r="101" spans="1:6" ht="11.25" customHeight="1" x14ac:dyDescent="0.2">
      <c r="A101" s="116" t="s">
        <v>1022</v>
      </c>
      <c r="B101" s="117">
        <v>1</v>
      </c>
      <c r="C101" s="153"/>
      <c r="D101" s="127"/>
      <c r="E101" s="153">
        <f t="shared" ref="E101" si="14">C101+D101*12</f>
        <v>0</v>
      </c>
      <c r="F101" s="20"/>
    </row>
    <row r="102" spans="1:6" s="115" customFormat="1" ht="16.5" customHeight="1" x14ac:dyDescent="0.2">
      <c r="A102" s="113" t="s">
        <v>1087</v>
      </c>
      <c r="B102" s="114"/>
      <c r="C102" s="154"/>
      <c r="D102" s="154"/>
      <c r="E102" s="154"/>
      <c r="F102" s="114"/>
    </row>
    <row r="103" spans="1:6" ht="20" x14ac:dyDescent="0.2">
      <c r="A103" s="116" t="s">
        <v>1086</v>
      </c>
      <c r="B103" s="117">
        <v>1</v>
      </c>
      <c r="C103" s="153"/>
      <c r="D103" s="127"/>
      <c r="E103" s="153">
        <f t="shared" ref="E103:E105" si="15">C103+D103*12</f>
        <v>0</v>
      </c>
      <c r="F103" s="20"/>
    </row>
    <row r="104" spans="1:6" ht="11.25" customHeight="1" x14ac:dyDescent="0.2">
      <c r="A104" s="116" t="s">
        <v>1084</v>
      </c>
      <c r="B104" s="117">
        <v>1</v>
      </c>
      <c r="C104" s="153"/>
      <c r="D104" s="127"/>
      <c r="E104" s="153">
        <f t="shared" si="15"/>
        <v>0</v>
      </c>
      <c r="F104" s="20"/>
    </row>
    <row r="105" spans="1:6" ht="11.25" customHeight="1" x14ac:dyDescent="0.2">
      <c r="A105" s="116" t="s">
        <v>1085</v>
      </c>
      <c r="B105" s="117">
        <v>1</v>
      </c>
      <c r="C105" s="153"/>
      <c r="D105" s="127"/>
      <c r="E105" s="153">
        <f t="shared" si="15"/>
        <v>0</v>
      </c>
      <c r="F105" s="20"/>
    </row>
    <row r="106" spans="1:6" x14ac:dyDescent="0.2">
      <c r="C106" s="155"/>
      <c r="D106" s="155"/>
      <c r="E106" s="155"/>
    </row>
    <row r="107" spans="1:6" ht="21" x14ac:dyDescent="0.25">
      <c r="A107" s="122" t="s">
        <v>1053</v>
      </c>
      <c r="C107" s="155"/>
      <c r="D107" s="155"/>
      <c r="E107" s="155"/>
    </row>
    <row r="108" spans="1:6" x14ac:dyDescent="0.2">
      <c r="C108" s="155"/>
      <c r="D108" s="155"/>
      <c r="E108" s="155"/>
    </row>
  </sheetData>
  <pageMargins left="0.70866141732283472" right="0.70866141732283472" top="0.74803149606299213" bottom="0.74803149606299213" header="0.31496062992125984" footer="0.31496062992125984"/>
  <pageSetup paperSize="9" scale="55" fitToHeight="2" orientation="landscape" r:id="rId1"/>
  <headerFooter>
    <oddHeader>&amp;LAjuntament de Barcelona&amp;C&amp;A</oddHeader>
  </headerFooter>
  <rowBreaks count="1" manualBreakCount="1">
    <brk id="8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topLeftCell="A5" workbookViewId="0">
      <selection activeCell="G11" sqref="G11"/>
    </sheetView>
  </sheetViews>
  <sheetFormatPr defaultColWidth="11.453125" defaultRowHeight="10" x14ac:dyDescent="0.2"/>
  <cols>
    <col min="1" max="1" width="46.54296875" style="16" customWidth="1"/>
    <col min="2" max="7" width="15.1796875" style="16" customWidth="1"/>
    <col min="8" max="8" width="20.54296875" style="16" customWidth="1"/>
    <col min="9" max="16384" width="11.453125" style="16"/>
  </cols>
  <sheetData>
    <row r="1" spans="1:8" s="28" customFormat="1" ht="18" x14ac:dyDescent="0.25">
      <c r="A1" s="25" t="s">
        <v>942</v>
      </c>
      <c r="B1" s="26"/>
      <c r="C1" s="26"/>
      <c r="D1" s="26"/>
      <c r="E1" s="26"/>
      <c r="F1" s="26"/>
      <c r="G1" s="27"/>
    </row>
    <row r="2" spans="1:8" s="28" customFormat="1" ht="10.5" x14ac:dyDescent="0.25">
      <c r="A2" s="29" t="s">
        <v>10</v>
      </c>
      <c r="B2" s="30"/>
      <c r="C2" s="30"/>
      <c r="D2" s="30"/>
      <c r="E2" s="30"/>
      <c r="F2" s="26"/>
      <c r="G2" s="27"/>
    </row>
    <row r="3" spans="1:8" s="28" customFormat="1" ht="10.5" x14ac:dyDescent="0.25">
      <c r="A3" s="29" t="s">
        <v>108</v>
      </c>
      <c r="B3" s="30"/>
      <c r="C3" s="30"/>
      <c r="D3" s="30"/>
      <c r="E3" s="30"/>
      <c r="F3" s="26"/>
      <c r="G3" s="27"/>
    </row>
    <row r="4" spans="1:8" ht="10.5" x14ac:dyDescent="0.25">
      <c r="A4" s="3"/>
      <c r="B4" s="3"/>
      <c r="C4" s="3"/>
      <c r="D4" s="3"/>
      <c r="E4" s="3"/>
      <c r="F4" s="3"/>
      <c r="G4" s="3"/>
      <c r="H4" s="2"/>
    </row>
    <row r="5" spans="1:8" ht="12.5" x14ac:dyDescent="0.25">
      <c r="A5" s="38" t="s">
        <v>111</v>
      </c>
      <c r="B5" s="3"/>
      <c r="C5" s="40"/>
      <c r="D5" s="3"/>
      <c r="E5" s="3"/>
      <c r="F5" s="4"/>
      <c r="G5" s="4"/>
      <c r="H5" s="2"/>
    </row>
    <row r="6" spans="1:8" ht="10.5" x14ac:dyDescent="0.25">
      <c r="A6" s="3"/>
      <c r="B6" s="3"/>
      <c r="C6" s="3"/>
      <c r="D6" s="3"/>
      <c r="E6" s="4"/>
      <c r="F6" s="4"/>
      <c r="G6" s="4"/>
      <c r="H6" s="2"/>
    </row>
    <row r="7" spans="1:8" ht="10.5" x14ac:dyDescent="0.25">
      <c r="A7" s="11" t="s">
        <v>12</v>
      </c>
      <c r="B7" s="3"/>
      <c r="C7" s="3"/>
      <c r="D7" s="3"/>
      <c r="E7" s="4"/>
      <c r="F7" s="4"/>
      <c r="G7" s="4"/>
      <c r="H7" s="2"/>
    </row>
    <row r="8" spans="1:8" ht="10.5" x14ac:dyDescent="0.25">
      <c r="A8" s="2"/>
      <c r="B8" s="3"/>
      <c r="C8" s="3"/>
      <c r="D8" s="3"/>
      <c r="E8" s="4"/>
      <c r="F8" s="4"/>
      <c r="G8" s="4"/>
      <c r="H8" s="2"/>
    </row>
    <row r="9" spans="1:8" ht="10.5" x14ac:dyDescent="0.2">
      <c r="A9" s="171" t="s">
        <v>140</v>
      </c>
      <c r="B9" s="172"/>
      <c r="C9" s="172"/>
      <c r="D9" s="172"/>
      <c r="E9" s="172"/>
      <c r="F9" s="172"/>
      <c r="G9" s="173"/>
      <c r="H9" s="2"/>
    </row>
    <row r="10" spans="1:8" ht="40.5" customHeight="1" x14ac:dyDescent="0.2">
      <c r="A10" s="5" t="s">
        <v>112</v>
      </c>
      <c r="B10" s="9" t="s">
        <v>113</v>
      </c>
      <c r="C10" s="9" t="s">
        <v>114</v>
      </c>
      <c r="D10" s="9" t="s">
        <v>115</v>
      </c>
      <c r="E10" s="9" t="s">
        <v>13</v>
      </c>
      <c r="F10" s="9" t="s">
        <v>14</v>
      </c>
      <c r="G10" s="9" t="s">
        <v>15</v>
      </c>
      <c r="H10" s="2"/>
    </row>
    <row r="11" spans="1:8" s="10" customFormat="1" x14ac:dyDescent="0.2">
      <c r="A11" s="6" t="s">
        <v>118</v>
      </c>
      <c r="B11" s="39">
        <v>1000</v>
      </c>
      <c r="C11" s="7"/>
      <c r="D11" s="44">
        <f>B11</f>
        <v>1000</v>
      </c>
      <c r="E11" s="127"/>
      <c r="F11" s="127"/>
      <c r="G11" s="128">
        <f>(E11+F11)*D11</f>
        <v>0</v>
      </c>
      <c r="H11" s="1"/>
    </row>
    <row r="12" spans="1:8" s="10" customFormat="1" x14ac:dyDescent="0.2">
      <c r="A12" s="6" t="s">
        <v>120</v>
      </c>
      <c r="B12" s="39">
        <v>12344</v>
      </c>
      <c r="C12" s="7"/>
      <c r="D12" s="44">
        <f t="shared" ref="D12:D15" si="0">B12</f>
        <v>12344</v>
      </c>
      <c r="E12" s="127"/>
      <c r="F12" s="127"/>
      <c r="G12" s="128">
        <f t="shared" ref="G12:G36" si="1">(E12+F12)*D12</f>
        <v>0</v>
      </c>
      <c r="H12" s="1"/>
    </row>
    <row r="13" spans="1:8" x14ac:dyDescent="0.2">
      <c r="A13" s="6" t="s">
        <v>119</v>
      </c>
      <c r="B13" s="39">
        <v>27</v>
      </c>
      <c r="C13" s="20"/>
      <c r="D13" s="44">
        <f t="shared" si="0"/>
        <v>27</v>
      </c>
      <c r="E13" s="129"/>
      <c r="F13" s="129"/>
      <c r="G13" s="128">
        <f t="shared" si="1"/>
        <v>0</v>
      </c>
      <c r="H13" s="2"/>
    </row>
    <row r="14" spans="1:8" x14ac:dyDescent="0.2">
      <c r="A14" s="6" t="s">
        <v>121</v>
      </c>
      <c r="B14" s="39">
        <v>5</v>
      </c>
      <c r="C14" s="20"/>
      <c r="D14" s="44">
        <f t="shared" si="0"/>
        <v>5</v>
      </c>
      <c r="E14" s="129"/>
      <c r="F14" s="129"/>
      <c r="G14" s="128">
        <f t="shared" si="1"/>
        <v>0</v>
      </c>
      <c r="H14" s="2"/>
    </row>
    <row r="15" spans="1:8" x14ac:dyDescent="0.2">
      <c r="A15" s="6" t="s">
        <v>122</v>
      </c>
      <c r="B15" s="39">
        <v>143</v>
      </c>
      <c r="C15" s="20"/>
      <c r="D15" s="44">
        <f t="shared" si="0"/>
        <v>143</v>
      </c>
      <c r="E15" s="129"/>
      <c r="F15" s="129"/>
      <c r="G15" s="128">
        <f t="shared" si="1"/>
        <v>0</v>
      </c>
      <c r="H15" s="2"/>
    </row>
    <row r="16" spans="1:8" x14ac:dyDescent="0.2">
      <c r="A16" s="176" t="s">
        <v>123</v>
      </c>
      <c r="B16" s="179">
        <v>180</v>
      </c>
      <c r="C16" s="7" t="s">
        <v>124</v>
      </c>
      <c r="D16" s="20"/>
      <c r="E16" s="129"/>
      <c r="F16" s="129"/>
      <c r="G16" s="128">
        <f t="shared" si="1"/>
        <v>0</v>
      </c>
      <c r="H16" s="2"/>
    </row>
    <row r="17" spans="1:8" x14ac:dyDescent="0.2">
      <c r="A17" s="177"/>
      <c r="B17" s="180"/>
      <c r="C17" s="7" t="s">
        <v>125</v>
      </c>
      <c r="D17" s="20"/>
      <c r="E17" s="129"/>
      <c r="F17" s="129"/>
      <c r="G17" s="128">
        <f t="shared" si="1"/>
        <v>0</v>
      </c>
      <c r="H17" s="2"/>
    </row>
    <row r="18" spans="1:8" x14ac:dyDescent="0.2">
      <c r="A18" s="177"/>
      <c r="B18" s="180"/>
      <c r="C18" s="7" t="s">
        <v>126</v>
      </c>
      <c r="D18" s="20"/>
      <c r="E18" s="129"/>
      <c r="F18" s="129"/>
      <c r="G18" s="128">
        <f t="shared" si="1"/>
        <v>0</v>
      </c>
      <c r="H18" s="2"/>
    </row>
    <row r="19" spans="1:8" x14ac:dyDescent="0.2">
      <c r="A19" s="177"/>
      <c r="B19" s="180"/>
      <c r="C19" s="7" t="s">
        <v>127</v>
      </c>
      <c r="D19" s="20"/>
      <c r="E19" s="129"/>
      <c r="F19" s="129"/>
      <c r="G19" s="128">
        <f t="shared" si="1"/>
        <v>0</v>
      </c>
      <c r="H19" s="2"/>
    </row>
    <row r="20" spans="1:8" x14ac:dyDescent="0.2">
      <c r="A20" s="178"/>
      <c r="B20" s="181"/>
      <c r="C20" s="7" t="s">
        <v>128</v>
      </c>
      <c r="D20" s="20"/>
      <c r="E20" s="129"/>
      <c r="F20" s="129"/>
      <c r="G20" s="128">
        <f t="shared" si="1"/>
        <v>0</v>
      </c>
      <c r="H20" s="2"/>
    </row>
    <row r="21" spans="1:8" x14ac:dyDescent="0.2">
      <c r="A21" s="176" t="s">
        <v>129</v>
      </c>
      <c r="B21" s="179">
        <v>214</v>
      </c>
      <c r="C21" s="7" t="s">
        <v>124</v>
      </c>
      <c r="D21" s="20"/>
      <c r="E21" s="129"/>
      <c r="F21" s="129"/>
      <c r="G21" s="128">
        <f t="shared" si="1"/>
        <v>0</v>
      </c>
      <c r="H21" s="2"/>
    </row>
    <row r="22" spans="1:8" x14ac:dyDescent="0.2">
      <c r="A22" s="177"/>
      <c r="B22" s="180"/>
      <c r="C22" s="7" t="s">
        <v>125</v>
      </c>
      <c r="D22" s="20"/>
      <c r="E22" s="129"/>
      <c r="F22" s="129"/>
      <c r="G22" s="128">
        <f>(E22+F22)*D22</f>
        <v>0</v>
      </c>
      <c r="H22" s="2"/>
    </row>
    <row r="23" spans="1:8" x14ac:dyDescent="0.2">
      <c r="A23" s="177"/>
      <c r="B23" s="180"/>
      <c r="C23" s="7" t="s">
        <v>126</v>
      </c>
      <c r="D23" s="20"/>
      <c r="E23" s="129"/>
      <c r="F23" s="129"/>
      <c r="G23" s="128">
        <f t="shared" si="1"/>
        <v>0</v>
      </c>
      <c r="H23" s="2"/>
    </row>
    <row r="24" spans="1:8" x14ac:dyDescent="0.2">
      <c r="A24" s="177"/>
      <c r="B24" s="180"/>
      <c r="C24" s="7" t="s">
        <v>127</v>
      </c>
      <c r="D24" s="20"/>
      <c r="E24" s="129"/>
      <c r="F24" s="129"/>
      <c r="G24" s="128">
        <f t="shared" si="1"/>
        <v>0</v>
      </c>
      <c r="H24" s="2"/>
    </row>
    <row r="25" spans="1:8" x14ac:dyDescent="0.2">
      <c r="A25" s="178"/>
      <c r="B25" s="181"/>
      <c r="C25" s="7" t="s">
        <v>128</v>
      </c>
      <c r="D25" s="20"/>
      <c r="E25" s="129"/>
      <c r="F25" s="129"/>
      <c r="G25" s="128">
        <f t="shared" si="1"/>
        <v>0</v>
      </c>
      <c r="H25" s="2"/>
    </row>
    <row r="26" spans="1:8" x14ac:dyDescent="0.2">
      <c r="A26" s="176" t="s">
        <v>131</v>
      </c>
      <c r="B26" s="179">
        <v>3294</v>
      </c>
      <c r="C26" s="7" t="s">
        <v>124</v>
      </c>
      <c r="D26" s="20"/>
      <c r="E26" s="129"/>
      <c r="F26" s="129"/>
      <c r="G26" s="128">
        <f t="shared" si="1"/>
        <v>0</v>
      </c>
      <c r="H26" s="2"/>
    </row>
    <row r="27" spans="1:8" x14ac:dyDescent="0.2">
      <c r="A27" s="177"/>
      <c r="B27" s="180"/>
      <c r="C27" s="7" t="s">
        <v>125</v>
      </c>
      <c r="D27" s="20"/>
      <c r="E27" s="129"/>
      <c r="F27" s="129"/>
      <c r="G27" s="128">
        <f t="shared" si="1"/>
        <v>0</v>
      </c>
      <c r="H27" s="2"/>
    </row>
    <row r="28" spans="1:8" x14ac:dyDescent="0.2">
      <c r="A28" s="177"/>
      <c r="B28" s="180"/>
      <c r="C28" s="7" t="s">
        <v>126</v>
      </c>
      <c r="D28" s="20"/>
      <c r="E28" s="129"/>
      <c r="F28" s="129"/>
      <c r="G28" s="128">
        <f t="shared" si="1"/>
        <v>0</v>
      </c>
      <c r="H28" s="2"/>
    </row>
    <row r="29" spans="1:8" x14ac:dyDescent="0.2">
      <c r="A29" s="177"/>
      <c r="B29" s="180"/>
      <c r="C29" s="7" t="s">
        <v>127</v>
      </c>
      <c r="D29" s="20"/>
      <c r="E29" s="129"/>
      <c r="F29" s="129"/>
      <c r="G29" s="128">
        <f t="shared" si="1"/>
        <v>0</v>
      </c>
      <c r="H29" s="2"/>
    </row>
    <row r="30" spans="1:8" x14ac:dyDescent="0.2">
      <c r="A30" s="178"/>
      <c r="B30" s="181"/>
      <c r="C30" s="7" t="s">
        <v>128</v>
      </c>
      <c r="D30" s="20"/>
      <c r="E30" s="129"/>
      <c r="F30" s="129"/>
      <c r="G30" s="128">
        <f t="shared" si="1"/>
        <v>0</v>
      </c>
      <c r="H30" s="2"/>
    </row>
    <row r="31" spans="1:8" x14ac:dyDescent="0.2">
      <c r="A31" s="176" t="s">
        <v>132</v>
      </c>
      <c r="B31" s="179">
        <v>113</v>
      </c>
      <c r="C31" s="7" t="s">
        <v>124</v>
      </c>
      <c r="D31" s="20"/>
      <c r="E31" s="129"/>
      <c r="F31" s="129"/>
      <c r="G31" s="128">
        <f t="shared" si="1"/>
        <v>0</v>
      </c>
      <c r="H31" s="2"/>
    </row>
    <row r="32" spans="1:8" x14ac:dyDescent="0.2">
      <c r="A32" s="177"/>
      <c r="B32" s="180"/>
      <c r="C32" s="7" t="s">
        <v>125</v>
      </c>
      <c r="D32" s="20"/>
      <c r="E32" s="129"/>
      <c r="F32" s="129"/>
      <c r="G32" s="128">
        <f>(E32+F32)*D32</f>
        <v>0</v>
      </c>
      <c r="H32" s="2"/>
    </row>
    <row r="33" spans="1:9" x14ac:dyDescent="0.2">
      <c r="A33" s="177"/>
      <c r="B33" s="180"/>
      <c r="C33" s="7" t="s">
        <v>126</v>
      </c>
      <c r="D33" s="20"/>
      <c r="E33" s="129"/>
      <c r="F33" s="129"/>
      <c r="G33" s="128">
        <f t="shared" si="1"/>
        <v>0</v>
      </c>
      <c r="H33" s="2"/>
    </row>
    <row r="34" spans="1:9" x14ac:dyDescent="0.2">
      <c r="A34" s="177"/>
      <c r="B34" s="180"/>
      <c r="C34" s="7" t="s">
        <v>127</v>
      </c>
      <c r="D34" s="20"/>
      <c r="E34" s="129"/>
      <c r="F34" s="129"/>
      <c r="G34" s="128">
        <f t="shared" si="1"/>
        <v>0</v>
      </c>
      <c r="H34" s="2"/>
    </row>
    <row r="35" spans="1:9" x14ac:dyDescent="0.2">
      <c r="A35" s="178"/>
      <c r="B35" s="181"/>
      <c r="C35" s="7" t="s">
        <v>128</v>
      </c>
      <c r="D35" s="20"/>
      <c r="E35" s="129"/>
      <c r="F35" s="129"/>
      <c r="G35" s="128">
        <f t="shared" si="1"/>
        <v>0</v>
      </c>
      <c r="H35" s="2"/>
    </row>
    <row r="36" spans="1:9" x14ac:dyDescent="0.2">
      <c r="A36" s="6" t="s">
        <v>133</v>
      </c>
      <c r="B36" s="39">
        <v>473</v>
      </c>
      <c r="C36" s="20"/>
      <c r="D36" s="44">
        <f>B36</f>
        <v>473</v>
      </c>
      <c r="E36" s="129"/>
      <c r="F36" s="129"/>
      <c r="G36" s="128">
        <f t="shared" si="1"/>
        <v>0</v>
      </c>
      <c r="H36" s="2"/>
    </row>
    <row r="37" spans="1:9" s="10" customFormat="1" ht="10.5" x14ac:dyDescent="0.2">
      <c r="A37" s="41" t="s">
        <v>130</v>
      </c>
      <c r="B37" s="42"/>
      <c r="C37" s="42"/>
      <c r="D37" s="42"/>
      <c r="E37" s="130"/>
      <c r="F37" s="130"/>
      <c r="G37" s="130">
        <f>SUM(G11:G36)</f>
        <v>0</v>
      </c>
      <c r="H37" s="1"/>
    </row>
    <row r="38" spans="1:9" s="31" customFormat="1" ht="21" customHeight="1" x14ac:dyDescent="0.25">
      <c r="A38" s="174" t="s">
        <v>952</v>
      </c>
      <c r="B38" s="174"/>
      <c r="C38" s="174"/>
      <c r="D38" s="174"/>
      <c r="E38" s="174"/>
      <c r="F38" s="174"/>
      <c r="G38" s="174"/>
    </row>
    <row r="39" spans="1:9" s="31" customFormat="1" ht="10" customHeight="1" x14ac:dyDescent="0.25">
      <c r="A39" s="174" t="s">
        <v>953</v>
      </c>
      <c r="B39" s="174"/>
      <c r="C39" s="174"/>
      <c r="D39" s="174"/>
      <c r="E39" s="174"/>
      <c r="F39" s="174"/>
      <c r="G39" s="174"/>
    </row>
    <row r="40" spans="1:9" s="28" customFormat="1" ht="18" customHeight="1" x14ac:dyDescent="0.25">
      <c r="A40" s="175" t="s">
        <v>116</v>
      </c>
      <c r="B40" s="175"/>
      <c r="C40" s="175"/>
      <c r="D40" s="175"/>
      <c r="E40" s="175"/>
      <c r="F40" s="175"/>
      <c r="G40" s="175"/>
    </row>
    <row r="41" spans="1:9" s="31" customFormat="1" x14ac:dyDescent="0.25">
      <c r="A41" s="170"/>
      <c r="B41" s="170"/>
      <c r="C41" s="170"/>
      <c r="D41" s="170"/>
      <c r="E41" s="170"/>
    </row>
    <row r="42" spans="1:9" ht="10.5" x14ac:dyDescent="0.25">
      <c r="A42" s="11" t="s">
        <v>16</v>
      </c>
      <c r="B42" s="3"/>
      <c r="C42" s="3"/>
      <c r="D42" s="3"/>
      <c r="E42" s="4"/>
      <c r="F42" s="4"/>
      <c r="G42" s="4"/>
      <c r="H42" s="2"/>
    </row>
    <row r="43" spans="1:9" ht="10.5" x14ac:dyDescent="0.2">
      <c r="A43" s="171" t="s">
        <v>140</v>
      </c>
      <c r="B43" s="172"/>
      <c r="C43" s="172"/>
      <c r="D43" s="172"/>
      <c r="E43" s="172"/>
      <c r="F43" s="172"/>
      <c r="G43" s="173"/>
      <c r="H43" s="2"/>
    </row>
    <row r="44" spans="1:9" s="45" customFormat="1" ht="21" x14ac:dyDescent="0.2">
      <c r="A44" s="8" t="s">
        <v>17</v>
      </c>
      <c r="B44" s="9" t="s">
        <v>18</v>
      </c>
      <c r="C44" s="9" t="s">
        <v>19</v>
      </c>
      <c r="D44" s="9" t="s">
        <v>20</v>
      </c>
      <c r="E44" s="9" t="s">
        <v>21</v>
      </c>
      <c r="F44" s="9" t="s">
        <v>47</v>
      </c>
    </row>
    <row r="45" spans="1:9" s="10" customFormat="1" x14ac:dyDescent="0.2">
      <c r="A45" s="6" t="s">
        <v>144</v>
      </c>
      <c r="B45" s="49">
        <v>49453</v>
      </c>
      <c r="C45" s="49">
        <v>83146</v>
      </c>
      <c r="D45" s="7"/>
      <c r="E45" s="7"/>
      <c r="F45" s="131">
        <f>B45*D45+E45*C45</f>
        <v>0</v>
      </c>
      <c r="G45" s="45"/>
      <c r="H45" s="45"/>
      <c r="I45" s="45"/>
    </row>
    <row r="46" spans="1:9" s="10" customFormat="1" x14ac:dyDescent="0.2">
      <c r="A46" s="6" t="s">
        <v>4</v>
      </c>
      <c r="B46" s="49">
        <v>1910</v>
      </c>
      <c r="C46" s="49">
        <v>4968</v>
      </c>
      <c r="D46" s="7"/>
      <c r="E46" s="7"/>
      <c r="F46" s="131">
        <f t="shared" ref="F46:F64" si="2">B46*D46+E46*C46</f>
        <v>0</v>
      </c>
      <c r="G46" s="45"/>
      <c r="H46" s="45"/>
      <c r="I46" s="45"/>
    </row>
    <row r="47" spans="1:9" s="10" customFormat="1" x14ac:dyDescent="0.2">
      <c r="A47" s="6" t="s">
        <v>5</v>
      </c>
      <c r="B47" s="49">
        <v>80947</v>
      </c>
      <c r="C47" s="49">
        <v>104426</v>
      </c>
      <c r="D47" s="7"/>
      <c r="E47" s="7"/>
      <c r="F47" s="131">
        <f t="shared" si="2"/>
        <v>0</v>
      </c>
      <c r="G47" s="45"/>
      <c r="H47" s="45"/>
      <c r="I47" s="45"/>
    </row>
    <row r="48" spans="1:9" x14ac:dyDescent="0.2">
      <c r="A48" s="6" t="s">
        <v>136</v>
      </c>
      <c r="B48" s="49">
        <v>91411</v>
      </c>
      <c r="C48" s="49">
        <v>255667</v>
      </c>
      <c r="D48" s="20"/>
      <c r="E48" s="20"/>
      <c r="F48" s="131">
        <f t="shared" si="2"/>
        <v>0</v>
      </c>
      <c r="G48" s="45"/>
      <c r="H48" s="45"/>
      <c r="I48" s="45"/>
    </row>
    <row r="49" spans="1:9" s="10" customFormat="1" x14ac:dyDescent="0.2">
      <c r="A49" s="6" t="s">
        <v>23</v>
      </c>
      <c r="B49" s="49">
        <v>595</v>
      </c>
      <c r="C49" s="49">
        <v>1744</v>
      </c>
      <c r="D49" s="7"/>
      <c r="E49" s="7"/>
      <c r="F49" s="131">
        <f t="shared" si="2"/>
        <v>0</v>
      </c>
      <c r="G49" s="45"/>
      <c r="H49" s="45"/>
      <c r="I49" s="45"/>
    </row>
    <row r="50" spans="1:9" s="10" customFormat="1" x14ac:dyDescent="0.2">
      <c r="A50" s="6" t="s">
        <v>24</v>
      </c>
      <c r="B50" s="49">
        <v>7581</v>
      </c>
      <c r="C50" s="49">
        <v>13401</v>
      </c>
      <c r="D50" s="7"/>
      <c r="E50" s="7"/>
      <c r="F50" s="131">
        <f t="shared" si="2"/>
        <v>0</v>
      </c>
      <c r="G50" s="45"/>
      <c r="H50" s="45"/>
      <c r="I50" s="45"/>
    </row>
    <row r="51" spans="1:9" x14ac:dyDescent="0.2">
      <c r="A51" s="6" t="s">
        <v>134</v>
      </c>
      <c r="B51" s="49">
        <v>29</v>
      </c>
      <c r="C51" s="49">
        <v>297</v>
      </c>
      <c r="D51" s="20"/>
      <c r="E51" s="20"/>
      <c r="F51" s="131">
        <f t="shared" si="2"/>
        <v>0</v>
      </c>
      <c r="G51" s="45"/>
      <c r="H51" s="45"/>
      <c r="I51" s="45"/>
    </row>
    <row r="52" spans="1:9" s="10" customFormat="1" ht="10.5" x14ac:dyDescent="0.2">
      <c r="A52" s="57" t="s">
        <v>6</v>
      </c>
      <c r="B52" s="58">
        <v>757</v>
      </c>
      <c r="C52" s="58">
        <v>3496</v>
      </c>
      <c r="D52" s="65"/>
      <c r="E52" s="65"/>
      <c r="F52" s="131">
        <f>'ANNEX L1.Veu Fixa-Desglossament'!G93</f>
        <v>0</v>
      </c>
      <c r="G52" s="10" t="s">
        <v>150</v>
      </c>
      <c r="H52" s="45"/>
      <c r="I52" s="45"/>
    </row>
    <row r="53" spans="1:9" s="10" customFormat="1" x14ac:dyDescent="0.2">
      <c r="A53" s="6" t="s">
        <v>7</v>
      </c>
      <c r="B53" s="49">
        <v>33586</v>
      </c>
      <c r="C53" s="49">
        <v>17687</v>
      </c>
      <c r="D53" s="7"/>
      <c r="E53" s="7"/>
      <c r="F53" s="131">
        <f t="shared" si="2"/>
        <v>0</v>
      </c>
      <c r="G53" s="45"/>
      <c r="H53" s="45"/>
      <c r="I53" s="45"/>
    </row>
    <row r="54" spans="1:9" x14ac:dyDescent="0.2">
      <c r="A54" s="6" t="s">
        <v>138</v>
      </c>
      <c r="B54" s="49">
        <v>2929</v>
      </c>
      <c r="C54" s="49">
        <v>6069</v>
      </c>
      <c r="D54" s="20"/>
      <c r="E54" s="20"/>
      <c r="F54" s="131">
        <f t="shared" si="2"/>
        <v>0</v>
      </c>
      <c r="G54" s="45"/>
      <c r="H54" s="45"/>
      <c r="I54" s="45"/>
    </row>
    <row r="55" spans="1:9" x14ac:dyDescent="0.2">
      <c r="A55" s="6" t="s">
        <v>135</v>
      </c>
      <c r="B55" s="49">
        <v>3</v>
      </c>
      <c r="C55" s="49">
        <v>3</v>
      </c>
      <c r="D55" s="20"/>
      <c r="E55" s="20"/>
      <c r="F55" s="131">
        <f t="shared" si="2"/>
        <v>0</v>
      </c>
      <c r="G55" s="45"/>
      <c r="H55" s="45"/>
      <c r="I55" s="45"/>
    </row>
    <row r="56" spans="1:9" s="10" customFormat="1" ht="10.5" x14ac:dyDescent="0.2">
      <c r="A56" s="57" t="s">
        <v>137</v>
      </c>
      <c r="B56" s="58">
        <v>679</v>
      </c>
      <c r="C56" s="58">
        <v>1566</v>
      </c>
      <c r="D56" s="65"/>
      <c r="E56" s="65"/>
      <c r="F56" s="131">
        <f>'ANNEX L1.Veu Fixa-Desglossament'!G109</f>
        <v>0</v>
      </c>
      <c r="G56" s="10" t="s">
        <v>150</v>
      </c>
    </row>
    <row r="57" spans="1:9" x14ac:dyDescent="0.2">
      <c r="A57" s="6" t="s">
        <v>139</v>
      </c>
      <c r="B57" s="49">
        <v>29</v>
      </c>
      <c r="C57" s="49">
        <v>298</v>
      </c>
      <c r="D57" s="20"/>
      <c r="E57" s="20"/>
      <c r="F57" s="131">
        <f t="shared" si="2"/>
        <v>0</v>
      </c>
      <c r="G57" s="45"/>
      <c r="H57" s="45"/>
      <c r="I57" s="45"/>
    </row>
    <row r="58" spans="1:9" x14ac:dyDescent="0.2">
      <c r="A58" s="48" t="s">
        <v>142</v>
      </c>
      <c r="B58" s="49">
        <v>615</v>
      </c>
      <c r="C58" s="49">
        <v>438</v>
      </c>
      <c r="D58" s="20"/>
      <c r="E58" s="20"/>
      <c r="F58" s="131">
        <f t="shared" si="2"/>
        <v>0</v>
      </c>
      <c r="G58" s="45"/>
      <c r="H58" s="45"/>
      <c r="I58" s="45"/>
    </row>
    <row r="59" spans="1:9" x14ac:dyDescent="0.2">
      <c r="A59" s="48" t="s">
        <v>143</v>
      </c>
      <c r="B59" s="49">
        <v>2823.0000000000009</v>
      </c>
      <c r="C59" s="49">
        <v>5343</v>
      </c>
      <c r="D59" s="20"/>
      <c r="E59" s="20"/>
      <c r="F59" s="131">
        <f t="shared" si="2"/>
        <v>0</v>
      </c>
      <c r="G59" s="45"/>
      <c r="H59" s="45"/>
      <c r="I59" s="45"/>
    </row>
    <row r="60" spans="1:9" x14ac:dyDescent="0.2">
      <c r="A60" s="48" t="s">
        <v>146</v>
      </c>
      <c r="B60" s="49">
        <v>5355</v>
      </c>
      <c r="C60" s="49">
        <v>8493</v>
      </c>
      <c r="D60" s="20"/>
      <c r="E60" s="20"/>
      <c r="F60" s="131">
        <f t="shared" si="2"/>
        <v>0</v>
      </c>
      <c r="G60" s="45"/>
      <c r="H60" s="45"/>
      <c r="I60" s="45"/>
    </row>
    <row r="61" spans="1:9" x14ac:dyDescent="0.2">
      <c r="A61" s="48" t="s">
        <v>147</v>
      </c>
      <c r="B61" s="49">
        <v>3615</v>
      </c>
      <c r="C61" s="49">
        <v>5733</v>
      </c>
      <c r="D61" s="20"/>
      <c r="E61" s="20"/>
      <c r="F61" s="131">
        <f t="shared" si="2"/>
        <v>0</v>
      </c>
      <c r="G61" s="45"/>
      <c r="H61" s="45"/>
      <c r="I61" s="45"/>
    </row>
    <row r="62" spans="1:9" x14ac:dyDescent="0.2">
      <c r="A62" s="48" t="s">
        <v>148</v>
      </c>
      <c r="B62" s="49">
        <v>1473</v>
      </c>
      <c r="C62" s="49">
        <v>2336</v>
      </c>
      <c r="D62" s="20"/>
      <c r="E62" s="20"/>
      <c r="F62" s="131">
        <f t="shared" si="2"/>
        <v>0</v>
      </c>
      <c r="G62" s="45"/>
      <c r="H62" s="45"/>
      <c r="I62" s="45"/>
    </row>
    <row r="63" spans="1:9" x14ac:dyDescent="0.2">
      <c r="A63" s="48" t="s">
        <v>145</v>
      </c>
      <c r="B63" s="49">
        <v>16701</v>
      </c>
      <c r="C63" s="49">
        <v>26685</v>
      </c>
      <c r="D63" s="20"/>
      <c r="E63" s="20"/>
      <c r="F63" s="131">
        <f t="shared" si="2"/>
        <v>0</v>
      </c>
      <c r="G63" s="45"/>
      <c r="H63" s="45"/>
      <c r="I63" s="45"/>
    </row>
    <row r="64" spans="1:9" x14ac:dyDescent="0.2">
      <c r="A64" s="48" t="s">
        <v>149</v>
      </c>
      <c r="B64" s="49">
        <v>41</v>
      </c>
      <c r="C64" s="49">
        <v>41</v>
      </c>
      <c r="D64" s="20"/>
      <c r="E64" s="20"/>
      <c r="F64" s="131">
        <f t="shared" si="2"/>
        <v>0</v>
      </c>
      <c r="G64" s="45"/>
      <c r="H64" s="45"/>
      <c r="I64" s="45"/>
    </row>
    <row r="65" spans="1:9" s="10" customFormat="1" ht="10.5" x14ac:dyDescent="0.2">
      <c r="A65" s="41" t="s">
        <v>130</v>
      </c>
      <c r="B65" s="50">
        <f>SUM(B45:B64)</f>
        <v>300532</v>
      </c>
      <c r="C65" s="50">
        <f>SUM(C45:C64)</f>
        <v>541837</v>
      </c>
      <c r="D65" s="15"/>
      <c r="E65" s="15"/>
      <c r="F65" s="132">
        <f>SUM(F45:F64)</f>
        <v>0</v>
      </c>
    </row>
    <row r="66" spans="1:9" x14ac:dyDescent="0.2">
      <c r="A66" s="16" t="s">
        <v>48</v>
      </c>
      <c r="H66" s="45"/>
      <c r="I66" s="45"/>
    </row>
    <row r="67" spans="1:9" s="10" customFormat="1" x14ac:dyDescent="0.2">
      <c r="A67" s="10" t="s">
        <v>49</v>
      </c>
      <c r="G67" s="45"/>
      <c r="H67" s="45"/>
      <c r="I67" s="45"/>
    </row>
    <row r="68" spans="1:9" s="10" customFormat="1" x14ac:dyDescent="0.2">
      <c r="A68" s="10" t="s">
        <v>50</v>
      </c>
      <c r="G68" s="45"/>
      <c r="H68" s="45"/>
      <c r="I68" s="45"/>
    </row>
    <row r="69" spans="1:9" s="10" customFormat="1" x14ac:dyDescent="0.2">
      <c r="G69" s="45"/>
      <c r="H69" s="45"/>
      <c r="I69" s="45"/>
    </row>
    <row r="70" spans="1:9" s="10" customFormat="1" x14ac:dyDescent="0.2">
      <c r="G70" s="45"/>
      <c r="H70" s="45"/>
      <c r="I70" s="45"/>
    </row>
  </sheetData>
  <mergeCells count="14">
    <mergeCell ref="A41:E41"/>
    <mergeCell ref="A43:G43"/>
    <mergeCell ref="A9:G9"/>
    <mergeCell ref="A38:G38"/>
    <mergeCell ref="A39:G39"/>
    <mergeCell ref="A40:G40"/>
    <mergeCell ref="A16:A20"/>
    <mergeCell ref="B16:B20"/>
    <mergeCell ref="A21:A25"/>
    <mergeCell ref="B21:B25"/>
    <mergeCell ref="A26:A30"/>
    <mergeCell ref="B26:B30"/>
    <mergeCell ref="A31:A35"/>
    <mergeCell ref="B31:B35"/>
  </mergeCells>
  <phoneticPr fontId="2" type="noConversion"/>
  <pageMargins left="0.70866141732283472" right="0.70866141732283472" top="0.74803149606299213" bottom="0.74803149606299213" header="0.31496062992125984" footer="0.31496062992125984"/>
  <pageSetup paperSize="9" scale="53" orientation="landscape" r:id="rId1"/>
  <headerFooter>
    <oddHeader>&amp;LAjuntament de Barcelona&amp;C&amp;A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4"/>
  <sheetViews>
    <sheetView workbookViewId="0">
      <pane ySplit="4" topLeftCell="A5" activePane="bottomLeft" state="frozen"/>
      <selection pane="bottomLeft" activeCell="G109" sqref="G109"/>
    </sheetView>
  </sheetViews>
  <sheetFormatPr defaultColWidth="12.54296875" defaultRowHeight="10.5" customHeight="1" x14ac:dyDescent="0.25"/>
  <cols>
    <col min="1" max="1" width="70.1796875" style="21" bestFit="1" customWidth="1"/>
    <col min="2" max="2" width="13.54296875" style="21" customWidth="1"/>
    <col min="3" max="8" width="12.81640625" style="21" customWidth="1"/>
    <col min="9" max="16384" width="12.54296875" style="21"/>
  </cols>
  <sheetData>
    <row r="1" spans="1:8" s="28" customFormat="1" ht="18" x14ac:dyDescent="0.25">
      <c r="A1" s="25" t="s">
        <v>942</v>
      </c>
      <c r="B1" s="26"/>
      <c r="C1" s="26"/>
      <c r="D1" s="26"/>
      <c r="E1" s="26"/>
      <c r="F1" s="26"/>
      <c r="G1" s="27"/>
    </row>
    <row r="2" spans="1:8" s="10" customFormat="1" x14ac:dyDescent="0.25">
      <c r="A2" s="55" t="s">
        <v>10</v>
      </c>
      <c r="B2" s="56"/>
      <c r="C2" s="56"/>
      <c r="D2" s="56"/>
      <c r="E2" s="56"/>
      <c r="F2" s="1"/>
      <c r="H2" s="1"/>
    </row>
    <row r="4" spans="1:8" s="45" customFormat="1" x14ac:dyDescent="0.2">
      <c r="A4" s="126" t="s">
        <v>17</v>
      </c>
      <c r="B4" s="9" t="s">
        <v>46</v>
      </c>
      <c r="C4" s="9" t="s">
        <v>18</v>
      </c>
      <c r="D4" s="9" t="s">
        <v>19</v>
      </c>
      <c r="E4" s="9" t="s">
        <v>20</v>
      </c>
      <c r="F4" s="9" t="s">
        <v>21</v>
      </c>
      <c r="G4" s="9" t="s">
        <v>22</v>
      </c>
      <c r="H4" s="9" t="s">
        <v>205</v>
      </c>
    </row>
    <row r="5" spans="1:8" ht="10.5" customHeight="1" x14ac:dyDescent="0.25">
      <c r="A5" s="135" t="s">
        <v>6</v>
      </c>
      <c r="B5" s="135" t="s">
        <v>37</v>
      </c>
      <c r="C5" s="136">
        <v>1</v>
      </c>
      <c r="D5" s="136">
        <v>1</v>
      </c>
      <c r="E5" s="133"/>
      <c r="F5" s="133"/>
      <c r="G5" s="137">
        <f>C5*E5+F5*D5</f>
        <v>0</v>
      </c>
      <c r="H5" s="59"/>
    </row>
    <row r="6" spans="1:8" ht="10.5" customHeight="1" x14ac:dyDescent="0.25">
      <c r="A6" s="135" t="s">
        <v>6</v>
      </c>
      <c r="B6" s="135" t="s">
        <v>151</v>
      </c>
      <c r="C6" s="136">
        <v>50</v>
      </c>
      <c r="D6" s="136">
        <v>214</v>
      </c>
      <c r="E6" s="133"/>
      <c r="F6" s="133"/>
      <c r="G6" s="137">
        <f t="shared" ref="G6:G69" si="0">C6*E6+F6*D6</f>
        <v>0</v>
      </c>
      <c r="H6" s="59"/>
    </row>
    <row r="7" spans="1:8" ht="10.5" customHeight="1" x14ac:dyDescent="0.25">
      <c r="A7" s="135" t="s">
        <v>6</v>
      </c>
      <c r="B7" s="135" t="s">
        <v>25</v>
      </c>
      <c r="C7" s="136">
        <v>24</v>
      </c>
      <c r="D7" s="136">
        <v>72</v>
      </c>
      <c r="E7" s="133"/>
      <c r="F7" s="133"/>
      <c r="G7" s="137">
        <f t="shared" si="0"/>
        <v>0</v>
      </c>
      <c r="H7" s="59"/>
    </row>
    <row r="8" spans="1:8" ht="10.5" customHeight="1" x14ac:dyDescent="0.25">
      <c r="A8" s="135" t="s">
        <v>6</v>
      </c>
      <c r="B8" s="135" t="s">
        <v>1003</v>
      </c>
      <c r="C8" s="136">
        <v>6</v>
      </c>
      <c r="D8" s="136">
        <v>6</v>
      </c>
      <c r="E8" s="133"/>
      <c r="F8" s="133"/>
      <c r="G8" s="137">
        <f t="shared" si="0"/>
        <v>0</v>
      </c>
      <c r="H8" s="59"/>
    </row>
    <row r="9" spans="1:8" ht="10.5" customHeight="1" x14ac:dyDescent="0.25">
      <c r="A9" s="135" t="s">
        <v>6</v>
      </c>
      <c r="B9" s="135" t="s">
        <v>26</v>
      </c>
      <c r="C9" s="136">
        <v>20</v>
      </c>
      <c r="D9" s="136">
        <v>133</v>
      </c>
      <c r="E9" s="133"/>
      <c r="F9" s="133"/>
      <c r="G9" s="137">
        <f t="shared" si="0"/>
        <v>0</v>
      </c>
      <c r="H9" s="59"/>
    </row>
    <row r="10" spans="1:8" ht="10.5" customHeight="1" x14ac:dyDescent="0.25">
      <c r="A10" s="135" t="s">
        <v>6</v>
      </c>
      <c r="B10" s="135" t="s">
        <v>1004</v>
      </c>
      <c r="C10" s="136">
        <v>5</v>
      </c>
      <c r="D10" s="136">
        <v>18</v>
      </c>
      <c r="E10" s="133"/>
      <c r="F10" s="133"/>
      <c r="G10" s="137">
        <f t="shared" si="0"/>
        <v>0</v>
      </c>
      <c r="H10" s="59"/>
    </row>
    <row r="11" spans="1:8" ht="10.5" customHeight="1" x14ac:dyDescent="0.25">
      <c r="A11" s="135" t="s">
        <v>6</v>
      </c>
      <c r="B11" s="135" t="s">
        <v>152</v>
      </c>
      <c r="C11" s="136">
        <v>38</v>
      </c>
      <c r="D11" s="136">
        <v>232</v>
      </c>
      <c r="E11" s="133"/>
      <c r="F11" s="133"/>
      <c r="G11" s="137">
        <f t="shared" si="0"/>
        <v>0</v>
      </c>
      <c r="H11" s="59"/>
    </row>
    <row r="12" spans="1:8" ht="10.5" customHeight="1" x14ac:dyDescent="0.25">
      <c r="A12" s="135" t="s">
        <v>6</v>
      </c>
      <c r="B12" s="135" t="s">
        <v>1005</v>
      </c>
      <c r="C12" s="136">
        <v>1</v>
      </c>
      <c r="D12" s="136">
        <v>2</v>
      </c>
      <c r="E12" s="133"/>
      <c r="F12" s="133"/>
      <c r="G12" s="137">
        <f t="shared" si="0"/>
        <v>0</v>
      </c>
      <c r="H12" s="59"/>
    </row>
    <row r="13" spans="1:8" ht="10.5" customHeight="1" x14ac:dyDescent="0.25">
      <c r="A13" s="135" t="s">
        <v>6</v>
      </c>
      <c r="B13" s="135" t="s">
        <v>27</v>
      </c>
      <c r="C13" s="136">
        <v>1</v>
      </c>
      <c r="D13" s="136">
        <v>3</v>
      </c>
      <c r="E13" s="133"/>
      <c r="F13" s="133"/>
      <c r="G13" s="137">
        <f t="shared" si="0"/>
        <v>0</v>
      </c>
      <c r="H13" s="59"/>
    </row>
    <row r="14" spans="1:8" ht="10.5" customHeight="1" x14ac:dyDescent="0.25">
      <c r="A14" s="135" t="s">
        <v>6</v>
      </c>
      <c r="B14" s="135" t="s">
        <v>28</v>
      </c>
      <c r="C14" s="136">
        <v>5</v>
      </c>
      <c r="D14" s="136">
        <v>12</v>
      </c>
      <c r="E14" s="133"/>
      <c r="F14" s="133"/>
      <c r="G14" s="137">
        <f t="shared" si="0"/>
        <v>0</v>
      </c>
      <c r="H14" s="59"/>
    </row>
    <row r="15" spans="1:8" ht="10.5" customHeight="1" x14ac:dyDescent="0.25">
      <c r="A15" s="135" t="s">
        <v>6</v>
      </c>
      <c r="B15" s="135" t="s">
        <v>1006</v>
      </c>
      <c r="C15" s="136">
        <v>1</v>
      </c>
      <c r="D15" s="136">
        <v>4</v>
      </c>
      <c r="E15" s="133"/>
      <c r="F15" s="133"/>
      <c r="G15" s="137">
        <f t="shared" si="0"/>
        <v>0</v>
      </c>
      <c r="H15" s="59"/>
    </row>
    <row r="16" spans="1:8" ht="10.5" customHeight="1" x14ac:dyDescent="0.25">
      <c r="A16" s="135" t="s">
        <v>6</v>
      </c>
      <c r="B16" s="135" t="s">
        <v>38</v>
      </c>
      <c r="C16" s="136">
        <v>1</v>
      </c>
      <c r="D16" s="136">
        <v>1</v>
      </c>
      <c r="E16" s="133"/>
      <c r="F16" s="133"/>
      <c r="G16" s="137">
        <f t="shared" si="0"/>
        <v>0</v>
      </c>
      <c r="H16" s="59"/>
    </row>
    <row r="17" spans="1:8" ht="10.5" customHeight="1" x14ac:dyDescent="0.25">
      <c r="A17" s="135" t="s">
        <v>6</v>
      </c>
      <c r="B17" s="135" t="s">
        <v>153</v>
      </c>
      <c r="C17" s="136">
        <v>1</v>
      </c>
      <c r="D17" s="136">
        <v>3</v>
      </c>
      <c r="E17" s="133"/>
      <c r="F17" s="133"/>
      <c r="G17" s="137">
        <f t="shared" si="0"/>
        <v>0</v>
      </c>
      <c r="H17" s="59"/>
    </row>
    <row r="18" spans="1:8" ht="10.5" customHeight="1" x14ac:dyDescent="0.25">
      <c r="A18" s="135" t="s">
        <v>6</v>
      </c>
      <c r="B18" s="135" t="s">
        <v>1007</v>
      </c>
      <c r="C18" s="136">
        <v>4</v>
      </c>
      <c r="D18" s="136">
        <v>36</v>
      </c>
      <c r="E18" s="133"/>
      <c r="F18" s="133"/>
      <c r="G18" s="137">
        <f t="shared" si="0"/>
        <v>0</v>
      </c>
      <c r="H18" s="59"/>
    </row>
    <row r="19" spans="1:8" ht="10.5" customHeight="1" x14ac:dyDescent="0.25">
      <c r="A19" s="135" t="s">
        <v>6</v>
      </c>
      <c r="B19" s="135" t="s">
        <v>154</v>
      </c>
      <c r="C19" s="136">
        <v>4</v>
      </c>
      <c r="D19" s="136">
        <v>31</v>
      </c>
      <c r="E19" s="133"/>
      <c r="F19" s="133"/>
      <c r="G19" s="137">
        <f t="shared" si="0"/>
        <v>0</v>
      </c>
      <c r="H19" s="59"/>
    </row>
    <row r="20" spans="1:8" ht="10.5" customHeight="1" x14ac:dyDescent="0.25">
      <c r="A20" s="135" t="s">
        <v>6</v>
      </c>
      <c r="B20" s="135" t="s">
        <v>155</v>
      </c>
      <c r="C20" s="136">
        <v>6</v>
      </c>
      <c r="D20" s="136">
        <v>6</v>
      </c>
      <c r="E20" s="133"/>
      <c r="F20" s="133"/>
      <c r="G20" s="137">
        <f t="shared" si="0"/>
        <v>0</v>
      </c>
      <c r="H20" s="59"/>
    </row>
    <row r="21" spans="1:8" ht="10.5" customHeight="1" x14ac:dyDescent="0.25">
      <c r="A21" s="135" t="s">
        <v>6</v>
      </c>
      <c r="B21" s="135" t="s">
        <v>156</v>
      </c>
      <c r="C21" s="136">
        <v>5</v>
      </c>
      <c r="D21" s="136">
        <v>15</v>
      </c>
      <c r="E21" s="133"/>
      <c r="F21" s="133"/>
      <c r="G21" s="137">
        <f t="shared" si="0"/>
        <v>0</v>
      </c>
      <c r="H21" s="59"/>
    </row>
    <row r="22" spans="1:8" ht="10.5" customHeight="1" x14ac:dyDescent="0.25">
      <c r="A22" s="135" t="s">
        <v>6</v>
      </c>
      <c r="B22" s="135" t="s">
        <v>29</v>
      </c>
      <c r="C22" s="136">
        <v>1</v>
      </c>
      <c r="D22" s="136">
        <v>2</v>
      </c>
      <c r="E22" s="133"/>
      <c r="F22" s="133"/>
      <c r="G22" s="137">
        <f t="shared" si="0"/>
        <v>0</v>
      </c>
      <c r="H22" s="59"/>
    </row>
    <row r="23" spans="1:8" ht="10.5" customHeight="1" x14ac:dyDescent="0.25">
      <c r="A23" s="135" t="s">
        <v>6</v>
      </c>
      <c r="B23" s="135" t="s">
        <v>157</v>
      </c>
      <c r="C23" s="136">
        <v>1</v>
      </c>
      <c r="D23" s="136">
        <v>2</v>
      </c>
      <c r="E23" s="133"/>
      <c r="F23" s="133"/>
      <c r="G23" s="137">
        <f t="shared" si="0"/>
        <v>0</v>
      </c>
      <c r="H23" s="59"/>
    </row>
    <row r="24" spans="1:8" ht="10.5" customHeight="1" x14ac:dyDescent="0.25">
      <c r="A24" s="135" t="s">
        <v>6</v>
      </c>
      <c r="B24" s="135" t="s">
        <v>30</v>
      </c>
      <c r="C24" s="136">
        <v>1</v>
      </c>
      <c r="D24" s="136">
        <v>5</v>
      </c>
      <c r="E24" s="133"/>
      <c r="F24" s="133"/>
      <c r="G24" s="137">
        <f t="shared" si="0"/>
        <v>0</v>
      </c>
      <c r="H24" s="59"/>
    </row>
    <row r="25" spans="1:8" ht="10.5" customHeight="1" x14ac:dyDescent="0.25">
      <c r="A25" s="135" t="s">
        <v>6</v>
      </c>
      <c r="B25" s="135" t="s">
        <v>39</v>
      </c>
      <c r="C25" s="136">
        <v>3</v>
      </c>
      <c r="D25" s="136">
        <v>9</v>
      </c>
      <c r="E25" s="133"/>
      <c r="F25" s="133"/>
      <c r="G25" s="137">
        <f t="shared" si="0"/>
        <v>0</v>
      </c>
      <c r="H25" s="59"/>
    </row>
    <row r="26" spans="1:8" ht="10.5" customHeight="1" x14ac:dyDescent="0.25">
      <c r="A26" s="135" t="s">
        <v>6</v>
      </c>
      <c r="B26" s="135" t="s">
        <v>158</v>
      </c>
      <c r="C26" s="136">
        <v>1</v>
      </c>
      <c r="D26" s="136">
        <v>3</v>
      </c>
      <c r="E26" s="133"/>
      <c r="F26" s="133"/>
      <c r="G26" s="137">
        <f t="shared" si="0"/>
        <v>0</v>
      </c>
      <c r="H26" s="59"/>
    </row>
    <row r="27" spans="1:8" ht="10.5" customHeight="1" x14ac:dyDescent="0.25">
      <c r="A27" s="135" t="s">
        <v>6</v>
      </c>
      <c r="B27" s="135" t="s">
        <v>159</v>
      </c>
      <c r="C27" s="136">
        <v>40</v>
      </c>
      <c r="D27" s="136">
        <v>533</v>
      </c>
      <c r="E27" s="133"/>
      <c r="F27" s="133"/>
      <c r="G27" s="137">
        <f t="shared" si="0"/>
        <v>0</v>
      </c>
      <c r="H27" s="59"/>
    </row>
    <row r="28" spans="1:8" ht="10.5" customHeight="1" x14ac:dyDescent="0.25">
      <c r="A28" s="135" t="s">
        <v>6</v>
      </c>
      <c r="B28" s="135" t="s">
        <v>160</v>
      </c>
      <c r="C28" s="136">
        <v>1</v>
      </c>
      <c r="D28" s="136">
        <v>2</v>
      </c>
      <c r="E28" s="133"/>
      <c r="F28" s="133"/>
      <c r="G28" s="137">
        <f t="shared" si="0"/>
        <v>0</v>
      </c>
      <c r="H28" s="59"/>
    </row>
    <row r="29" spans="1:8" ht="10.5" customHeight="1" x14ac:dyDescent="0.25">
      <c r="A29" s="135" t="s">
        <v>6</v>
      </c>
      <c r="B29" s="135" t="s">
        <v>40</v>
      </c>
      <c r="C29" s="136">
        <v>2</v>
      </c>
      <c r="D29" s="136">
        <v>4</v>
      </c>
      <c r="E29" s="133"/>
      <c r="F29" s="133"/>
      <c r="G29" s="137">
        <f t="shared" si="0"/>
        <v>0</v>
      </c>
      <c r="H29" s="59"/>
    </row>
    <row r="30" spans="1:8" ht="10.5" customHeight="1" x14ac:dyDescent="0.25">
      <c r="A30" s="135" t="s">
        <v>6</v>
      </c>
      <c r="B30" s="135" t="s">
        <v>161</v>
      </c>
      <c r="C30" s="136">
        <v>4</v>
      </c>
      <c r="D30" s="136">
        <v>8</v>
      </c>
      <c r="E30" s="133"/>
      <c r="F30" s="133"/>
      <c r="G30" s="137">
        <f t="shared" si="0"/>
        <v>0</v>
      </c>
      <c r="H30" s="59"/>
    </row>
    <row r="31" spans="1:8" ht="10.5" customHeight="1" x14ac:dyDescent="0.25">
      <c r="A31" s="135" t="s">
        <v>6</v>
      </c>
      <c r="B31" s="135" t="s">
        <v>162</v>
      </c>
      <c r="C31" s="136">
        <v>1</v>
      </c>
      <c r="D31" s="136">
        <v>1</v>
      </c>
      <c r="E31" s="133"/>
      <c r="F31" s="133"/>
      <c r="G31" s="137">
        <f t="shared" si="0"/>
        <v>0</v>
      </c>
      <c r="H31" s="59"/>
    </row>
    <row r="32" spans="1:8" ht="10.5" customHeight="1" x14ac:dyDescent="0.25">
      <c r="A32" s="135" t="s">
        <v>6</v>
      </c>
      <c r="B32" s="135" t="s">
        <v>1008</v>
      </c>
      <c r="C32" s="136">
        <v>1</v>
      </c>
      <c r="D32" s="136">
        <v>6</v>
      </c>
      <c r="E32" s="133"/>
      <c r="F32" s="133"/>
      <c r="G32" s="137">
        <f t="shared" si="0"/>
        <v>0</v>
      </c>
      <c r="H32" s="59"/>
    </row>
    <row r="33" spans="1:8" ht="10.5" customHeight="1" x14ac:dyDescent="0.25">
      <c r="A33" s="135" t="s">
        <v>6</v>
      </c>
      <c r="B33" s="135" t="s">
        <v>163</v>
      </c>
      <c r="C33" s="136">
        <v>1</v>
      </c>
      <c r="D33" s="136">
        <v>1</v>
      </c>
      <c r="E33" s="133"/>
      <c r="F33" s="133"/>
      <c r="G33" s="137">
        <f t="shared" si="0"/>
        <v>0</v>
      </c>
      <c r="H33" s="59"/>
    </row>
    <row r="34" spans="1:8" ht="10.5" customHeight="1" x14ac:dyDescent="0.25">
      <c r="A34" s="135" t="s">
        <v>6</v>
      </c>
      <c r="B34" s="135" t="s">
        <v>1009</v>
      </c>
      <c r="C34" s="136">
        <v>6</v>
      </c>
      <c r="D34" s="136">
        <v>32</v>
      </c>
      <c r="E34" s="133"/>
      <c r="F34" s="133"/>
      <c r="G34" s="137">
        <f t="shared" si="0"/>
        <v>0</v>
      </c>
      <c r="H34" s="59"/>
    </row>
    <row r="35" spans="1:8" ht="10.5" customHeight="1" x14ac:dyDescent="0.25">
      <c r="A35" s="135" t="s">
        <v>6</v>
      </c>
      <c r="B35" s="135" t="s">
        <v>164</v>
      </c>
      <c r="C35" s="136">
        <v>157</v>
      </c>
      <c r="D35" s="136">
        <v>680</v>
      </c>
      <c r="E35" s="133"/>
      <c r="F35" s="133"/>
      <c r="G35" s="137">
        <f t="shared" si="0"/>
        <v>0</v>
      </c>
      <c r="H35" s="59"/>
    </row>
    <row r="36" spans="1:8" ht="10.5" customHeight="1" x14ac:dyDescent="0.25">
      <c r="A36" s="135" t="s">
        <v>6</v>
      </c>
      <c r="B36" s="135" t="s">
        <v>165</v>
      </c>
      <c r="C36" s="136">
        <v>1</v>
      </c>
      <c r="D36" s="136">
        <v>3</v>
      </c>
      <c r="E36" s="133"/>
      <c r="F36" s="133"/>
      <c r="G36" s="137">
        <f t="shared" si="0"/>
        <v>0</v>
      </c>
      <c r="H36" s="59"/>
    </row>
    <row r="37" spans="1:8" ht="10.5" customHeight="1" x14ac:dyDescent="0.25">
      <c r="A37" s="135" t="s">
        <v>6</v>
      </c>
      <c r="B37" s="135" t="s">
        <v>31</v>
      </c>
      <c r="C37" s="136">
        <v>3</v>
      </c>
      <c r="D37" s="136">
        <v>7</v>
      </c>
      <c r="E37" s="133"/>
      <c r="F37" s="133"/>
      <c r="G37" s="137">
        <f t="shared" si="0"/>
        <v>0</v>
      </c>
      <c r="H37" s="59"/>
    </row>
    <row r="38" spans="1:8" ht="10.5" customHeight="1" x14ac:dyDescent="0.25">
      <c r="A38" s="135" t="s">
        <v>6</v>
      </c>
      <c r="B38" s="135" t="s">
        <v>41</v>
      </c>
      <c r="C38" s="136">
        <v>2</v>
      </c>
      <c r="D38" s="136">
        <v>7</v>
      </c>
      <c r="E38" s="133"/>
      <c r="F38" s="133"/>
      <c r="G38" s="137">
        <f t="shared" si="0"/>
        <v>0</v>
      </c>
      <c r="H38" s="59"/>
    </row>
    <row r="39" spans="1:8" ht="10.5" customHeight="1" x14ac:dyDescent="0.25">
      <c r="A39" s="135" t="s">
        <v>6</v>
      </c>
      <c r="B39" s="135" t="s">
        <v>166</v>
      </c>
      <c r="C39" s="136">
        <v>2</v>
      </c>
      <c r="D39" s="136">
        <v>14</v>
      </c>
      <c r="E39" s="133"/>
      <c r="F39" s="133"/>
      <c r="G39" s="137">
        <f t="shared" si="0"/>
        <v>0</v>
      </c>
      <c r="H39" s="59"/>
    </row>
    <row r="40" spans="1:8" ht="10.5" customHeight="1" x14ac:dyDescent="0.25">
      <c r="A40" s="135" t="s">
        <v>6</v>
      </c>
      <c r="B40" s="135" t="s">
        <v>167</v>
      </c>
      <c r="C40" s="136">
        <v>2</v>
      </c>
      <c r="D40" s="136">
        <v>9</v>
      </c>
      <c r="E40" s="133"/>
      <c r="F40" s="133"/>
      <c r="G40" s="137">
        <f t="shared" si="0"/>
        <v>0</v>
      </c>
      <c r="H40" s="59"/>
    </row>
    <row r="41" spans="1:8" ht="10.5" customHeight="1" x14ac:dyDescent="0.25">
      <c r="A41" s="135" t="s">
        <v>6</v>
      </c>
      <c r="B41" s="135" t="s">
        <v>168</v>
      </c>
      <c r="C41" s="136">
        <v>26</v>
      </c>
      <c r="D41" s="136">
        <v>43</v>
      </c>
      <c r="E41" s="133"/>
      <c r="F41" s="133"/>
      <c r="G41" s="137">
        <f t="shared" si="0"/>
        <v>0</v>
      </c>
      <c r="H41" s="59"/>
    </row>
    <row r="42" spans="1:8" ht="10.5" customHeight="1" x14ac:dyDescent="0.25">
      <c r="A42" s="135" t="s">
        <v>6</v>
      </c>
      <c r="B42" s="135" t="s">
        <v>1010</v>
      </c>
      <c r="C42" s="136">
        <v>2</v>
      </c>
      <c r="D42" s="136">
        <v>3</v>
      </c>
      <c r="E42" s="133"/>
      <c r="F42" s="133"/>
      <c r="G42" s="137">
        <f t="shared" si="0"/>
        <v>0</v>
      </c>
      <c r="H42" s="59"/>
    </row>
    <row r="43" spans="1:8" ht="10.5" customHeight="1" x14ac:dyDescent="0.25">
      <c r="A43" s="135" t="s">
        <v>6</v>
      </c>
      <c r="B43" s="135" t="s">
        <v>1011</v>
      </c>
      <c r="C43" s="136">
        <v>2</v>
      </c>
      <c r="D43" s="136">
        <v>3</v>
      </c>
      <c r="E43" s="133"/>
      <c r="F43" s="133"/>
      <c r="G43" s="137">
        <f t="shared" si="0"/>
        <v>0</v>
      </c>
      <c r="H43" s="59"/>
    </row>
    <row r="44" spans="1:8" ht="10.5" customHeight="1" x14ac:dyDescent="0.25">
      <c r="A44" s="135" t="s">
        <v>6</v>
      </c>
      <c r="B44" s="135" t="s">
        <v>169</v>
      </c>
      <c r="C44" s="136">
        <v>1</v>
      </c>
      <c r="D44" s="136">
        <v>1</v>
      </c>
      <c r="E44" s="133"/>
      <c r="F44" s="133"/>
      <c r="G44" s="137">
        <f t="shared" si="0"/>
        <v>0</v>
      </c>
      <c r="H44" s="59"/>
    </row>
    <row r="45" spans="1:8" ht="10.5" customHeight="1" x14ac:dyDescent="0.25">
      <c r="A45" s="135" t="s">
        <v>6</v>
      </c>
      <c r="B45" s="135" t="s">
        <v>170</v>
      </c>
      <c r="C45" s="136">
        <v>1</v>
      </c>
      <c r="D45" s="136">
        <v>1</v>
      </c>
      <c r="E45" s="133"/>
      <c r="F45" s="133"/>
      <c r="G45" s="137">
        <f t="shared" si="0"/>
        <v>0</v>
      </c>
      <c r="H45" s="59"/>
    </row>
    <row r="46" spans="1:8" ht="10.5" customHeight="1" x14ac:dyDescent="0.25">
      <c r="A46" s="135" t="s">
        <v>6</v>
      </c>
      <c r="B46" s="135" t="s">
        <v>32</v>
      </c>
      <c r="C46" s="136">
        <v>8</v>
      </c>
      <c r="D46" s="136">
        <v>15</v>
      </c>
      <c r="E46" s="133"/>
      <c r="F46" s="133"/>
      <c r="G46" s="137">
        <f t="shared" si="0"/>
        <v>0</v>
      </c>
      <c r="H46" s="59"/>
    </row>
    <row r="47" spans="1:8" ht="10.5" customHeight="1" x14ac:dyDescent="0.25">
      <c r="A47" s="135" t="s">
        <v>6</v>
      </c>
      <c r="B47" s="135" t="s">
        <v>171</v>
      </c>
      <c r="C47" s="136">
        <v>4</v>
      </c>
      <c r="D47" s="136">
        <v>2</v>
      </c>
      <c r="E47" s="133"/>
      <c r="F47" s="133"/>
      <c r="G47" s="137">
        <f t="shared" si="0"/>
        <v>0</v>
      </c>
      <c r="H47" s="59"/>
    </row>
    <row r="48" spans="1:8" ht="10.5" customHeight="1" x14ac:dyDescent="0.25">
      <c r="A48" s="135" t="s">
        <v>6</v>
      </c>
      <c r="B48" s="135" t="s">
        <v>33</v>
      </c>
      <c r="C48" s="136">
        <v>2</v>
      </c>
      <c r="D48" s="136">
        <v>9</v>
      </c>
      <c r="E48" s="133"/>
      <c r="F48" s="133"/>
      <c r="G48" s="137">
        <f t="shared" si="0"/>
        <v>0</v>
      </c>
      <c r="H48" s="59"/>
    </row>
    <row r="49" spans="1:8" ht="10.5" customHeight="1" x14ac:dyDescent="0.25">
      <c r="A49" s="135" t="s">
        <v>6</v>
      </c>
      <c r="B49" s="135" t="s">
        <v>172</v>
      </c>
      <c r="C49" s="136">
        <v>51</v>
      </c>
      <c r="D49" s="136">
        <v>170</v>
      </c>
      <c r="E49" s="133"/>
      <c r="F49" s="133"/>
      <c r="G49" s="137">
        <f t="shared" si="0"/>
        <v>0</v>
      </c>
      <c r="H49" s="59"/>
    </row>
    <row r="50" spans="1:8" ht="10.5" customHeight="1" x14ac:dyDescent="0.25">
      <c r="A50" s="135" t="s">
        <v>6</v>
      </c>
      <c r="B50" s="135" t="s">
        <v>173</v>
      </c>
      <c r="C50" s="136">
        <v>6</v>
      </c>
      <c r="D50" s="136">
        <v>41</v>
      </c>
      <c r="E50" s="133"/>
      <c r="F50" s="133"/>
      <c r="G50" s="137">
        <f t="shared" si="0"/>
        <v>0</v>
      </c>
      <c r="H50" s="59"/>
    </row>
    <row r="51" spans="1:8" ht="10.5" customHeight="1" x14ac:dyDescent="0.25">
      <c r="A51" s="135" t="s">
        <v>6</v>
      </c>
      <c r="B51" s="135" t="s">
        <v>174</v>
      </c>
      <c r="C51" s="136">
        <v>1</v>
      </c>
      <c r="D51" s="136">
        <v>3</v>
      </c>
      <c r="E51" s="133"/>
      <c r="F51" s="133"/>
      <c r="G51" s="137">
        <f t="shared" si="0"/>
        <v>0</v>
      </c>
      <c r="H51" s="59"/>
    </row>
    <row r="52" spans="1:8" ht="10.5" customHeight="1" x14ac:dyDescent="0.25">
      <c r="A52" s="135" t="s">
        <v>6</v>
      </c>
      <c r="B52" s="135" t="s">
        <v>175</v>
      </c>
      <c r="C52" s="136">
        <v>1</v>
      </c>
      <c r="D52" s="136">
        <v>3</v>
      </c>
      <c r="E52" s="133"/>
      <c r="F52" s="133"/>
      <c r="G52" s="137">
        <f t="shared" si="0"/>
        <v>0</v>
      </c>
      <c r="H52" s="59"/>
    </row>
    <row r="53" spans="1:8" ht="10.5" customHeight="1" x14ac:dyDescent="0.25">
      <c r="A53" s="135" t="s">
        <v>6</v>
      </c>
      <c r="B53" s="135" t="s">
        <v>176</v>
      </c>
      <c r="C53" s="136">
        <v>1</v>
      </c>
      <c r="D53" s="136">
        <v>1</v>
      </c>
      <c r="E53" s="133"/>
      <c r="F53" s="133"/>
      <c r="G53" s="137">
        <f t="shared" si="0"/>
        <v>0</v>
      </c>
      <c r="H53" s="59"/>
    </row>
    <row r="54" spans="1:8" ht="10.5" customHeight="1" x14ac:dyDescent="0.25">
      <c r="A54" s="135" t="s">
        <v>6</v>
      </c>
      <c r="B54" s="135" t="s">
        <v>177</v>
      </c>
      <c r="C54" s="136">
        <v>2</v>
      </c>
      <c r="D54" s="136">
        <v>1</v>
      </c>
      <c r="E54" s="133"/>
      <c r="F54" s="133"/>
      <c r="G54" s="137">
        <f t="shared" si="0"/>
        <v>0</v>
      </c>
      <c r="H54" s="59"/>
    </row>
    <row r="55" spans="1:8" ht="10.5" customHeight="1" x14ac:dyDescent="0.25">
      <c r="A55" s="135" t="s">
        <v>6</v>
      </c>
      <c r="B55" s="135" t="s">
        <v>42</v>
      </c>
      <c r="C55" s="136">
        <v>3</v>
      </c>
      <c r="D55" s="136">
        <v>8</v>
      </c>
      <c r="E55" s="133"/>
      <c r="F55" s="133"/>
      <c r="G55" s="137">
        <f t="shared" si="0"/>
        <v>0</v>
      </c>
      <c r="H55" s="59"/>
    </row>
    <row r="56" spans="1:8" ht="10.5" customHeight="1" x14ac:dyDescent="0.25">
      <c r="A56" s="135" t="s">
        <v>6</v>
      </c>
      <c r="B56" s="135" t="s">
        <v>178</v>
      </c>
      <c r="C56" s="136">
        <v>53</v>
      </c>
      <c r="D56" s="136">
        <v>388</v>
      </c>
      <c r="E56" s="133"/>
      <c r="F56" s="133"/>
      <c r="G56" s="137">
        <f t="shared" si="0"/>
        <v>0</v>
      </c>
      <c r="H56" s="59"/>
    </row>
    <row r="57" spans="1:8" ht="10.5" customHeight="1" x14ac:dyDescent="0.25">
      <c r="A57" s="135" t="s">
        <v>6</v>
      </c>
      <c r="B57" s="135" t="s">
        <v>179</v>
      </c>
      <c r="C57" s="136">
        <v>2</v>
      </c>
      <c r="D57" s="136">
        <v>5</v>
      </c>
      <c r="E57" s="133"/>
      <c r="F57" s="133"/>
      <c r="G57" s="137">
        <f t="shared" si="0"/>
        <v>0</v>
      </c>
      <c r="H57" s="59"/>
    </row>
    <row r="58" spans="1:8" ht="10.5" customHeight="1" x14ac:dyDescent="0.25">
      <c r="A58" s="135" t="s">
        <v>6</v>
      </c>
      <c r="B58" s="135" t="s">
        <v>180</v>
      </c>
      <c r="C58" s="136">
        <v>5</v>
      </c>
      <c r="D58" s="136">
        <v>26</v>
      </c>
      <c r="E58" s="133"/>
      <c r="F58" s="133"/>
      <c r="G58" s="137">
        <f t="shared" si="0"/>
        <v>0</v>
      </c>
      <c r="H58" s="59"/>
    </row>
    <row r="59" spans="1:8" ht="10.5" customHeight="1" x14ac:dyDescent="0.25">
      <c r="A59" s="135" t="s">
        <v>6</v>
      </c>
      <c r="B59" s="135" t="s">
        <v>181</v>
      </c>
      <c r="C59" s="136">
        <v>1</v>
      </c>
      <c r="D59" s="136">
        <v>6</v>
      </c>
      <c r="E59" s="133"/>
      <c r="F59" s="133"/>
      <c r="G59" s="137">
        <f t="shared" si="0"/>
        <v>0</v>
      </c>
      <c r="H59" s="59"/>
    </row>
    <row r="60" spans="1:8" ht="10.5" customHeight="1" x14ac:dyDescent="0.25">
      <c r="A60" s="135" t="s">
        <v>6</v>
      </c>
      <c r="B60" s="135" t="s">
        <v>182</v>
      </c>
      <c r="C60" s="136">
        <v>3</v>
      </c>
      <c r="D60" s="136">
        <v>5</v>
      </c>
      <c r="E60" s="133"/>
      <c r="F60" s="133"/>
      <c r="G60" s="137">
        <f t="shared" si="0"/>
        <v>0</v>
      </c>
      <c r="H60" s="59"/>
    </row>
    <row r="61" spans="1:8" ht="10.5" customHeight="1" x14ac:dyDescent="0.25">
      <c r="A61" s="135" t="s">
        <v>6</v>
      </c>
      <c r="B61" s="135" t="s">
        <v>43</v>
      </c>
      <c r="C61" s="136">
        <v>10</v>
      </c>
      <c r="D61" s="136">
        <v>60</v>
      </c>
      <c r="E61" s="133"/>
      <c r="F61" s="133"/>
      <c r="G61" s="137">
        <f t="shared" si="0"/>
        <v>0</v>
      </c>
      <c r="H61" s="59"/>
    </row>
    <row r="62" spans="1:8" ht="10.5" customHeight="1" x14ac:dyDescent="0.25">
      <c r="A62" s="135" t="s">
        <v>6</v>
      </c>
      <c r="B62" s="135" t="s">
        <v>34</v>
      </c>
      <c r="C62" s="136">
        <v>1</v>
      </c>
      <c r="D62" s="136">
        <v>4</v>
      </c>
      <c r="E62" s="133"/>
      <c r="F62" s="133"/>
      <c r="G62" s="137">
        <f t="shared" si="0"/>
        <v>0</v>
      </c>
      <c r="H62" s="59"/>
    </row>
    <row r="63" spans="1:8" ht="10.5" customHeight="1" x14ac:dyDescent="0.25">
      <c r="A63" s="135" t="s">
        <v>6</v>
      </c>
      <c r="B63" s="135" t="s">
        <v>183</v>
      </c>
      <c r="C63" s="136">
        <v>17</v>
      </c>
      <c r="D63" s="136">
        <v>45</v>
      </c>
      <c r="E63" s="133"/>
      <c r="F63" s="133"/>
      <c r="G63" s="137">
        <f t="shared" si="0"/>
        <v>0</v>
      </c>
      <c r="H63" s="59"/>
    </row>
    <row r="64" spans="1:8" ht="10.5" customHeight="1" x14ac:dyDescent="0.25">
      <c r="A64" s="135" t="s">
        <v>6</v>
      </c>
      <c r="B64" s="135" t="s">
        <v>1012</v>
      </c>
      <c r="C64" s="136">
        <v>2</v>
      </c>
      <c r="D64" s="136">
        <v>2</v>
      </c>
      <c r="E64" s="133"/>
      <c r="F64" s="133"/>
      <c r="G64" s="137">
        <f t="shared" si="0"/>
        <v>0</v>
      </c>
      <c r="H64" s="59"/>
    </row>
    <row r="65" spans="1:8" ht="10.5" customHeight="1" x14ac:dyDescent="0.25">
      <c r="A65" s="135" t="s">
        <v>6</v>
      </c>
      <c r="B65" s="135" t="s">
        <v>44</v>
      </c>
      <c r="C65" s="136">
        <v>1</v>
      </c>
      <c r="D65" s="136">
        <v>3</v>
      </c>
      <c r="E65" s="133"/>
      <c r="F65" s="133"/>
      <c r="G65" s="137">
        <f t="shared" si="0"/>
        <v>0</v>
      </c>
      <c r="H65" s="59"/>
    </row>
    <row r="66" spans="1:8" ht="10.5" customHeight="1" x14ac:dyDescent="0.25">
      <c r="A66" s="135" t="s">
        <v>6</v>
      </c>
      <c r="B66" s="135" t="s">
        <v>184</v>
      </c>
      <c r="C66" s="136">
        <v>1</v>
      </c>
      <c r="D66" s="136">
        <v>23</v>
      </c>
      <c r="E66" s="133"/>
      <c r="F66" s="133"/>
      <c r="G66" s="137">
        <f t="shared" si="0"/>
        <v>0</v>
      </c>
      <c r="H66" s="59"/>
    </row>
    <row r="67" spans="1:8" ht="10.5" customHeight="1" x14ac:dyDescent="0.25">
      <c r="A67" s="135" t="s">
        <v>6</v>
      </c>
      <c r="B67" s="135" t="s">
        <v>185</v>
      </c>
      <c r="C67" s="136">
        <v>1</v>
      </c>
      <c r="D67" s="136">
        <v>3</v>
      </c>
      <c r="E67" s="133"/>
      <c r="F67" s="133"/>
      <c r="G67" s="137">
        <f t="shared" si="0"/>
        <v>0</v>
      </c>
      <c r="H67" s="59"/>
    </row>
    <row r="68" spans="1:8" ht="10.5" customHeight="1" x14ac:dyDescent="0.25">
      <c r="A68" s="135" t="s">
        <v>6</v>
      </c>
      <c r="B68" s="135" t="s">
        <v>1013</v>
      </c>
      <c r="C68" s="136">
        <v>4</v>
      </c>
      <c r="D68" s="136">
        <v>22</v>
      </c>
      <c r="E68" s="133"/>
      <c r="F68" s="133"/>
      <c r="G68" s="137">
        <f t="shared" si="0"/>
        <v>0</v>
      </c>
      <c r="H68" s="59"/>
    </row>
    <row r="69" spans="1:8" ht="10.5" customHeight="1" x14ac:dyDescent="0.25">
      <c r="A69" s="135" t="s">
        <v>6</v>
      </c>
      <c r="B69" s="135" t="s">
        <v>35</v>
      </c>
      <c r="C69" s="136">
        <v>14</v>
      </c>
      <c r="D69" s="136">
        <v>49</v>
      </c>
      <c r="E69" s="133"/>
      <c r="F69" s="133"/>
      <c r="G69" s="137">
        <f t="shared" si="0"/>
        <v>0</v>
      </c>
      <c r="H69" s="59"/>
    </row>
    <row r="70" spans="1:8" ht="10.5" customHeight="1" x14ac:dyDescent="0.25">
      <c r="A70" s="135" t="s">
        <v>6</v>
      </c>
      <c r="B70" s="135" t="s">
        <v>186</v>
      </c>
      <c r="C70" s="136">
        <v>1</v>
      </c>
      <c r="D70" s="136">
        <v>1</v>
      </c>
      <c r="E70" s="133"/>
      <c r="F70" s="133"/>
      <c r="G70" s="137">
        <f t="shared" ref="G70:G92" si="1">C70*E70+F70*D70</f>
        <v>0</v>
      </c>
      <c r="H70" s="59"/>
    </row>
    <row r="71" spans="1:8" ht="10.5" customHeight="1" x14ac:dyDescent="0.25">
      <c r="A71" s="135" t="s">
        <v>6</v>
      </c>
      <c r="B71" s="135" t="s">
        <v>45</v>
      </c>
      <c r="C71" s="136">
        <v>2</v>
      </c>
      <c r="D71" s="136">
        <v>10</v>
      </c>
      <c r="E71" s="133"/>
      <c r="F71" s="133"/>
      <c r="G71" s="137">
        <f t="shared" si="1"/>
        <v>0</v>
      </c>
      <c r="H71" s="59"/>
    </row>
    <row r="72" spans="1:8" ht="10.5" customHeight="1" x14ac:dyDescent="0.25">
      <c r="A72" s="135" t="s">
        <v>6</v>
      </c>
      <c r="B72" s="135" t="s">
        <v>187</v>
      </c>
      <c r="C72" s="136">
        <v>3</v>
      </c>
      <c r="D72" s="136">
        <v>7</v>
      </c>
      <c r="E72" s="133"/>
      <c r="F72" s="133"/>
      <c r="G72" s="137">
        <f t="shared" si="1"/>
        <v>0</v>
      </c>
      <c r="H72" s="59"/>
    </row>
    <row r="73" spans="1:8" ht="10.5" customHeight="1" x14ac:dyDescent="0.25">
      <c r="A73" s="135" t="s">
        <v>6</v>
      </c>
      <c r="B73" s="135" t="s">
        <v>188</v>
      </c>
      <c r="C73" s="136">
        <v>2</v>
      </c>
      <c r="D73" s="136">
        <v>3</v>
      </c>
      <c r="E73" s="133"/>
      <c r="F73" s="133"/>
      <c r="G73" s="137">
        <f t="shared" si="1"/>
        <v>0</v>
      </c>
      <c r="H73" s="59"/>
    </row>
    <row r="74" spans="1:8" ht="10.5" customHeight="1" x14ac:dyDescent="0.25">
      <c r="A74" s="135" t="s">
        <v>6</v>
      </c>
      <c r="B74" s="135" t="s">
        <v>189</v>
      </c>
      <c r="C74" s="136">
        <v>4</v>
      </c>
      <c r="D74" s="136">
        <v>12</v>
      </c>
      <c r="E74" s="133"/>
      <c r="F74" s="133"/>
      <c r="G74" s="137">
        <f t="shared" si="1"/>
        <v>0</v>
      </c>
      <c r="H74" s="59"/>
    </row>
    <row r="75" spans="1:8" ht="10.5" customHeight="1" x14ac:dyDescent="0.25">
      <c r="A75" s="135" t="s">
        <v>6</v>
      </c>
      <c r="B75" s="135" t="s">
        <v>1015</v>
      </c>
      <c r="C75" s="136">
        <v>1</v>
      </c>
      <c r="D75" s="136">
        <v>16</v>
      </c>
      <c r="E75" s="133"/>
      <c r="F75" s="133"/>
      <c r="G75" s="137">
        <f t="shared" si="1"/>
        <v>0</v>
      </c>
      <c r="H75" s="59"/>
    </row>
    <row r="76" spans="1:8" ht="10.5" customHeight="1" x14ac:dyDescent="0.25">
      <c r="A76" s="135" t="s">
        <v>6</v>
      </c>
      <c r="B76" s="135" t="s">
        <v>1014</v>
      </c>
      <c r="C76" s="136">
        <v>4</v>
      </c>
      <c r="D76" s="136">
        <v>8</v>
      </c>
      <c r="E76" s="133"/>
      <c r="F76" s="133"/>
      <c r="G76" s="137">
        <f t="shared" si="1"/>
        <v>0</v>
      </c>
      <c r="H76" s="59"/>
    </row>
    <row r="77" spans="1:8" ht="10.5" customHeight="1" x14ac:dyDescent="0.25">
      <c r="A77" s="135" t="s">
        <v>6</v>
      </c>
      <c r="B77" s="135" t="s">
        <v>36</v>
      </c>
      <c r="C77" s="136">
        <v>19</v>
      </c>
      <c r="D77" s="136">
        <v>39</v>
      </c>
      <c r="E77" s="133"/>
      <c r="F77" s="133"/>
      <c r="G77" s="137">
        <f t="shared" si="1"/>
        <v>0</v>
      </c>
      <c r="H77" s="59"/>
    </row>
    <row r="78" spans="1:8" ht="10.5" customHeight="1" x14ac:dyDescent="0.25">
      <c r="A78" s="135" t="s">
        <v>6</v>
      </c>
      <c r="B78" s="135" t="s">
        <v>190</v>
      </c>
      <c r="C78" s="136">
        <v>1</v>
      </c>
      <c r="D78" s="136">
        <v>5</v>
      </c>
      <c r="E78" s="133"/>
      <c r="F78" s="133"/>
      <c r="G78" s="137">
        <f t="shared" si="1"/>
        <v>0</v>
      </c>
      <c r="H78" s="59"/>
    </row>
    <row r="79" spans="1:8" ht="10.5" customHeight="1" x14ac:dyDescent="0.25">
      <c r="A79" s="135" t="s">
        <v>6</v>
      </c>
      <c r="B79" s="135" t="s">
        <v>191</v>
      </c>
      <c r="C79" s="136">
        <v>4</v>
      </c>
      <c r="D79" s="136">
        <v>18</v>
      </c>
      <c r="E79" s="133"/>
      <c r="F79" s="133"/>
      <c r="G79" s="137">
        <f t="shared" si="1"/>
        <v>0</v>
      </c>
      <c r="H79" s="59"/>
    </row>
    <row r="80" spans="1:8" ht="10.5" customHeight="1" x14ac:dyDescent="0.25">
      <c r="A80" s="135" t="s">
        <v>6</v>
      </c>
      <c r="B80" s="135" t="s">
        <v>192</v>
      </c>
      <c r="C80" s="136">
        <v>4</v>
      </c>
      <c r="D80" s="136">
        <v>9</v>
      </c>
      <c r="E80" s="133"/>
      <c r="F80" s="133"/>
      <c r="G80" s="137">
        <f t="shared" si="1"/>
        <v>0</v>
      </c>
      <c r="H80" s="59"/>
    </row>
    <row r="81" spans="1:8" ht="10.5" customHeight="1" x14ac:dyDescent="0.25">
      <c r="A81" s="135" t="s">
        <v>6</v>
      </c>
      <c r="B81" s="135" t="s">
        <v>193</v>
      </c>
      <c r="C81" s="136">
        <v>19</v>
      </c>
      <c r="D81" s="136">
        <v>83</v>
      </c>
      <c r="E81" s="133"/>
      <c r="F81" s="133"/>
      <c r="G81" s="137">
        <f t="shared" si="1"/>
        <v>0</v>
      </c>
      <c r="H81" s="59"/>
    </row>
    <row r="82" spans="1:8" ht="10.5" customHeight="1" x14ac:dyDescent="0.25">
      <c r="A82" s="135" t="s">
        <v>6</v>
      </c>
      <c r="B82" s="135" t="s">
        <v>194</v>
      </c>
      <c r="C82" s="136">
        <v>3</v>
      </c>
      <c r="D82" s="136">
        <v>7</v>
      </c>
      <c r="E82" s="133"/>
      <c r="F82" s="133"/>
      <c r="G82" s="137">
        <f t="shared" si="1"/>
        <v>0</v>
      </c>
      <c r="H82" s="59"/>
    </row>
    <row r="83" spans="1:8" ht="10.5" customHeight="1" x14ac:dyDescent="0.25">
      <c r="A83" s="135" t="s">
        <v>6</v>
      </c>
      <c r="B83" s="135" t="s">
        <v>195</v>
      </c>
      <c r="C83" s="136">
        <v>1</v>
      </c>
      <c r="D83" s="136">
        <v>1</v>
      </c>
      <c r="E83" s="133"/>
      <c r="F83" s="133"/>
      <c r="G83" s="137">
        <f t="shared" si="1"/>
        <v>0</v>
      </c>
      <c r="H83" s="59"/>
    </row>
    <row r="84" spans="1:8" ht="10.5" customHeight="1" x14ac:dyDescent="0.25">
      <c r="A84" s="135" t="s">
        <v>6</v>
      </c>
      <c r="B84" s="135" t="s">
        <v>196</v>
      </c>
      <c r="C84" s="136">
        <v>3</v>
      </c>
      <c r="D84" s="136">
        <v>11</v>
      </c>
      <c r="E84" s="133"/>
      <c r="F84" s="133"/>
      <c r="G84" s="137">
        <f t="shared" si="1"/>
        <v>0</v>
      </c>
      <c r="H84" s="59"/>
    </row>
    <row r="85" spans="1:8" ht="10.5" customHeight="1" x14ac:dyDescent="0.25">
      <c r="A85" s="135" t="s">
        <v>6</v>
      </c>
      <c r="B85" s="135" t="s">
        <v>197</v>
      </c>
      <c r="C85" s="136">
        <v>3</v>
      </c>
      <c r="D85" s="136">
        <v>6</v>
      </c>
      <c r="E85" s="133"/>
      <c r="F85" s="133"/>
      <c r="G85" s="137">
        <f t="shared" si="1"/>
        <v>0</v>
      </c>
      <c r="H85" s="59"/>
    </row>
    <row r="86" spans="1:8" ht="10.5" customHeight="1" x14ac:dyDescent="0.25">
      <c r="A86" s="135" t="s">
        <v>6</v>
      </c>
      <c r="B86" s="135" t="s">
        <v>198</v>
      </c>
      <c r="C86" s="136">
        <v>1</v>
      </c>
      <c r="D86" s="136">
        <v>1</v>
      </c>
      <c r="E86" s="133"/>
      <c r="F86" s="133"/>
      <c r="G86" s="137">
        <f t="shared" si="1"/>
        <v>0</v>
      </c>
      <c r="H86" s="59"/>
    </row>
    <row r="87" spans="1:8" ht="10.5" customHeight="1" x14ac:dyDescent="0.25">
      <c r="A87" s="135" t="s">
        <v>6</v>
      </c>
      <c r="B87" s="135" t="s">
        <v>199</v>
      </c>
      <c r="C87" s="136">
        <v>44</v>
      </c>
      <c r="D87" s="136">
        <v>161</v>
      </c>
      <c r="E87" s="133"/>
      <c r="F87" s="133"/>
      <c r="G87" s="137">
        <f t="shared" si="1"/>
        <v>0</v>
      </c>
      <c r="H87" s="59"/>
    </row>
    <row r="88" spans="1:8" ht="10.5" customHeight="1" x14ac:dyDescent="0.25">
      <c r="A88" s="135" t="s">
        <v>6</v>
      </c>
      <c r="B88" s="135" t="s">
        <v>200</v>
      </c>
      <c r="C88" s="136">
        <v>3</v>
      </c>
      <c r="D88" s="136">
        <v>6</v>
      </c>
      <c r="E88" s="133"/>
      <c r="F88" s="133"/>
      <c r="G88" s="137">
        <f t="shared" si="1"/>
        <v>0</v>
      </c>
      <c r="H88" s="59"/>
    </row>
    <row r="89" spans="1:8" ht="10.5" customHeight="1" x14ac:dyDescent="0.25">
      <c r="A89" s="135" t="s">
        <v>6</v>
      </c>
      <c r="B89" s="135" t="s">
        <v>201</v>
      </c>
      <c r="C89" s="136">
        <v>1</v>
      </c>
      <c r="D89" s="136">
        <v>1</v>
      </c>
      <c r="E89" s="133"/>
      <c r="F89" s="133"/>
      <c r="G89" s="137">
        <f t="shared" si="1"/>
        <v>0</v>
      </c>
      <c r="H89" s="59"/>
    </row>
    <row r="90" spans="1:8" ht="10.5" customHeight="1" x14ac:dyDescent="0.25">
      <c r="A90" s="135" t="s">
        <v>6</v>
      </c>
      <c r="B90" s="135" t="s">
        <v>202</v>
      </c>
      <c r="C90" s="136">
        <v>1</v>
      </c>
      <c r="D90" s="136">
        <v>1</v>
      </c>
      <c r="E90" s="133"/>
      <c r="F90" s="133"/>
      <c r="G90" s="137">
        <f t="shared" si="1"/>
        <v>0</v>
      </c>
      <c r="H90" s="59"/>
    </row>
    <row r="91" spans="1:8" ht="10.5" customHeight="1" x14ac:dyDescent="0.25">
      <c r="A91" s="135" t="s">
        <v>6</v>
      </c>
      <c r="B91" s="135" t="s">
        <v>203</v>
      </c>
      <c r="C91" s="136">
        <v>1</v>
      </c>
      <c r="D91" s="136">
        <v>23</v>
      </c>
      <c r="E91" s="133"/>
      <c r="F91" s="133"/>
      <c r="G91" s="137">
        <f t="shared" si="1"/>
        <v>0</v>
      </c>
      <c r="H91" s="59"/>
    </row>
    <row r="92" spans="1:8" ht="10.5" customHeight="1" x14ac:dyDescent="0.25">
      <c r="A92" s="135" t="s">
        <v>6</v>
      </c>
      <c r="B92" s="135" t="s">
        <v>204</v>
      </c>
      <c r="C92" s="136">
        <v>3</v>
      </c>
      <c r="D92" s="136">
        <v>5</v>
      </c>
      <c r="E92" s="133"/>
      <c r="F92" s="133"/>
      <c r="G92" s="137">
        <f t="shared" si="1"/>
        <v>0</v>
      </c>
      <c r="H92" s="59"/>
    </row>
    <row r="93" spans="1:8" s="64" customFormat="1" ht="12.5" x14ac:dyDescent="0.25">
      <c r="A93" s="60"/>
      <c r="B93" s="61"/>
      <c r="C93" s="61">
        <f>SUM(C5:C92)</f>
        <v>757</v>
      </c>
      <c r="D93" s="61">
        <f>SUM(D5:D92)</f>
        <v>3496</v>
      </c>
      <c r="E93" s="62"/>
      <c r="F93" s="63"/>
      <c r="G93" s="134">
        <f>SUM(G5:G92)</f>
        <v>0</v>
      </c>
      <c r="H93" s="63"/>
    </row>
    <row r="94" spans="1:8" ht="10.5" customHeight="1" x14ac:dyDescent="0.25">
      <c r="A94" s="10" t="s">
        <v>950</v>
      </c>
      <c r="C94" s="22"/>
      <c r="D94" s="22"/>
      <c r="E94" s="23"/>
      <c r="F94" s="23"/>
      <c r="G94" s="23"/>
      <c r="H94" s="23"/>
    </row>
    <row r="96" spans="1:8" ht="10.5" customHeight="1" x14ac:dyDescent="0.25">
      <c r="A96" s="126" t="s">
        <v>17</v>
      </c>
      <c r="B96" s="9" t="s">
        <v>46</v>
      </c>
      <c r="C96" s="9" t="s">
        <v>18</v>
      </c>
      <c r="D96" s="9" t="s">
        <v>19</v>
      </c>
      <c r="E96" s="9" t="s">
        <v>20</v>
      </c>
      <c r="F96" s="9" t="s">
        <v>21</v>
      </c>
      <c r="G96" s="9" t="s">
        <v>22</v>
      </c>
    </row>
    <row r="97" spans="1:8" ht="10.5" customHeight="1" x14ac:dyDescent="0.25">
      <c r="A97" s="135" t="s">
        <v>137</v>
      </c>
      <c r="B97" s="138">
        <v>11888</v>
      </c>
      <c r="C97" s="136">
        <v>10</v>
      </c>
      <c r="D97" s="136">
        <v>18</v>
      </c>
      <c r="E97" s="133"/>
      <c r="F97" s="133"/>
      <c r="G97" s="139">
        <f t="shared" ref="G97:G108" si="2">C97*E97+F97*D97</f>
        <v>0</v>
      </c>
    </row>
    <row r="98" spans="1:8" ht="10.5" customHeight="1" x14ac:dyDescent="0.25">
      <c r="A98" s="135" t="s">
        <v>137</v>
      </c>
      <c r="B98" s="135" t="s">
        <v>206</v>
      </c>
      <c r="C98" s="136">
        <v>1</v>
      </c>
      <c r="D98" s="136">
        <v>1</v>
      </c>
      <c r="E98" s="133"/>
      <c r="F98" s="133"/>
      <c r="G98" s="139">
        <f t="shared" si="2"/>
        <v>0</v>
      </c>
    </row>
    <row r="99" spans="1:8" ht="10.5" customHeight="1" x14ac:dyDescent="0.25">
      <c r="A99" s="135" t="s">
        <v>137</v>
      </c>
      <c r="B99" s="135" t="s">
        <v>207</v>
      </c>
      <c r="C99" s="136">
        <v>121</v>
      </c>
      <c r="D99" s="136">
        <v>548</v>
      </c>
      <c r="E99" s="133"/>
      <c r="F99" s="133"/>
      <c r="G99" s="139">
        <f t="shared" si="2"/>
        <v>0</v>
      </c>
    </row>
    <row r="100" spans="1:8" ht="10.5" customHeight="1" x14ac:dyDescent="0.25">
      <c r="A100" s="135" t="s">
        <v>137</v>
      </c>
      <c r="B100" s="135" t="s">
        <v>208</v>
      </c>
      <c r="C100" s="136">
        <v>6</v>
      </c>
      <c r="D100" s="136">
        <v>7</v>
      </c>
      <c r="E100" s="133"/>
      <c r="F100" s="133"/>
      <c r="G100" s="139">
        <f t="shared" si="2"/>
        <v>0</v>
      </c>
    </row>
    <row r="101" spans="1:8" ht="10.5" customHeight="1" x14ac:dyDescent="0.25">
      <c r="A101" s="135" t="s">
        <v>137</v>
      </c>
      <c r="B101" s="135" t="s">
        <v>209</v>
      </c>
      <c r="C101" s="136">
        <v>48</v>
      </c>
      <c r="D101" s="136">
        <v>13</v>
      </c>
      <c r="E101" s="133"/>
      <c r="F101" s="133"/>
      <c r="G101" s="139">
        <f t="shared" si="2"/>
        <v>0</v>
      </c>
    </row>
    <row r="102" spans="1:8" ht="10.5" customHeight="1" x14ac:dyDescent="0.25">
      <c r="A102" s="135" t="s">
        <v>137</v>
      </c>
      <c r="B102" s="135" t="s">
        <v>210</v>
      </c>
      <c r="C102" s="136">
        <v>11</v>
      </c>
      <c r="D102" s="136">
        <v>3</v>
      </c>
      <c r="E102" s="133"/>
      <c r="F102" s="133"/>
      <c r="G102" s="139">
        <f t="shared" si="2"/>
        <v>0</v>
      </c>
    </row>
    <row r="103" spans="1:8" ht="10.5" customHeight="1" x14ac:dyDescent="0.25">
      <c r="A103" s="135" t="s">
        <v>137</v>
      </c>
      <c r="B103" s="135" t="s">
        <v>943</v>
      </c>
      <c r="C103" s="136">
        <v>15</v>
      </c>
      <c r="D103" s="136">
        <v>62</v>
      </c>
      <c r="E103" s="133"/>
      <c r="F103" s="133"/>
      <c r="G103" s="139">
        <f t="shared" si="2"/>
        <v>0</v>
      </c>
    </row>
    <row r="104" spans="1:8" ht="10.5" customHeight="1" x14ac:dyDescent="0.25">
      <c r="A104" s="135" t="s">
        <v>137</v>
      </c>
      <c r="B104" s="135" t="s">
        <v>211</v>
      </c>
      <c r="C104" s="136">
        <v>1</v>
      </c>
      <c r="D104" s="136">
        <v>1</v>
      </c>
      <c r="E104" s="133"/>
      <c r="F104" s="133"/>
      <c r="G104" s="139">
        <f t="shared" si="2"/>
        <v>0</v>
      </c>
    </row>
    <row r="105" spans="1:8" ht="10.5" customHeight="1" x14ac:dyDescent="0.25">
      <c r="A105" s="135" t="s">
        <v>137</v>
      </c>
      <c r="B105" s="135" t="s">
        <v>212</v>
      </c>
      <c r="C105" s="136">
        <v>1</v>
      </c>
      <c r="D105" s="136">
        <v>1</v>
      </c>
      <c r="E105" s="133"/>
      <c r="F105" s="133"/>
      <c r="G105" s="139">
        <f t="shared" si="2"/>
        <v>0</v>
      </c>
    </row>
    <row r="106" spans="1:8" ht="10.5" customHeight="1" x14ac:dyDescent="0.25">
      <c r="A106" s="135" t="s">
        <v>137</v>
      </c>
      <c r="B106" s="135" t="s">
        <v>213</v>
      </c>
      <c r="C106" s="136">
        <v>303</v>
      </c>
      <c r="D106" s="136">
        <v>492</v>
      </c>
      <c r="E106" s="133"/>
      <c r="F106" s="133"/>
      <c r="G106" s="139">
        <f t="shared" si="2"/>
        <v>0</v>
      </c>
    </row>
    <row r="107" spans="1:8" ht="10.5" customHeight="1" x14ac:dyDescent="0.25">
      <c r="A107" s="135" t="s">
        <v>137</v>
      </c>
      <c r="B107" s="135" t="s">
        <v>944</v>
      </c>
      <c r="C107" s="136">
        <v>6</v>
      </c>
      <c r="D107" s="136">
        <v>3</v>
      </c>
      <c r="E107" s="133"/>
      <c r="F107" s="133"/>
      <c r="G107" s="139">
        <f t="shared" si="2"/>
        <v>0</v>
      </c>
    </row>
    <row r="108" spans="1:8" ht="10.5" customHeight="1" x14ac:dyDescent="0.25">
      <c r="A108" s="135" t="s">
        <v>137</v>
      </c>
      <c r="B108" s="135" t="s">
        <v>214</v>
      </c>
      <c r="C108" s="136">
        <v>156</v>
      </c>
      <c r="D108" s="136">
        <v>417</v>
      </c>
      <c r="E108" s="133"/>
      <c r="F108" s="133"/>
      <c r="G108" s="139">
        <f t="shared" si="2"/>
        <v>0</v>
      </c>
    </row>
    <row r="109" spans="1:8" s="64" customFormat="1" ht="12.5" x14ac:dyDescent="0.25">
      <c r="A109" s="60"/>
      <c r="B109" s="61"/>
      <c r="C109" s="61">
        <f>SUM(C97:C108)</f>
        <v>679</v>
      </c>
      <c r="D109" s="61">
        <f>SUM(D97:D108)</f>
        <v>1566</v>
      </c>
      <c r="E109" s="62"/>
      <c r="F109" s="63"/>
      <c r="G109" s="134">
        <f>SUM(G97:G108)</f>
        <v>0</v>
      </c>
      <c r="H109" s="21"/>
    </row>
    <row r="111" spans="1:8" ht="10.5" customHeight="1" x14ac:dyDescent="0.25">
      <c r="C111" s="66"/>
      <c r="D111" s="66"/>
    </row>
    <row r="112" spans="1:8" ht="10.5" customHeight="1" x14ac:dyDescent="0.25">
      <c r="C112" s="66"/>
      <c r="D112" s="66"/>
    </row>
    <row r="114" spans="3:4" ht="10.5" customHeight="1" x14ac:dyDescent="0.25">
      <c r="C114" s="66"/>
      <c r="D114" s="66"/>
    </row>
  </sheetData>
  <pageMargins left="0.70866141732283472" right="0.70866141732283472" top="0.74803149606299213" bottom="0.74803149606299213" header="0.31496062992125984" footer="0.31496062992125984"/>
  <pageSetup paperSize="9" scale="90" fitToHeight="10" orientation="landscape" r:id="rId1"/>
  <headerFooter>
    <oddHeader>&amp;LAjuntament de Barcelona&amp;C&amp;A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workbookViewId="0">
      <selection activeCell="J75" sqref="J75"/>
    </sheetView>
  </sheetViews>
  <sheetFormatPr defaultColWidth="11.453125" defaultRowHeight="10" x14ac:dyDescent="0.2"/>
  <cols>
    <col min="1" max="1" width="51.81640625" style="16" customWidth="1"/>
    <col min="2" max="7" width="15.1796875" style="16" customWidth="1"/>
    <col min="8" max="8" width="20.54296875" style="16" customWidth="1"/>
    <col min="9" max="16384" width="11.453125" style="16"/>
  </cols>
  <sheetData>
    <row r="1" spans="1:8" s="28" customFormat="1" ht="18" x14ac:dyDescent="0.25">
      <c r="A1" s="25" t="s">
        <v>942</v>
      </c>
      <c r="B1" s="26"/>
      <c r="C1" s="26"/>
      <c r="D1" s="26"/>
      <c r="E1" s="26"/>
      <c r="F1" s="26"/>
      <c r="G1" s="27"/>
    </row>
    <row r="2" spans="1:8" s="28" customFormat="1" ht="10.5" x14ac:dyDescent="0.25">
      <c r="A2" s="29" t="s">
        <v>10</v>
      </c>
      <c r="B2" s="30"/>
      <c r="C2" s="30"/>
      <c r="D2" s="30"/>
      <c r="E2" s="30"/>
      <c r="F2" s="26"/>
      <c r="G2" s="27"/>
    </row>
    <row r="3" spans="1:8" s="28" customFormat="1" ht="10.5" x14ac:dyDescent="0.25">
      <c r="A3" s="29" t="s">
        <v>108</v>
      </c>
      <c r="B3" s="30"/>
      <c r="C3" s="30"/>
      <c r="D3" s="30"/>
      <c r="E3" s="30"/>
      <c r="F3" s="26"/>
      <c r="G3" s="27"/>
    </row>
    <row r="4" spans="1:8" ht="10.5" x14ac:dyDescent="0.25">
      <c r="A4" s="3"/>
      <c r="B4" s="3"/>
      <c r="C4" s="3"/>
      <c r="D4" s="3"/>
      <c r="E4" s="3"/>
      <c r="F4" s="3"/>
      <c r="G4" s="3"/>
      <c r="H4" s="2"/>
    </row>
    <row r="5" spans="1:8" ht="12.5" x14ac:dyDescent="0.25">
      <c r="A5" s="38" t="s">
        <v>111</v>
      </c>
      <c r="B5" s="3"/>
      <c r="C5" s="40"/>
      <c r="D5" s="3"/>
      <c r="E5" s="3"/>
      <c r="F5" s="4"/>
      <c r="G5" s="4"/>
      <c r="H5" s="2"/>
    </row>
    <row r="6" spans="1:8" ht="10.5" x14ac:dyDescent="0.25">
      <c r="A6" s="3"/>
      <c r="B6" s="3"/>
      <c r="C6" s="3"/>
      <c r="D6" s="3"/>
      <c r="E6" s="4"/>
      <c r="F6" s="4"/>
      <c r="G6" s="4"/>
      <c r="H6" s="2"/>
    </row>
    <row r="7" spans="1:8" ht="10.5" x14ac:dyDescent="0.25">
      <c r="A7" s="11" t="s">
        <v>12</v>
      </c>
      <c r="B7" s="3"/>
      <c r="C7" s="3"/>
      <c r="D7" s="3"/>
      <c r="E7" s="4"/>
      <c r="F7" s="4"/>
      <c r="G7" s="4"/>
      <c r="H7" s="2"/>
    </row>
    <row r="8" spans="1:8" ht="10.5" x14ac:dyDescent="0.25">
      <c r="A8" s="2"/>
      <c r="B8" s="3"/>
      <c r="C8" s="3"/>
      <c r="D8" s="3"/>
      <c r="E8" s="4"/>
      <c r="F8" s="4"/>
      <c r="G8" s="4"/>
      <c r="H8" s="2"/>
    </row>
    <row r="9" spans="1:8" ht="10.5" x14ac:dyDescent="0.2">
      <c r="A9" s="171" t="s">
        <v>348</v>
      </c>
      <c r="B9" s="172"/>
      <c r="C9" s="172"/>
      <c r="D9" s="172"/>
      <c r="E9" s="172"/>
      <c r="F9" s="172"/>
      <c r="G9" s="173"/>
      <c r="H9" s="2"/>
    </row>
    <row r="10" spans="1:8" ht="40.5" customHeight="1" x14ac:dyDescent="0.2">
      <c r="A10" s="5" t="s">
        <v>351</v>
      </c>
      <c r="B10" s="9" t="s">
        <v>113</v>
      </c>
      <c r="C10" s="9" t="s">
        <v>114</v>
      </c>
      <c r="D10" s="9" t="s">
        <v>115</v>
      </c>
      <c r="E10" s="9" t="s">
        <v>13</v>
      </c>
      <c r="F10" s="9" t="s">
        <v>14</v>
      </c>
      <c r="G10" s="9" t="s">
        <v>15</v>
      </c>
      <c r="H10" s="2"/>
    </row>
    <row r="11" spans="1:8" s="10" customFormat="1" x14ac:dyDescent="0.2">
      <c r="A11" s="6" t="s">
        <v>313</v>
      </c>
      <c r="B11" s="39">
        <v>1</v>
      </c>
      <c r="C11" s="7"/>
      <c r="D11" s="44"/>
      <c r="E11" s="127"/>
      <c r="F11" s="127"/>
      <c r="G11" s="128">
        <f>(E11+F11)*D11</f>
        <v>0</v>
      </c>
      <c r="H11" s="1"/>
    </row>
    <row r="12" spans="1:8" s="10" customFormat="1" x14ac:dyDescent="0.2">
      <c r="A12" s="182" t="s">
        <v>316</v>
      </c>
      <c r="B12" s="179">
        <v>2</v>
      </c>
      <c r="C12" s="7"/>
      <c r="D12" s="44"/>
      <c r="E12" s="127"/>
      <c r="F12" s="127"/>
      <c r="G12" s="128">
        <f t="shared" ref="G12:G47" si="0">(E12+F12)*D12</f>
        <v>0</v>
      </c>
      <c r="H12" s="1"/>
    </row>
    <row r="13" spans="1:8" s="10" customFormat="1" x14ac:dyDescent="0.2">
      <c r="A13" s="184"/>
      <c r="B13" s="181"/>
      <c r="C13" s="7"/>
      <c r="D13" s="44"/>
      <c r="E13" s="127"/>
      <c r="F13" s="127"/>
      <c r="G13" s="128">
        <f t="shared" si="0"/>
        <v>0</v>
      </c>
      <c r="H13" s="1"/>
    </row>
    <row r="14" spans="1:8" s="10" customFormat="1" x14ac:dyDescent="0.2">
      <c r="A14" s="182" t="s">
        <v>355</v>
      </c>
      <c r="B14" s="179">
        <v>21</v>
      </c>
      <c r="C14" s="7" t="s">
        <v>124</v>
      </c>
      <c r="D14" s="44"/>
      <c r="E14" s="127"/>
      <c r="F14" s="127"/>
      <c r="G14" s="128">
        <f t="shared" si="0"/>
        <v>0</v>
      </c>
      <c r="H14" s="1"/>
    </row>
    <row r="15" spans="1:8" x14ac:dyDescent="0.2">
      <c r="A15" s="183"/>
      <c r="B15" s="180"/>
      <c r="C15" s="7" t="s">
        <v>125</v>
      </c>
      <c r="D15" s="44"/>
      <c r="E15" s="127"/>
      <c r="F15" s="127"/>
      <c r="G15" s="128">
        <f t="shared" si="0"/>
        <v>0</v>
      </c>
      <c r="H15" s="2"/>
    </row>
    <row r="16" spans="1:8" x14ac:dyDescent="0.2">
      <c r="A16" s="183"/>
      <c r="B16" s="180"/>
      <c r="C16" s="7" t="s">
        <v>126</v>
      </c>
      <c r="D16" s="44"/>
      <c r="E16" s="127"/>
      <c r="F16" s="127"/>
      <c r="G16" s="128">
        <f t="shared" si="0"/>
        <v>0</v>
      </c>
      <c r="H16" s="2"/>
    </row>
    <row r="17" spans="1:8" x14ac:dyDescent="0.2">
      <c r="A17" s="183"/>
      <c r="B17" s="180"/>
      <c r="C17" s="7" t="s">
        <v>127</v>
      </c>
      <c r="D17" s="44"/>
      <c r="E17" s="127"/>
      <c r="F17" s="127"/>
      <c r="G17" s="128">
        <f t="shared" si="0"/>
        <v>0</v>
      </c>
      <c r="H17" s="2"/>
    </row>
    <row r="18" spans="1:8" x14ac:dyDescent="0.2">
      <c r="A18" s="183"/>
      <c r="B18" s="180"/>
      <c r="C18" s="7" t="s">
        <v>128</v>
      </c>
      <c r="D18" s="44"/>
      <c r="E18" s="127"/>
      <c r="F18" s="127"/>
      <c r="G18" s="128">
        <f t="shared" si="0"/>
        <v>0</v>
      </c>
      <c r="H18" s="2"/>
    </row>
    <row r="19" spans="1:8" x14ac:dyDescent="0.2">
      <c r="A19" s="183"/>
      <c r="B19" s="180"/>
      <c r="C19" s="7" t="s">
        <v>128</v>
      </c>
      <c r="D19" s="44"/>
      <c r="E19" s="127"/>
      <c r="F19" s="127"/>
      <c r="G19" s="128">
        <f t="shared" si="0"/>
        <v>0</v>
      </c>
      <c r="H19" s="2"/>
    </row>
    <row r="20" spans="1:8" x14ac:dyDescent="0.2">
      <c r="A20" s="183"/>
      <c r="B20" s="180"/>
      <c r="C20" s="7" t="s">
        <v>128</v>
      </c>
      <c r="D20" s="44"/>
      <c r="E20" s="127"/>
      <c r="F20" s="127"/>
      <c r="G20" s="128">
        <f t="shared" si="0"/>
        <v>0</v>
      </c>
      <c r="H20" s="2"/>
    </row>
    <row r="21" spans="1:8" x14ac:dyDescent="0.2">
      <c r="A21" s="184"/>
      <c r="B21" s="181"/>
      <c r="C21" s="7" t="s">
        <v>128</v>
      </c>
      <c r="D21" s="44"/>
      <c r="E21" s="127"/>
      <c r="F21" s="127"/>
      <c r="G21" s="128">
        <f t="shared" si="0"/>
        <v>0</v>
      </c>
      <c r="H21" s="2"/>
    </row>
    <row r="22" spans="1:8" x14ac:dyDescent="0.2">
      <c r="A22" s="182" t="s">
        <v>356</v>
      </c>
      <c r="B22" s="179">
        <v>14</v>
      </c>
      <c r="C22" s="7" t="s">
        <v>124</v>
      </c>
      <c r="D22" s="44"/>
      <c r="E22" s="127"/>
      <c r="F22" s="127"/>
      <c r="G22" s="128">
        <f t="shared" si="0"/>
        <v>0</v>
      </c>
      <c r="H22" s="2"/>
    </row>
    <row r="23" spans="1:8" x14ac:dyDescent="0.2">
      <c r="A23" s="183"/>
      <c r="B23" s="180"/>
      <c r="C23" s="7" t="s">
        <v>125</v>
      </c>
      <c r="D23" s="44"/>
      <c r="E23" s="127"/>
      <c r="F23" s="127"/>
      <c r="G23" s="128">
        <f t="shared" si="0"/>
        <v>0</v>
      </c>
      <c r="H23" s="2"/>
    </row>
    <row r="24" spans="1:8" x14ac:dyDescent="0.2">
      <c r="A24" s="183"/>
      <c r="B24" s="180"/>
      <c r="C24" s="7" t="s">
        <v>126</v>
      </c>
      <c r="D24" s="44"/>
      <c r="E24" s="127"/>
      <c r="F24" s="127"/>
      <c r="G24" s="128">
        <f t="shared" si="0"/>
        <v>0</v>
      </c>
      <c r="H24" s="2"/>
    </row>
    <row r="25" spans="1:8" x14ac:dyDescent="0.2">
      <c r="A25" s="183"/>
      <c r="B25" s="180"/>
      <c r="C25" s="7" t="s">
        <v>127</v>
      </c>
      <c r="D25" s="44"/>
      <c r="E25" s="127"/>
      <c r="F25" s="127"/>
      <c r="G25" s="128">
        <f t="shared" si="0"/>
        <v>0</v>
      </c>
      <c r="H25" s="2"/>
    </row>
    <row r="26" spans="1:8" x14ac:dyDescent="0.2">
      <c r="A26" s="183"/>
      <c r="B26" s="180"/>
      <c r="C26" s="7" t="s">
        <v>128</v>
      </c>
      <c r="D26" s="44"/>
      <c r="E26" s="127"/>
      <c r="F26" s="127"/>
      <c r="G26" s="128">
        <f t="shared" si="0"/>
        <v>0</v>
      </c>
      <c r="H26" s="2"/>
    </row>
    <row r="27" spans="1:8" x14ac:dyDescent="0.2">
      <c r="A27" s="183"/>
      <c r="B27" s="180"/>
      <c r="C27" s="7" t="s">
        <v>128</v>
      </c>
      <c r="D27" s="44"/>
      <c r="E27" s="127"/>
      <c r="F27" s="127"/>
      <c r="G27" s="128">
        <f t="shared" si="0"/>
        <v>0</v>
      </c>
      <c r="H27" s="2"/>
    </row>
    <row r="28" spans="1:8" x14ac:dyDescent="0.2">
      <c r="A28" s="183"/>
      <c r="B28" s="180"/>
      <c r="C28" s="7" t="s">
        <v>128</v>
      </c>
      <c r="D28" s="44"/>
      <c r="E28" s="127"/>
      <c r="F28" s="127"/>
      <c r="G28" s="128">
        <f t="shared" si="0"/>
        <v>0</v>
      </c>
      <c r="H28" s="2"/>
    </row>
    <row r="29" spans="1:8" x14ac:dyDescent="0.2">
      <c r="A29" s="183"/>
      <c r="B29" s="180"/>
      <c r="C29" s="7" t="s">
        <v>128</v>
      </c>
      <c r="D29" s="44"/>
      <c r="E29" s="127"/>
      <c r="F29" s="127"/>
      <c r="G29" s="128">
        <f t="shared" si="0"/>
        <v>0</v>
      </c>
      <c r="H29" s="2"/>
    </row>
    <row r="30" spans="1:8" x14ac:dyDescent="0.2">
      <c r="A30" s="182" t="s">
        <v>357</v>
      </c>
      <c r="B30" s="179">
        <v>3</v>
      </c>
      <c r="C30" s="7"/>
      <c r="D30" s="44"/>
      <c r="E30" s="127"/>
      <c r="F30" s="127"/>
      <c r="G30" s="128">
        <f t="shared" si="0"/>
        <v>0</v>
      </c>
      <c r="H30" s="2"/>
    </row>
    <row r="31" spans="1:8" x14ac:dyDescent="0.2">
      <c r="A31" s="183"/>
      <c r="B31" s="180"/>
      <c r="C31" s="7"/>
      <c r="D31" s="44"/>
      <c r="E31" s="127"/>
      <c r="F31" s="127"/>
      <c r="G31" s="128">
        <f t="shared" si="0"/>
        <v>0</v>
      </c>
      <c r="H31" s="2"/>
    </row>
    <row r="32" spans="1:8" x14ac:dyDescent="0.2">
      <c r="A32" s="184"/>
      <c r="B32" s="181"/>
      <c r="C32" s="7"/>
      <c r="D32" s="44"/>
      <c r="E32" s="127"/>
      <c r="F32" s="127"/>
      <c r="G32" s="128">
        <f>(E32+F32)*D32</f>
        <v>0</v>
      </c>
      <c r="H32" s="2"/>
    </row>
    <row r="33" spans="1:8" x14ac:dyDescent="0.2">
      <c r="A33" s="182" t="s">
        <v>378</v>
      </c>
      <c r="B33" s="179">
        <v>64</v>
      </c>
      <c r="C33" s="7" t="s">
        <v>124</v>
      </c>
      <c r="D33" s="44"/>
      <c r="E33" s="127"/>
      <c r="F33" s="127"/>
      <c r="G33" s="128">
        <f t="shared" si="0"/>
        <v>0</v>
      </c>
      <c r="H33" s="2"/>
    </row>
    <row r="34" spans="1:8" x14ac:dyDescent="0.2">
      <c r="A34" s="183"/>
      <c r="B34" s="180"/>
      <c r="C34" s="7" t="s">
        <v>125</v>
      </c>
      <c r="D34" s="44"/>
      <c r="E34" s="127"/>
      <c r="F34" s="127"/>
      <c r="G34" s="128">
        <f t="shared" si="0"/>
        <v>0</v>
      </c>
      <c r="H34" s="2"/>
    </row>
    <row r="35" spans="1:8" x14ac:dyDescent="0.2">
      <c r="A35" s="183"/>
      <c r="B35" s="180"/>
      <c r="C35" s="7" t="s">
        <v>126</v>
      </c>
      <c r="D35" s="44"/>
      <c r="E35" s="127"/>
      <c r="F35" s="127"/>
      <c r="G35" s="128">
        <f t="shared" si="0"/>
        <v>0</v>
      </c>
      <c r="H35" s="2"/>
    </row>
    <row r="36" spans="1:8" x14ac:dyDescent="0.2">
      <c r="A36" s="183"/>
      <c r="B36" s="180"/>
      <c r="C36" s="7" t="s">
        <v>127</v>
      </c>
      <c r="D36" s="44"/>
      <c r="E36" s="127"/>
      <c r="F36" s="127"/>
      <c r="G36" s="128">
        <f t="shared" si="0"/>
        <v>0</v>
      </c>
      <c r="H36" s="2"/>
    </row>
    <row r="37" spans="1:8" x14ac:dyDescent="0.2">
      <c r="A37" s="183"/>
      <c r="B37" s="180"/>
      <c r="C37" s="7" t="s">
        <v>128</v>
      </c>
      <c r="D37" s="44"/>
      <c r="E37" s="127"/>
      <c r="F37" s="127"/>
      <c r="G37" s="128">
        <f t="shared" si="0"/>
        <v>0</v>
      </c>
      <c r="H37" s="2"/>
    </row>
    <row r="38" spans="1:8" x14ac:dyDescent="0.2">
      <c r="A38" s="183"/>
      <c r="B38" s="180"/>
      <c r="C38" s="7" t="s">
        <v>128</v>
      </c>
      <c r="D38" s="44"/>
      <c r="E38" s="127"/>
      <c r="F38" s="127"/>
      <c r="G38" s="128">
        <f t="shared" si="0"/>
        <v>0</v>
      </c>
      <c r="H38" s="2"/>
    </row>
    <row r="39" spans="1:8" x14ac:dyDescent="0.2">
      <c r="A39" s="183"/>
      <c r="B39" s="180"/>
      <c r="C39" s="7" t="s">
        <v>128</v>
      </c>
      <c r="D39" s="44"/>
      <c r="E39" s="127"/>
      <c r="F39" s="127"/>
      <c r="G39" s="128">
        <f t="shared" si="0"/>
        <v>0</v>
      </c>
      <c r="H39" s="2"/>
    </row>
    <row r="40" spans="1:8" x14ac:dyDescent="0.2">
      <c r="A40" s="183"/>
      <c r="B40" s="180"/>
      <c r="C40" s="7" t="s">
        <v>128</v>
      </c>
      <c r="D40" s="44"/>
      <c r="E40" s="127"/>
      <c r="F40" s="127"/>
      <c r="G40" s="128">
        <f t="shared" si="0"/>
        <v>0</v>
      </c>
      <c r="H40" s="2"/>
    </row>
    <row r="41" spans="1:8" x14ac:dyDescent="0.2">
      <c r="A41" s="183"/>
      <c r="B41" s="180"/>
      <c r="C41" s="7" t="s">
        <v>128</v>
      </c>
      <c r="D41" s="44"/>
      <c r="E41" s="127"/>
      <c r="F41" s="127"/>
      <c r="G41" s="128">
        <f t="shared" si="0"/>
        <v>0</v>
      </c>
      <c r="H41" s="2"/>
    </row>
    <row r="42" spans="1:8" x14ac:dyDescent="0.2">
      <c r="A42" s="183"/>
      <c r="B42" s="180"/>
      <c r="C42" s="7" t="s">
        <v>128</v>
      </c>
      <c r="D42" s="44"/>
      <c r="E42" s="127"/>
      <c r="F42" s="127"/>
      <c r="G42" s="128">
        <f t="shared" si="0"/>
        <v>0</v>
      </c>
      <c r="H42" s="2"/>
    </row>
    <row r="43" spans="1:8" x14ac:dyDescent="0.2">
      <c r="A43" s="183"/>
      <c r="B43" s="180"/>
      <c r="C43" s="7" t="s">
        <v>128</v>
      </c>
      <c r="D43" s="44"/>
      <c r="E43" s="127"/>
      <c r="F43" s="127"/>
      <c r="G43" s="128">
        <f t="shared" si="0"/>
        <v>0</v>
      </c>
      <c r="H43" s="2"/>
    </row>
    <row r="44" spans="1:8" x14ac:dyDescent="0.2">
      <c r="A44" s="183"/>
      <c r="B44" s="180"/>
      <c r="C44" s="7" t="s">
        <v>128</v>
      </c>
      <c r="D44" s="44"/>
      <c r="E44" s="127"/>
      <c r="F44" s="127"/>
      <c r="G44" s="128">
        <f t="shared" si="0"/>
        <v>0</v>
      </c>
      <c r="H44" s="2"/>
    </row>
    <row r="45" spans="1:8" x14ac:dyDescent="0.2">
      <c r="A45" s="183"/>
      <c r="B45" s="180"/>
      <c r="C45" s="7" t="s">
        <v>128</v>
      </c>
      <c r="D45" s="44"/>
      <c r="E45" s="127"/>
      <c r="F45" s="127"/>
      <c r="G45" s="128">
        <f t="shared" si="0"/>
        <v>0</v>
      </c>
      <c r="H45" s="2"/>
    </row>
    <row r="46" spans="1:8" x14ac:dyDescent="0.2">
      <c r="A46" s="183"/>
      <c r="B46" s="180"/>
      <c r="C46" s="7" t="s">
        <v>128</v>
      </c>
      <c r="D46" s="44"/>
      <c r="E46" s="127"/>
      <c r="F46" s="127"/>
      <c r="G46" s="128">
        <f t="shared" si="0"/>
        <v>0</v>
      </c>
      <c r="H46" s="2"/>
    </row>
    <row r="47" spans="1:8" x14ac:dyDescent="0.2">
      <c r="A47" s="183"/>
      <c r="B47" s="181"/>
      <c r="C47" s="7" t="s">
        <v>128</v>
      </c>
      <c r="D47" s="44"/>
      <c r="E47" s="127"/>
      <c r="F47" s="127"/>
      <c r="G47" s="128">
        <f t="shared" si="0"/>
        <v>0</v>
      </c>
      <c r="H47" s="2"/>
    </row>
    <row r="48" spans="1:8" s="10" customFormat="1" ht="10.5" x14ac:dyDescent="0.2">
      <c r="A48" s="41" t="s">
        <v>130</v>
      </c>
      <c r="B48" s="78">
        <f t="shared" ref="B48" si="1">SUM(B11:B47)</f>
        <v>105</v>
      </c>
      <c r="C48" s="78"/>
      <c r="D48" s="78">
        <f>SUM(D11:D47)</f>
        <v>0</v>
      </c>
      <c r="E48" s="43"/>
      <c r="F48" s="43"/>
      <c r="G48" s="140">
        <f>SUM(G11:G47)</f>
        <v>0</v>
      </c>
      <c r="H48" s="1"/>
    </row>
    <row r="49" spans="1:8" s="10" customFormat="1" x14ac:dyDescent="0.2">
      <c r="A49" s="1"/>
      <c r="B49" s="1"/>
      <c r="C49" s="1"/>
      <c r="D49" s="1"/>
      <c r="E49" s="1"/>
      <c r="F49" s="1"/>
      <c r="G49" s="1"/>
      <c r="H49" s="1"/>
    </row>
    <row r="50" spans="1:8" ht="10.5" x14ac:dyDescent="0.2">
      <c r="A50" s="171" t="s">
        <v>348</v>
      </c>
      <c r="B50" s="172"/>
      <c r="C50" s="172"/>
      <c r="D50" s="172"/>
      <c r="E50" s="172"/>
      <c r="F50" s="172"/>
      <c r="G50" s="173"/>
      <c r="H50" s="2"/>
    </row>
    <row r="51" spans="1:8" ht="40.5" customHeight="1" x14ac:dyDescent="0.2">
      <c r="A51" s="5" t="s">
        <v>504</v>
      </c>
      <c r="B51" s="9" t="s">
        <v>113</v>
      </c>
      <c r="C51" s="9" t="s">
        <v>114</v>
      </c>
      <c r="D51" s="9" t="s">
        <v>115</v>
      </c>
      <c r="E51" s="9" t="s">
        <v>13</v>
      </c>
      <c r="F51" s="9" t="s">
        <v>14</v>
      </c>
      <c r="G51" s="9" t="s">
        <v>15</v>
      </c>
      <c r="H51" s="2"/>
    </row>
    <row r="52" spans="1:8" x14ac:dyDescent="0.2">
      <c r="A52" s="182" t="s">
        <v>379</v>
      </c>
      <c r="B52" s="179">
        <v>55</v>
      </c>
      <c r="C52" s="7" t="s">
        <v>124</v>
      </c>
      <c r="D52" s="44"/>
      <c r="E52" s="127"/>
      <c r="F52" s="127"/>
      <c r="G52" s="128">
        <f>(E52+F52)*D52</f>
        <v>0</v>
      </c>
      <c r="H52" s="2"/>
    </row>
    <row r="53" spans="1:8" x14ac:dyDescent="0.2">
      <c r="A53" s="183"/>
      <c r="B53" s="180"/>
      <c r="C53" s="7" t="s">
        <v>125</v>
      </c>
      <c r="D53" s="44"/>
      <c r="E53" s="127"/>
      <c r="F53" s="127"/>
      <c r="G53" s="128">
        <f t="shared" ref="G53:G82" si="2">(E53+F53)*D53</f>
        <v>0</v>
      </c>
      <c r="H53" s="2"/>
    </row>
    <row r="54" spans="1:8" x14ac:dyDescent="0.2">
      <c r="A54" s="183"/>
      <c r="B54" s="180"/>
      <c r="C54" s="7" t="s">
        <v>126</v>
      </c>
      <c r="D54" s="44"/>
      <c r="E54" s="127"/>
      <c r="F54" s="127"/>
      <c r="G54" s="128">
        <f t="shared" si="2"/>
        <v>0</v>
      </c>
      <c r="H54" s="2"/>
    </row>
    <row r="55" spans="1:8" x14ac:dyDescent="0.2">
      <c r="A55" s="183"/>
      <c r="B55" s="180"/>
      <c r="C55" s="7" t="s">
        <v>127</v>
      </c>
      <c r="D55" s="44"/>
      <c r="E55" s="127"/>
      <c r="F55" s="127"/>
      <c r="G55" s="128">
        <f t="shared" si="2"/>
        <v>0</v>
      </c>
      <c r="H55" s="2"/>
    </row>
    <row r="56" spans="1:8" x14ac:dyDescent="0.2">
      <c r="A56" s="183"/>
      <c r="B56" s="180"/>
      <c r="C56" s="7" t="s">
        <v>128</v>
      </c>
      <c r="D56" s="44"/>
      <c r="E56" s="127"/>
      <c r="F56" s="127"/>
      <c r="G56" s="128">
        <f t="shared" si="2"/>
        <v>0</v>
      </c>
      <c r="H56" s="2"/>
    </row>
    <row r="57" spans="1:8" x14ac:dyDescent="0.2">
      <c r="A57" s="183"/>
      <c r="B57" s="180"/>
      <c r="C57" s="7" t="s">
        <v>128</v>
      </c>
      <c r="D57" s="44"/>
      <c r="E57" s="127"/>
      <c r="F57" s="127"/>
      <c r="G57" s="128">
        <f t="shared" si="2"/>
        <v>0</v>
      </c>
      <c r="H57" s="2"/>
    </row>
    <row r="58" spans="1:8" x14ac:dyDescent="0.2">
      <c r="A58" s="183"/>
      <c r="B58" s="180"/>
      <c r="C58" s="7" t="s">
        <v>128</v>
      </c>
      <c r="D58" s="44"/>
      <c r="E58" s="127"/>
      <c r="F58" s="127"/>
      <c r="G58" s="128">
        <f t="shared" si="2"/>
        <v>0</v>
      </c>
      <c r="H58" s="2"/>
    </row>
    <row r="59" spans="1:8" x14ac:dyDescent="0.2">
      <c r="A59" s="183"/>
      <c r="B59" s="180"/>
      <c r="C59" s="7" t="s">
        <v>128</v>
      </c>
      <c r="D59" s="44"/>
      <c r="E59" s="127"/>
      <c r="F59" s="127"/>
      <c r="G59" s="128">
        <f t="shared" si="2"/>
        <v>0</v>
      </c>
      <c r="H59" s="2"/>
    </row>
    <row r="60" spans="1:8" x14ac:dyDescent="0.2">
      <c r="A60" s="183"/>
      <c r="B60" s="180"/>
      <c r="C60" s="7" t="s">
        <v>128</v>
      </c>
      <c r="D60" s="44"/>
      <c r="E60" s="127"/>
      <c r="F60" s="127"/>
      <c r="G60" s="128">
        <f t="shared" si="2"/>
        <v>0</v>
      </c>
      <c r="H60" s="2"/>
    </row>
    <row r="61" spans="1:8" x14ac:dyDescent="0.2">
      <c r="A61" s="183"/>
      <c r="B61" s="180"/>
      <c r="C61" s="7" t="s">
        <v>128</v>
      </c>
      <c r="D61" s="44"/>
      <c r="E61" s="127"/>
      <c r="F61" s="127"/>
      <c r="G61" s="128">
        <f t="shared" si="2"/>
        <v>0</v>
      </c>
      <c r="H61" s="2"/>
    </row>
    <row r="62" spans="1:8" x14ac:dyDescent="0.2">
      <c r="A62" s="183"/>
      <c r="B62" s="180"/>
      <c r="C62" s="7" t="s">
        <v>128</v>
      </c>
      <c r="D62" s="44"/>
      <c r="E62" s="127"/>
      <c r="F62" s="127"/>
      <c r="G62" s="128">
        <f t="shared" si="2"/>
        <v>0</v>
      </c>
      <c r="H62" s="2"/>
    </row>
    <row r="63" spans="1:8" x14ac:dyDescent="0.2">
      <c r="A63" s="183"/>
      <c r="B63" s="180"/>
      <c r="C63" s="7" t="s">
        <v>128</v>
      </c>
      <c r="D63" s="44"/>
      <c r="E63" s="127"/>
      <c r="F63" s="127"/>
      <c r="G63" s="128">
        <f t="shared" si="2"/>
        <v>0</v>
      </c>
      <c r="H63" s="2"/>
    </row>
    <row r="64" spans="1:8" x14ac:dyDescent="0.2">
      <c r="A64" s="183"/>
      <c r="B64" s="180"/>
      <c r="C64" s="7" t="s">
        <v>128</v>
      </c>
      <c r="D64" s="44"/>
      <c r="E64" s="127"/>
      <c r="F64" s="127"/>
      <c r="G64" s="128">
        <f t="shared" si="2"/>
        <v>0</v>
      </c>
      <c r="H64" s="2"/>
    </row>
    <row r="65" spans="1:8" x14ac:dyDescent="0.2">
      <c r="A65" s="183"/>
      <c r="B65" s="180"/>
      <c r="C65" s="7" t="s">
        <v>128</v>
      </c>
      <c r="D65" s="44"/>
      <c r="E65" s="127"/>
      <c r="F65" s="127"/>
      <c r="G65" s="128">
        <f t="shared" si="2"/>
        <v>0</v>
      </c>
      <c r="H65" s="2"/>
    </row>
    <row r="66" spans="1:8" x14ac:dyDescent="0.2">
      <c r="A66" s="183"/>
      <c r="B66" s="180"/>
      <c r="C66" s="156" t="s">
        <v>128</v>
      </c>
      <c r="D66" s="80"/>
      <c r="E66" s="157"/>
      <c r="F66" s="157"/>
      <c r="G66" s="158">
        <f t="shared" si="2"/>
        <v>0</v>
      </c>
      <c r="H66" s="2"/>
    </row>
    <row r="67" spans="1:8" x14ac:dyDescent="0.2">
      <c r="A67" s="185" t="s">
        <v>505</v>
      </c>
      <c r="B67" s="186">
        <v>62</v>
      </c>
      <c r="C67" s="7" t="s">
        <v>124</v>
      </c>
      <c r="D67" s="44"/>
      <c r="E67" s="127"/>
      <c r="F67" s="127"/>
      <c r="G67" s="128">
        <f t="shared" si="2"/>
        <v>0</v>
      </c>
      <c r="H67" s="2"/>
    </row>
    <row r="68" spans="1:8" x14ac:dyDescent="0.2">
      <c r="A68" s="185"/>
      <c r="B68" s="186"/>
      <c r="C68" s="7" t="s">
        <v>125</v>
      </c>
      <c r="D68" s="44"/>
      <c r="E68" s="127"/>
      <c r="F68" s="127"/>
      <c r="G68" s="128">
        <f t="shared" si="2"/>
        <v>0</v>
      </c>
      <c r="H68" s="2"/>
    </row>
    <row r="69" spans="1:8" x14ac:dyDescent="0.2">
      <c r="A69" s="185"/>
      <c r="B69" s="186"/>
      <c r="C69" s="7" t="s">
        <v>126</v>
      </c>
      <c r="D69" s="44"/>
      <c r="E69" s="127"/>
      <c r="F69" s="127"/>
      <c r="G69" s="128">
        <f t="shared" si="2"/>
        <v>0</v>
      </c>
      <c r="H69" s="2"/>
    </row>
    <row r="70" spans="1:8" x14ac:dyDescent="0.2">
      <c r="A70" s="185"/>
      <c r="B70" s="186"/>
      <c r="C70" s="7" t="s">
        <v>127</v>
      </c>
      <c r="D70" s="44"/>
      <c r="E70" s="127"/>
      <c r="F70" s="127"/>
      <c r="G70" s="128">
        <f t="shared" si="2"/>
        <v>0</v>
      </c>
      <c r="H70" s="2"/>
    </row>
    <row r="71" spans="1:8" x14ac:dyDescent="0.2">
      <c r="A71" s="185"/>
      <c r="B71" s="186"/>
      <c r="C71" s="7" t="s">
        <v>128</v>
      </c>
      <c r="D71" s="44"/>
      <c r="E71" s="127"/>
      <c r="F71" s="127"/>
      <c r="G71" s="128">
        <f t="shared" si="2"/>
        <v>0</v>
      </c>
      <c r="H71" s="2"/>
    </row>
    <row r="72" spans="1:8" x14ac:dyDescent="0.2">
      <c r="A72" s="185"/>
      <c r="B72" s="186"/>
      <c r="C72" s="7" t="s">
        <v>128</v>
      </c>
      <c r="D72" s="44"/>
      <c r="E72" s="127"/>
      <c r="F72" s="127"/>
      <c r="G72" s="128">
        <f t="shared" si="2"/>
        <v>0</v>
      </c>
      <c r="H72" s="2"/>
    </row>
    <row r="73" spans="1:8" x14ac:dyDescent="0.2">
      <c r="A73" s="185"/>
      <c r="B73" s="186"/>
      <c r="C73" s="7" t="s">
        <v>128</v>
      </c>
      <c r="D73" s="44"/>
      <c r="E73" s="127"/>
      <c r="F73" s="127"/>
      <c r="G73" s="128">
        <f t="shared" si="2"/>
        <v>0</v>
      </c>
      <c r="H73" s="2"/>
    </row>
    <row r="74" spans="1:8" x14ac:dyDescent="0.2">
      <c r="A74" s="185"/>
      <c r="B74" s="186"/>
      <c r="C74" s="7" t="s">
        <v>128</v>
      </c>
      <c r="D74" s="44"/>
      <c r="E74" s="127"/>
      <c r="F74" s="127"/>
      <c r="G74" s="128">
        <f t="shared" si="2"/>
        <v>0</v>
      </c>
      <c r="H74" s="2"/>
    </row>
    <row r="75" spans="1:8" x14ac:dyDescent="0.2">
      <c r="A75" s="185"/>
      <c r="B75" s="186"/>
      <c r="C75" s="7" t="s">
        <v>128</v>
      </c>
      <c r="D75" s="44"/>
      <c r="E75" s="127"/>
      <c r="F75" s="127"/>
      <c r="G75" s="128">
        <f t="shared" si="2"/>
        <v>0</v>
      </c>
      <c r="H75" s="2"/>
    </row>
    <row r="76" spans="1:8" x14ac:dyDescent="0.2">
      <c r="A76" s="185"/>
      <c r="B76" s="186"/>
      <c r="C76" s="7" t="s">
        <v>128</v>
      </c>
      <c r="D76" s="44"/>
      <c r="E76" s="127"/>
      <c r="F76" s="127"/>
      <c r="G76" s="128">
        <f t="shared" si="2"/>
        <v>0</v>
      </c>
      <c r="H76" s="2"/>
    </row>
    <row r="77" spans="1:8" x14ac:dyDescent="0.2">
      <c r="A77" s="185"/>
      <c r="B77" s="186"/>
      <c r="C77" s="7" t="s">
        <v>128</v>
      </c>
      <c r="D77" s="44"/>
      <c r="E77" s="127"/>
      <c r="F77" s="127"/>
      <c r="G77" s="128">
        <f t="shared" si="2"/>
        <v>0</v>
      </c>
      <c r="H77" s="2"/>
    </row>
    <row r="78" spans="1:8" x14ac:dyDescent="0.2">
      <c r="A78" s="185"/>
      <c r="B78" s="186"/>
      <c r="C78" s="7" t="s">
        <v>128</v>
      </c>
      <c r="D78" s="44"/>
      <c r="E78" s="127"/>
      <c r="F78" s="127"/>
      <c r="G78" s="128">
        <f t="shared" si="2"/>
        <v>0</v>
      </c>
      <c r="H78" s="2"/>
    </row>
    <row r="79" spans="1:8" x14ac:dyDescent="0.2">
      <c r="A79" s="185"/>
      <c r="B79" s="186"/>
      <c r="C79" s="7" t="s">
        <v>128</v>
      </c>
      <c r="D79" s="44"/>
      <c r="E79" s="127"/>
      <c r="F79" s="127"/>
      <c r="G79" s="128">
        <f t="shared" si="2"/>
        <v>0</v>
      </c>
      <c r="H79" s="2"/>
    </row>
    <row r="80" spans="1:8" x14ac:dyDescent="0.2">
      <c r="A80" s="185"/>
      <c r="B80" s="186"/>
      <c r="C80" s="7" t="s">
        <v>128</v>
      </c>
      <c r="D80" s="44"/>
      <c r="E80" s="127"/>
      <c r="F80" s="127"/>
      <c r="G80" s="128">
        <f t="shared" si="2"/>
        <v>0</v>
      </c>
      <c r="H80" s="2"/>
    </row>
    <row r="81" spans="1:8" x14ac:dyDescent="0.2">
      <c r="A81" s="185"/>
      <c r="B81" s="186"/>
      <c r="C81" s="7" t="s">
        <v>128</v>
      </c>
      <c r="D81" s="44"/>
      <c r="E81" s="127"/>
      <c r="F81" s="127"/>
      <c r="G81" s="128">
        <f t="shared" si="2"/>
        <v>0</v>
      </c>
      <c r="H81" s="2"/>
    </row>
    <row r="82" spans="1:8" x14ac:dyDescent="0.2">
      <c r="A82" s="120" t="s">
        <v>1071</v>
      </c>
      <c r="B82" s="159">
        <v>3</v>
      </c>
      <c r="C82" s="160" t="s">
        <v>1072</v>
      </c>
      <c r="D82" s="161">
        <v>3</v>
      </c>
      <c r="E82" s="127"/>
      <c r="F82" s="127"/>
      <c r="G82" s="128">
        <f t="shared" si="2"/>
        <v>0</v>
      </c>
      <c r="H82" s="2"/>
    </row>
    <row r="83" spans="1:8" s="10" customFormat="1" ht="10.5" x14ac:dyDescent="0.2">
      <c r="A83" s="41" t="s">
        <v>130</v>
      </c>
      <c r="B83" s="78">
        <f>SUM(B52:B81)</f>
        <v>117</v>
      </c>
      <c r="C83" s="78"/>
      <c r="D83" s="78">
        <f>SUM(D52:D82)</f>
        <v>3</v>
      </c>
      <c r="E83" s="43"/>
      <c r="F83" s="43"/>
      <c r="G83" s="140">
        <f>SUM(G52:G82)</f>
        <v>0</v>
      </c>
      <c r="H83" s="1"/>
    </row>
    <row r="84" spans="1:8" s="10" customFormat="1" x14ac:dyDescent="0.2">
      <c r="A84" s="1"/>
      <c r="B84" s="1"/>
      <c r="C84" s="1"/>
      <c r="D84" s="1"/>
      <c r="E84" s="1"/>
      <c r="F84" s="1"/>
      <c r="G84" s="1"/>
      <c r="H84" s="1"/>
    </row>
    <row r="85" spans="1:8" ht="10.5" x14ac:dyDescent="0.2">
      <c r="A85" s="171" t="s">
        <v>938</v>
      </c>
      <c r="B85" s="172"/>
      <c r="C85" s="172"/>
      <c r="D85" s="172"/>
      <c r="E85" s="172"/>
      <c r="F85" s="172"/>
      <c r="G85" s="173"/>
      <c r="H85" s="2"/>
    </row>
    <row r="86" spans="1:8" ht="40.5" customHeight="1" x14ac:dyDescent="0.2">
      <c r="A86" s="5" t="s">
        <v>613</v>
      </c>
      <c r="B86" s="9" t="s">
        <v>113</v>
      </c>
      <c r="C86" s="9" t="s">
        <v>114</v>
      </c>
      <c r="D86" s="9" t="s">
        <v>115</v>
      </c>
      <c r="E86" s="9" t="s">
        <v>13</v>
      </c>
      <c r="F86" s="9" t="s">
        <v>14</v>
      </c>
      <c r="G86" s="9" t="s">
        <v>15</v>
      </c>
      <c r="H86" s="2"/>
    </row>
    <row r="87" spans="1:8" s="10" customFormat="1" x14ac:dyDescent="0.2">
      <c r="A87" s="182" t="s">
        <v>355</v>
      </c>
      <c r="B87" s="179">
        <v>18</v>
      </c>
      <c r="C87" s="7" t="s">
        <v>124</v>
      </c>
      <c r="D87" s="44"/>
      <c r="E87" s="127"/>
      <c r="F87" s="127"/>
      <c r="G87" s="128">
        <f>(E87+F87)*D87</f>
        <v>0</v>
      </c>
      <c r="H87" s="1"/>
    </row>
    <row r="88" spans="1:8" x14ac:dyDescent="0.2">
      <c r="A88" s="183"/>
      <c r="B88" s="180"/>
      <c r="C88" s="7" t="s">
        <v>125</v>
      </c>
      <c r="D88" s="44"/>
      <c r="E88" s="127"/>
      <c r="F88" s="127"/>
      <c r="G88" s="128">
        <f t="shared" ref="G88:G102" si="3">(E88+F88)*D88</f>
        <v>0</v>
      </c>
      <c r="H88" s="2"/>
    </row>
    <row r="89" spans="1:8" x14ac:dyDescent="0.2">
      <c r="A89" s="183"/>
      <c r="B89" s="180"/>
      <c r="C89" s="7" t="s">
        <v>126</v>
      </c>
      <c r="D89" s="44"/>
      <c r="E89" s="127"/>
      <c r="F89" s="127"/>
      <c r="G89" s="128">
        <f t="shared" si="3"/>
        <v>0</v>
      </c>
      <c r="H89" s="2"/>
    </row>
    <row r="90" spans="1:8" x14ac:dyDescent="0.2">
      <c r="A90" s="183"/>
      <c r="B90" s="180"/>
      <c r="C90" s="7" t="s">
        <v>127</v>
      </c>
      <c r="D90" s="44"/>
      <c r="E90" s="127"/>
      <c r="F90" s="127"/>
      <c r="G90" s="128">
        <f t="shared" si="3"/>
        <v>0</v>
      </c>
      <c r="H90" s="2"/>
    </row>
    <row r="91" spans="1:8" x14ac:dyDescent="0.2">
      <c r="A91" s="183"/>
      <c r="B91" s="180"/>
      <c r="C91" s="7" t="s">
        <v>128</v>
      </c>
      <c r="D91" s="44"/>
      <c r="E91" s="127"/>
      <c r="F91" s="127"/>
      <c r="G91" s="128">
        <f t="shared" si="3"/>
        <v>0</v>
      </c>
      <c r="H91" s="2"/>
    </row>
    <row r="92" spans="1:8" x14ac:dyDescent="0.2">
      <c r="A92" s="183"/>
      <c r="B92" s="180"/>
      <c r="C92" s="7" t="s">
        <v>128</v>
      </c>
      <c r="D92" s="44"/>
      <c r="E92" s="127"/>
      <c r="F92" s="127"/>
      <c r="G92" s="128">
        <f t="shared" si="3"/>
        <v>0</v>
      </c>
      <c r="H92" s="2"/>
    </row>
    <row r="93" spans="1:8" x14ac:dyDescent="0.2">
      <c r="A93" s="183"/>
      <c r="B93" s="180"/>
      <c r="C93" s="7" t="s">
        <v>128</v>
      </c>
      <c r="D93" s="44"/>
      <c r="E93" s="127"/>
      <c r="F93" s="127"/>
      <c r="G93" s="128">
        <f t="shared" si="3"/>
        <v>0</v>
      </c>
      <c r="H93" s="2"/>
    </row>
    <row r="94" spans="1:8" x14ac:dyDescent="0.2">
      <c r="A94" s="184"/>
      <c r="B94" s="181"/>
      <c r="C94" s="7" t="s">
        <v>128</v>
      </c>
      <c r="D94" s="44"/>
      <c r="E94" s="127"/>
      <c r="F94" s="127"/>
      <c r="G94" s="128">
        <f t="shared" si="3"/>
        <v>0</v>
      </c>
      <c r="H94" s="2"/>
    </row>
    <row r="95" spans="1:8" x14ac:dyDescent="0.2">
      <c r="A95" s="182" t="s">
        <v>356</v>
      </c>
      <c r="B95" s="179">
        <v>88</v>
      </c>
      <c r="C95" s="7" t="s">
        <v>124</v>
      </c>
      <c r="D95" s="44"/>
      <c r="E95" s="127"/>
      <c r="F95" s="127"/>
      <c r="G95" s="128">
        <f t="shared" si="3"/>
        <v>0</v>
      </c>
      <c r="H95" s="2"/>
    </row>
    <row r="96" spans="1:8" x14ac:dyDescent="0.2">
      <c r="A96" s="183"/>
      <c r="B96" s="180"/>
      <c r="C96" s="7" t="s">
        <v>125</v>
      </c>
      <c r="D96" s="44"/>
      <c r="E96" s="127"/>
      <c r="F96" s="127"/>
      <c r="G96" s="128">
        <f t="shared" si="3"/>
        <v>0</v>
      </c>
      <c r="H96" s="2"/>
    </row>
    <row r="97" spans="1:8" x14ac:dyDescent="0.2">
      <c r="A97" s="183"/>
      <c r="B97" s="180"/>
      <c r="C97" s="7" t="s">
        <v>126</v>
      </c>
      <c r="D97" s="44"/>
      <c r="E97" s="127"/>
      <c r="F97" s="127"/>
      <c r="G97" s="128">
        <f t="shared" si="3"/>
        <v>0</v>
      </c>
      <c r="H97" s="2"/>
    </row>
    <row r="98" spans="1:8" x14ac:dyDescent="0.2">
      <c r="A98" s="183"/>
      <c r="B98" s="180"/>
      <c r="C98" s="7" t="s">
        <v>127</v>
      </c>
      <c r="D98" s="44"/>
      <c r="E98" s="127"/>
      <c r="F98" s="127"/>
      <c r="G98" s="128">
        <f t="shared" si="3"/>
        <v>0</v>
      </c>
      <c r="H98" s="2"/>
    </row>
    <row r="99" spans="1:8" x14ac:dyDescent="0.2">
      <c r="A99" s="183"/>
      <c r="B99" s="180"/>
      <c r="C99" s="7" t="s">
        <v>128</v>
      </c>
      <c r="D99" s="44"/>
      <c r="E99" s="127"/>
      <c r="F99" s="127"/>
      <c r="G99" s="128">
        <f t="shared" si="3"/>
        <v>0</v>
      </c>
      <c r="H99" s="2"/>
    </row>
    <row r="100" spans="1:8" x14ac:dyDescent="0.2">
      <c r="A100" s="183"/>
      <c r="B100" s="180"/>
      <c r="C100" s="7" t="s">
        <v>128</v>
      </c>
      <c r="D100" s="44"/>
      <c r="E100" s="127"/>
      <c r="F100" s="127"/>
      <c r="G100" s="128">
        <f t="shared" si="3"/>
        <v>0</v>
      </c>
      <c r="H100" s="2"/>
    </row>
    <row r="101" spans="1:8" x14ac:dyDescent="0.2">
      <c r="A101" s="183"/>
      <c r="B101" s="180"/>
      <c r="C101" s="7" t="s">
        <v>128</v>
      </c>
      <c r="D101" s="44"/>
      <c r="E101" s="127"/>
      <c r="F101" s="127"/>
      <c r="G101" s="128">
        <f t="shared" si="3"/>
        <v>0</v>
      </c>
      <c r="H101" s="2"/>
    </row>
    <row r="102" spans="1:8" x14ac:dyDescent="0.2">
      <c r="A102" s="184"/>
      <c r="B102" s="181"/>
      <c r="C102" s="7" t="s">
        <v>128</v>
      </c>
      <c r="D102" s="44"/>
      <c r="E102" s="127"/>
      <c r="F102" s="127"/>
      <c r="G102" s="128">
        <f t="shared" si="3"/>
        <v>0</v>
      </c>
      <c r="H102" s="2"/>
    </row>
    <row r="103" spans="1:8" s="10" customFormat="1" ht="10.5" x14ac:dyDescent="0.2">
      <c r="A103" s="41" t="s">
        <v>130</v>
      </c>
      <c r="B103" s="78">
        <f>SUM(B87:B102)</f>
        <v>106</v>
      </c>
      <c r="C103" s="78"/>
      <c r="D103" s="78">
        <f>SUM(D87:D102)</f>
        <v>0</v>
      </c>
      <c r="E103" s="43"/>
      <c r="F103" s="43"/>
      <c r="G103" s="140">
        <f>SUM(G87:G102)</f>
        <v>0</v>
      </c>
      <c r="H103" s="1"/>
    </row>
    <row r="104" spans="1:8" s="31" customFormat="1" ht="21" customHeight="1" x14ac:dyDescent="0.25">
      <c r="B104" s="76"/>
      <c r="C104" s="76"/>
      <c r="D104" s="76"/>
      <c r="E104" s="76"/>
      <c r="F104" s="76"/>
      <c r="G104" s="76"/>
    </row>
    <row r="105" spans="1:8" x14ac:dyDescent="0.2">
      <c r="A105" s="76" t="s">
        <v>952</v>
      </c>
    </row>
    <row r="106" spans="1:8" x14ac:dyDescent="0.2">
      <c r="A106" s="76" t="s">
        <v>953</v>
      </c>
    </row>
    <row r="107" spans="1:8" ht="10.5" x14ac:dyDescent="0.2">
      <c r="A107" s="77" t="s">
        <v>116</v>
      </c>
    </row>
    <row r="108" spans="1:8" ht="10.5" x14ac:dyDescent="0.2">
      <c r="A108" s="77" t="s">
        <v>352</v>
      </c>
    </row>
  </sheetData>
  <mergeCells count="21">
    <mergeCell ref="A85:G85"/>
    <mergeCell ref="A87:A94"/>
    <mergeCell ref="B87:B94"/>
    <mergeCell ref="A95:A102"/>
    <mergeCell ref="B95:B102"/>
    <mergeCell ref="A52:A66"/>
    <mergeCell ref="B52:B66"/>
    <mergeCell ref="A67:A81"/>
    <mergeCell ref="B67:B81"/>
    <mergeCell ref="A33:A47"/>
    <mergeCell ref="A50:G50"/>
    <mergeCell ref="A30:A32"/>
    <mergeCell ref="B30:B32"/>
    <mergeCell ref="B33:B47"/>
    <mergeCell ref="A9:G9"/>
    <mergeCell ref="A12:A13"/>
    <mergeCell ref="B12:B13"/>
    <mergeCell ref="A14:A21"/>
    <mergeCell ref="B14:B21"/>
    <mergeCell ref="A22:A29"/>
    <mergeCell ref="B22:B29"/>
  </mergeCells>
  <phoneticPr fontId="20" type="noConversion"/>
  <pageMargins left="0.70866141732283472" right="0.70866141732283472" top="0.74803149606299213" bottom="0.74803149606299213" header="0.31496062992125984" footer="0.31496062992125984"/>
  <pageSetup paperSize="9" scale="41" orientation="landscape" r:id="rId1"/>
  <headerFooter>
    <oddHeader>&amp;LAjuntament de Barcelona&amp;C&amp;A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2"/>
  <sheetViews>
    <sheetView workbookViewId="0">
      <pane ySplit="1" topLeftCell="A325" activePane="bottomLeft" state="frozen"/>
      <selection pane="bottomLeft" activeCell="A31" sqref="A31"/>
    </sheetView>
  </sheetViews>
  <sheetFormatPr defaultColWidth="10.81640625" defaultRowHeight="12.5" x14ac:dyDescent="0.25"/>
  <cols>
    <col min="1" max="2" width="13.54296875" style="21" bestFit="1" customWidth="1"/>
    <col min="3" max="3" width="12.453125" style="21" bestFit="1" customWidth="1"/>
    <col min="4" max="4" width="35.453125" style="21" bestFit="1" customWidth="1"/>
    <col min="5" max="6" width="10.1796875" style="21" customWidth="1"/>
    <col min="7" max="7" width="15.7265625" style="21" customWidth="1"/>
    <col min="8" max="8" width="23.7265625" style="21" customWidth="1"/>
    <col min="9" max="16384" width="10.81640625" style="21"/>
  </cols>
  <sheetData>
    <row r="1" spans="1:19" ht="42" x14ac:dyDescent="0.25">
      <c r="A1" s="70" t="s">
        <v>353</v>
      </c>
      <c r="B1" s="70" t="s">
        <v>215</v>
      </c>
      <c r="C1" s="70" t="s">
        <v>216</v>
      </c>
      <c r="D1" s="70" t="s">
        <v>56</v>
      </c>
      <c r="E1" s="70" t="s">
        <v>614</v>
      </c>
      <c r="F1" s="71" t="s">
        <v>217</v>
      </c>
      <c r="G1" s="71" t="s">
        <v>218</v>
      </c>
      <c r="H1" s="71" t="s">
        <v>219</v>
      </c>
      <c r="I1" s="72" t="s">
        <v>217</v>
      </c>
      <c r="J1" s="72" t="s">
        <v>350</v>
      </c>
      <c r="K1" s="72" t="s">
        <v>51</v>
      </c>
      <c r="L1" s="72" t="s">
        <v>52</v>
      </c>
      <c r="M1" s="72" t="s">
        <v>53</v>
      </c>
      <c r="N1" s="72" t="s">
        <v>54</v>
      </c>
      <c r="O1" s="72" t="s">
        <v>55</v>
      </c>
      <c r="P1" s="72" t="s">
        <v>220</v>
      </c>
      <c r="Q1" s="72" t="s">
        <v>13</v>
      </c>
      <c r="R1" s="72" t="s">
        <v>14</v>
      </c>
      <c r="S1" s="72" t="s">
        <v>15</v>
      </c>
    </row>
    <row r="2" spans="1:19" ht="42" x14ac:dyDescent="0.25">
      <c r="A2" s="73" t="s">
        <v>354</v>
      </c>
      <c r="B2" s="73" t="s">
        <v>221</v>
      </c>
      <c r="C2" s="73" t="s">
        <v>222</v>
      </c>
      <c r="D2" s="73" t="s">
        <v>223</v>
      </c>
      <c r="E2" s="73" t="s">
        <v>363</v>
      </c>
      <c r="F2" s="74" t="s">
        <v>1051</v>
      </c>
      <c r="G2" s="74" t="s">
        <v>225</v>
      </c>
      <c r="H2" s="74" t="s">
        <v>226</v>
      </c>
      <c r="I2" s="75"/>
      <c r="J2" s="75"/>
      <c r="K2" s="75"/>
      <c r="L2" s="75"/>
      <c r="M2" s="75"/>
      <c r="N2" s="75"/>
      <c r="O2" s="75"/>
      <c r="P2" s="75"/>
      <c r="Q2" s="75"/>
      <c r="R2" s="75"/>
      <c r="S2" s="141">
        <f>Q2+R2</f>
        <v>0</v>
      </c>
    </row>
    <row r="3" spans="1:19" ht="42" x14ac:dyDescent="0.25">
      <c r="A3" s="73" t="s">
        <v>354</v>
      </c>
      <c r="B3" s="73" t="s">
        <v>221</v>
      </c>
      <c r="C3" s="73" t="s">
        <v>222</v>
      </c>
      <c r="D3" s="73" t="s">
        <v>227</v>
      </c>
      <c r="E3" s="73" t="s">
        <v>363</v>
      </c>
      <c r="F3" s="74" t="s">
        <v>1051</v>
      </c>
      <c r="G3" s="74" t="s">
        <v>225</v>
      </c>
      <c r="H3" s="74" t="s">
        <v>226</v>
      </c>
      <c r="I3" s="75"/>
      <c r="J3" s="75"/>
      <c r="K3" s="75"/>
      <c r="L3" s="75"/>
      <c r="M3" s="75"/>
      <c r="N3" s="75"/>
      <c r="O3" s="75"/>
      <c r="P3" s="75"/>
      <c r="Q3" s="75"/>
      <c r="R3" s="75"/>
      <c r="S3" s="141">
        <f t="shared" ref="S3:S66" si="0">Q3+R3</f>
        <v>0</v>
      </c>
    </row>
    <row r="4" spans="1:19" ht="42" x14ac:dyDescent="0.25">
      <c r="A4" s="73" t="s">
        <v>354</v>
      </c>
      <c r="B4" s="73" t="s">
        <v>221</v>
      </c>
      <c r="C4" s="73" t="s">
        <v>222</v>
      </c>
      <c r="D4" s="73" t="s">
        <v>228</v>
      </c>
      <c r="E4" s="73" t="s">
        <v>363</v>
      </c>
      <c r="F4" s="74" t="s">
        <v>1051</v>
      </c>
      <c r="G4" s="74" t="s">
        <v>225</v>
      </c>
      <c r="H4" s="74" t="s">
        <v>226</v>
      </c>
      <c r="I4" s="75"/>
      <c r="J4" s="75"/>
      <c r="K4" s="75"/>
      <c r="L4" s="75"/>
      <c r="M4" s="75"/>
      <c r="N4" s="75"/>
      <c r="O4" s="75"/>
      <c r="P4" s="75"/>
      <c r="Q4" s="75"/>
      <c r="R4" s="75"/>
      <c r="S4" s="141">
        <f t="shared" si="0"/>
        <v>0</v>
      </c>
    </row>
    <row r="5" spans="1:19" ht="31.5" x14ac:dyDescent="0.25">
      <c r="A5" s="73" t="s">
        <v>354</v>
      </c>
      <c r="B5" s="73" t="s">
        <v>221</v>
      </c>
      <c r="C5" s="73" t="s">
        <v>221</v>
      </c>
      <c r="D5" s="73" t="s">
        <v>229</v>
      </c>
      <c r="E5" s="73" t="s">
        <v>367</v>
      </c>
      <c r="F5" s="74" t="s">
        <v>230</v>
      </c>
      <c r="G5" s="74" t="s">
        <v>231</v>
      </c>
      <c r="H5" s="74" t="s">
        <v>232</v>
      </c>
      <c r="I5" s="75"/>
      <c r="J5" s="75"/>
      <c r="K5" s="75"/>
      <c r="L5" s="75"/>
      <c r="M5" s="75"/>
      <c r="N5" s="75"/>
      <c r="O5" s="75"/>
      <c r="P5" s="75"/>
      <c r="Q5" s="75"/>
      <c r="R5" s="75"/>
      <c r="S5" s="141">
        <f t="shared" si="0"/>
        <v>0</v>
      </c>
    </row>
    <row r="6" spans="1:19" ht="42" x14ac:dyDescent="0.25">
      <c r="A6" s="73" t="s">
        <v>354</v>
      </c>
      <c r="B6" s="73" t="s">
        <v>221</v>
      </c>
      <c r="C6" s="73" t="s">
        <v>221</v>
      </c>
      <c r="D6" s="73" t="s">
        <v>233</v>
      </c>
      <c r="E6" s="73" t="s">
        <v>360</v>
      </c>
      <c r="F6" s="74" t="s">
        <v>230</v>
      </c>
      <c r="G6" s="74" t="s">
        <v>234</v>
      </c>
      <c r="H6" s="74" t="s">
        <v>235</v>
      </c>
      <c r="I6" s="75"/>
      <c r="J6" s="75"/>
      <c r="K6" s="75"/>
      <c r="L6" s="75"/>
      <c r="M6" s="75"/>
      <c r="N6" s="75"/>
      <c r="O6" s="75"/>
      <c r="P6" s="75"/>
      <c r="Q6" s="75"/>
      <c r="R6" s="75"/>
      <c r="S6" s="141">
        <f t="shared" si="0"/>
        <v>0</v>
      </c>
    </row>
    <row r="7" spans="1:19" ht="42" x14ac:dyDescent="0.25">
      <c r="A7" s="73" t="s">
        <v>354</v>
      </c>
      <c r="B7" s="73" t="s">
        <v>221</v>
      </c>
      <c r="C7" s="73" t="s">
        <v>221</v>
      </c>
      <c r="D7" s="73" t="s">
        <v>236</v>
      </c>
      <c r="E7" s="73" t="s">
        <v>360</v>
      </c>
      <c r="F7" s="74" t="s">
        <v>230</v>
      </c>
      <c r="G7" s="74" t="s">
        <v>234</v>
      </c>
      <c r="H7" s="74" t="s">
        <v>235</v>
      </c>
      <c r="I7" s="75"/>
      <c r="J7" s="75"/>
      <c r="K7" s="75"/>
      <c r="L7" s="75"/>
      <c r="M7" s="75"/>
      <c r="N7" s="75"/>
      <c r="O7" s="75"/>
      <c r="P7" s="75"/>
      <c r="Q7" s="75"/>
      <c r="R7" s="75"/>
      <c r="S7" s="141">
        <f t="shared" si="0"/>
        <v>0</v>
      </c>
    </row>
    <row r="8" spans="1:19" ht="42" x14ac:dyDescent="0.25">
      <c r="A8" s="73" t="s">
        <v>354</v>
      </c>
      <c r="B8" s="73" t="s">
        <v>221</v>
      </c>
      <c r="C8" s="73" t="s">
        <v>221</v>
      </c>
      <c r="D8" s="73" t="s">
        <v>237</v>
      </c>
      <c r="E8" s="73" t="s">
        <v>365</v>
      </c>
      <c r="F8" s="74" t="s">
        <v>230</v>
      </c>
      <c r="G8" s="74" t="s">
        <v>234</v>
      </c>
      <c r="H8" s="74" t="s">
        <v>235</v>
      </c>
      <c r="I8" s="75"/>
      <c r="J8" s="75"/>
      <c r="K8" s="75"/>
      <c r="L8" s="75"/>
      <c r="M8" s="75"/>
      <c r="N8" s="75"/>
      <c r="O8" s="75"/>
      <c r="P8" s="75"/>
      <c r="Q8" s="75"/>
      <c r="R8" s="75"/>
      <c r="S8" s="141">
        <f t="shared" si="0"/>
        <v>0</v>
      </c>
    </row>
    <row r="9" spans="1:19" ht="31.5" x14ac:dyDescent="0.25">
      <c r="A9" s="73" t="s">
        <v>354</v>
      </c>
      <c r="B9" s="73" t="s">
        <v>221</v>
      </c>
      <c r="C9" s="73" t="s">
        <v>238</v>
      </c>
      <c r="D9" s="73" t="s">
        <v>239</v>
      </c>
      <c r="E9" s="73" t="s">
        <v>358</v>
      </c>
      <c r="F9" s="74" t="s">
        <v>240</v>
      </c>
      <c r="G9" s="74" t="s">
        <v>231</v>
      </c>
      <c r="H9" s="74" t="s">
        <v>241</v>
      </c>
      <c r="I9" s="75"/>
      <c r="J9" s="75"/>
      <c r="K9" s="75"/>
      <c r="L9" s="75"/>
      <c r="M9" s="75"/>
      <c r="N9" s="75"/>
      <c r="O9" s="75"/>
      <c r="P9" s="75"/>
      <c r="Q9" s="75"/>
      <c r="R9" s="75"/>
      <c r="S9" s="141">
        <f t="shared" si="0"/>
        <v>0</v>
      </c>
    </row>
    <row r="10" spans="1:19" ht="31.5" x14ac:dyDescent="0.25">
      <c r="A10" s="73" t="s">
        <v>354</v>
      </c>
      <c r="B10" s="73" t="s">
        <v>221</v>
      </c>
      <c r="C10" s="73" t="s">
        <v>238</v>
      </c>
      <c r="D10" s="73" t="s">
        <v>242</v>
      </c>
      <c r="E10" s="73" t="s">
        <v>358</v>
      </c>
      <c r="F10" s="74" t="s">
        <v>240</v>
      </c>
      <c r="G10" s="74" t="s">
        <v>231</v>
      </c>
      <c r="H10" s="74" t="s">
        <v>243</v>
      </c>
      <c r="I10" s="75"/>
      <c r="J10" s="75"/>
      <c r="K10" s="75"/>
      <c r="L10" s="75"/>
      <c r="M10" s="75"/>
      <c r="N10" s="75"/>
      <c r="O10" s="75"/>
      <c r="P10" s="75"/>
      <c r="Q10" s="75"/>
      <c r="R10" s="75"/>
      <c r="S10" s="141">
        <f t="shared" si="0"/>
        <v>0</v>
      </c>
    </row>
    <row r="11" spans="1:19" ht="21" x14ac:dyDescent="0.25">
      <c r="A11" s="73" t="s">
        <v>354</v>
      </c>
      <c r="B11" s="73" t="s">
        <v>221</v>
      </c>
      <c r="C11" s="73" t="s">
        <v>221</v>
      </c>
      <c r="D11" s="73" t="s">
        <v>244</v>
      </c>
      <c r="E11" s="73" t="s">
        <v>371</v>
      </c>
      <c r="F11" s="74" t="s">
        <v>230</v>
      </c>
      <c r="G11" s="74" t="s">
        <v>245</v>
      </c>
      <c r="H11" s="74" t="s">
        <v>232</v>
      </c>
      <c r="I11" s="75"/>
      <c r="J11" s="75"/>
      <c r="K11" s="75"/>
      <c r="L11" s="75"/>
      <c r="M11" s="75"/>
      <c r="N11" s="75"/>
      <c r="O11" s="75"/>
      <c r="P11" s="75"/>
      <c r="Q11" s="75"/>
      <c r="R11" s="75"/>
      <c r="S11" s="141">
        <f t="shared" si="0"/>
        <v>0</v>
      </c>
    </row>
    <row r="12" spans="1:19" ht="21" x14ac:dyDescent="0.25">
      <c r="A12" s="73" t="s">
        <v>354</v>
      </c>
      <c r="B12" s="73" t="s">
        <v>221</v>
      </c>
      <c r="C12" s="73" t="s">
        <v>221</v>
      </c>
      <c r="D12" s="73" t="s">
        <v>246</v>
      </c>
      <c r="E12" s="73" t="s">
        <v>373</v>
      </c>
      <c r="F12" s="74" t="s">
        <v>230</v>
      </c>
      <c r="G12" s="74" t="s">
        <v>247</v>
      </c>
      <c r="H12" s="74" t="s">
        <v>232</v>
      </c>
      <c r="I12" s="75"/>
      <c r="J12" s="75"/>
      <c r="K12" s="75"/>
      <c r="L12" s="75"/>
      <c r="M12" s="75"/>
      <c r="N12" s="75"/>
      <c r="O12" s="75"/>
      <c r="P12" s="75"/>
      <c r="Q12" s="75"/>
      <c r="R12" s="75"/>
      <c r="S12" s="141">
        <f t="shared" si="0"/>
        <v>0</v>
      </c>
    </row>
    <row r="13" spans="1:19" ht="21" x14ac:dyDescent="0.25">
      <c r="A13" s="73" t="s">
        <v>354</v>
      </c>
      <c r="B13" s="73" t="s">
        <v>221</v>
      </c>
      <c r="C13" s="73" t="s">
        <v>221</v>
      </c>
      <c r="D13" s="73" t="s">
        <v>248</v>
      </c>
      <c r="E13" s="73" t="s">
        <v>371</v>
      </c>
      <c r="F13" s="74" t="s">
        <v>230</v>
      </c>
      <c r="G13" s="74" t="s">
        <v>245</v>
      </c>
      <c r="H13" s="74" t="s">
        <v>232</v>
      </c>
      <c r="I13" s="75"/>
      <c r="J13" s="75"/>
      <c r="K13" s="75"/>
      <c r="L13" s="75"/>
      <c r="M13" s="75"/>
      <c r="N13" s="75"/>
      <c r="O13" s="75"/>
      <c r="P13" s="75"/>
      <c r="Q13" s="75"/>
      <c r="R13" s="75"/>
      <c r="S13" s="141">
        <f t="shared" si="0"/>
        <v>0</v>
      </c>
    </row>
    <row r="14" spans="1:19" ht="21" x14ac:dyDescent="0.25">
      <c r="A14" s="73" t="s">
        <v>354</v>
      </c>
      <c r="B14" s="73" t="s">
        <v>221</v>
      </c>
      <c r="C14" s="73" t="s">
        <v>221</v>
      </c>
      <c r="D14" s="73" t="s">
        <v>249</v>
      </c>
      <c r="E14" s="73" t="s">
        <v>374</v>
      </c>
      <c r="F14" s="74" t="s">
        <v>230</v>
      </c>
      <c r="G14" s="74" t="s">
        <v>247</v>
      </c>
      <c r="H14" s="74" t="s">
        <v>232</v>
      </c>
      <c r="I14" s="75"/>
      <c r="J14" s="75"/>
      <c r="K14" s="75"/>
      <c r="L14" s="75"/>
      <c r="M14" s="75"/>
      <c r="N14" s="75"/>
      <c r="O14" s="75"/>
      <c r="P14" s="75"/>
      <c r="Q14" s="75"/>
      <c r="R14" s="75"/>
      <c r="S14" s="141">
        <f t="shared" si="0"/>
        <v>0</v>
      </c>
    </row>
    <row r="15" spans="1:19" ht="21" x14ac:dyDescent="0.25">
      <c r="A15" s="73" t="s">
        <v>354</v>
      </c>
      <c r="B15" s="73" t="s">
        <v>221</v>
      </c>
      <c r="C15" s="73" t="s">
        <v>221</v>
      </c>
      <c r="D15" s="73" t="s">
        <v>250</v>
      </c>
      <c r="E15" s="73" t="s">
        <v>368</v>
      </c>
      <c r="F15" s="74" t="s">
        <v>230</v>
      </c>
      <c r="G15" s="74" t="s">
        <v>245</v>
      </c>
      <c r="H15" s="74" t="s">
        <v>232</v>
      </c>
      <c r="I15" s="75"/>
      <c r="J15" s="75"/>
      <c r="K15" s="75"/>
      <c r="L15" s="75"/>
      <c r="M15" s="75"/>
      <c r="N15" s="75"/>
      <c r="O15" s="75"/>
      <c r="P15" s="75"/>
      <c r="Q15" s="75"/>
      <c r="R15" s="75"/>
      <c r="S15" s="141">
        <f t="shared" si="0"/>
        <v>0</v>
      </c>
    </row>
    <row r="16" spans="1:19" ht="21" x14ac:dyDescent="0.25">
      <c r="A16" s="73" t="s">
        <v>354</v>
      </c>
      <c r="B16" s="73" t="s">
        <v>221</v>
      </c>
      <c r="C16" s="73" t="s">
        <v>221</v>
      </c>
      <c r="D16" s="73" t="s">
        <v>251</v>
      </c>
      <c r="E16" s="73" t="s">
        <v>371</v>
      </c>
      <c r="F16" s="74" t="s">
        <v>230</v>
      </c>
      <c r="G16" s="74" t="s">
        <v>245</v>
      </c>
      <c r="H16" s="74" t="s">
        <v>232</v>
      </c>
      <c r="I16" s="75"/>
      <c r="J16" s="75"/>
      <c r="K16" s="75"/>
      <c r="L16" s="75"/>
      <c r="M16" s="75"/>
      <c r="N16" s="75"/>
      <c r="O16" s="75"/>
      <c r="P16" s="75"/>
      <c r="Q16" s="75"/>
      <c r="R16" s="75"/>
      <c r="S16" s="141">
        <f t="shared" si="0"/>
        <v>0</v>
      </c>
    </row>
    <row r="17" spans="1:19" ht="21" x14ac:dyDescent="0.25">
      <c r="A17" s="73" t="s">
        <v>354</v>
      </c>
      <c r="B17" s="73" t="s">
        <v>221</v>
      </c>
      <c r="C17" s="73" t="s">
        <v>221</v>
      </c>
      <c r="D17" s="73" t="s">
        <v>252</v>
      </c>
      <c r="E17" s="73" t="s">
        <v>376</v>
      </c>
      <c r="F17" s="74" t="s">
        <v>230</v>
      </c>
      <c r="G17" s="74" t="s">
        <v>247</v>
      </c>
      <c r="H17" s="74" t="s">
        <v>232</v>
      </c>
      <c r="I17" s="75"/>
      <c r="J17" s="75"/>
      <c r="K17" s="75"/>
      <c r="L17" s="75"/>
      <c r="M17" s="75"/>
      <c r="N17" s="75"/>
      <c r="O17" s="75"/>
      <c r="P17" s="75"/>
      <c r="Q17" s="75"/>
      <c r="R17" s="75"/>
      <c r="S17" s="141">
        <f t="shared" si="0"/>
        <v>0</v>
      </c>
    </row>
    <row r="18" spans="1:19" ht="21" x14ac:dyDescent="0.25">
      <c r="A18" s="73" t="s">
        <v>354</v>
      </c>
      <c r="B18" s="73" t="s">
        <v>221</v>
      </c>
      <c r="C18" s="73" t="s">
        <v>221</v>
      </c>
      <c r="D18" s="73" t="s">
        <v>253</v>
      </c>
      <c r="E18" s="73" t="s">
        <v>373</v>
      </c>
      <c r="F18" s="74" t="s">
        <v>230</v>
      </c>
      <c r="G18" s="74" t="s">
        <v>247</v>
      </c>
      <c r="H18" s="74" t="s">
        <v>232</v>
      </c>
      <c r="I18" s="75"/>
      <c r="J18" s="75"/>
      <c r="K18" s="75"/>
      <c r="L18" s="75"/>
      <c r="M18" s="75"/>
      <c r="N18" s="75"/>
      <c r="O18" s="75"/>
      <c r="P18" s="75"/>
      <c r="Q18" s="75"/>
      <c r="R18" s="75"/>
      <c r="S18" s="141">
        <f t="shared" si="0"/>
        <v>0</v>
      </c>
    </row>
    <row r="19" spans="1:19" ht="21" x14ac:dyDescent="0.25">
      <c r="A19" s="73" t="s">
        <v>354</v>
      </c>
      <c r="B19" s="73" t="s">
        <v>221</v>
      </c>
      <c r="C19" s="73" t="s">
        <v>221</v>
      </c>
      <c r="D19" s="73" t="s">
        <v>254</v>
      </c>
      <c r="E19" s="73" t="s">
        <v>375</v>
      </c>
      <c r="F19" s="74" t="s">
        <v>230</v>
      </c>
      <c r="G19" s="74" t="s">
        <v>247</v>
      </c>
      <c r="H19" s="74" t="s">
        <v>232</v>
      </c>
      <c r="I19" s="75"/>
      <c r="J19" s="75"/>
      <c r="K19" s="75"/>
      <c r="L19" s="75"/>
      <c r="M19" s="75"/>
      <c r="N19" s="75"/>
      <c r="O19" s="75"/>
      <c r="P19" s="75"/>
      <c r="Q19" s="75"/>
      <c r="R19" s="75"/>
      <c r="S19" s="141">
        <f t="shared" si="0"/>
        <v>0</v>
      </c>
    </row>
    <row r="20" spans="1:19" ht="21" x14ac:dyDescent="0.25">
      <c r="A20" s="73" t="s">
        <v>354</v>
      </c>
      <c r="B20" s="73" t="s">
        <v>221</v>
      </c>
      <c r="C20" s="73" t="s">
        <v>221</v>
      </c>
      <c r="D20" s="73" t="s">
        <v>255</v>
      </c>
      <c r="E20" s="73" t="s">
        <v>374</v>
      </c>
      <c r="F20" s="74" t="s">
        <v>230</v>
      </c>
      <c r="G20" s="74" t="s">
        <v>247</v>
      </c>
      <c r="H20" s="74" t="s">
        <v>232</v>
      </c>
      <c r="I20" s="75"/>
      <c r="J20" s="75"/>
      <c r="K20" s="75"/>
      <c r="L20" s="75"/>
      <c r="M20" s="75"/>
      <c r="N20" s="75"/>
      <c r="O20" s="75"/>
      <c r="P20" s="75"/>
      <c r="Q20" s="75"/>
      <c r="R20" s="75"/>
      <c r="S20" s="141">
        <f t="shared" si="0"/>
        <v>0</v>
      </c>
    </row>
    <row r="21" spans="1:19" ht="21" x14ac:dyDescent="0.25">
      <c r="A21" s="73" t="s">
        <v>354</v>
      </c>
      <c r="B21" s="73" t="s">
        <v>221</v>
      </c>
      <c r="C21" s="73" t="s">
        <v>221</v>
      </c>
      <c r="D21" s="73" t="s">
        <v>256</v>
      </c>
      <c r="E21" s="73" t="s">
        <v>370</v>
      </c>
      <c r="F21" s="74" t="s">
        <v>230</v>
      </c>
      <c r="G21" s="74" t="s">
        <v>245</v>
      </c>
      <c r="H21" s="74" t="s">
        <v>232</v>
      </c>
      <c r="I21" s="75"/>
      <c r="J21" s="75"/>
      <c r="K21" s="75"/>
      <c r="L21" s="75"/>
      <c r="M21" s="75"/>
      <c r="N21" s="75"/>
      <c r="O21" s="75"/>
      <c r="P21" s="75"/>
      <c r="Q21" s="75"/>
      <c r="R21" s="75"/>
      <c r="S21" s="141">
        <f t="shared" si="0"/>
        <v>0</v>
      </c>
    </row>
    <row r="22" spans="1:19" ht="21" x14ac:dyDescent="0.25">
      <c r="A22" s="73" t="s">
        <v>354</v>
      </c>
      <c r="B22" s="73" t="s">
        <v>221</v>
      </c>
      <c r="C22" s="73" t="s">
        <v>221</v>
      </c>
      <c r="D22" s="73" t="s">
        <v>257</v>
      </c>
      <c r="E22" s="73" t="s">
        <v>368</v>
      </c>
      <c r="F22" s="74" t="s">
        <v>230</v>
      </c>
      <c r="G22" s="74" t="s">
        <v>245</v>
      </c>
      <c r="H22" s="74" t="s">
        <v>232</v>
      </c>
      <c r="I22" s="75"/>
      <c r="J22" s="75"/>
      <c r="K22" s="75"/>
      <c r="L22" s="75"/>
      <c r="M22" s="75"/>
      <c r="N22" s="75"/>
      <c r="O22" s="75"/>
      <c r="P22" s="75"/>
      <c r="Q22" s="75"/>
      <c r="R22" s="75"/>
      <c r="S22" s="141">
        <f t="shared" si="0"/>
        <v>0</v>
      </c>
    </row>
    <row r="23" spans="1:19" ht="21" x14ac:dyDescent="0.25">
      <c r="A23" s="73" t="s">
        <v>354</v>
      </c>
      <c r="B23" s="73" t="s">
        <v>221</v>
      </c>
      <c r="C23" s="73" t="s">
        <v>221</v>
      </c>
      <c r="D23" s="73" t="s">
        <v>258</v>
      </c>
      <c r="E23" s="73" t="s">
        <v>368</v>
      </c>
      <c r="F23" s="74" t="s">
        <v>230</v>
      </c>
      <c r="G23" s="74" t="s">
        <v>245</v>
      </c>
      <c r="H23" s="74" t="s">
        <v>232</v>
      </c>
      <c r="I23" s="75"/>
      <c r="J23" s="75"/>
      <c r="K23" s="75"/>
      <c r="L23" s="75"/>
      <c r="M23" s="75"/>
      <c r="N23" s="75"/>
      <c r="O23" s="75"/>
      <c r="P23" s="75"/>
      <c r="Q23" s="75"/>
      <c r="R23" s="75"/>
      <c r="S23" s="141">
        <f t="shared" si="0"/>
        <v>0</v>
      </c>
    </row>
    <row r="24" spans="1:19" ht="21" x14ac:dyDescent="0.25">
      <c r="A24" s="73" t="s">
        <v>354</v>
      </c>
      <c r="B24" s="73" t="s">
        <v>221</v>
      </c>
      <c r="C24" s="73" t="s">
        <v>221</v>
      </c>
      <c r="D24" s="73" t="s">
        <v>259</v>
      </c>
      <c r="E24" s="73" t="s">
        <v>370</v>
      </c>
      <c r="F24" s="74" t="s">
        <v>230</v>
      </c>
      <c r="G24" s="74" t="s">
        <v>245</v>
      </c>
      <c r="H24" s="74" t="s">
        <v>232</v>
      </c>
      <c r="I24" s="75"/>
      <c r="J24" s="75"/>
      <c r="K24" s="75"/>
      <c r="L24" s="75"/>
      <c r="M24" s="75"/>
      <c r="N24" s="75"/>
      <c r="O24" s="75"/>
      <c r="P24" s="75"/>
      <c r="Q24" s="75"/>
      <c r="R24" s="75"/>
      <c r="S24" s="141">
        <f t="shared" si="0"/>
        <v>0</v>
      </c>
    </row>
    <row r="25" spans="1:19" ht="21" x14ac:dyDescent="0.25">
      <c r="A25" s="73" t="s">
        <v>354</v>
      </c>
      <c r="B25" s="73" t="s">
        <v>221</v>
      </c>
      <c r="C25" s="73" t="s">
        <v>221</v>
      </c>
      <c r="D25" s="73" t="s">
        <v>260</v>
      </c>
      <c r="E25" s="73" t="s">
        <v>368</v>
      </c>
      <c r="F25" s="74" t="s">
        <v>230</v>
      </c>
      <c r="G25" s="74" t="s">
        <v>245</v>
      </c>
      <c r="H25" s="74" t="s">
        <v>232</v>
      </c>
      <c r="I25" s="75"/>
      <c r="J25" s="75"/>
      <c r="K25" s="75"/>
      <c r="L25" s="75"/>
      <c r="M25" s="75"/>
      <c r="N25" s="75"/>
      <c r="O25" s="75"/>
      <c r="P25" s="75"/>
      <c r="Q25" s="75"/>
      <c r="R25" s="75"/>
      <c r="S25" s="141">
        <f t="shared" si="0"/>
        <v>0</v>
      </c>
    </row>
    <row r="26" spans="1:19" ht="21" x14ac:dyDescent="0.25">
      <c r="A26" s="73" t="s">
        <v>354</v>
      </c>
      <c r="B26" s="73" t="s">
        <v>221</v>
      </c>
      <c r="C26" s="73" t="s">
        <v>221</v>
      </c>
      <c r="D26" s="73" t="s">
        <v>261</v>
      </c>
      <c r="E26" s="73" t="s">
        <v>368</v>
      </c>
      <c r="F26" s="74" t="s">
        <v>230</v>
      </c>
      <c r="G26" s="74" t="s">
        <v>245</v>
      </c>
      <c r="H26" s="74" t="s">
        <v>232</v>
      </c>
      <c r="I26" s="75"/>
      <c r="J26" s="75"/>
      <c r="K26" s="75"/>
      <c r="L26" s="75"/>
      <c r="M26" s="75"/>
      <c r="N26" s="75"/>
      <c r="O26" s="75"/>
      <c r="P26" s="75"/>
      <c r="Q26" s="75"/>
      <c r="R26" s="75"/>
      <c r="S26" s="141">
        <f t="shared" si="0"/>
        <v>0</v>
      </c>
    </row>
    <row r="27" spans="1:19" ht="21" x14ac:dyDescent="0.25">
      <c r="A27" s="73" t="s">
        <v>354</v>
      </c>
      <c r="B27" s="73" t="s">
        <v>221</v>
      </c>
      <c r="C27" s="73" t="s">
        <v>221</v>
      </c>
      <c r="D27" s="73" t="s">
        <v>262</v>
      </c>
      <c r="E27" s="73" t="s">
        <v>371</v>
      </c>
      <c r="F27" s="74" t="s">
        <v>230</v>
      </c>
      <c r="G27" s="74" t="s">
        <v>245</v>
      </c>
      <c r="H27" s="74" t="s">
        <v>232</v>
      </c>
      <c r="I27" s="75"/>
      <c r="J27" s="75"/>
      <c r="K27" s="75"/>
      <c r="L27" s="75"/>
      <c r="M27" s="75"/>
      <c r="N27" s="75"/>
      <c r="O27" s="75"/>
      <c r="P27" s="75"/>
      <c r="Q27" s="75"/>
      <c r="R27" s="75"/>
      <c r="S27" s="141">
        <f t="shared" si="0"/>
        <v>0</v>
      </c>
    </row>
    <row r="28" spans="1:19" ht="21" x14ac:dyDescent="0.25">
      <c r="A28" s="73" t="s">
        <v>354</v>
      </c>
      <c r="B28" s="73" t="s">
        <v>221</v>
      </c>
      <c r="C28" s="73" t="s">
        <v>221</v>
      </c>
      <c r="D28" s="73" t="s">
        <v>263</v>
      </c>
      <c r="E28" s="73" t="s">
        <v>377</v>
      </c>
      <c r="F28" s="74" t="s">
        <v>230</v>
      </c>
      <c r="G28" s="74" t="s">
        <v>247</v>
      </c>
      <c r="H28" s="74" t="s">
        <v>232</v>
      </c>
      <c r="I28" s="75"/>
      <c r="J28" s="75"/>
      <c r="K28" s="75"/>
      <c r="L28" s="75"/>
      <c r="M28" s="75"/>
      <c r="N28" s="75"/>
      <c r="O28" s="75"/>
      <c r="P28" s="75"/>
      <c r="Q28" s="75"/>
      <c r="R28" s="75"/>
      <c r="S28" s="141">
        <f t="shared" si="0"/>
        <v>0</v>
      </c>
    </row>
    <row r="29" spans="1:19" ht="21" x14ac:dyDescent="0.25">
      <c r="A29" s="73" t="s">
        <v>354</v>
      </c>
      <c r="B29" s="73" t="s">
        <v>221</v>
      </c>
      <c r="C29" s="73" t="s">
        <v>221</v>
      </c>
      <c r="D29" s="73" t="s">
        <v>264</v>
      </c>
      <c r="E29" s="73" t="s">
        <v>370</v>
      </c>
      <c r="F29" s="74" t="s">
        <v>230</v>
      </c>
      <c r="G29" s="74" t="s">
        <v>245</v>
      </c>
      <c r="H29" s="74" t="s">
        <v>232</v>
      </c>
      <c r="I29" s="75"/>
      <c r="J29" s="75"/>
      <c r="K29" s="75"/>
      <c r="L29" s="75"/>
      <c r="M29" s="75"/>
      <c r="N29" s="75"/>
      <c r="O29" s="75"/>
      <c r="P29" s="75"/>
      <c r="Q29" s="75"/>
      <c r="R29" s="75"/>
      <c r="S29" s="141">
        <f t="shared" si="0"/>
        <v>0</v>
      </c>
    </row>
    <row r="30" spans="1:19" ht="21" x14ac:dyDescent="0.25">
      <c r="A30" s="73" t="s">
        <v>354</v>
      </c>
      <c r="B30" s="73" t="s">
        <v>221</v>
      </c>
      <c r="C30" s="73" t="s">
        <v>221</v>
      </c>
      <c r="D30" s="73" t="s">
        <v>265</v>
      </c>
      <c r="E30" s="73" t="s">
        <v>371</v>
      </c>
      <c r="F30" s="74" t="s">
        <v>230</v>
      </c>
      <c r="G30" s="74" t="s">
        <v>245</v>
      </c>
      <c r="H30" s="74" t="s">
        <v>232</v>
      </c>
      <c r="I30" s="75"/>
      <c r="J30" s="75"/>
      <c r="K30" s="75"/>
      <c r="L30" s="75"/>
      <c r="M30" s="75"/>
      <c r="N30" s="75"/>
      <c r="O30" s="75"/>
      <c r="P30" s="75"/>
      <c r="Q30" s="75"/>
      <c r="R30" s="75"/>
      <c r="S30" s="141">
        <f t="shared" si="0"/>
        <v>0</v>
      </c>
    </row>
    <row r="31" spans="1:19" ht="21" x14ac:dyDescent="0.25">
      <c r="A31" s="73" t="s">
        <v>354</v>
      </c>
      <c r="B31" s="73" t="s">
        <v>221</v>
      </c>
      <c r="C31" s="73" t="s">
        <v>221</v>
      </c>
      <c r="D31" s="73" t="s">
        <v>266</v>
      </c>
      <c r="E31" s="73" t="s">
        <v>372</v>
      </c>
      <c r="F31" s="74" t="s">
        <v>230</v>
      </c>
      <c r="G31" s="74" t="s">
        <v>245</v>
      </c>
      <c r="H31" s="74" t="s">
        <v>232</v>
      </c>
      <c r="I31" s="75"/>
      <c r="J31" s="75"/>
      <c r="K31" s="75"/>
      <c r="L31" s="75"/>
      <c r="M31" s="75"/>
      <c r="N31" s="75"/>
      <c r="O31" s="75"/>
      <c r="P31" s="75"/>
      <c r="Q31" s="75"/>
      <c r="R31" s="75"/>
      <c r="S31" s="141">
        <f t="shared" si="0"/>
        <v>0</v>
      </c>
    </row>
    <row r="32" spans="1:19" ht="21" x14ac:dyDescent="0.25">
      <c r="A32" s="73" t="s">
        <v>354</v>
      </c>
      <c r="B32" s="73" t="s">
        <v>221</v>
      </c>
      <c r="C32" s="73" t="s">
        <v>221</v>
      </c>
      <c r="D32" s="73" t="s">
        <v>267</v>
      </c>
      <c r="E32" s="73" t="s">
        <v>370</v>
      </c>
      <c r="F32" s="74" t="s">
        <v>230</v>
      </c>
      <c r="G32" s="74" t="s">
        <v>245</v>
      </c>
      <c r="H32" s="74" t="s">
        <v>232</v>
      </c>
      <c r="I32" s="75"/>
      <c r="J32" s="75"/>
      <c r="K32" s="75"/>
      <c r="L32" s="75"/>
      <c r="M32" s="75"/>
      <c r="N32" s="75"/>
      <c r="O32" s="75"/>
      <c r="P32" s="75"/>
      <c r="Q32" s="75"/>
      <c r="R32" s="75"/>
      <c r="S32" s="141">
        <f t="shared" si="0"/>
        <v>0</v>
      </c>
    </row>
    <row r="33" spans="1:19" ht="21" x14ac:dyDescent="0.25">
      <c r="A33" s="73" t="s">
        <v>354</v>
      </c>
      <c r="B33" s="73" t="s">
        <v>221</v>
      </c>
      <c r="C33" s="73" t="s">
        <v>221</v>
      </c>
      <c r="D33" s="73" t="s">
        <v>268</v>
      </c>
      <c r="E33" s="73" t="s">
        <v>368</v>
      </c>
      <c r="F33" s="74" t="s">
        <v>230</v>
      </c>
      <c r="G33" s="74" t="s">
        <v>245</v>
      </c>
      <c r="H33" s="74" t="s">
        <v>232</v>
      </c>
      <c r="I33" s="75"/>
      <c r="J33" s="75"/>
      <c r="K33" s="75"/>
      <c r="L33" s="75"/>
      <c r="M33" s="75"/>
      <c r="N33" s="75"/>
      <c r="O33" s="75"/>
      <c r="P33" s="75"/>
      <c r="Q33" s="75"/>
      <c r="R33" s="75"/>
      <c r="S33" s="141">
        <f t="shared" si="0"/>
        <v>0</v>
      </c>
    </row>
    <row r="34" spans="1:19" ht="21" x14ac:dyDescent="0.25">
      <c r="A34" s="73" t="s">
        <v>354</v>
      </c>
      <c r="B34" s="73" t="s">
        <v>221</v>
      </c>
      <c r="C34" s="73" t="s">
        <v>221</v>
      </c>
      <c r="D34" s="73" t="s">
        <v>269</v>
      </c>
      <c r="E34" s="73" t="s">
        <v>368</v>
      </c>
      <c r="F34" s="74" t="s">
        <v>230</v>
      </c>
      <c r="G34" s="74" t="s">
        <v>245</v>
      </c>
      <c r="H34" s="74" t="s">
        <v>232</v>
      </c>
      <c r="I34" s="75"/>
      <c r="J34" s="75"/>
      <c r="K34" s="75"/>
      <c r="L34" s="75"/>
      <c r="M34" s="75"/>
      <c r="N34" s="75"/>
      <c r="O34" s="75"/>
      <c r="P34" s="75"/>
      <c r="Q34" s="75"/>
      <c r="R34" s="75"/>
      <c r="S34" s="141">
        <f t="shared" si="0"/>
        <v>0</v>
      </c>
    </row>
    <row r="35" spans="1:19" ht="21" x14ac:dyDescent="0.25">
      <c r="A35" s="73" t="s">
        <v>354</v>
      </c>
      <c r="B35" s="73" t="s">
        <v>221</v>
      </c>
      <c r="C35" s="73" t="s">
        <v>221</v>
      </c>
      <c r="D35" s="73" t="s">
        <v>270</v>
      </c>
      <c r="E35" s="73" t="s">
        <v>371</v>
      </c>
      <c r="F35" s="74" t="s">
        <v>230</v>
      </c>
      <c r="G35" s="74" t="s">
        <v>245</v>
      </c>
      <c r="H35" s="74" t="s">
        <v>232</v>
      </c>
      <c r="I35" s="75"/>
      <c r="J35" s="75"/>
      <c r="K35" s="75"/>
      <c r="L35" s="75"/>
      <c r="M35" s="75"/>
      <c r="N35" s="75"/>
      <c r="O35" s="75"/>
      <c r="P35" s="75"/>
      <c r="Q35" s="75"/>
      <c r="R35" s="75"/>
      <c r="S35" s="141">
        <f t="shared" si="0"/>
        <v>0</v>
      </c>
    </row>
    <row r="36" spans="1:19" ht="21" x14ac:dyDescent="0.25">
      <c r="A36" s="73" t="s">
        <v>354</v>
      </c>
      <c r="B36" s="73" t="s">
        <v>221</v>
      </c>
      <c r="C36" s="73" t="s">
        <v>221</v>
      </c>
      <c r="D36" s="73" t="s">
        <v>271</v>
      </c>
      <c r="E36" s="73" t="s">
        <v>370</v>
      </c>
      <c r="F36" s="74" t="s">
        <v>230</v>
      </c>
      <c r="G36" s="74" t="s">
        <v>245</v>
      </c>
      <c r="H36" s="74" t="s">
        <v>232</v>
      </c>
      <c r="I36" s="75"/>
      <c r="J36" s="75"/>
      <c r="K36" s="75"/>
      <c r="L36" s="75"/>
      <c r="M36" s="75"/>
      <c r="N36" s="75"/>
      <c r="O36" s="75"/>
      <c r="P36" s="75"/>
      <c r="Q36" s="75"/>
      <c r="R36" s="75"/>
      <c r="S36" s="141">
        <f t="shared" si="0"/>
        <v>0</v>
      </c>
    </row>
    <row r="37" spans="1:19" ht="21" x14ac:dyDescent="0.25">
      <c r="A37" s="73" t="s">
        <v>354</v>
      </c>
      <c r="B37" s="73" t="s">
        <v>221</v>
      </c>
      <c r="C37" s="73" t="s">
        <v>221</v>
      </c>
      <c r="D37" s="73" t="s">
        <v>272</v>
      </c>
      <c r="E37" s="73" t="s">
        <v>368</v>
      </c>
      <c r="F37" s="74" t="s">
        <v>230</v>
      </c>
      <c r="G37" s="74" t="s">
        <v>245</v>
      </c>
      <c r="H37" s="74" t="s">
        <v>232</v>
      </c>
      <c r="I37" s="75"/>
      <c r="J37" s="75"/>
      <c r="K37" s="75"/>
      <c r="L37" s="75"/>
      <c r="M37" s="75"/>
      <c r="N37" s="75"/>
      <c r="O37" s="75"/>
      <c r="P37" s="75"/>
      <c r="Q37" s="75"/>
      <c r="R37" s="75"/>
      <c r="S37" s="141">
        <f t="shared" si="0"/>
        <v>0</v>
      </c>
    </row>
    <row r="38" spans="1:19" ht="21" x14ac:dyDescent="0.25">
      <c r="A38" s="73" t="s">
        <v>354</v>
      </c>
      <c r="B38" s="73" t="s">
        <v>221</v>
      </c>
      <c r="C38" s="73" t="s">
        <v>221</v>
      </c>
      <c r="D38" s="73" t="s">
        <v>273</v>
      </c>
      <c r="E38" s="73" t="s">
        <v>371</v>
      </c>
      <c r="F38" s="74" t="s">
        <v>230</v>
      </c>
      <c r="G38" s="74" t="s">
        <v>245</v>
      </c>
      <c r="H38" s="74" t="s">
        <v>232</v>
      </c>
      <c r="I38" s="75"/>
      <c r="J38" s="75"/>
      <c r="K38" s="75"/>
      <c r="L38" s="75"/>
      <c r="M38" s="75"/>
      <c r="N38" s="75"/>
      <c r="O38" s="75"/>
      <c r="P38" s="75"/>
      <c r="Q38" s="75"/>
      <c r="R38" s="75"/>
      <c r="S38" s="141">
        <f t="shared" si="0"/>
        <v>0</v>
      </c>
    </row>
    <row r="39" spans="1:19" ht="21" x14ac:dyDescent="0.25">
      <c r="A39" s="73" t="s">
        <v>354</v>
      </c>
      <c r="B39" s="73" t="s">
        <v>221</v>
      </c>
      <c r="C39" s="73" t="s">
        <v>221</v>
      </c>
      <c r="D39" s="73" t="s">
        <v>274</v>
      </c>
      <c r="E39" s="73" t="s">
        <v>368</v>
      </c>
      <c r="F39" s="74" t="s">
        <v>230</v>
      </c>
      <c r="G39" s="74" t="s">
        <v>245</v>
      </c>
      <c r="H39" s="74" t="s">
        <v>232</v>
      </c>
      <c r="I39" s="75"/>
      <c r="J39" s="75"/>
      <c r="K39" s="75"/>
      <c r="L39" s="75"/>
      <c r="M39" s="75"/>
      <c r="N39" s="75"/>
      <c r="O39" s="75"/>
      <c r="P39" s="75"/>
      <c r="Q39" s="75"/>
      <c r="R39" s="75"/>
      <c r="S39" s="141">
        <f t="shared" si="0"/>
        <v>0</v>
      </c>
    </row>
    <row r="40" spans="1:19" ht="21" x14ac:dyDescent="0.25">
      <c r="A40" s="73" t="s">
        <v>354</v>
      </c>
      <c r="B40" s="73" t="s">
        <v>221</v>
      </c>
      <c r="C40" s="73" t="s">
        <v>221</v>
      </c>
      <c r="D40" s="73" t="s">
        <v>275</v>
      </c>
      <c r="E40" s="73" t="s">
        <v>368</v>
      </c>
      <c r="F40" s="74" t="s">
        <v>230</v>
      </c>
      <c r="G40" s="74" t="s">
        <v>245</v>
      </c>
      <c r="H40" s="74" t="s">
        <v>232</v>
      </c>
      <c r="I40" s="75"/>
      <c r="J40" s="75"/>
      <c r="K40" s="75"/>
      <c r="L40" s="75"/>
      <c r="M40" s="75"/>
      <c r="N40" s="75"/>
      <c r="O40" s="75"/>
      <c r="P40" s="75"/>
      <c r="Q40" s="75"/>
      <c r="R40" s="75"/>
      <c r="S40" s="141">
        <f t="shared" si="0"/>
        <v>0</v>
      </c>
    </row>
    <row r="41" spans="1:19" ht="21" x14ac:dyDescent="0.25">
      <c r="A41" s="73" t="s">
        <v>354</v>
      </c>
      <c r="B41" s="73" t="s">
        <v>221</v>
      </c>
      <c r="C41" s="73" t="s">
        <v>221</v>
      </c>
      <c r="D41" s="73" t="s">
        <v>275</v>
      </c>
      <c r="E41" s="73" t="s">
        <v>368</v>
      </c>
      <c r="F41" s="74" t="s">
        <v>230</v>
      </c>
      <c r="G41" s="74" t="s">
        <v>245</v>
      </c>
      <c r="H41" s="74" t="s">
        <v>232</v>
      </c>
      <c r="I41" s="75"/>
      <c r="J41" s="75"/>
      <c r="K41" s="75"/>
      <c r="L41" s="75"/>
      <c r="M41" s="75"/>
      <c r="N41" s="75"/>
      <c r="O41" s="75"/>
      <c r="P41" s="75"/>
      <c r="Q41" s="75"/>
      <c r="R41" s="75"/>
      <c r="S41" s="141">
        <f t="shared" si="0"/>
        <v>0</v>
      </c>
    </row>
    <row r="42" spans="1:19" ht="21" x14ac:dyDescent="0.25">
      <c r="A42" s="73" t="s">
        <v>354</v>
      </c>
      <c r="B42" s="73" t="s">
        <v>221</v>
      </c>
      <c r="C42" s="73" t="s">
        <v>221</v>
      </c>
      <c r="D42" s="73" t="s">
        <v>276</v>
      </c>
      <c r="E42" s="73" t="s">
        <v>368</v>
      </c>
      <c r="F42" s="74" t="s">
        <v>230</v>
      </c>
      <c r="G42" s="74" t="s">
        <v>245</v>
      </c>
      <c r="H42" s="74" t="s">
        <v>232</v>
      </c>
      <c r="I42" s="75"/>
      <c r="J42" s="75"/>
      <c r="K42" s="75"/>
      <c r="L42" s="75"/>
      <c r="M42" s="75"/>
      <c r="N42" s="75"/>
      <c r="O42" s="75"/>
      <c r="P42" s="75"/>
      <c r="Q42" s="75"/>
      <c r="R42" s="75"/>
      <c r="S42" s="141">
        <f t="shared" si="0"/>
        <v>0</v>
      </c>
    </row>
    <row r="43" spans="1:19" ht="21" x14ac:dyDescent="0.25">
      <c r="A43" s="73" t="s">
        <v>354</v>
      </c>
      <c r="B43" s="73" t="s">
        <v>221</v>
      </c>
      <c r="C43" s="73" t="s">
        <v>221</v>
      </c>
      <c r="D43" s="73" t="s">
        <v>277</v>
      </c>
      <c r="E43" s="73" t="s">
        <v>371</v>
      </c>
      <c r="F43" s="74" t="s">
        <v>230</v>
      </c>
      <c r="G43" s="74" t="s">
        <v>245</v>
      </c>
      <c r="H43" s="74" t="s">
        <v>232</v>
      </c>
      <c r="I43" s="75"/>
      <c r="J43" s="75"/>
      <c r="K43" s="75"/>
      <c r="L43" s="75"/>
      <c r="M43" s="75"/>
      <c r="N43" s="75"/>
      <c r="O43" s="75"/>
      <c r="P43" s="75"/>
      <c r="Q43" s="75"/>
      <c r="R43" s="75"/>
      <c r="S43" s="141">
        <f t="shared" si="0"/>
        <v>0</v>
      </c>
    </row>
    <row r="44" spans="1:19" ht="21" x14ac:dyDescent="0.25">
      <c r="A44" s="73" t="s">
        <v>354</v>
      </c>
      <c r="B44" s="73" t="s">
        <v>221</v>
      </c>
      <c r="C44" s="73" t="s">
        <v>221</v>
      </c>
      <c r="D44" s="73" t="s">
        <v>278</v>
      </c>
      <c r="E44" s="73" t="s">
        <v>368</v>
      </c>
      <c r="F44" s="74" t="s">
        <v>230</v>
      </c>
      <c r="G44" s="74" t="s">
        <v>245</v>
      </c>
      <c r="H44" s="74" t="s">
        <v>232</v>
      </c>
      <c r="I44" s="75"/>
      <c r="J44" s="75"/>
      <c r="K44" s="75"/>
      <c r="L44" s="75"/>
      <c r="M44" s="75"/>
      <c r="N44" s="75"/>
      <c r="O44" s="75"/>
      <c r="P44" s="75"/>
      <c r="Q44" s="75"/>
      <c r="R44" s="75"/>
      <c r="S44" s="141">
        <f t="shared" si="0"/>
        <v>0</v>
      </c>
    </row>
    <row r="45" spans="1:19" ht="21" x14ac:dyDescent="0.25">
      <c r="A45" s="73" t="s">
        <v>354</v>
      </c>
      <c r="B45" s="73" t="s">
        <v>221</v>
      </c>
      <c r="C45" s="73" t="s">
        <v>221</v>
      </c>
      <c r="D45" s="73" t="s">
        <v>279</v>
      </c>
      <c r="E45" s="73" t="s">
        <v>368</v>
      </c>
      <c r="F45" s="74" t="s">
        <v>230</v>
      </c>
      <c r="G45" s="74" t="s">
        <v>245</v>
      </c>
      <c r="H45" s="74" t="s">
        <v>232</v>
      </c>
      <c r="I45" s="75"/>
      <c r="J45" s="75"/>
      <c r="K45" s="75"/>
      <c r="L45" s="75"/>
      <c r="M45" s="75"/>
      <c r="N45" s="75"/>
      <c r="O45" s="75"/>
      <c r="P45" s="75"/>
      <c r="Q45" s="75"/>
      <c r="R45" s="75"/>
      <c r="S45" s="141">
        <f t="shared" si="0"/>
        <v>0</v>
      </c>
    </row>
    <row r="46" spans="1:19" ht="21" x14ac:dyDescent="0.25">
      <c r="A46" s="73" t="s">
        <v>354</v>
      </c>
      <c r="B46" s="73" t="s">
        <v>221</v>
      </c>
      <c r="C46" s="73" t="s">
        <v>221</v>
      </c>
      <c r="D46" s="73" t="s">
        <v>280</v>
      </c>
      <c r="E46" s="73" t="s">
        <v>368</v>
      </c>
      <c r="F46" s="74" t="s">
        <v>230</v>
      </c>
      <c r="G46" s="74" t="s">
        <v>245</v>
      </c>
      <c r="H46" s="74" t="s">
        <v>232</v>
      </c>
      <c r="I46" s="75"/>
      <c r="J46" s="75"/>
      <c r="K46" s="75"/>
      <c r="L46" s="75"/>
      <c r="M46" s="75"/>
      <c r="N46" s="75"/>
      <c r="O46" s="75"/>
      <c r="P46" s="75"/>
      <c r="Q46" s="75"/>
      <c r="R46" s="75"/>
      <c r="S46" s="141">
        <f t="shared" si="0"/>
        <v>0</v>
      </c>
    </row>
    <row r="47" spans="1:19" ht="21" x14ac:dyDescent="0.25">
      <c r="A47" s="73" t="s">
        <v>354</v>
      </c>
      <c r="B47" s="73" t="s">
        <v>221</v>
      </c>
      <c r="C47" s="73" t="s">
        <v>221</v>
      </c>
      <c r="D47" s="73" t="s">
        <v>281</v>
      </c>
      <c r="E47" s="73" t="s">
        <v>368</v>
      </c>
      <c r="F47" s="74" t="s">
        <v>230</v>
      </c>
      <c r="G47" s="74" t="s">
        <v>245</v>
      </c>
      <c r="H47" s="74" t="s">
        <v>232</v>
      </c>
      <c r="I47" s="75"/>
      <c r="J47" s="75"/>
      <c r="K47" s="75"/>
      <c r="L47" s="75"/>
      <c r="M47" s="75"/>
      <c r="N47" s="75"/>
      <c r="O47" s="75"/>
      <c r="P47" s="75"/>
      <c r="Q47" s="75"/>
      <c r="R47" s="75"/>
      <c r="S47" s="141">
        <f t="shared" si="0"/>
        <v>0</v>
      </c>
    </row>
    <row r="48" spans="1:19" ht="21" x14ac:dyDescent="0.25">
      <c r="A48" s="73" t="s">
        <v>354</v>
      </c>
      <c r="B48" s="73" t="s">
        <v>221</v>
      </c>
      <c r="C48" s="73" t="s">
        <v>221</v>
      </c>
      <c r="D48" s="73" t="s">
        <v>282</v>
      </c>
      <c r="E48" s="73" t="s">
        <v>368</v>
      </c>
      <c r="F48" s="74" t="s">
        <v>230</v>
      </c>
      <c r="G48" s="74" t="s">
        <v>245</v>
      </c>
      <c r="H48" s="74" t="s">
        <v>232</v>
      </c>
      <c r="I48" s="75"/>
      <c r="J48" s="75"/>
      <c r="K48" s="75"/>
      <c r="L48" s="75"/>
      <c r="M48" s="75"/>
      <c r="N48" s="75"/>
      <c r="O48" s="75"/>
      <c r="P48" s="75"/>
      <c r="Q48" s="75"/>
      <c r="R48" s="75"/>
      <c r="S48" s="141">
        <f t="shared" si="0"/>
        <v>0</v>
      </c>
    </row>
    <row r="49" spans="1:19" ht="21" x14ac:dyDescent="0.25">
      <c r="A49" s="73" t="s">
        <v>354</v>
      </c>
      <c r="B49" s="73" t="s">
        <v>221</v>
      </c>
      <c r="C49" s="73" t="s">
        <v>221</v>
      </c>
      <c r="D49" s="73" t="s">
        <v>283</v>
      </c>
      <c r="E49" s="73" t="s">
        <v>371</v>
      </c>
      <c r="F49" s="74" t="s">
        <v>230</v>
      </c>
      <c r="G49" s="74" t="s">
        <v>245</v>
      </c>
      <c r="H49" s="74" t="s">
        <v>232</v>
      </c>
      <c r="I49" s="75"/>
      <c r="J49" s="75"/>
      <c r="K49" s="75"/>
      <c r="L49" s="75"/>
      <c r="M49" s="75"/>
      <c r="N49" s="75"/>
      <c r="O49" s="75"/>
      <c r="P49" s="75"/>
      <c r="Q49" s="75"/>
      <c r="R49" s="75"/>
      <c r="S49" s="141">
        <f t="shared" si="0"/>
        <v>0</v>
      </c>
    </row>
    <row r="50" spans="1:19" ht="21" x14ac:dyDescent="0.25">
      <c r="A50" s="73" t="s">
        <v>354</v>
      </c>
      <c r="B50" s="73" t="s">
        <v>221</v>
      </c>
      <c r="C50" s="73" t="s">
        <v>221</v>
      </c>
      <c r="D50" s="73" t="s">
        <v>284</v>
      </c>
      <c r="E50" s="73" t="s">
        <v>369</v>
      </c>
      <c r="F50" s="74" t="s">
        <v>230</v>
      </c>
      <c r="G50" s="74" t="s">
        <v>245</v>
      </c>
      <c r="H50" s="74" t="s">
        <v>232</v>
      </c>
      <c r="I50" s="75"/>
      <c r="J50" s="75"/>
      <c r="K50" s="75"/>
      <c r="L50" s="75"/>
      <c r="M50" s="75"/>
      <c r="N50" s="75"/>
      <c r="O50" s="75"/>
      <c r="P50" s="75"/>
      <c r="Q50" s="75"/>
      <c r="R50" s="75"/>
      <c r="S50" s="141">
        <f t="shared" si="0"/>
        <v>0</v>
      </c>
    </row>
    <row r="51" spans="1:19" ht="21" x14ac:dyDescent="0.25">
      <c r="A51" s="73" t="s">
        <v>354</v>
      </c>
      <c r="B51" s="73" t="s">
        <v>221</v>
      </c>
      <c r="C51" s="73" t="s">
        <v>221</v>
      </c>
      <c r="D51" s="73" t="s">
        <v>285</v>
      </c>
      <c r="E51" s="73" t="s">
        <v>370</v>
      </c>
      <c r="F51" s="74" t="s">
        <v>230</v>
      </c>
      <c r="G51" s="74" t="s">
        <v>245</v>
      </c>
      <c r="H51" s="74" t="s">
        <v>232</v>
      </c>
      <c r="I51" s="75"/>
      <c r="J51" s="75"/>
      <c r="K51" s="75"/>
      <c r="L51" s="75"/>
      <c r="M51" s="75"/>
      <c r="N51" s="75"/>
      <c r="O51" s="75"/>
      <c r="P51" s="75"/>
      <c r="Q51" s="75"/>
      <c r="R51" s="75"/>
      <c r="S51" s="141">
        <f t="shared" si="0"/>
        <v>0</v>
      </c>
    </row>
    <row r="52" spans="1:19" ht="21" x14ac:dyDescent="0.25">
      <c r="A52" s="73" t="s">
        <v>354</v>
      </c>
      <c r="B52" s="73" t="s">
        <v>221</v>
      </c>
      <c r="C52" s="73" t="s">
        <v>221</v>
      </c>
      <c r="D52" s="73" t="s">
        <v>286</v>
      </c>
      <c r="E52" s="73" t="s">
        <v>370</v>
      </c>
      <c r="F52" s="74" t="s">
        <v>230</v>
      </c>
      <c r="G52" s="74" t="s">
        <v>245</v>
      </c>
      <c r="H52" s="74" t="s">
        <v>232</v>
      </c>
      <c r="I52" s="75"/>
      <c r="J52" s="75"/>
      <c r="K52" s="75"/>
      <c r="L52" s="75"/>
      <c r="M52" s="75"/>
      <c r="N52" s="75"/>
      <c r="O52" s="75"/>
      <c r="P52" s="75"/>
      <c r="Q52" s="75"/>
      <c r="R52" s="75"/>
      <c r="S52" s="141">
        <f t="shared" si="0"/>
        <v>0</v>
      </c>
    </row>
    <row r="53" spans="1:19" ht="21" x14ac:dyDescent="0.25">
      <c r="A53" s="73" t="s">
        <v>354</v>
      </c>
      <c r="B53" s="73" t="s">
        <v>221</v>
      </c>
      <c r="C53" s="73" t="s">
        <v>221</v>
      </c>
      <c r="D53" s="73" t="s">
        <v>287</v>
      </c>
      <c r="E53" s="73" t="s">
        <v>368</v>
      </c>
      <c r="F53" s="74" t="s">
        <v>230</v>
      </c>
      <c r="G53" s="74" t="s">
        <v>245</v>
      </c>
      <c r="H53" s="74" t="s">
        <v>232</v>
      </c>
      <c r="I53" s="75"/>
      <c r="J53" s="75"/>
      <c r="K53" s="75"/>
      <c r="L53" s="75"/>
      <c r="M53" s="75"/>
      <c r="N53" s="75"/>
      <c r="O53" s="75"/>
      <c r="P53" s="75"/>
      <c r="Q53" s="75"/>
      <c r="R53" s="75"/>
      <c r="S53" s="141">
        <f t="shared" si="0"/>
        <v>0</v>
      </c>
    </row>
    <row r="54" spans="1:19" ht="21" x14ac:dyDescent="0.25">
      <c r="A54" s="73" t="s">
        <v>354</v>
      </c>
      <c r="B54" s="73" t="s">
        <v>221</v>
      </c>
      <c r="C54" s="73" t="s">
        <v>221</v>
      </c>
      <c r="D54" s="73" t="s">
        <v>288</v>
      </c>
      <c r="E54" s="73" t="s">
        <v>371</v>
      </c>
      <c r="F54" s="74" t="s">
        <v>230</v>
      </c>
      <c r="G54" s="74" t="s">
        <v>245</v>
      </c>
      <c r="H54" s="74" t="s">
        <v>232</v>
      </c>
      <c r="I54" s="75"/>
      <c r="J54" s="75"/>
      <c r="K54" s="75"/>
      <c r="L54" s="75"/>
      <c r="M54" s="75"/>
      <c r="N54" s="75"/>
      <c r="O54" s="75"/>
      <c r="P54" s="75"/>
      <c r="Q54" s="75"/>
      <c r="R54" s="75"/>
      <c r="S54" s="141">
        <f t="shared" si="0"/>
        <v>0</v>
      </c>
    </row>
    <row r="55" spans="1:19" ht="21" x14ac:dyDescent="0.25">
      <c r="A55" s="73" t="s">
        <v>354</v>
      </c>
      <c r="B55" s="73" t="s">
        <v>221</v>
      </c>
      <c r="C55" s="73" t="s">
        <v>221</v>
      </c>
      <c r="D55" s="73" t="s">
        <v>289</v>
      </c>
      <c r="E55" s="73" t="s">
        <v>368</v>
      </c>
      <c r="F55" s="74" t="s">
        <v>230</v>
      </c>
      <c r="G55" s="74" t="s">
        <v>245</v>
      </c>
      <c r="H55" s="74" t="s">
        <v>232</v>
      </c>
      <c r="I55" s="75"/>
      <c r="J55" s="75"/>
      <c r="K55" s="75"/>
      <c r="L55" s="75"/>
      <c r="M55" s="75"/>
      <c r="N55" s="75"/>
      <c r="O55" s="75"/>
      <c r="P55" s="75"/>
      <c r="Q55" s="75"/>
      <c r="R55" s="75"/>
      <c r="S55" s="141">
        <f t="shared" si="0"/>
        <v>0</v>
      </c>
    </row>
    <row r="56" spans="1:19" ht="21" x14ac:dyDescent="0.25">
      <c r="A56" s="73" t="s">
        <v>354</v>
      </c>
      <c r="B56" s="73" t="s">
        <v>221</v>
      </c>
      <c r="C56" s="73" t="s">
        <v>221</v>
      </c>
      <c r="D56" s="73" t="s">
        <v>290</v>
      </c>
      <c r="E56" s="73" t="s">
        <v>368</v>
      </c>
      <c r="F56" s="74" t="s">
        <v>230</v>
      </c>
      <c r="G56" s="74" t="s">
        <v>245</v>
      </c>
      <c r="H56" s="74" t="s">
        <v>232</v>
      </c>
      <c r="I56" s="75"/>
      <c r="J56" s="75"/>
      <c r="K56" s="75"/>
      <c r="L56" s="75"/>
      <c r="M56" s="75"/>
      <c r="N56" s="75"/>
      <c r="O56" s="75"/>
      <c r="P56" s="75"/>
      <c r="Q56" s="75"/>
      <c r="R56" s="75"/>
      <c r="S56" s="141">
        <f t="shared" si="0"/>
        <v>0</v>
      </c>
    </row>
    <row r="57" spans="1:19" ht="31.5" x14ac:dyDescent="0.25">
      <c r="A57" s="73" t="s">
        <v>354</v>
      </c>
      <c r="B57" s="73" t="s">
        <v>221</v>
      </c>
      <c r="C57" s="73" t="s">
        <v>238</v>
      </c>
      <c r="D57" s="73" t="s">
        <v>291</v>
      </c>
      <c r="E57" s="73" t="s">
        <v>359</v>
      </c>
      <c r="F57" s="74" t="s">
        <v>240</v>
      </c>
      <c r="G57" s="74" t="s">
        <v>231</v>
      </c>
      <c r="H57" s="74" t="s">
        <v>241</v>
      </c>
      <c r="I57" s="75"/>
      <c r="J57" s="75"/>
      <c r="K57" s="75"/>
      <c r="L57" s="75"/>
      <c r="M57" s="75"/>
      <c r="N57" s="75"/>
      <c r="O57" s="75"/>
      <c r="P57" s="75"/>
      <c r="Q57" s="75"/>
      <c r="R57" s="75"/>
      <c r="S57" s="141">
        <f t="shared" si="0"/>
        <v>0</v>
      </c>
    </row>
    <row r="58" spans="1:19" ht="21" x14ac:dyDescent="0.25">
      <c r="A58" s="73" t="s">
        <v>354</v>
      </c>
      <c r="B58" s="73" t="s">
        <v>221</v>
      </c>
      <c r="C58" s="73" t="s">
        <v>221</v>
      </c>
      <c r="D58" s="73" t="s">
        <v>292</v>
      </c>
      <c r="E58" s="73" t="s">
        <v>375</v>
      </c>
      <c r="F58" s="74" t="s">
        <v>230</v>
      </c>
      <c r="G58" s="74" t="s">
        <v>247</v>
      </c>
      <c r="H58" s="74" t="s">
        <v>232</v>
      </c>
      <c r="I58" s="75"/>
      <c r="J58" s="75"/>
      <c r="K58" s="75"/>
      <c r="L58" s="75"/>
      <c r="M58" s="75"/>
      <c r="N58" s="75"/>
      <c r="O58" s="75"/>
      <c r="P58" s="75"/>
      <c r="Q58" s="75"/>
      <c r="R58" s="75"/>
      <c r="S58" s="141">
        <f t="shared" si="0"/>
        <v>0</v>
      </c>
    </row>
    <row r="59" spans="1:19" ht="21" x14ac:dyDescent="0.25">
      <c r="A59" s="73" t="s">
        <v>354</v>
      </c>
      <c r="B59" s="73" t="s">
        <v>221</v>
      </c>
      <c r="C59" s="73" t="s">
        <v>221</v>
      </c>
      <c r="D59" s="73" t="s">
        <v>293</v>
      </c>
      <c r="E59" s="73" t="s">
        <v>375</v>
      </c>
      <c r="F59" s="74" t="s">
        <v>230</v>
      </c>
      <c r="G59" s="74" t="s">
        <v>247</v>
      </c>
      <c r="H59" s="74" t="s">
        <v>232</v>
      </c>
      <c r="I59" s="75"/>
      <c r="J59" s="75"/>
      <c r="K59" s="75"/>
      <c r="L59" s="75"/>
      <c r="M59" s="75"/>
      <c r="N59" s="75"/>
      <c r="O59" s="75"/>
      <c r="P59" s="75"/>
      <c r="Q59" s="75"/>
      <c r="R59" s="75"/>
      <c r="S59" s="141">
        <f t="shared" si="0"/>
        <v>0</v>
      </c>
    </row>
    <row r="60" spans="1:19" ht="21" x14ac:dyDescent="0.25">
      <c r="A60" s="73" t="s">
        <v>354</v>
      </c>
      <c r="B60" s="73" t="s">
        <v>221</v>
      </c>
      <c r="C60" s="73" t="s">
        <v>221</v>
      </c>
      <c r="D60" s="73" t="s">
        <v>294</v>
      </c>
      <c r="E60" s="73" t="s">
        <v>375</v>
      </c>
      <c r="F60" s="74" t="s">
        <v>230</v>
      </c>
      <c r="G60" s="74" t="s">
        <v>247</v>
      </c>
      <c r="H60" s="74" t="s">
        <v>232</v>
      </c>
      <c r="I60" s="75"/>
      <c r="J60" s="75"/>
      <c r="K60" s="75"/>
      <c r="L60" s="75"/>
      <c r="M60" s="75"/>
      <c r="N60" s="75"/>
      <c r="O60" s="75"/>
      <c r="P60" s="75"/>
      <c r="Q60" s="75"/>
      <c r="R60" s="75"/>
      <c r="S60" s="141">
        <f t="shared" si="0"/>
        <v>0</v>
      </c>
    </row>
    <row r="61" spans="1:19" ht="21" x14ac:dyDescent="0.25">
      <c r="A61" s="73" t="s">
        <v>354</v>
      </c>
      <c r="B61" s="73" t="s">
        <v>221</v>
      </c>
      <c r="C61" s="73" t="s">
        <v>221</v>
      </c>
      <c r="D61" s="73" t="s">
        <v>295</v>
      </c>
      <c r="E61" s="73" t="s">
        <v>375</v>
      </c>
      <c r="F61" s="74" t="s">
        <v>230</v>
      </c>
      <c r="G61" s="74" t="s">
        <v>247</v>
      </c>
      <c r="H61" s="74" t="s">
        <v>232</v>
      </c>
      <c r="I61" s="75"/>
      <c r="J61" s="75"/>
      <c r="K61" s="75"/>
      <c r="L61" s="75"/>
      <c r="M61" s="75"/>
      <c r="N61" s="75"/>
      <c r="O61" s="75"/>
      <c r="P61" s="75"/>
      <c r="Q61" s="75"/>
      <c r="R61" s="75"/>
      <c r="S61" s="141">
        <f t="shared" si="0"/>
        <v>0</v>
      </c>
    </row>
    <row r="62" spans="1:19" ht="21" x14ac:dyDescent="0.25">
      <c r="A62" s="73" t="s">
        <v>354</v>
      </c>
      <c r="B62" s="73" t="s">
        <v>221</v>
      </c>
      <c r="C62" s="73" t="s">
        <v>221</v>
      </c>
      <c r="D62" s="73" t="s">
        <v>296</v>
      </c>
      <c r="E62" s="73" t="s">
        <v>375</v>
      </c>
      <c r="F62" s="74" t="s">
        <v>230</v>
      </c>
      <c r="G62" s="74" t="s">
        <v>247</v>
      </c>
      <c r="H62" s="74" t="s">
        <v>232</v>
      </c>
      <c r="I62" s="75"/>
      <c r="J62" s="75"/>
      <c r="K62" s="75"/>
      <c r="L62" s="75"/>
      <c r="M62" s="75"/>
      <c r="N62" s="75"/>
      <c r="O62" s="75"/>
      <c r="P62" s="75"/>
      <c r="Q62" s="75"/>
      <c r="R62" s="75"/>
      <c r="S62" s="141">
        <f t="shared" si="0"/>
        <v>0</v>
      </c>
    </row>
    <row r="63" spans="1:19" ht="21" x14ac:dyDescent="0.25">
      <c r="A63" s="73" t="s">
        <v>354</v>
      </c>
      <c r="B63" s="73" t="s">
        <v>221</v>
      </c>
      <c r="C63" s="73" t="s">
        <v>221</v>
      </c>
      <c r="D63" s="73" t="s">
        <v>297</v>
      </c>
      <c r="E63" s="73" t="s">
        <v>370</v>
      </c>
      <c r="F63" s="74" t="s">
        <v>230</v>
      </c>
      <c r="G63" s="74" t="s">
        <v>245</v>
      </c>
      <c r="H63" s="74" t="s">
        <v>232</v>
      </c>
      <c r="I63" s="75"/>
      <c r="J63" s="75"/>
      <c r="K63" s="75"/>
      <c r="L63" s="75"/>
      <c r="M63" s="75"/>
      <c r="N63" s="75"/>
      <c r="O63" s="75"/>
      <c r="P63" s="75"/>
      <c r="Q63" s="75"/>
      <c r="R63" s="75"/>
      <c r="S63" s="141">
        <f t="shared" si="0"/>
        <v>0</v>
      </c>
    </row>
    <row r="64" spans="1:19" ht="21" x14ac:dyDescent="0.25">
      <c r="A64" s="73" t="s">
        <v>354</v>
      </c>
      <c r="B64" s="73" t="s">
        <v>221</v>
      </c>
      <c r="C64" s="73" t="s">
        <v>221</v>
      </c>
      <c r="D64" s="73" t="s">
        <v>298</v>
      </c>
      <c r="E64" s="73" t="s">
        <v>371</v>
      </c>
      <c r="F64" s="74" t="s">
        <v>230</v>
      </c>
      <c r="G64" s="74" t="s">
        <v>245</v>
      </c>
      <c r="H64" s="74" t="s">
        <v>232</v>
      </c>
      <c r="I64" s="75"/>
      <c r="J64" s="75"/>
      <c r="K64" s="75"/>
      <c r="L64" s="75"/>
      <c r="M64" s="75"/>
      <c r="N64" s="75"/>
      <c r="O64" s="75"/>
      <c r="P64" s="75"/>
      <c r="Q64" s="75"/>
      <c r="R64" s="75"/>
      <c r="S64" s="141">
        <f t="shared" si="0"/>
        <v>0</v>
      </c>
    </row>
    <row r="65" spans="1:19" ht="52.5" x14ac:dyDescent="0.25">
      <c r="A65" s="73" t="s">
        <v>354</v>
      </c>
      <c r="B65" s="73" t="s">
        <v>221</v>
      </c>
      <c r="C65" s="73" t="s">
        <v>221</v>
      </c>
      <c r="D65" s="73" t="s">
        <v>299</v>
      </c>
      <c r="E65" s="73" t="s">
        <v>366</v>
      </c>
      <c r="F65" s="74" t="s">
        <v>1051</v>
      </c>
      <c r="G65" s="74" t="s">
        <v>300</v>
      </c>
      <c r="H65" s="74" t="s">
        <v>301</v>
      </c>
      <c r="I65" s="75"/>
      <c r="J65" s="75"/>
      <c r="K65" s="75"/>
      <c r="L65" s="75"/>
      <c r="M65" s="75"/>
      <c r="N65" s="75"/>
      <c r="O65" s="75"/>
      <c r="P65" s="75"/>
      <c r="Q65" s="75"/>
      <c r="R65" s="75"/>
      <c r="S65" s="141">
        <f t="shared" si="0"/>
        <v>0</v>
      </c>
    </row>
    <row r="66" spans="1:19" ht="52.5" x14ac:dyDescent="0.25">
      <c r="A66" s="73" t="s">
        <v>354</v>
      </c>
      <c r="B66" s="73" t="s">
        <v>221</v>
      </c>
      <c r="C66" s="73" t="s">
        <v>222</v>
      </c>
      <c r="D66" s="73" t="s">
        <v>302</v>
      </c>
      <c r="E66" s="73" t="s">
        <v>362</v>
      </c>
      <c r="F66" s="74" t="s">
        <v>1051</v>
      </c>
      <c r="G66" s="74" t="s">
        <v>225</v>
      </c>
      <c r="H66" s="74" t="s">
        <v>226</v>
      </c>
      <c r="I66" s="75"/>
      <c r="J66" s="75"/>
      <c r="K66" s="75"/>
      <c r="L66" s="75"/>
      <c r="M66" s="75"/>
      <c r="N66" s="75"/>
      <c r="O66" s="75"/>
      <c r="P66" s="75"/>
      <c r="Q66" s="75"/>
      <c r="R66" s="75"/>
      <c r="S66" s="141">
        <f t="shared" si="0"/>
        <v>0</v>
      </c>
    </row>
    <row r="67" spans="1:19" ht="52.5" x14ac:dyDescent="0.25">
      <c r="A67" s="73" t="s">
        <v>354</v>
      </c>
      <c r="B67" s="73" t="s">
        <v>221</v>
      </c>
      <c r="C67" s="73" t="s">
        <v>222</v>
      </c>
      <c r="D67" s="73" t="s">
        <v>303</v>
      </c>
      <c r="E67" s="73" t="s">
        <v>362</v>
      </c>
      <c r="F67" s="74" t="s">
        <v>1051</v>
      </c>
      <c r="G67" s="74" t="s">
        <v>225</v>
      </c>
      <c r="H67" s="74" t="s">
        <v>226</v>
      </c>
      <c r="I67" s="75"/>
      <c r="J67" s="75"/>
      <c r="K67" s="75"/>
      <c r="L67" s="75"/>
      <c r="M67" s="75"/>
      <c r="N67" s="75"/>
      <c r="O67" s="75"/>
      <c r="P67" s="75"/>
      <c r="Q67" s="75"/>
      <c r="R67" s="75"/>
      <c r="S67" s="141">
        <f t="shared" ref="S67:S129" si="1">Q67+R67</f>
        <v>0</v>
      </c>
    </row>
    <row r="68" spans="1:19" ht="52.5" x14ac:dyDescent="0.25">
      <c r="A68" s="73" t="s">
        <v>354</v>
      </c>
      <c r="B68" s="73" t="s">
        <v>221</v>
      </c>
      <c r="C68" s="73" t="s">
        <v>222</v>
      </c>
      <c r="D68" s="73" t="s">
        <v>304</v>
      </c>
      <c r="E68" s="73" t="s">
        <v>362</v>
      </c>
      <c r="F68" s="74" t="s">
        <v>1051</v>
      </c>
      <c r="G68" s="74" t="s">
        <v>225</v>
      </c>
      <c r="H68" s="74" t="s">
        <v>226</v>
      </c>
      <c r="I68" s="75"/>
      <c r="J68" s="75"/>
      <c r="K68" s="75"/>
      <c r="L68" s="75"/>
      <c r="M68" s="75"/>
      <c r="N68" s="75"/>
      <c r="O68" s="75"/>
      <c r="P68" s="75"/>
      <c r="Q68" s="75"/>
      <c r="R68" s="75"/>
      <c r="S68" s="141">
        <f t="shared" si="1"/>
        <v>0</v>
      </c>
    </row>
    <row r="69" spans="1:19" ht="52.5" x14ac:dyDescent="0.25">
      <c r="A69" s="73" t="s">
        <v>354</v>
      </c>
      <c r="B69" s="73" t="s">
        <v>221</v>
      </c>
      <c r="C69" s="73" t="s">
        <v>222</v>
      </c>
      <c r="D69" s="73" t="s">
        <v>305</v>
      </c>
      <c r="E69" s="73" t="s">
        <v>362</v>
      </c>
      <c r="F69" s="74" t="s">
        <v>1051</v>
      </c>
      <c r="G69" s="74" t="s">
        <v>225</v>
      </c>
      <c r="H69" s="74" t="s">
        <v>226</v>
      </c>
      <c r="I69" s="75"/>
      <c r="J69" s="75"/>
      <c r="K69" s="75"/>
      <c r="L69" s="75"/>
      <c r="M69" s="75"/>
      <c r="N69" s="75"/>
      <c r="O69" s="75"/>
      <c r="P69" s="75"/>
      <c r="Q69" s="75"/>
      <c r="R69" s="75"/>
      <c r="S69" s="141">
        <f t="shared" si="1"/>
        <v>0</v>
      </c>
    </row>
    <row r="70" spans="1:19" ht="52.5" x14ac:dyDescent="0.25">
      <c r="A70" s="73" t="s">
        <v>354</v>
      </c>
      <c r="B70" s="73" t="s">
        <v>221</v>
      </c>
      <c r="C70" s="73" t="s">
        <v>222</v>
      </c>
      <c r="D70" s="73" t="s">
        <v>306</v>
      </c>
      <c r="E70" s="73" t="s">
        <v>362</v>
      </c>
      <c r="F70" s="74" t="s">
        <v>1051</v>
      </c>
      <c r="G70" s="74" t="s">
        <v>225</v>
      </c>
      <c r="H70" s="74" t="s">
        <v>226</v>
      </c>
      <c r="I70" s="75"/>
      <c r="J70" s="75"/>
      <c r="K70" s="75"/>
      <c r="L70" s="75"/>
      <c r="M70" s="75"/>
      <c r="N70" s="75"/>
      <c r="O70" s="75"/>
      <c r="P70" s="75"/>
      <c r="Q70" s="75"/>
      <c r="R70" s="75"/>
      <c r="S70" s="141">
        <f t="shared" si="1"/>
        <v>0</v>
      </c>
    </row>
    <row r="71" spans="1:19" ht="52.5" x14ac:dyDescent="0.25">
      <c r="A71" s="73" t="s">
        <v>354</v>
      </c>
      <c r="B71" s="73" t="s">
        <v>221</v>
      </c>
      <c r="C71" s="73" t="s">
        <v>222</v>
      </c>
      <c r="D71" s="73" t="s">
        <v>307</v>
      </c>
      <c r="E71" s="73" t="s">
        <v>362</v>
      </c>
      <c r="F71" s="74" t="s">
        <v>1051</v>
      </c>
      <c r="G71" s="74" t="s">
        <v>225</v>
      </c>
      <c r="H71" s="74" t="s">
        <v>226</v>
      </c>
      <c r="I71" s="75"/>
      <c r="J71" s="75"/>
      <c r="K71" s="75"/>
      <c r="L71" s="75"/>
      <c r="M71" s="75"/>
      <c r="N71" s="75"/>
      <c r="O71" s="75"/>
      <c r="P71" s="75"/>
      <c r="Q71" s="75"/>
      <c r="R71" s="75"/>
      <c r="S71" s="141">
        <f t="shared" si="1"/>
        <v>0</v>
      </c>
    </row>
    <row r="72" spans="1:19" ht="52.5" x14ac:dyDescent="0.25">
      <c r="A72" s="73" t="s">
        <v>354</v>
      </c>
      <c r="B72" s="73" t="s">
        <v>221</v>
      </c>
      <c r="C72" s="73" t="s">
        <v>222</v>
      </c>
      <c r="D72" s="73" t="s">
        <v>308</v>
      </c>
      <c r="E72" s="73" t="s">
        <v>362</v>
      </c>
      <c r="F72" s="74" t="s">
        <v>1051</v>
      </c>
      <c r="G72" s="74" t="s">
        <v>225</v>
      </c>
      <c r="H72" s="74" t="s">
        <v>226</v>
      </c>
      <c r="I72" s="75"/>
      <c r="J72" s="75"/>
      <c r="K72" s="75"/>
      <c r="L72" s="75"/>
      <c r="M72" s="75"/>
      <c r="N72" s="75"/>
      <c r="O72" s="75"/>
      <c r="P72" s="75"/>
      <c r="Q72" s="75"/>
      <c r="R72" s="75"/>
      <c r="S72" s="141">
        <f t="shared" si="1"/>
        <v>0</v>
      </c>
    </row>
    <row r="73" spans="1:19" ht="52.5" x14ac:dyDescent="0.25">
      <c r="A73" s="73" t="s">
        <v>354</v>
      </c>
      <c r="B73" s="73" t="s">
        <v>221</v>
      </c>
      <c r="C73" s="73" t="s">
        <v>222</v>
      </c>
      <c r="D73" s="73" t="s">
        <v>309</v>
      </c>
      <c r="E73" s="73" t="s">
        <v>362</v>
      </c>
      <c r="F73" s="74" t="s">
        <v>1051</v>
      </c>
      <c r="G73" s="74" t="s">
        <v>225</v>
      </c>
      <c r="H73" s="74" t="s">
        <v>226</v>
      </c>
      <c r="I73" s="75"/>
      <c r="J73" s="75"/>
      <c r="K73" s="75"/>
      <c r="L73" s="75"/>
      <c r="M73" s="75"/>
      <c r="N73" s="75"/>
      <c r="O73" s="75"/>
      <c r="P73" s="75"/>
      <c r="Q73" s="75"/>
      <c r="R73" s="75"/>
      <c r="S73" s="141">
        <f t="shared" si="1"/>
        <v>0</v>
      </c>
    </row>
    <row r="74" spans="1:19" ht="52.5" x14ac:dyDescent="0.25">
      <c r="A74" s="73" t="s">
        <v>354</v>
      </c>
      <c r="B74" s="73" t="s">
        <v>221</v>
      </c>
      <c r="C74" s="73" t="s">
        <v>222</v>
      </c>
      <c r="D74" s="73" t="s">
        <v>310</v>
      </c>
      <c r="E74" s="73" t="s">
        <v>362</v>
      </c>
      <c r="F74" s="74" t="s">
        <v>1051</v>
      </c>
      <c r="G74" s="74" t="s">
        <v>225</v>
      </c>
      <c r="H74" s="74" t="s">
        <v>226</v>
      </c>
      <c r="I74" s="75"/>
      <c r="J74" s="75"/>
      <c r="K74" s="75"/>
      <c r="L74" s="75"/>
      <c r="M74" s="75"/>
      <c r="N74" s="75"/>
      <c r="O74" s="75"/>
      <c r="P74" s="75"/>
      <c r="Q74" s="75"/>
      <c r="R74" s="75"/>
      <c r="S74" s="141">
        <f t="shared" si="1"/>
        <v>0</v>
      </c>
    </row>
    <row r="75" spans="1:19" ht="52.5" x14ac:dyDescent="0.25">
      <c r="A75" s="73" t="s">
        <v>354</v>
      </c>
      <c r="B75" s="73" t="s">
        <v>221</v>
      </c>
      <c r="C75" s="73" t="s">
        <v>222</v>
      </c>
      <c r="D75" s="73" t="s">
        <v>311</v>
      </c>
      <c r="E75" s="73" t="s">
        <v>362</v>
      </c>
      <c r="F75" s="74" t="s">
        <v>1051</v>
      </c>
      <c r="G75" s="74" t="s">
        <v>225</v>
      </c>
      <c r="H75" s="74" t="s">
        <v>226</v>
      </c>
      <c r="I75" s="75"/>
      <c r="J75" s="75"/>
      <c r="K75" s="75"/>
      <c r="L75" s="75"/>
      <c r="M75" s="75"/>
      <c r="N75" s="75"/>
      <c r="O75" s="75"/>
      <c r="P75" s="75"/>
      <c r="Q75" s="75"/>
      <c r="R75" s="75"/>
      <c r="S75" s="141">
        <f t="shared" si="1"/>
        <v>0</v>
      </c>
    </row>
    <row r="76" spans="1:19" ht="52.5" x14ac:dyDescent="0.25">
      <c r="A76" s="73" t="s">
        <v>354</v>
      </c>
      <c r="B76" s="73" t="s">
        <v>221</v>
      </c>
      <c r="C76" s="73" t="s">
        <v>222</v>
      </c>
      <c r="D76" s="73" t="s">
        <v>312</v>
      </c>
      <c r="E76" s="73" t="s">
        <v>362</v>
      </c>
      <c r="F76" s="74" t="s">
        <v>1051</v>
      </c>
      <c r="G76" s="74" t="s">
        <v>225</v>
      </c>
      <c r="H76" s="74" t="s">
        <v>226</v>
      </c>
      <c r="I76" s="75"/>
      <c r="J76" s="75"/>
      <c r="K76" s="75"/>
      <c r="L76" s="75"/>
      <c r="M76" s="75"/>
      <c r="N76" s="75"/>
      <c r="O76" s="75"/>
      <c r="P76" s="75"/>
      <c r="Q76" s="75"/>
      <c r="R76" s="75"/>
      <c r="S76" s="141">
        <f t="shared" si="1"/>
        <v>0</v>
      </c>
    </row>
    <row r="77" spans="1:19" ht="21" x14ac:dyDescent="0.25">
      <c r="A77" s="73" t="s">
        <v>354</v>
      </c>
      <c r="B77" s="73" t="s">
        <v>313</v>
      </c>
      <c r="C77" s="73" t="s">
        <v>313</v>
      </c>
      <c r="D77" s="73" t="s">
        <v>314</v>
      </c>
      <c r="E77" s="73" t="s">
        <v>313</v>
      </c>
      <c r="F77" s="74" t="s">
        <v>224</v>
      </c>
      <c r="G77" s="74" t="s">
        <v>315</v>
      </c>
      <c r="H77" s="74" t="s">
        <v>232</v>
      </c>
      <c r="I77" s="75"/>
      <c r="J77" s="75"/>
      <c r="K77" s="75"/>
      <c r="L77" s="75"/>
      <c r="M77" s="75"/>
      <c r="N77" s="75"/>
      <c r="O77" s="75"/>
      <c r="P77" s="75"/>
      <c r="Q77" s="75"/>
      <c r="R77" s="75"/>
      <c r="S77" s="141">
        <f t="shared" si="1"/>
        <v>0</v>
      </c>
    </row>
    <row r="78" spans="1:19" ht="31.5" x14ac:dyDescent="0.25">
      <c r="A78" s="73" t="s">
        <v>354</v>
      </c>
      <c r="B78" s="73" t="s">
        <v>316</v>
      </c>
      <c r="C78" s="73" t="s">
        <v>316</v>
      </c>
      <c r="D78" s="73" t="s">
        <v>317</v>
      </c>
      <c r="E78" s="73" t="s">
        <v>318</v>
      </c>
      <c r="F78" s="74" t="s">
        <v>224</v>
      </c>
      <c r="G78" s="74" t="s">
        <v>987</v>
      </c>
      <c r="H78" s="74" t="s">
        <v>319</v>
      </c>
      <c r="I78" s="75"/>
      <c r="J78" s="75"/>
      <c r="K78" s="75"/>
      <c r="L78" s="75"/>
      <c r="M78" s="75"/>
      <c r="N78" s="75"/>
      <c r="O78" s="75"/>
      <c r="P78" s="75"/>
      <c r="Q78" s="75"/>
      <c r="R78" s="75"/>
      <c r="S78" s="141">
        <f t="shared" si="1"/>
        <v>0</v>
      </c>
    </row>
    <row r="79" spans="1:19" ht="31.5" x14ac:dyDescent="0.25">
      <c r="A79" s="73" t="s">
        <v>354</v>
      </c>
      <c r="B79" s="73" t="s">
        <v>316</v>
      </c>
      <c r="C79" s="73" t="s">
        <v>316</v>
      </c>
      <c r="D79" s="73" t="s">
        <v>317</v>
      </c>
      <c r="E79" s="73" t="s">
        <v>318</v>
      </c>
      <c r="F79" s="74" t="s">
        <v>224</v>
      </c>
      <c r="G79" s="74" t="s">
        <v>987</v>
      </c>
      <c r="H79" s="74" t="s">
        <v>319</v>
      </c>
      <c r="I79" s="75"/>
      <c r="J79" s="75"/>
      <c r="K79" s="75"/>
      <c r="L79" s="75"/>
      <c r="M79" s="75"/>
      <c r="N79" s="75"/>
      <c r="O79" s="75"/>
      <c r="P79" s="75"/>
      <c r="Q79" s="75"/>
      <c r="R79" s="75"/>
      <c r="S79" s="141">
        <f t="shared" si="1"/>
        <v>0</v>
      </c>
    </row>
    <row r="80" spans="1:19" ht="21" x14ac:dyDescent="0.25">
      <c r="A80" s="73" t="s">
        <v>354</v>
      </c>
      <c r="B80" s="73" t="s">
        <v>221</v>
      </c>
      <c r="C80" s="73" t="s">
        <v>221</v>
      </c>
      <c r="D80" s="73" t="s">
        <v>320</v>
      </c>
      <c r="E80" s="73" t="s">
        <v>373</v>
      </c>
      <c r="F80" s="74" t="s">
        <v>230</v>
      </c>
      <c r="G80" s="74" t="s">
        <v>247</v>
      </c>
      <c r="H80" s="74" t="s">
        <v>232</v>
      </c>
      <c r="I80" s="75"/>
      <c r="J80" s="75"/>
      <c r="K80" s="75"/>
      <c r="L80" s="75"/>
      <c r="M80" s="75"/>
      <c r="N80" s="75"/>
      <c r="O80" s="75"/>
      <c r="P80" s="75"/>
      <c r="Q80" s="75"/>
      <c r="R80" s="75"/>
      <c r="S80" s="141">
        <f t="shared" si="1"/>
        <v>0</v>
      </c>
    </row>
    <row r="81" spans="1:19" ht="42" x14ac:dyDescent="0.25">
      <c r="A81" s="73" t="s">
        <v>354</v>
      </c>
      <c r="B81" s="73" t="s">
        <v>221</v>
      </c>
      <c r="C81" s="73" t="s">
        <v>321</v>
      </c>
      <c r="D81" s="73" t="s">
        <v>322</v>
      </c>
      <c r="E81" s="73" t="s">
        <v>361</v>
      </c>
      <c r="F81" s="74" t="s">
        <v>230</v>
      </c>
      <c r="G81" s="74" t="s">
        <v>225</v>
      </c>
      <c r="H81" s="74" t="s">
        <v>226</v>
      </c>
      <c r="I81" s="75"/>
      <c r="J81" s="75"/>
      <c r="K81" s="75"/>
      <c r="L81" s="75"/>
      <c r="M81" s="75"/>
      <c r="N81" s="75"/>
      <c r="O81" s="75"/>
      <c r="P81" s="75"/>
      <c r="Q81" s="75"/>
      <c r="R81" s="75"/>
      <c r="S81" s="141">
        <f t="shared" si="1"/>
        <v>0</v>
      </c>
    </row>
    <row r="82" spans="1:19" ht="42" x14ac:dyDescent="0.25">
      <c r="A82" s="73" t="s">
        <v>354</v>
      </c>
      <c r="B82" s="73" t="s">
        <v>221</v>
      </c>
      <c r="C82" s="73" t="s">
        <v>321</v>
      </c>
      <c r="D82" s="73" t="s">
        <v>323</v>
      </c>
      <c r="E82" s="73" t="s">
        <v>361</v>
      </c>
      <c r="F82" s="74" t="s">
        <v>230</v>
      </c>
      <c r="G82" s="74" t="s">
        <v>225</v>
      </c>
      <c r="H82" s="74" t="s">
        <v>226</v>
      </c>
      <c r="I82" s="75"/>
      <c r="J82" s="75"/>
      <c r="K82" s="75"/>
      <c r="L82" s="75"/>
      <c r="M82" s="75"/>
      <c r="N82" s="75"/>
      <c r="O82" s="75"/>
      <c r="P82" s="75"/>
      <c r="Q82" s="75"/>
      <c r="R82" s="75"/>
      <c r="S82" s="141">
        <f t="shared" si="1"/>
        <v>0</v>
      </c>
    </row>
    <row r="83" spans="1:19" ht="42" x14ac:dyDescent="0.25">
      <c r="A83" s="73" t="s">
        <v>354</v>
      </c>
      <c r="B83" s="73" t="s">
        <v>221</v>
      </c>
      <c r="C83" s="73" t="s">
        <v>321</v>
      </c>
      <c r="D83" s="73" t="s">
        <v>324</v>
      </c>
      <c r="E83" s="73" t="s">
        <v>361</v>
      </c>
      <c r="F83" s="74" t="s">
        <v>230</v>
      </c>
      <c r="G83" s="74" t="s">
        <v>225</v>
      </c>
      <c r="H83" s="74" t="s">
        <v>226</v>
      </c>
      <c r="I83" s="75"/>
      <c r="J83" s="75"/>
      <c r="K83" s="75"/>
      <c r="L83" s="75"/>
      <c r="M83" s="75"/>
      <c r="N83" s="75"/>
      <c r="O83" s="75"/>
      <c r="P83" s="75"/>
      <c r="Q83" s="75"/>
      <c r="R83" s="75"/>
      <c r="S83" s="141">
        <f t="shared" si="1"/>
        <v>0</v>
      </c>
    </row>
    <row r="84" spans="1:19" ht="42" x14ac:dyDescent="0.25">
      <c r="A84" s="73" t="s">
        <v>354</v>
      </c>
      <c r="B84" s="73" t="s">
        <v>221</v>
      </c>
      <c r="C84" s="73" t="s">
        <v>321</v>
      </c>
      <c r="D84" s="73" t="s">
        <v>325</v>
      </c>
      <c r="E84" s="73" t="s">
        <v>364</v>
      </c>
      <c r="F84" s="74" t="s">
        <v>230</v>
      </c>
      <c r="G84" s="74" t="s">
        <v>225</v>
      </c>
      <c r="H84" s="74" t="s">
        <v>226</v>
      </c>
      <c r="I84" s="75"/>
      <c r="J84" s="75"/>
      <c r="K84" s="75"/>
      <c r="L84" s="75"/>
      <c r="M84" s="75"/>
      <c r="N84" s="75"/>
      <c r="O84" s="75"/>
      <c r="P84" s="75"/>
      <c r="Q84" s="75"/>
      <c r="R84" s="75"/>
      <c r="S84" s="141">
        <f t="shared" si="1"/>
        <v>0</v>
      </c>
    </row>
    <row r="85" spans="1:19" ht="42" x14ac:dyDescent="0.25">
      <c r="A85" s="73" t="s">
        <v>354</v>
      </c>
      <c r="B85" s="73" t="s">
        <v>221</v>
      </c>
      <c r="C85" s="73" t="s">
        <v>321</v>
      </c>
      <c r="D85" s="73" t="s">
        <v>326</v>
      </c>
      <c r="E85" s="73" t="s">
        <v>361</v>
      </c>
      <c r="F85" s="74" t="s">
        <v>230</v>
      </c>
      <c r="G85" s="74" t="s">
        <v>225</v>
      </c>
      <c r="H85" s="74" t="s">
        <v>226</v>
      </c>
      <c r="I85" s="75"/>
      <c r="J85" s="75"/>
      <c r="K85" s="75"/>
      <c r="L85" s="75"/>
      <c r="M85" s="75"/>
      <c r="N85" s="75"/>
      <c r="O85" s="75"/>
      <c r="P85" s="75"/>
      <c r="Q85" s="75"/>
      <c r="R85" s="75"/>
      <c r="S85" s="141">
        <f t="shared" si="1"/>
        <v>0</v>
      </c>
    </row>
    <row r="86" spans="1:19" ht="42" x14ac:dyDescent="0.25">
      <c r="A86" s="73" t="s">
        <v>354</v>
      </c>
      <c r="B86" s="73" t="s">
        <v>221</v>
      </c>
      <c r="C86" s="73" t="s">
        <v>321</v>
      </c>
      <c r="D86" s="73" t="s">
        <v>327</v>
      </c>
      <c r="E86" s="73" t="s">
        <v>361</v>
      </c>
      <c r="F86" s="74" t="s">
        <v>230</v>
      </c>
      <c r="G86" s="74" t="s">
        <v>225</v>
      </c>
      <c r="H86" s="74" t="s">
        <v>226</v>
      </c>
      <c r="I86" s="75"/>
      <c r="J86" s="75"/>
      <c r="K86" s="75"/>
      <c r="L86" s="75"/>
      <c r="M86" s="75"/>
      <c r="N86" s="75"/>
      <c r="O86" s="75"/>
      <c r="P86" s="75"/>
      <c r="Q86" s="75"/>
      <c r="R86" s="75"/>
      <c r="S86" s="141">
        <f t="shared" si="1"/>
        <v>0</v>
      </c>
    </row>
    <row r="87" spans="1:19" ht="42" x14ac:dyDescent="0.25">
      <c r="A87" s="73" t="s">
        <v>354</v>
      </c>
      <c r="B87" s="73" t="s">
        <v>221</v>
      </c>
      <c r="C87" s="73" t="s">
        <v>321</v>
      </c>
      <c r="D87" s="73" t="s">
        <v>328</v>
      </c>
      <c r="E87" s="73" t="s">
        <v>364</v>
      </c>
      <c r="F87" s="74" t="s">
        <v>230</v>
      </c>
      <c r="G87" s="74" t="s">
        <v>225</v>
      </c>
      <c r="H87" s="74" t="s">
        <v>226</v>
      </c>
      <c r="I87" s="75"/>
      <c r="J87" s="75"/>
      <c r="K87" s="75"/>
      <c r="L87" s="75"/>
      <c r="M87" s="75"/>
      <c r="N87" s="75"/>
      <c r="O87" s="75"/>
      <c r="P87" s="75"/>
      <c r="Q87" s="75"/>
      <c r="R87" s="75"/>
      <c r="S87" s="141">
        <f t="shared" si="1"/>
        <v>0</v>
      </c>
    </row>
    <row r="88" spans="1:19" ht="42" x14ac:dyDescent="0.25">
      <c r="A88" s="73" t="s">
        <v>354</v>
      </c>
      <c r="B88" s="73" t="s">
        <v>221</v>
      </c>
      <c r="C88" s="73" t="s">
        <v>321</v>
      </c>
      <c r="D88" s="73" t="s">
        <v>329</v>
      </c>
      <c r="E88" s="73" t="s">
        <v>361</v>
      </c>
      <c r="F88" s="74" t="s">
        <v>230</v>
      </c>
      <c r="G88" s="74" t="s">
        <v>225</v>
      </c>
      <c r="H88" s="74" t="s">
        <v>226</v>
      </c>
      <c r="I88" s="75"/>
      <c r="J88" s="75"/>
      <c r="K88" s="75"/>
      <c r="L88" s="75"/>
      <c r="M88" s="75"/>
      <c r="N88" s="75"/>
      <c r="O88" s="75"/>
      <c r="P88" s="75"/>
      <c r="Q88" s="75"/>
      <c r="R88" s="75"/>
      <c r="S88" s="141">
        <f t="shared" si="1"/>
        <v>0</v>
      </c>
    </row>
    <row r="89" spans="1:19" ht="21" x14ac:dyDescent="0.25">
      <c r="A89" s="73" t="s">
        <v>354</v>
      </c>
      <c r="B89" s="73" t="s">
        <v>221</v>
      </c>
      <c r="C89" s="73" t="s">
        <v>221</v>
      </c>
      <c r="D89" s="73" t="s">
        <v>330</v>
      </c>
      <c r="E89" s="73" t="s">
        <v>373</v>
      </c>
      <c r="F89" s="74" t="s">
        <v>230</v>
      </c>
      <c r="G89" s="74" t="s">
        <v>247</v>
      </c>
      <c r="H89" s="74" t="s">
        <v>232</v>
      </c>
      <c r="I89" s="75"/>
      <c r="J89" s="75"/>
      <c r="K89" s="75"/>
      <c r="L89" s="75"/>
      <c r="M89" s="75"/>
      <c r="N89" s="75"/>
      <c r="O89" s="75"/>
      <c r="P89" s="75"/>
      <c r="Q89" s="75"/>
      <c r="R89" s="75"/>
      <c r="S89" s="141">
        <f t="shared" si="1"/>
        <v>0</v>
      </c>
    </row>
    <row r="90" spans="1:19" ht="42" x14ac:dyDescent="0.25">
      <c r="A90" s="73" t="s">
        <v>354</v>
      </c>
      <c r="B90" s="73" t="s">
        <v>221</v>
      </c>
      <c r="C90" s="73" t="s">
        <v>321</v>
      </c>
      <c r="D90" s="73" t="s">
        <v>331</v>
      </c>
      <c r="E90" s="73" t="s">
        <v>361</v>
      </c>
      <c r="F90" s="74" t="s">
        <v>230</v>
      </c>
      <c r="G90" s="74" t="s">
        <v>225</v>
      </c>
      <c r="H90" s="74" t="s">
        <v>226</v>
      </c>
      <c r="I90" s="75"/>
      <c r="J90" s="75"/>
      <c r="K90" s="75"/>
      <c r="L90" s="75"/>
      <c r="M90" s="75"/>
      <c r="N90" s="75"/>
      <c r="O90" s="75"/>
      <c r="P90" s="75"/>
      <c r="Q90" s="75"/>
      <c r="R90" s="75"/>
      <c r="S90" s="141">
        <f t="shared" si="1"/>
        <v>0</v>
      </c>
    </row>
    <row r="91" spans="1:19" ht="42" x14ac:dyDescent="0.25">
      <c r="A91" s="73" t="s">
        <v>354</v>
      </c>
      <c r="B91" s="73" t="s">
        <v>221</v>
      </c>
      <c r="C91" s="73" t="s">
        <v>321</v>
      </c>
      <c r="D91" s="73" t="s">
        <v>332</v>
      </c>
      <c r="E91" s="73" t="s">
        <v>361</v>
      </c>
      <c r="F91" s="74" t="s">
        <v>230</v>
      </c>
      <c r="G91" s="74" t="s">
        <v>225</v>
      </c>
      <c r="H91" s="74" t="s">
        <v>226</v>
      </c>
      <c r="I91" s="75"/>
      <c r="J91" s="75"/>
      <c r="K91" s="75"/>
      <c r="L91" s="75"/>
      <c r="M91" s="75"/>
      <c r="N91" s="75"/>
      <c r="O91" s="75"/>
      <c r="P91" s="75"/>
      <c r="Q91" s="75"/>
      <c r="R91" s="75"/>
      <c r="S91" s="141">
        <f t="shared" si="1"/>
        <v>0</v>
      </c>
    </row>
    <row r="92" spans="1:19" ht="42" x14ac:dyDescent="0.25">
      <c r="A92" s="73" t="s">
        <v>354</v>
      </c>
      <c r="B92" s="73" t="s">
        <v>221</v>
      </c>
      <c r="C92" s="73" t="s">
        <v>321</v>
      </c>
      <c r="D92" s="73" t="s">
        <v>333</v>
      </c>
      <c r="E92" s="73" t="s">
        <v>361</v>
      </c>
      <c r="F92" s="74" t="s">
        <v>230</v>
      </c>
      <c r="G92" s="74" t="s">
        <v>225</v>
      </c>
      <c r="H92" s="74" t="s">
        <v>226</v>
      </c>
      <c r="I92" s="75"/>
      <c r="J92" s="75"/>
      <c r="K92" s="75"/>
      <c r="L92" s="75"/>
      <c r="M92" s="75"/>
      <c r="N92" s="75"/>
      <c r="O92" s="75"/>
      <c r="P92" s="75"/>
      <c r="Q92" s="75"/>
      <c r="R92" s="75"/>
      <c r="S92" s="141">
        <f t="shared" si="1"/>
        <v>0</v>
      </c>
    </row>
    <row r="93" spans="1:19" ht="42" x14ac:dyDescent="0.25">
      <c r="A93" s="73" t="s">
        <v>354</v>
      </c>
      <c r="B93" s="73" t="s">
        <v>221</v>
      </c>
      <c r="C93" s="73" t="s">
        <v>321</v>
      </c>
      <c r="D93" s="73" t="s">
        <v>334</v>
      </c>
      <c r="E93" s="73" t="s">
        <v>361</v>
      </c>
      <c r="F93" s="74" t="s">
        <v>230</v>
      </c>
      <c r="G93" s="74" t="s">
        <v>225</v>
      </c>
      <c r="H93" s="74" t="s">
        <v>226</v>
      </c>
      <c r="I93" s="75"/>
      <c r="J93" s="75"/>
      <c r="K93" s="75"/>
      <c r="L93" s="75"/>
      <c r="M93" s="75"/>
      <c r="N93" s="75"/>
      <c r="O93" s="75"/>
      <c r="P93" s="75"/>
      <c r="Q93" s="75"/>
      <c r="R93" s="75"/>
      <c r="S93" s="141">
        <f t="shared" si="1"/>
        <v>0</v>
      </c>
    </row>
    <row r="94" spans="1:19" ht="42" x14ac:dyDescent="0.25">
      <c r="A94" s="73" t="s">
        <v>354</v>
      </c>
      <c r="B94" s="73" t="s">
        <v>221</v>
      </c>
      <c r="C94" s="73" t="s">
        <v>321</v>
      </c>
      <c r="D94" s="73" t="s">
        <v>335</v>
      </c>
      <c r="E94" s="73" t="s">
        <v>361</v>
      </c>
      <c r="F94" s="74" t="s">
        <v>230</v>
      </c>
      <c r="G94" s="74" t="s">
        <v>225</v>
      </c>
      <c r="H94" s="74" t="s">
        <v>226</v>
      </c>
      <c r="I94" s="75"/>
      <c r="J94" s="75"/>
      <c r="K94" s="75"/>
      <c r="L94" s="75"/>
      <c r="M94" s="75"/>
      <c r="N94" s="75"/>
      <c r="O94" s="75"/>
      <c r="P94" s="75"/>
      <c r="Q94" s="75"/>
      <c r="R94" s="75"/>
      <c r="S94" s="141">
        <f t="shared" si="1"/>
        <v>0</v>
      </c>
    </row>
    <row r="95" spans="1:19" ht="42" x14ac:dyDescent="0.25">
      <c r="A95" s="73" t="s">
        <v>354</v>
      </c>
      <c r="B95" s="73" t="s">
        <v>221</v>
      </c>
      <c r="C95" s="73" t="s">
        <v>321</v>
      </c>
      <c r="D95" s="73" t="s">
        <v>336</v>
      </c>
      <c r="E95" s="73" t="s">
        <v>361</v>
      </c>
      <c r="F95" s="74" t="s">
        <v>230</v>
      </c>
      <c r="G95" s="74" t="s">
        <v>225</v>
      </c>
      <c r="H95" s="74" t="s">
        <v>226</v>
      </c>
      <c r="I95" s="75"/>
      <c r="J95" s="75"/>
      <c r="K95" s="75"/>
      <c r="L95" s="75"/>
      <c r="M95" s="75"/>
      <c r="N95" s="75"/>
      <c r="O95" s="75"/>
      <c r="P95" s="75"/>
      <c r="Q95" s="75"/>
      <c r="R95" s="75"/>
      <c r="S95" s="141">
        <f t="shared" si="1"/>
        <v>0</v>
      </c>
    </row>
    <row r="96" spans="1:19" ht="42" x14ac:dyDescent="0.25">
      <c r="A96" s="73" t="s">
        <v>354</v>
      </c>
      <c r="B96" s="73" t="s">
        <v>221</v>
      </c>
      <c r="C96" s="73" t="s">
        <v>321</v>
      </c>
      <c r="D96" s="73" t="s">
        <v>337</v>
      </c>
      <c r="E96" s="73" t="s">
        <v>361</v>
      </c>
      <c r="F96" s="74" t="s">
        <v>230</v>
      </c>
      <c r="G96" s="74" t="s">
        <v>225</v>
      </c>
      <c r="H96" s="74" t="s">
        <v>226</v>
      </c>
      <c r="I96" s="75"/>
      <c r="J96" s="75"/>
      <c r="K96" s="75"/>
      <c r="L96" s="75"/>
      <c r="M96" s="75"/>
      <c r="N96" s="75"/>
      <c r="O96" s="75"/>
      <c r="P96" s="75"/>
      <c r="Q96" s="75"/>
      <c r="R96" s="75"/>
      <c r="S96" s="141">
        <f t="shared" si="1"/>
        <v>0</v>
      </c>
    </row>
    <row r="97" spans="1:19" ht="42" x14ac:dyDescent="0.25">
      <c r="A97" s="73" t="s">
        <v>354</v>
      </c>
      <c r="B97" s="73" t="s">
        <v>221</v>
      </c>
      <c r="C97" s="73" t="s">
        <v>321</v>
      </c>
      <c r="D97" s="73" t="s">
        <v>338</v>
      </c>
      <c r="E97" s="73" t="s">
        <v>361</v>
      </c>
      <c r="F97" s="74" t="s">
        <v>230</v>
      </c>
      <c r="G97" s="74" t="s">
        <v>225</v>
      </c>
      <c r="H97" s="74" t="s">
        <v>226</v>
      </c>
      <c r="I97" s="75"/>
      <c r="J97" s="75"/>
      <c r="K97" s="75"/>
      <c r="L97" s="75"/>
      <c r="M97" s="75"/>
      <c r="N97" s="75"/>
      <c r="O97" s="75"/>
      <c r="P97" s="75"/>
      <c r="Q97" s="75"/>
      <c r="R97" s="75"/>
      <c r="S97" s="141">
        <f t="shared" si="1"/>
        <v>0</v>
      </c>
    </row>
    <row r="98" spans="1:19" ht="42" x14ac:dyDescent="0.25">
      <c r="A98" s="73" t="s">
        <v>354</v>
      </c>
      <c r="B98" s="73" t="s">
        <v>221</v>
      </c>
      <c r="C98" s="73" t="s">
        <v>321</v>
      </c>
      <c r="D98" s="73" t="s">
        <v>339</v>
      </c>
      <c r="E98" s="73" t="s">
        <v>361</v>
      </c>
      <c r="F98" s="74" t="s">
        <v>230</v>
      </c>
      <c r="G98" s="74" t="s">
        <v>225</v>
      </c>
      <c r="H98" s="74" t="s">
        <v>226</v>
      </c>
      <c r="I98" s="75"/>
      <c r="J98" s="75"/>
      <c r="K98" s="75"/>
      <c r="L98" s="75"/>
      <c r="M98" s="75"/>
      <c r="N98" s="75"/>
      <c r="O98" s="75"/>
      <c r="P98" s="75"/>
      <c r="Q98" s="75"/>
      <c r="R98" s="75"/>
      <c r="S98" s="141">
        <f t="shared" si="1"/>
        <v>0</v>
      </c>
    </row>
    <row r="99" spans="1:19" ht="42" x14ac:dyDescent="0.25">
      <c r="A99" s="73" t="s">
        <v>354</v>
      </c>
      <c r="B99" s="73" t="s">
        <v>221</v>
      </c>
      <c r="C99" s="73" t="s">
        <v>321</v>
      </c>
      <c r="D99" s="73" t="s">
        <v>340</v>
      </c>
      <c r="E99" s="73" t="s">
        <v>361</v>
      </c>
      <c r="F99" s="74" t="s">
        <v>230</v>
      </c>
      <c r="G99" s="74" t="s">
        <v>225</v>
      </c>
      <c r="H99" s="74" t="s">
        <v>226</v>
      </c>
      <c r="I99" s="75"/>
      <c r="J99" s="75"/>
      <c r="K99" s="75"/>
      <c r="L99" s="75"/>
      <c r="M99" s="75"/>
      <c r="N99" s="75"/>
      <c r="O99" s="75"/>
      <c r="P99" s="75"/>
      <c r="Q99" s="75"/>
      <c r="R99" s="75"/>
      <c r="S99" s="141">
        <f t="shared" si="1"/>
        <v>0</v>
      </c>
    </row>
    <row r="100" spans="1:19" ht="42" x14ac:dyDescent="0.25">
      <c r="A100" s="73" t="s">
        <v>354</v>
      </c>
      <c r="B100" s="73" t="s">
        <v>221</v>
      </c>
      <c r="C100" s="73" t="s">
        <v>321</v>
      </c>
      <c r="D100" s="73" t="s">
        <v>341</v>
      </c>
      <c r="E100" s="73" t="s">
        <v>361</v>
      </c>
      <c r="F100" s="74" t="s">
        <v>230</v>
      </c>
      <c r="G100" s="74" t="s">
        <v>225</v>
      </c>
      <c r="H100" s="74" t="s">
        <v>226</v>
      </c>
      <c r="I100" s="75"/>
      <c r="J100" s="75"/>
      <c r="K100" s="75"/>
      <c r="L100" s="75"/>
      <c r="M100" s="75"/>
      <c r="N100" s="75"/>
      <c r="O100" s="75"/>
      <c r="P100" s="75"/>
      <c r="Q100" s="75"/>
      <c r="R100" s="75"/>
      <c r="S100" s="141">
        <f t="shared" si="1"/>
        <v>0</v>
      </c>
    </row>
    <row r="101" spans="1:19" ht="42" x14ac:dyDescent="0.25">
      <c r="A101" s="73" t="s">
        <v>354</v>
      </c>
      <c r="B101" s="73" t="s">
        <v>221</v>
      </c>
      <c r="C101" s="73" t="s">
        <v>321</v>
      </c>
      <c r="D101" s="73" t="s">
        <v>342</v>
      </c>
      <c r="E101" s="73" t="s">
        <v>361</v>
      </c>
      <c r="F101" s="74" t="s">
        <v>230</v>
      </c>
      <c r="G101" s="74" t="s">
        <v>225</v>
      </c>
      <c r="H101" s="74" t="s">
        <v>226</v>
      </c>
      <c r="I101" s="75"/>
      <c r="J101" s="75"/>
      <c r="K101" s="75"/>
      <c r="L101" s="75"/>
      <c r="M101" s="75"/>
      <c r="N101" s="75"/>
      <c r="O101" s="75"/>
      <c r="P101" s="75"/>
      <c r="Q101" s="75"/>
      <c r="R101" s="75"/>
      <c r="S101" s="141">
        <f t="shared" si="1"/>
        <v>0</v>
      </c>
    </row>
    <row r="102" spans="1:19" ht="21" x14ac:dyDescent="0.25">
      <c r="A102" s="73" t="s">
        <v>354</v>
      </c>
      <c r="B102" s="73" t="s">
        <v>221</v>
      </c>
      <c r="C102" s="73" t="s">
        <v>221</v>
      </c>
      <c r="D102" s="73" t="s">
        <v>343</v>
      </c>
      <c r="E102" s="73" t="s">
        <v>373</v>
      </c>
      <c r="F102" s="74" t="s">
        <v>230</v>
      </c>
      <c r="G102" s="74" t="s">
        <v>247</v>
      </c>
      <c r="H102" s="74" t="s">
        <v>232</v>
      </c>
      <c r="I102" s="75"/>
      <c r="J102" s="75"/>
      <c r="K102" s="75"/>
      <c r="L102" s="75"/>
      <c r="M102" s="75"/>
      <c r="N102" s="75"/>
      <c r="O102" s="75"/>
      <c r="P102" s="75"/>
      <c r="Q102" s="75"/>
      <c r="R102" s="75"/>
      <c r="S102" s="141">
        <f t="shared" si="1"/>
        <v>0</v>
      </c>
    </row>
    <row r="103" spans="1:19" ht="42" x14ac:dyDescent="0.25">
      <c r="A103" s="73" t="s">
        <v>354</v>
      </c>
      <c r="B103" s="73" t="s">
        <v>221</v>
      </c>
      <c r="C103" s="73" t="s">
        <v>221</v>
      </c>
      <c r="D103" s="73" t="s">
        <v>344</v>
      </c>
      <c r="E103" s="73" t="s">
        <v>361</v>
      </c>
      <c r="F103" s="74" t="s">
        <v>230</v>
      </c>
      <c r="G103" s="74" t="s">
        <v>300</v>
      </c>
      <c r="H103" s="74" t="s">
        <v>301</v>
      </c>
      <c r="I103" s="75"/>
      <c r="J103" s="75"/>
      <c r="K103" s="75"/>
      <c r="L103" s="75"/>
      <c r="M103" s="75"/>
      <c r="N103" s="75"/>
      <c r="O103" s="75"/>
      <c r="P103" s="75"/>
      <c r="Q103" s="75"/>
      <c r="R103" s="75"/>
      <c r="S103" s="141">
        <f t="shared" si="1"/>
        <v>0</v>
      </c>
    </row>
    <row r="104" spans="1:19" ht="42" x14ac:dyDescent="0.25">
      <c r="A104" s="73" t="s">
        <v>354</v>
      </c>
      <c r="B104" s="73" t="s">
        <v>221</v>
      </c>
      <c r="C104" s="73" t="s">
        <v>321</v>
      </c>
      <c r="D104" s="73" t="s">
        <v>345</v>
      </c>
      <c r="E104" s="73" t="s">
        <v>361</v>
      </c>
      <c r="F104" s="74" t="s">
        <v>230</v>
      </c>
      <c r="G104" s="74" t="s">
        <v>225</v>
      </c>
      <c r="H104" s="74" t="s">
        <v>226</v>
      </c>
      <c r="I104" s="75"/>
      <c r="J104" s="75"/>
      <c r="K104" s="75"/>
      <c r="L104" s="75"/>
      <c r="M104" s="75"/>
      <c r="N104" s="75"/>
      <c r="O104" s="75"/>
      <c r="P104" s="75"/>
      <c r="Q104" s="75"/>
      <c r="R104" s="75"/>
      <c r="S104" s="141">
        <f t="shared" si="1"/>
        <v>0</v>
      </c>
    </row>
    <row r="105" spans="1:19" ht="21" x14ac:dyDescent="0.25">
      <c r="A105" s="73" t="s">
        <v>354</v>
      </c>
      <c r="B105" s="73" t="s">
        <v>221</v>
      </c>
      <c r="C105" s="73" t="s">
        <v>221</v>
      </c>
      <c r="D105" s="73" t="s">
        <v>346</v>
      </c>
      <c r="E105" s="73" t="s">
        <v>373</v>
      </c>
      <c r="F105" s="74" t="s">
        <v>230</v>
      </c>
      <c r="G105" s="74" t="s">
        <v>247</v>
      </c>
      <c r="H105" s="74" t="s">
        <v>232</v>
      </c>
      <c r="I105" s="75"/>
      <c r="J105" s="75"/>
      <c r="K105" s="75"/>
      <c r="L105" s="75"/>
      <c r="M105" s="75"/>
      <c r="N105" s="75"/>
      <c r="O105" s="75"/>
      <c r="P105" s="75"/>
      <c r="Q105" s="75"/>
      <c r="R105" s="75"/>
      <c r="S105" s="141">
        <f t="shared" si="1"/>
        <v>0</v>
      </c>
    </row>
    <row r="106" spans="1:19" ht="42" x14ac:dyDescent="0.25">
      <c r="A106" s="73" t="s">
        <v>354</v>
      </c>
      <c r="B106" s="73" t="s">
        <v>221</v>
      </c>
      <c r="C106" s="73" t="s">
        <v>221</v>
      </c>
      <c r="D106" s="73" t="s">
        <v>347</v>
      </c>
      <c r="E106" s="73" t="s">
        <v>361</v>
      </c>
      <c r="F106" s="74" t="s">
        <v>230</v>
      </c>
      <c r="G106" s="74" t="s">
        <v>300</v>
      </c>
      <c r="H106" s="74" t="s">
        <v>301</v>
      </c>
      <c r="I106" s="75"/>
      <c r="J106" s="75"/>
      <c r="K106" s="75"/>
      <c r="L106" s="75"/>
      <c r="M106" s="75"/>
      <c r="N106" s="75"/>
      <c r="O106" s="75"/>
      <c r="P106" s="75"/>
      <c r="Q106" s="75"/>
      <c r="R106" s="75"/>
      <c r="S106" s="141">
        <f t="shared" si="1"/>
        <v>0</v>
      </c>
    </row>
    <row r="107" spans="1:19" ht="52.5" x14ac:dyDescent="0.25">
      <c r="A107" s="73" t="s">
        <v>503</v>
      </c>
      <c r="B107" s="79" t="s">
        <v>379</v>
      </c>
      <c r="C107" s="79" t="s">
        <v>380</v>
      </c>
      <c r="D107" s="79" t="s">
        <v>381</v>
      </c>
      <c r="E107" s="79" t="s">
        <v>382</v>
      </c>
      <c r="F107" s="74" t="s">
        <v>1051</v>
      </c>
      <c r="G107" s="68" t="s">
        <v>383</v>
      </c>
      <c r="H107" s="68" t="s">
        <v>384</v>
      </c>
      <c r="I107" s="69"/>
      <c r="J107" s="69"/>
      <c r="K107" s="69"/>
      <c r="L107" s="69"/>
      <c r="M107" s="69"/>
      <c r="N107" s="69"/>
      <c r="O107" s="69"/>
      <c r="P107" s="69"/>
      <c r="Q107" s="75"/>
      <c r="R107" s="75"/>
      <c r="S107" s="141">
        <f t="shared" si="1"/>
        <v>0</v>
      </c>
    </row>
    <row r="108" spans="1:19" ht="52.5" x14ac:dyDescent="0.25">
      <c r="A108" s="73" t="s">
        <v>503</v>
      </c>
      <c r="B108" s="79" t="s">
        <v>379</v>
      </c>
      <c r="C108" s="79" t="s">
        <v>385</v>
      </c>
      <c r="D108" s="79" t="s">
        <v>386</v>
      </c>
      <c r="E108" s="79" t="s">
        <v>387</v>
      </c>
      <c r="F108" s="74" t="s">
        <v>1051</v>
      </c>
      <c r="G108" s="68" t="s">
        <v>383</v>
      </c>
      <c r="H108" s="68" t="s">
        <v>384</v>
      </c>
      <c r="I108" s="69"/>
      <c r="J108" s="69"/>
      <c r="K108" s="69"/>
      <c r="L108" s="69"/>
      <c r="M108" s="69"/>
      <c r="N108" s="69"/>
      <c r="O108" s="69"/>
      <c r="P108" s="69"/>
      <c r="Q108" s="75"/>
      <c r="R108" s="75"/>
      <c r="S108" s="141">
        <f t="shared" si="1"/>
        <v>0</v>
      </c>
    </row>
    <row r="109" spans="1:19" ht="52.5" x14ac:dyDescent="0.25">
      <c r="A109" s="73" t="s">
        <v>503</v>
      </c>
      <c r="B109" s="79" t="s">
        <v>388</v>
      </c>
      <c r="C109" s="79" t="s">
        <v>388</v>
      </c>
      <c r="D109" s="79" t="s">
        <v>389</v>
      </c>
      <c r="E109" s="79" t="s">
        <v>382</v>
      </c>
      <c r="F109" s="74" t="s">
        <v>1051</v>
      </c>
      <c r="G109" s="68" t="s">
        <v>383</v>
      </c>
      <c r="H109" s="68" t="s">
        <v>384</v>
      </c>
      <c r="I109" s="69"/>
      <c r="J109" s="69"/>
      <c r="K109" s="69"/>
      <c r="L109" s="69"/>
      <c r="M109" s="69"/>
      <c r="N109" s="69"/>
      <c r="O109" s="69"/>
      <c r="P109" s="69"/>
      <c r="Q109" s="75"/>
      <c r="R109" s="75"/>
      <c r="S109" s="141">
        <f t="shared" si="1"/>
        <v>0</v>
      </c>
    </row>
    <row r="110" spans="1:19" ht="42" x14ac:dyDescent="0.25">
      <c r="A110" s="73" t="s">
        <v>503</v>
      </c>
      <c r="B110" s="79" t="s">
        <v>388</v>
      </c>
      <c r="C110" s="79" t="s">
        <v>388</v>
      </c>
      <c r="D110" s="79" t="s">
        <v>390</v>
      </c>
      <c r="E110" s="79" t="s">
        <v>391</v>
      </c>
      <c r="F110" s="74" t="s">
        <v>1051</v>
      </c>
      <c r="G110" s="68" t="s">
        <v>383</v>
      </c>
      <c r="H110" s="68" t="s">
        <v>384</v>
      </c>
      <c r="I110" s="69"/>
      <c r="J110" s="69"/>
      <c r="K110" s="69"/>
      <c r="L110" s="69"/>
      <c r="M110" s="69"/>
      <c r="N110" s="69"/>
      <c r="O110" s="69"/>
      <c r="P110" s="69"/>
      <c r="Q110" s="75"/>
      <c r="R110" s="75"/>
      <c r="S110" s="141">
        <f t="shared" si="1"/>
        <v>0</v>
      </c>
    </row>
    <row r="111" spans="1:19" ht="42" x14ac:dyDescent="0.25">
      <c r="A111" s="73" t="s">
        <v>503</v>
      </c>
      <c r="B111" s="79" t="s">
        <v>388</v>
      </c>
      <c r="C111" s="79" t="s">
        <v>388</v>
      </c>
      <c r="D111" s="79" t="s">
        <v>392</v>
      </c>
      <c r="E111" s="79" t="s">
        <v>391</v>
      </c>
      <c r="F111" s="74" t="s">
        <v>1051</v>
      </c>
      <c r="G111" s="68" t="s">
        <v>383</v>
      </c>
      <c r="H111" s="68" t="s">
        <v>384</v>
      </c>
      <c r="I111" s="69"/>
      <c r="J111" s="69"/>
      <c r="K111" s="69"/>
      <c r="L111" s="69"/>
      <c r="M111" s="69"/>
      <c r="N111" s="69"/>
      <c r="O111" s="69"/>
      <c r="P111" s="69"/>
      <c r="Q111" s="75"/>
      <c r="R111" s="75"/>
      <c r="S111" s="141">
        <f t="shared" si="1"/>
        <v>0</v>
      </c>
    </row>
    <row r="112" spans="1:19" ht="42" x14ac:dyDescent="0.25">
      <c r="A112" s="73" t="s">
        <v>503</v>
      </c>
      <c r="B112" s="79" t="s">
        <v>388</v>
      </c>
      <c r="C112" s="79" t="s">
        <v>388</v>
      </c>
      <c r="D112" s="79" t="s">
        <v>393</v>
      </c>
      <c r="E112" s="79" t="s">
        <v>391</v>
      </c>
      <c r="F112" s="74" t="s">
        <v>1051</v>
      </c>
      <c r="G112" s="68" t="s">
        <v>383</v>
      </c>
      <c r="H112" s="68" t="s">
        <v>384</v>
      </c>
      <c r="I112" s="69"/>
      <c r="J112" s="69"/>
      <c r="K112" s="69"/>
      <c r="L112" s="69"/>
      <c r="M112" s="69"/>
      <c r="N112" s="69"/>
      <c r="O112" s="69"/>
      <c r="P112" s="69"/>
      <c r="Q112" s="75"/>
      <c r="R112" s="75"/>
      <c r="S112" s="141">
        <f t="shared" si="1"/>
        <v>0</v>
      </c>
    </row>
    <row r="113" spans="1:19" ht="52.5" x14ac:dyDescent="0.25">
      <c r="A113" s="73" t="s">
        <v>503</v>
      </c>
      <c r="B113" s="79" t="s">
        <v>388</v>
      </c>
      <c r="C113" s="79" t="s">
        <v>388</v>
      </c>
      <c r="D113" s="79" t="s">
        <v>394</v>
      </c>
      <c r="E113" s="79" t="s">
        <v>382</v>
      </c>
      <c r="F113" s="74" t="s">
        <v>1051</v>
      </c>
      <c r="G113" s="68" t="s">
        <v>383</v>
      </c>
      <c r="H113" s="68" t="s">
        <v>384</v>
      </c>
      <c r="I113" s="69"/>
      <c r="J113" s="69"/>
      <c r="K113" s="69"/>
      <c r="L113" s="69"/>
      <c r="M113" s="69"/>
      <c r="N113" s="69"/>
      <c r="O113" s="69"/>
      <c r="P113" s="69"/>
      <c r="Q113" s="75"/>
      <c r="R113" s="75"/>
      <c r="S113" s="141">
        <f t="shared" si="1"/>
        <v>0</v>
      </c>
    </row>
    <row r="114" spans="1:19" ht="42" x14ac:dyDescent="0.25">
      <c r="A114" s="73" t="s">
        <v>503</v>
      </c>
      <c r="B114" s="79" t="s">
        <v>388</v>
      </c>
      <c r="C114" s="79" t="s">
        <v>388</v>
      </c>
      <c r="D114" s="79" t="s">
        <v>395</v>
      </c>
      <c r="E114" s="79" t="s">
        <v>391</v>
      </c>
      <c r="F114" s="74" t="s">
        <v>1051</v>
      </c>
      <c r="G114" s="68" t="s">
        <v>383</v>
      </c>
      <c r="H114" s="68" t="s">
        <v>384</v>
      </c>
      <c r="I114" s="69"/>
      <c r="J114" s="69"/>
      <c r="K114" s="69"/>
      <c r="L114" s="69"/>
      <c r="M114" s="69"/>
      <c r="N114" s="69"/>
      <c r="O114" s="69"/>
      <c r="P114" s="69"/>
      <c r="Q114" s="75"/>
      <c r="R114" s="75"/>
      <c r="S114" s="141">
        <f t="shared" si="1"/>
        <v>0</v>
      </c>
    </row>
    <row r="115" spans="1:19" ht="52.5" x14ac:dyDescent="0.25">
      <c r="A115" s="73" t="s">
        <v>503</v>
      </c>
      <c r="B115" s="79" t="s">
        <v>388</v>
      </c>
      <c r="C115" s="79" t="s">
        <v>388</v>
      </c>
      <c r="D115" s="79" t="s">
        <v>396</v>
      </c>
      <c r="E115" s="79" t="s">
        <v>382</v>
      </c>
      <c r="F115" s="74" t="s">
        <v>1051</v>
      </c>
      <c r="G115" s="68" t="s">
        <v>383</v>
      </c>
      <c r="H115" s="68" t="s">
        <v>384</v>
      </c>
      <c r="I115" s="69"/>
      <c r="J115" s="69"/>
      <c r="K115" s="69"/>
      <c r="L115" s="69"/>
      <c r="M115" s="69"/>
      <c r="N115" s="69"/>
      <c r="O115" s="69"/>
      <c r="P115" s="69"/>
      <c r="Q115" s="75"/>
      <c r="R115" s="75"/>
      <c r="S115" s="141">
        <f t="shared" si="1"/>
        <v>0</v>
      </c>
    </row>
    <row r="116" spans="1:19" ht="52.5" x14ac:dyDescent="0.25">
      <c r="A116" s="73" t="s">
        <v>503</v>
      </c>
      <c r="B116" s="79" t="s">
        <v>388</v>
      </c>
      <c r="C116" s="79" t="s">
        <v>388</v>
      </c>
      <c r="D116" s="79" t="s">
        <v>397</v>
      </c>
      <c r="E116" s="79" t="s">
        <v>382</v>
      </c>
      <c r="F116" s="74" t="s">
        <v>1051</v>
      </c>
      <c r="G116" s="68" t="s">
        <v>383</v>
      </c>
      <c r="H116" s="68" t="s">
        <v>384</v>
      </c>
      <c r="I116" s="69"/>
      <c r="J116" s="69"/>
      <c r="K116" s="69"/>
      <c r="L116" s="69"/>
      <c r="M116" s="69"/>
      <c r="N116" s="69"/>
      <c r="O116" s="69"/>
      <c r="P116" s="69"/>
      <c r="Q116" s="75"/>
      <c r="R116" s="75"/>
      <c r="S116" s="141">
        <f t="shared" si="1"/>
        <v>0</v>
      </c>
    </row>
    <row r="117" spans="1:19" ht="42" x14ac:dyDescent="0.25">
      <c r="A117" s="73" t="s">
        <v>503</v>
      </c>
      <c r="B117" s="79" t="s">
        <v>388</v>
      </c>
      <c r="C117" s="79" t="s">
        <v>388</v>
      </c>
      <c r="D117" s="79" t="s">
        <v>398</v>
      </c>
      <c r="E117" s="79" t="s">
        <v>391</v>
      </c>
      <c r="F117" s="74" t="s">
        <v>1051</v>
      </c>
      <c r="G117" s="68" t="s">
        <v>383</v>
      </c>
      <c r="H117" s="68" t="s">
        <v>384</v>
      </c>
      <c r="I117" s="69"/>
      <c r="J117" s="69"/>
      <c r="K117" s="69"/>
      <c r="L117" s="69"/>
      <c r="M117" s="69"/>
      <c r="N117" s="69"/>
      <c r="O117" s="69"/>
      <c r="P117" s="69"/>
      <c r="Q117" s="75"/>
      <c r="R117" s="75"/>
      <c r="S117" s="141">
        <f t="shared" si="1"/>
        <v>0</v>
      </c>
    </row>
    <row r="118" spans="1:19" ht="52.5" x14ac:dyDescent="0.25">
      <c r="A118" s="73" t="s">
        <v>503</v>
      </c>
      <c r="B118" s="79" t="s">
        <v>388</v>
      </c>
      <c r="C118" s="79" t="s">
        <v>388</v>
      </c>
      <c r="D118" s="79" t="s">
        <v>399</v>
      </c>
      <c r="E118" s="79" t="s">
        <v>382</v>
      </c>
      <c r="F118" s="74" t="s">
        <v>1051</v>
      </c>
      <c r="G118" s="68" t="s">
        <v>383</v>
      </c>
      <c r="H118" s="68" t="s">
        <v>384</v>
      </c>
      <c r="I118" s="69"/>
      <c r="J118" s="69"/>
      <c r="K118" s="69"/>
      <c r="L118" s="69"/>
      <c r="M118" s="69"/>
      <c r="N118" s="69"/>
      <c r="O118" s="69"/>
      <c r="P118" s="69"/>
      <c r="Q118" s="75"/>
      <c r="R118" s="75"/>
      <c r="S118" s="141">
        <f t="shared" si="1"/>
        <v>0</v>
      </c>
    </row>
    <row r="119" spans="1:19" ht="52.5" x14ac:dyDescent="0.25">
      <c r="A119" s="73" t="s">
        <v>503</v>
      </c>
      <c r="B119" s="79" t="s">
        <v>388</v>
      </c>
      <c r="C119" s="79" t="s">
        <v>388</v>
      </c>
      <c r="D119" s="79" t="s">
        <v>400</v>
      </c>
      <c r="E119" s="79" t="s">
        <v>382</v>
      </c>
      <c r="F119" s="74" t="s">
        <v>1051</v>
      </c>
      <c r="G119" s="68" t="s">
        <v>383</v>
      </c>
      <c r="H119" s="68" t="s">
        <v>384</v>
      </c>
      <c r="I119" s="69"/>
      <c r="J119" s="69"/>
      <c r="K119" s="69"/>
      <c r="L119" s="69"/>
      <c r="M119" s="69"/>
      <c r="N119" s="69"/>
      <c r="O119" s="69"/>
      <c r="P119" s="69"/>
      <c r="Q119" s="75"/>
      <c r="R119" s="75"/>
      <c r="S119" s="141">
        <f t="shared" si="1"/>
        <v>0</v>
      </c>
    </row>
    <row r="120" spans="1:19" ht="42" x14ac:dyDescent="0.25">
      <c r="A120" s="73" t="s">
        <v>503</v>
      </c>
      <c r="B120" s="79" t="s">
        <v>388</v>
      </c>
      <c r="C120" s="79" t="s">
        <v>388</v>
      </c>
      <c r="D120" s="79" t="s">
        <v>401</v>
      </c>
      <c r="E120" s="79" t="s">
        <v>391</v>
      </c>
      <c r="F120" s="74" t="s">
        <v>1051</v>
      </c>
      <c r="G120" s="68" t="s">
        <v>383</v>
      </c>
      <c r="H120" s="68" t="s">
        <v>384</v>
      </c>
      <c r="I120" s="69"/>
      <c r="J120" s="69"/>
      <c r="K120" s="69"/>
      <c r="L120" s="69"/>
      <c r="M120" s="69"/>
      <c r="N120" s="69"/>
      <c r="O120" s="69"/>
      <c r="P120" s="69"/>
      <c r="Q120" s="75"/>
      <c r="R120" s="75"/>
      <c r="S120" s="141">
        <f t="shared" si="1"/>
        <v>0</v>
      </c>
    </row>
    <row r="121" spans="1:19" ht="42" x14ac:dyDescent="0.25">
      <c r="A121" s="73" t="s">
        <v>503</v>
      </c>
      <c r="B121" s="79" t="s">
        <v>388</v>
      </c>
      <c r="C121" s="79" t="s">
        <v>388</v>
      </c>
      <c r="D121" s="79" t="s">
        <v>402</v>
      </c>
      <c r="E121" s="79" t="s">
        <v>391</v>
      </c>
      <c r="F121" s="74" t="s">
        <v>1051</v>
      </c>
      <c r="G121" s="68" t="s">
        <v>383</v>
      </c>
      <c r="H121" s="68" t="s">
        <v>384</v>
      </c>
      <c r="I121" s="69"/>
      <c r="J121" s="69"/>
      <c r="K121" s="69"/>
      <c r="L121" s="69"/>
      <c r="M121" s="69"/>
      <c r="N121" s="69"/>
      <c r="O121" s="69"/>
      <c r="P121" s="69"/>
      <c r="Q121" s="75"/>
      <c r="R121" s="75"/>
      <c r="S121" s="141">
        <f t="shared" si="1"/>
        <v>0</v>
      </c>
    </row>
    <row r="122" spans="1:19" ht="52.5" x14ac:dyDescent="0.25">
      <c r="A122" s="73" t="s">
        <v>503</v>
      </c>
      <c r="B122" s="79" t="s">
        <v>379</v>
      </c>
      <c r="C122" s="79" t="s">
        <v>380</v>
      </c>
      <c r="D122" s="79" t="s">
        <v>403</v>
      </c>
      <c r="E122" s="79" t="s">
        <v>387</v>
      </c>
      <c r="F122" s="74" t="s">
        <v>1051</v>
      </c>
      <c r="G122" s="68" t="s">
        <v>383</v>
      </c>
      <c r="H122" s="68" t="s">
        <v>384</v>
      </c>
      <c r="I122" s="69"/>
      <c r="J122" s="69"/>
      <c r="K122" s="69"/>
      <c r="L122" s="69"/>
      <c r="M122" s="69"/>
      <c r="N122" s="69"/>
      <c r="O122" s="69"/>
      <c r="P122" s="69"/>
      <c r="Q122" s="75"/>
      <c r="R122" s="75"/>
      <c r="S122" s="141">
        <f t="shared" si="1"/>
        <v>0</v>
      </c>
    </row>
    <row r="123" spans="1:19" ht="42" x14ac:dyDescent="0.25">
      <c r="A123" s="73" t="s">
        <v>503</v>
      </c>
      <c r="B123" s="79" t="s">
        <v>388</v>
      </c>
      <c r="C123" s="79" t="s">
        <v>388</v>
      </c>
      <c r="D123" s="79" t="s">
        <v>404</v>
      </c>
      <c r="E123" s="79" t="s">
        <v>391</v>
      </c>
      <c r="F123" s="74" t="s">
        <v>1051</v>
      </c>
      <c r="G123" s="68" t="s">
        <v>383</v>
      </c>
      <c r="H123" s="68" t="s">
        <v>384</v>
      </c>
      <c r="I123" s="69"/>
      <c r="J123" s="69"/>
      <c r="K123" s="69"/>
      <c r="L123" s="69"/>
      <c r="M123" s="69"/>
      <c r="N123" s="69"/>
      <c r="O123" s="69"/>
      <c r="P123" s="69"/>
      <c r="Q123" s="75"/>
      <c r="R123" s="75"/>
      <c r="S123" s="141">
        <f t="shared" si="1"/>
        <v>0</v>
      </c>
    </row>
    <row r="124" spans="1:19" ht="52.5" x14ac:dyDescent="0.25">
      <c r="A124" s="73" t="s">
        <v>503</v>
      </c>
      <c r="B124" s="79" t="s">
        <v>379</v>
      </c>
      <c r="C124" s="79" t="s">
        <v>380</v>
      </c>
      <c r="D124" s="79" t="s">
        <v>405</v>
      </c>
      <c r="E124" s="79" t="s">
        <v>387</v>
      </c>
      <c r="F124" s="74" t="s">
        <v>1051</v>
      </c>
      <c r="G124" s="68" t="s">
        <v>383</v>
      </c>
      <c r="H124" s="68" t="s">
        <v>384</v>
      </c>
      <c r="I124" s="69"/>
      <c r="J124" s="69"/>
      <c r="K124" s="69"/>
      <c r="L124" s="69"/>
      <c r="M124" s="69"/>
      <c r="N124" s="69"/>
      <c r="O124" s="69"/>
      <c r="P124" s="69"/>
      <c r="Q124" s="75"/>
      <c r="R124" s="75"/>
      <c r="S124" s="141">
        <f t="shared" si="1"/>
        <v>0</v>
      </c>
    </row>
    <row r="125" spans="1:19" ht="52.5" x14ac:dyDescent="0.25">
      <c r="A125" s="73" t="s">
        <v>503</v>
      </c>
      <c r="B125" s="79" t="s">
        <v>388</v>
      </c>
      <c r="C125" s="79" t="s">
        <v>388</v>
      </c>
      <c r="D125" s="79" t="s">
        <v>406</v>
      </c>
      <c r="E125" s="79" t="s">
        <v>387</v>
      </c>
      <c r="F125" s="74" t="s">
        <v>1051</v>
      </c>
      <c r="G125" s="68" t="s">
        <v>383</v>
      </c>
      <c r="H125" s="68" t="s">
        <v>384</v>
      </c>
      <c r="I125" s="69"/>
      <c r="J125" s="69"/>
      <c r="K125" s="69"/>
      <c r="L125" s="69"/>
      <c r="M125" s="69"/>
      <c r="N125" s="69"/>
      <c r="O125" s="69"/>
      <c r="P125" s="69"/>
      <c r="Q125" s="75"/>
      <c r="R125" s="75"/>
      <c r="S125" s="141">
        <f t="shared" si="1"/>
        <v>0</v>
      </c>
    </row>
    <row r="126" spans="1:19" ht="52.5" x14ac:dyDescent="0.25">
      <c r="A126" s="73" t="s">
        <v>503</v>
      </c>
      <c r="B126" s="79" t="s">
        <v>388</v>
      </c>
      <c r="C126" s="79" t="s">
        <v>388</v>
      </c>
      <c r="D126" s="79" t="s">
        <v>407</v>
      </c>
      <c r="E126" s="79" t="s">
        <v>408</v>
      </c>
      <c r="F126" s="74" t="s">
        <v>1051</v>
      </c>
      <c r="G126" s="68" t="s">
        <v>383</v>
      </c>
      <c r="H126" s="68" t="s">
        <v>384</v>
      </c>
      <c r="I126" s="69"/>
      <c r="J126" s="69"/>
      <c r="K126" s="69"/>
      <c r="L126" s="69"/>
      <c r="M126" s="69"/>
      <c r="N126" s="69"/>
      <c r="O126" s="69"/>
      <c r="P126" s="69"/>
      <c r="Q126" s="75"/>
      <c r="R126" s="75"/>
      <c r="S126" s="141">
        <f t="shared" si="1"/>
        <v>0</v>
      </c>
    </row>
    <row r="127" spans="1:19" ht="52.5" x14ac:dyDescent="0.25">
      <c r="A127" s="73" t="s">
        <v>503</v>
      </c>
      <c r="B127" s="79" t="s">
        <v>379</v>
      </c>
      <c r="C127" s="79" t="s">
        <v>385</v>
      </c>
      <c r="D127" s="79" t="s">
        <v>409</v>
      </c>
      <c r="E127" s="79" t="s">
        <v>387</v>
      </c>
      <c r="F127" s="74" t="s">
        <v>1051</v>
      </c>
      <c r="G127" s="68" t="s">
        <v>383</v>
      </c>
      <c r="H127" s="68" t="s">
        <v>384</v>
      </c>
      <c r="I127" s="69"/>
      <c r="J127" s="69"/>
      <c r="K127" s="69"/>
      <c r="L127" s="69"/>
      <c r="M127" s="69"/>
      <c r="N127" s="69"/>
      <c r="O127" s="69"/>
      <c r="P127" s="69"/>
      <c r="Q127" s="75"/>
      <c r="R127" s="75"/>
      <c r="S127" s="141">
        <f t="shared" si="1"/>
        <v>0</v>
      </c>
    </row>
    <row r="128" spans="1:19" ht="52.5" x14ac:dyDescent="0.25">
      <c r="A128" s="73" t="s">
        <v>503</v>
      </c>
      <c r="B128" s="79" t="s">
        <v>379</v>
      </c>
      <c r="C128" s="79" t="s">
        <v>380</v>
      </c>
      <c r="D128" s="79" t="s">
        <v>410</v>
      </c>
      <c r="E128" s="79" t="s">
        <v>387</v>
      </c>
      <c r="F128" s="74" t="s">
        <v>1051</v>
      </c>
      <c r="G128" s="68" t="s">
        <v>383</v>
      </c>
      <c r="H128" s="68" t="s">
        <v>384</v>
      </c>
      <c r="I128" s="69"/>
      <c r="J128" s="69"/>
      <c r="K128" s="69"/>
      <c r="L128" s="69"/>
      <c r="M128" s="69"/>
      <c r="N128" s="69"/>
      <c r="O128" s="69"/>
      <c r="P128" s="69"/>
      <c r="Q128" s="75"/>
      <c r="R128" s="75"/>
      <c r="S128" s="141">
        <f t="shared" si="1"/>
        <v>0</v>
      </c>
    </row>
    <row r="129" spans="1:19" ht="52.5" x14ac:dyDescent="0.25">
      <c r="A129" s="73" t="s">
        <v>503</v>
      </c>
      <c r="B129" s="79" t="s">
        <v>379</v>
      </c>
      <c r="C129" s="79" t="s">
        <v>380</v>
      </c>
      <c r="D129" s="79" t="s">
        <v>411</v>
      </c>
      <c r="E129" s="79" t="s">
        <v>387</v>
      </c>
      <c r="F129" s="74" t="s">
        <v>1051</v>
      </c>
      <c r="G129" s="68" t="s">
        <v>383</v>
      </c>
      <c r="H129" s="68" t="s">
        <v>384</v>
      </c>
      <c r="I129" s="69"/>
      <c r="J129" s="69"/>
      <c r="K129" s="69"/>
      <c r="L129" s="69"/>
      <c r="M129" s="69"/>
      <c r="N129" s="69"/>
      <c r="O129" s="69"/>
      <c r="P129" s="69"/>
      <c r="Q129" s="75"/>
      <c r="R129" s="75"/>
      <c r="S129" s="141">
        <f t="shared" si="1"/>
        <v>0</v>
      </c>
    </row>
    <row r="130" spans="1:19" ht="52.5" x14ac:dyDescent="0.25">
      <c r="A130" s="73" t="s">
        <v>503</v>
      </c>
      <c r="B130" s="79" t="s">
        <v>379</v>
      </c>
      <c r="C130" s="79" t="s">
        <v>380</v>
      </c>
      <c r="D130" s="79" t="s">
        <v>412</v>
      </c>
      <c r="E130" s="79" t="s">
        <v>387</v>
      </c>
      <c r="F130" s="74" t="s">
        <v>1051</v>
      </c>
      <c r="G130" s="68" t="s">
        <v>383</v>
      </c>
      <c r="H130" s="68" t="s">
        <v>384</v>
      </c>
      <c r="I130" s="69"/>
      <c r="J130" s="69"/>
      <c r="K130" s="69"/>
      <c r="L130" s="69"/>
      <c r="M130" s="69"/>
      <c r="N130" s="69"/>
      <c r="O130" s="69"/>
      <c r="P130" s="69"/>
      <c r="Q130" s="75"/>
      <c r="R130" s="75"/>
      <c r="S130" s="141">
        <f t="shared" ref="S130:S193" si="2">Q130+R130</f>
        <v>0</v>
      </c>
    </row>
    <row r="131" spans="1:19" ht="52.5" x14ac:dyDescent="0.25">
      <c r="A131" s="73" t="s">
        <v>503</v>
      </c>
      <c r="B131" s="79" t="s">
        <v>379</v>
      </c>
      <c r="C131" s="79" t="s">
        <v>380</v>
      </c>
      <c r="D131" s="79" t="s">
        <v>413</v>
      </c>
      <c r="E131" s="79" t="s">
        <v>387</v>
      </c>
      <c r="F131" s="74" t="s">
        <v>1051</v>
      </c>
      <c r="G131" s="68" t="s">
        <v>383</v>
      </c>
      <c r="H131" s="68" t="s">
        <v>384</v>
      </c>
      <c r="I131" s="69"/>
      <c r="J131" s="69"/>
      <c r="K131" s="69"/>
      <c r="L131" s="69"/>
      <c r="M131" s="69"/>
      <c r="N131" s="69"/>
      <c r="O131" s="69"/>
      <c r="P131" s="69"/>
      <c r="Q131" s="75"/>
      <c r="R131" s="75"/>
      <c r="S131" s="141">
        <f t="shared" si="2"/>
        <v>0</v>
      </c>
    </row>
    <row r="132" spans="1:19" ht="52.5" x14ac:dyDescent="0.25">
      <c r="A132" s="73" t="s">
        <v>503</v>
      </c>
      <c r="B132" s="79" t="s">
        <v>379</v>
      </c>
      <c r="C132" s="79" t="s">
        <v>379</v>
      </c>
      <c r="D132" s="79" t="s">
        <v>414</v>
      </c>
      <c r="E132" s="79" t="s">
        <v>387</v>
      </c>
      <c r="F132" s="74" t="s">
        <v>1051</v>
      </c>
      <c r="G132" s="68" t="s">
        <v>383</v>
      </c>
      <c r="H132" s="68" t="s">
        <v>384</v>
      </c>
      <c r="I132" s="69"/>
      <c r="J132" s="69"/>
      <c r="K132" s="69"/>
      <c r="L132" s="69"/>
      <c r="M132" s="69"/>
      <c r="N132" s="69"/>
      <c r="O132" s="69"/>
      <c r="P132" s="69"/>
      <c r="Q132" s="75"/>
      <c r="R132" s="75"/>
      <c r="S132" s="141">
        <f t="shared" si="2"/>
        <v>0</v>
      </c>
    </row>
    <row r="133" spans="1:19" ht="42" x14ac:dyDescent="0.25">
      <c r="A133" s="73" t="s">
        <v>503</v>
      </c>
      <c r="B133" s="79" t="s">
        <v>379</v>
      </c>
      <c r="C133" s="79" t="s">
        <v>380</v>
      </c>
      <c r="D133" s="79" t="s">
        <v>415</v>
      </c>
      <c r="E133" s="79" t="s">
        <v>391</v>
      </c>
      <c r="F133" s="74" t="s">
        <v>1051</v>
      </c>
      <c r="G133" s="68" t="s">
        <v>383</v>
      </c>
      <c r="H133" s="68" t="s">
        <v>384</v>
      </c>
      <c r="I133" s="69"/>
      <c r="J133" s="69"/>
      <c r="K133" s="69"/>
      <c r="L133" s="69"/>
      <c r="M133" s="69"/>
      <c r="N133" s="69"/>
      <c r="O133" s="69"/>
      <c r="P133" s="69"/>
      <c r="Q133" s="75"/>
      <c r="R133" s="75"/>
      <c r="S133" s="141">
        <f t="shared" si="2"/>
        <v>0</v>
      </c>
    </row>
    <row r="134" spans="1:19" ht="52.5" x14ac:dyDescent="0.25">
      <c r="A134" s="73" t="s">
        <v>503</v>
      </c>
      <c r="B134" s="79" t="s">
        <v>379</v>
      </c>
      <c r="C134" s="79" t="s">
        <v>385</v>
      </c>
      <c r="D134" s="79" t="s">
        <v>416</v>
      </c>
      <c r="E134" s="79" t="s">
        <v>387</v>
      </c>
      <c r="F134" s="74" t="s">
        <v>1051</v>
      </c>
      <c r="G134" s="68" t="s">
        <v>383</v>
      </c>
      <c r="H134" s="68" t="s">
        <v>384</v>
      </c>
      <c r="I134" s="69"/>
      <c r="J134" s="69"/>
      <c r="K134" s="69"/>
      <c r="L134" s="69"/>
      <c r="M134" s="69"/>
      <c r="N134" s="69"/>
      <c r="O134" s="69"/>
      <c r="P134" s="69"/>
      <c r="Q134" s="75"/>
      <c r="R134" s="75"/>
      <c r="S134" s="141">
        <f t="shared" si="2"/>
        <v>0</v>
      </c>
    </row>
    <row r="135" spans="1:19" ht="52.5" x14ac:dyDescent="0.25">
      <c r="A135" s="73" t="s">
        <v>503</v>
      </c>
      <c r="B135" s="79" t="s">
        <v>388</v>
      </c>
      <c r="C135" s="79" t="s">
        <v>388</v>
      </c>
      <c r="D135" s="79" t="s">
        <v>417</v>
      </c>
      <c r="E135" s="79" t="s">
        <v>408</v>
      </c>
      <c r="F135" s="74" t="s">
        <v>1051</v>
      </c>
      <c r="G135" s="68" t="s">
        <v>383</v>
      </c>
      <c r="H135" s="68" t="s">
        <v>384</v>
      </c>
      <c r="I135" s="69"/>
      <c r="J135" s="69"/>
      <c r="K135" s="69"/>
      <c r="L135" s="69"/>
      <c r="M135" s="69"/>
      <c r="N135" s="69"/>
      <c r="O135" s="69"/>
      <c r="P135" s="69"/>
      <c r="Q135" s="75"/>
      <c r="R135" s="75"/>
      <c r="S135" s="141">
        <f t="shared" si="2"/>
        <v>0</v>
      </c>
    </row>
    <row r="136" spans="1:19" ht="52.5" x14ac:dyDescent="0.25">
      <c r="A136" s="73" t="s">
        <v>503</v>
      </c>
      <c r="B136" s="79" t="s">
        <v>388</v>
      </c>
      <c r="C136" s="79" t="s">
        <v>388</v>
      </c>
      <c r="D136" s="79" t="s">
        <v>418</v>
      </c>
      <c r="E136" s="79" t="s">
        <v>408</v>
      </c>
      <c r="F136" s="74" t="s">
        <v>1051</v>
      </c>
      <c r="G136" s="68" t="s">
        <v>383</v>
      </c>
      <c r="H136" s="68" t="s">
        <v>384</v>
      </c>
      <c r="I136" s="69"/>
      <c r="J136" s="69"/>
      <c r="K136" s="69"/>
      <c r="L136" s="69"/>
      <c r="M136" s="69"/>
      <c r="N136" s="69"/>
      <c r="O136" s="69"/>
      <c r="P136" s="69"/>
      <c r="Q136" s="75"/>
      <c r="R136" s="75"/>
      <c r="S136" s="141">
        <f t="shared" si="2"/>
        <v>0</v>
      </c>
    </row>
    <row r="137" spans="1:19" ht="42" x14ac:dyDescent="0.25">
      <c r="A137" s="73" t="s">
        <v>503</v>
      </c>
      <c r="B137" s="79" t="s">
        <v>388</v>
      </c>
      <c r="C137" s="79" t="s">
        <v>388</v>
      </c>
      <c r="D137" s="79" t="s">
        <v>419</v>
      </c>
      <c r="E137" s="79" t="s">
        <v>391</v>
      </c>
      <c r="F137" s="74" t="s">
        <v>1051</v>
      </c>
      <c r="G137" s="68" t="s">
        <v>383</v>
      </c>
      <c r="H137" s="68" t="s">
        <v>384</v>
      </c>
      <c r="I137" s="69"/>
      <c r="J137" s="69"/>
      <c r="K137" s="69"/>
      <c r="L137" s="69"/>
      <c r="M137" s="69"/>
      <c r="N137" s="69"/>
      <c r="O137" s="69"/>
      <c r="P137" s="69"/>
      <c r="Q137" s="75"/>
      <c r="R137" s="75"/>
      <c r="S137" s="141">
        <f t="shared" si="2"/>
        <v>0</v>
      </c>
    </row>
    <row r="138" spans="1:19" ht="42" x14ac:dyDescent="0.25">
      <c r="A138" s="73" t="s">
        <v>503</v>
      </c>
      <c r="B138" s="79" t="s">
        <v>388</v>
      </c>
      <c r="C138" s="79" t="s">
        <v>388</v>
      </c>
      <c r="D138" s="79" t="s">
        <v>420</v>
      </c>
      <c r="E138" s="79" t="s">
        <v>391</v>
      </c>
      <c r="F138" s="74" t="s">
        <v>1051</v>
      </c>
      <c r="G138" s="68" t="s">
        <v>383</v>
      </c>
      <c r="H138" s="68" t="s">
        <v>384</v>
      </c>
      <c r="I138" s="69"/>
      <c r="J138" s="69"/>
      <c r="K138" s="69"/>
      <c r="L138" s="69"/>
      <c r="M138" s="69"/>
      <c r="N138" s="69"/>
      <c r="O138" s="69"/>
      <c r="P138" s="69"/>
      <c r="Q138" s="75"/>
      <c r="R138" s="75"/>
      <c r="S138" s="141">
        <f t="shared" si="2"/>
        <v>0</v>
      </c>
    </row>
    <row r="139" spans="1:19" ht="42" x14ac:dyDescent="0.25">
      <c r="A139" s="73" t="s">
        <v>503</v>
      </c>
      <c r="B139" s="79" t="s">
        <v>388</v>
      </c>
      <c r="C139" s="79" t="s">
        <v>388</v>
      </c>
      <c r="D139" s="79" t="s">
        <v>421</v>
      </c>
      <c r="E139" s="79" t="s">
        <v>391</v>
      </c>
      <c r="F139" s="74" t="s">
        <v>1051</v>
      </c>
      <c r="G139" s="68" t="s">
        <v>383</v>
      </c>
      <c r="H139" s="68" t="s">
        <v>384</v>
      </c>
      <c r="I139" s="69"/>
      <c r="J139" s="69"/>
      <c r="K139" s="69"/>
      <c r="L139" s="69"/>
      <c r="M139" s="69"/>
      <c r="N139" s="69"/>
      <c r="O139" s="69"/>
      <c r="P139" s="69"/>
      <c r="Q139" s="75"/>
      <c r="R139" s="75"/>
      <c r="S139" s="141">
        <f t="shared" si="2"/>
        <v>0</v>
      </c>
    </row>
    <row r="140" spans="1:19" ht="52.5" x14ac:dyDescent="0.25">
      <c r="A140" s="73" t="s">
        <v>503</v>
      </c>
      <c r="B140" s="79" t="s">
        <v>388</v>
      </c>
      <c r="C140" s="79" t="s">
        <v>388</v>
      </c>
      <c r="D140" s="79" t="s">
        <v>422</v>
      </c>
      <c r="E140" s="79" t="s">
        <v>387</v>
      </c>
      <c r="F140" s="74" t="s">
        <v>1051</v>
      </c>
      <c r="G140" s="68" t="s">
        <v>383</v>
      </c>
      <c r="H140" s="68" t="s">
        <v>384</v>
      </c>
      <c r="I140" s="69"/>
      <c r="J140" s="69"/>
      <c r="K140" s="69"/>
      <c r="L140" s="69"/>
      <c r="M140" s="69"/>
      <c r="N140" s="69"/>
      <c r="O140" s="69"/>
      <c r="P140" s="69"/>
      <c r="Q140" s="75"/>
      <c r="R140" s="75"/>
      <c r="S140" s="141">
        <f t="shared" si="2"/>
        <v>0</v>
      </c>
    </row>
    <row r="141" spans="1:19" ht="42" x14ac:dyDescent="0.25">
      <c r="A141" s="73" t="s">
        <v>503</v>
      </c>
      <c r="B141" s="79" t="s">
        <v>388</v>
      </c>
      <c r="C141" s="79" t="s">
        <v>388</v>
      </c>
      <c r="D141" s="79" t="s">
        <v>423</v>
      </c>
      <c r="E141" s="79" t="s">
        <v>391</v>
      </c>
      <c r="F141" s="74" t="s">
        <v>1051</v>
      </c>
      <c r="G141" s="68" t="s">
        <v>383</v>
      </c>
      <c r="H141" s="68" t="s">
        <v>384</v>
      </c>
      <c r="I141" s="69"/>
      <c r="J141" s="69"/>
      <c r="K141" s="69"/>
      <c r="L141" s="69"/>
      <c r="M141" s="69"/>
      <c r="N141" s="69"/>
      <c r="O141" s="69"/>
      <c r="P141" s="69"/>
      <c r="Q141" s="75"/>
      <c r="R141" s="75"/>
      <c r="S141" s="141">
        <f t="shared" si="2"/>
        <v>0</v>
      </c>
    </row>
    <row r="142" spans="1:19" ht="42" x14ac:dyDescent="0.25">
      <c r="A142" s="73" t="s">
        <v>503</v>
      </c>
      <c r="B142" s="79" t="s">
        <v>388</v>
      </c>
      <c r="C142" s="79" t="s">
        <v>388</v>
      </c>
      <c r="D142" s="79" t="s">
        <v>424</v>
      </c>
      <c r="E142" s="79" t="s">
        <v>391</v>
      </c>
      <c r="F142" s="74" t="s">
        <v>1051</v>
      </c>
      <c r="G142" s="68" t="s">
        <v>383</v>
      </c>
      <c r="H142" s="68" t="s">
        <v>384</v>
      </c>
      <c r="I142" s="69"/>
      <c r="J142" s="69"/>
      <c r="K142" s="69"/>
      <c r="L142" s="69"/>
      <c r="M142" s="69"/>
      <c r="N142" s="69"/>
      <c r="O142" s="69"/>
      <c r="P142" s="69"/>
      <c r="Q142" s="75"/>
      <c r="R142" s="75"/>
      <c r="S142" s="141">
        <f t="shared" si="2"/>
        <v>0</v>
      </c>
    </row>
    <row r="143" spans="1:19" ht="42" x14ac:dyDescent="0.25">
      <c r="A143" s="73" t="s">
        <v>503</v>
      </c>
      <c r="B143" s="79" t="s">
        <v>388</v>
      </c>
      <c r="C143" s="79" t="s">
        <v>388</v>
      </c>
      <c r="D143" s="79" t="s">
        <v>425</v>
      </c>
      <c r="E143" s="79" t="s">
        <v>391</v>
      </c>
      <c r="F143" s="74" t="s">
        <v>1051</v>
      </c>
      <c r="G143" s="68" t="s">
        <v>383</v>
      </c>
      <c r="H143" s="68" t="s">
        <v>384</v>
      </c>
      <c r="I143" s="69"/>
      <c r="J143" s="69"/>
      <c r="K143" s="69"/>
      <c r="L143" s="69"/>
      <c r="M143" s="69"/>
      <c r="N143" s="69"/>
      <c r="O143" s="69"/>
      <c r="P143" s="69"/>
      <c r="Q143" s="75"/>
      <c r="R143" s="75"/>
      <c r="S143" s="141">
        <f t="shared" si="2"/>
        <v>0</v>
      </c>
    </row>
    <row r="144" spans="1:19" ht="52.5" x14ac:dyDescent="0.25">
      <c r="A144" s="73" t="s">
        <v>503</v>
      </c>
      <c r="B144" s="79" t="s">
        <v>379</v>
      </c>
      <c r="C144" s="79" t="s">
        <v>385</v>
      </c>
      <c r="D144" s="79" t="s">
        <v>426</v>
      </c>
      <c r="E144" s="79" t="s">
        <v>387</v>
      </c>
      <c r="F144" s="74" t="s">
        <v>1051</v>
      </c>
      <c r="G144" s="68" t="s">
        <v>383</v>
      </c>
      <c r="H144" s="68" t="s">
        <v>384</v>
      </c>
      <c r="I144" s="69"/>
      <c r="J144" s="69"/>
      <c r="K144" s="69"/>
      <c r="L144" s="69"/>
      <c r="M144" s="69"/>
      <c r="N144" s="69"/>
      <c r="O144" s="69"/>
      <c r="P144" s="69"/>
      <c r="Q144" s="75"/>
      <c r="R144" s="75"/>
      <c r="S144" s="141">
        <f t="shared" si="2"/>
        <v>0</v>
      </c>
    </row>
    <row r="145" spans="1:19" ht="42" x14ac:dyDescent="0.25">
      <c r="A145" s="73" t="s">
        <v>503</v>
      </c>
      <c r="B145" s="79" t="s">
        <v>388</v>
      </c>
      <c r="C145" s="79" t="s">
        <v>388</v>
      </c>
      <c r="D145" s="79" t="s">
        <v>427</v>
      </c>
      <c r="E145" s="79" t="s">
        <v>391</v>
      </c>
      <c r="F145" s="74" t="s">
        <v>1051</v>
      </c>
      <c r="G145" s="68" t="s">
        <v>383</v>
      </c>
      <c r="H145" s="68" t="s">
        <v>384</v>
      </c>
      <c r="I145" s="69"/>
      <c r="J145" s="69"/>
      <c r="K145" s="69"/>
      <c r="L145" s="69"/>
      <c r="M145" s="69"/>
      <c r="N145" s="69"/>
      <c r="O145" s="69"/>
      <c r="P145" s="69"/>
      <c r="Q145" s="75"/>
      <c r="R145" s="75"/>
      <c r="S145" s="141">
        <f t="shared" si="2"/>
        <v>0</v>
      </c>
    </row>
    <row r="146" spans="1:19" ht="42" x14ac:dyDescent="0.25">
      <c r="A146" s="73" t="s">
        <v>503</v>
      </c>
      <c r="B146" s="79" t="s">
        <v>388</v>
      </c>
      <c r="C146" s="79" t="s">
        <v>388</v>
      </c>
      <c r="D146" s="79" t="s">
        <v>428</v>
      </c>
      <c r="E146" s="79" t="s">
        <v>391</v>
      </c>
      <c r="F146" s="74" t="s">
        <v>1051</v>
      </c>
      <c r="G146" s="68" t="s">
        <v>383</v>
      </c>
      <c r="H146" s="68" t="s">
        <v>384</v>
      </c>
      <c r="I146" s="69"/>
      <c r="J146" s="69"/>
      <c r="K146" s="69"/>
      <c r="L146" s="69"/>
      <c r="M146" s="69"/>
      <c r="N146" s="69"/>
      <c r="O146" s="69"/>
      <c r="P146" s="69"/>
      <c r="Q146" s="75"/>
      <c r="R146" s="75"/>
      <c r="S146" s="141">
        <f t="shared" si="2"/>
        <v>0</v>
      </c>
    </row>
    <row r="147" spans="1:19" ht="52.5" x14ac:dyDescent="0.25">
      <c r="A147" s="73" t="s">
        <v>503</v>
      </c>
      <c r="B147" s="79" t="s">
        <v>379</v>
      </c>
      <c r="C147" s="79" t="s">
        <v>385</v>
      </c>
      <c r="D147" s="79" t="s">
        <v>429</v>
      </c>
      <c r="E147" s="79" t="s">
        <v>387</v>
      </c>
      <c r="F147" s="74" t="s">
        <v>1051</v>
      </c>
      <c r="G147" s="68" t="s">
        <v>383</v>
      </c>
      <c r="H147" s="68" t="s">
        <v>384</v>
      </c>
      <c r="I147" s="69"/>
      <c r="J147" s="69"/>
      <c r="K147" s="69"/>
      <c r="L147" s="69"/>
      <c r="M147" s="69"/>
      <c r="N147" s="69"/>
      <c r="O147" s="69"/>
      <c r="P147" s="69"/>
      <c r="Q147" s="75"/>
      <c r="R147" s="75"/>
      <c r="S147" s="141">
        <f t="shared" si="2"/>
        <v>0</v>
      </c>
    </row>
    <row r="148" spans="1:19" ht="42" x14ac:dyDescent="0.25">
      <c r="A148" s="73" t="s">
        <v>503</v>
      </c>
      <c r="B148" s="79" t="s">
        <v>388</v>
      </c>
      <c r="C148" s="79" t="s">
        <v>388</v>
      </c>
      <c r="D148" s="79" t="s">
        <v>430</v>
      </c>
      <c r="E148" s="79" t="s">
        <v>391</v>
      </c>
      <c r="F148" s="74" t="s">
        <v>1051</v>
      </c>
      <c r="G148" s="68" t="s">
        <v>383</v>
      </c>
      <c r="H148" s="68" t="s">
        <v>384</v>
      </c>
      <c r="I148" s="69"/>
      <c r="J148" s="69"/>
      <c r="K148" s="69"/>
      <c r="L148" s="69"/>
      <c r="M148" s="69"/>
      <c r="N148" s="69"/>
      <c r="O148" s="69"/>
      <c r="P148" s="69"/>
      <c r="Q148" s="75"/>
      <c r="R148" s="75"/>
      <c r="S148" s="141">
        <f t="shared" si="2"/>
        <v>0</v>
      </c>
    </row>
    <row r="149" spans="1:19" ht="42" x14ac:dyDescent="0.25">
      <c r="A149" s="73" t="s">
        <v>503</v>
      </c>
      <c r="B149" s="79" t="s">
        <v>388</v>
      </c>
      <c r="C149" s="79" t="s">
        <v>388</v>
      </c>
      <c r="D149" s="79" t="s">
        <v>431</v>
      </c>
      <c r="E149" s="79" t="s">
        <v>391</v>
      </c>
      <c r="F149" s="74" t="s">
        <v>1051</v>
      </c>
      <c r="G149" s="68" t="s">
        <v>383</v>
      </c>
      <c r="H149" s="68" t="s">
        <v>384</v>
      </c>
      <c r="I149" s="69"/>
      <c r="J149" s="69"/>
      <c r="K149" s="69"/>
      <c r="L149" s="69"/>
      <c r="M149" s="69"/>
      <c r="N149" s="69"/>
      <c r="O149" s="69"/>
      <c r="P149" s="69"/>
      <c r="Q149" s="75"/>
      <c r="R149" s="75"/>
      <c r="S149" s="141">
        <f t="shared" si="2"/>
        <v>0</v>
      </c>
    </row>
    <row r="150" spans="1:19" ht="42" x14ac:dyDescent="0.25">
      <c r="A150" s="73" t="s">
        <v>503</v>
      </c>
      <c r="B150" s="79" t="s">
        <v>388</v>
      </c>
      <c r="C150" s="79" t="s">
        <v>388</v>
      </c>
      <c r="D150" s="79" t="s">
        <v>260</v>
      </c>
      <c r="E150" s="79" t="s">
        <v>391</v>
      </c>
      <c r="F150" s="74" t="s">
        <v>1051</v>
      </c>
      <c r="G150" s="68" t="s">
        <v>383</v>
      </c>
      <c r="H150" s="68" t="s">
        <v>384</v>
      </c>
      <c r="I150" s="69"/>
      <c r="J150" s="69"/>
      <c r="K150" s="69"/>
      <c r="L150" s="69"/>
      <c r="M150" s="69"/>
      <c r="N150" s="69"/>
      <c r="O150" s="69"/>
      <c r="P150" s="69"/>
      <c r="Q150" s="75"/>
      <c r="R150" s="75"/>
      <c r="S150" s="141">
        <f t="shared" si="2"/>
        <v>0</v>
      </c>
    </row>
    <row r="151" spans="1:19" ht="52.5" x14ac:dyDescent="0.25">
      <c r="A151" s="73" t="s">
        <v>503</v>
      </c>
      <c r="B151" s="79" t="s">
        <v>379</v>
      </c>
      <c r="C151" s="79" t="s">
        <v>380</v>
      </c>
      <c r="D151" s="79" t="s">
        <v>432</v>
      </c>
      <c r="E151" s="79" t="s">
        <v>387</v>
      </c>
      <c r="F151" s="74" t="s">
        <v>1051</v>
      </c>
      <c r="G151" s="68" t="s">
        <v>383</v>
      </c>
      <c r="H151" s="68" t="s">
        <v>384</v>
      </c>
      <c r="I151" s="69"/>
      <c r="J151" s="69"/>
      <c r="K151" s="69"/>
      <c r="L151" s="69"/>
      <c r="M151" s="69"/>
      <c r="N151" s="69"/>
      <c r="O151" s="69"/>
      <c r="P151" s="69"/>
      <c r="Q151" s="75"/>
      <c r="R151" s="75"/>
      <c r="S151" s="141">
        <f t="shared" si="2"/>
        <v>0</v>
      </c>
    </row>
    <row r="152" spans="1:19" ht="42" x14ac:dyDescent="0.25">
      <c r="A152" s="73" t="s">
        <v>503</v>
      </c>
      <c r="B152" s="79" t="s">
        <v>388</v>
      </c>
      <c r="C152" s="79" t="s">
        <v>388</v>
      </c>
      <c r="D152" s="79" t="s">
        <v>433</v>
      </c>
      <c r="E152" s="79" t="s">
        <v>391</v>
      </c>
      <c r="F152" s="74" t="s">
        <v>1051</v>
      </c>
      <c r="G152" s="68" t="s">
        <v>383</v>
      </c>
      <c r="H152" s="68" t="s">
        <v>384</v>
      </c>
      <c r="I152" s="69"/>
      <c r="J152" s="69"/>
      <c r="K152" s="69"/>
      <c r="L152" s="69"/>
      <c r="M152" s="69"/>
      <c r="N152" s="69"/>
      <c r="O152" s="69"/>
      <c r="P152" s="69"/>
      <c r="Q152" s="75"/>
      <c r="R152" s="75"/>
      <c r="S152" s="141">
        <f t="shared" si="2"/>
        <v>0</v>
      </c>
    </row>
    <row r="153" spans="1:19" ht="52.5" x14ac:dyDescent="0.25">
      <c r="A153" s="73" t="s">
        <v>503</v>
      </c>
      <c r="B153" s="79" t="s">
        <v>379</v>
      </c>
      <c r="C153" s="79" t="s">
        <v>385</v>
      </c>
      <c r="D153" s="79" t="s">
        <v>434</v>
      </c>
      <c r="E153" s="79" t="s">
        <v>387</v>
      </c>
      <c r="F153" s="74" t="s">
        <v>1051</v>
      </c>
      <c r="G153" s="68" t="s">
        <v>383</v>
      </c>
      <c r="H153" s="68" t="s">
        <v>384</v>
      </c>
      <c r="I153" s="69"/>
      <c r="J153" s="69"/>
      <c r="K153" s="69"/>
      <c r="L153" s="69"/>
      <c r="M153" s="69"/>
      <c r="N153" s="69"/>
      <c r="O153" s="69"/>
      <c r="P153" s="69"/>
      <c r="Q153" s="75"/>
      <c r="R153" s="75"/>
      <c r="S153" s="141">
        <f t="shared" si="2"/>
        <v>0</v>
      </c>
    </row>
    <row r="154" spans="1:19" ht="42" x14ac:dyDescent="0.25">
      <c r="A154" s="73" t="s">
        <v>503</v>
      </c>
      <c r="B154" s="79" t="s">
        <v>388</v>
      </c>
      <c r="C154" s="79" t="s">
        <v>388</v>
      </c>
      <c r="D154" s="79" t="s">
        <v>435</v>
      </c>
      <c r="E154" s="79" t="s">
        <v>391</v>
      </c>
      <c r="F154" s="74" t="s">
        <v>1051</v>
      </c>
      <c r="G154" s="68" t="s">
        <v>383</v>
      </c>
      <c r="H154" s="68" t="s">
        <v>384</v>
      </c>
      <c r="I154" s="69"/>
      <c r="J154" s="69"/>
      <c r="K154" s="69"/>
      <c r="L154" s="69"/>
      <c r="M154" s="69"/>
      <c r="N154" s="69"/>
      <c r="O154" s="69"/>
      <c r="P154" s="69"/>
      <c r="Q154" s="75"/>
      <c r="R154" s="75"/>
      <c r="S154" s="141">
        <f t="shared" si="2"/>
        <v>0</v>
      </c>
    </row>
    <row r="155" spans="1:19" ht="52.5" x14ac:dyDescent="0.25">
      <c r="A155" s="73" t="s">
        <v>503</v>
      </c>
      <c r="B155" s="79" t="s">
        <v>379</v>
      </c>
      <c r="C155" s="79" t="s">
        <v>385</v>
      </c>
      <c r="D155" s="79" t="s">
        <v>436</v>
      </c>
      <c r="E155" s="79" t="s">
        <v>387</v>
      </c>
      <c r="F155" s="74" t="s">
        <v>1051</v>
      </c>
      <c r="G155" s="68" t="s">
        <v>383</v>
      </c>
      <c r="H155" s="68" t="s">
        <v>384</v>
      </c>
      <c r="I155" s="69"/>
      <c r="J155" s="69"/>
      <c r="K155" s="69"/>
      <c r="L155" s="69"/>
      <c r="M155" s="69"/>
      <c r="N155" s="69"/>
      <c r="O155" s="69"/>
      <c r="P155" s="69"/>
      <c r="Q155" s="75"/>
      <c r="R155" s="75"/>
      <c r="S155" s="141">
        <f t="shared" si="2"/>
        <v>0</v>
      </c>
    </row>
    <row r="156" spans="1:19" ht="42" x14ac:dyDescent="0.25">
      <c r="A156" s="73" t="s">
        <v>503</v>
      </c>
      <c r="B156" s="79" t="s">
        <v>388</v>
      </c>
      <c r="C156" s="79" t="s">
        <v>388</v>
      </c>
      <c r="D156" s="79" t="s">
        <v>437</v>
      </c>
      <c r="E156" s="79" t="s">
        <v>391</v>
      </c>
      <c r="F156" s="74" t="s">
        <v>1051</v>
      </c>
      <c r="G156" s="68" t="s">
        <v>383</v>
      </c>
      <c r="H156" s="68" t="s">
        <v>384</v>
      </c>
      <c r="I156" s="69"/>
      <c r="J156" s="69"/>
      <c r="K156" s="69"/>
      <c r="L156" s="69"/>
      <c r="M156" s="69"/>
      <c r="N156" s="69"/>
      <c r="O156" s="69"/>
      <c r="P156" s="69"/>
      <c r="Q156" s="75"/>
      <c r="R156" s="75"/>
      <c r="S156" s="141">
        <f t="shared" si="2"/>
        <v>0</v>
      </c>
    </row>
    <row r="157" spans="1:19" ht="52.5" x14ac:dyDescent="0.25">
      <c r="A157" s="73" t="s">
        <v>503</v>
      </c>
      <c r="B157" s="79" t="s">
        <v>388</v>
      </c>
      <c r="C157" s="79" t="s">
        <v>388</v>
      </c>
      <c r="D157" s="79" t="s">
        <v>438</v>
      </c>
      <c r="E157" s="79" t="s">
        <v>387</v>
      </c>
      <c r="F157" s="74" t="s">
        <v>1051</v>
      </c>
      <c r="G157" s="68" t="s">
        <v>383</v>
      </c>
      <c r="H157" s="68" t="s">
        <v>384</v>
      </c>
      <c r="I157" s="69"/>
      <c r="J157" s="69"/>
      <c r="K157" s="69"/>
      <c r="L157" s="69"/>
      <c r="M157" s="69"/>
      <c r="N157" s="69"/>
      <c r="O157" s="69"/>
      <c r="P157" s="69"/>
      <c r="Q157" s="75"/>
      <c r="R157" s="75"/>
      <c r="S157" s="141">
        <f t="shared" si="2"/>
        <v>0</v>
      </c>
    </row>
    <row r="158" spans="1:19" ht="52.5" x14ac:dyDescent="0.25">
      <c r="A158" s="73" t="s">
        <v>503</v>
      </c>
      <c r="B158" s="79" t="s">
        <v>388</v>
      </c>
      <c r="C158" s="79" t="s">
        <v>388</v>
      </c>
      <c r="D158" s="79" t="s">
        <v>439</v>
      </c>
      <c r="E158" s="79" t="s">
        <v>387</v>
      </c>
      <c r="F158" s="74" t="s">
        <v>1051</v>
      </c>
      <c r="G158" s="68" t="s">
        <v>383</v>
      </c>
      <c r="H158" s="68" t="s">
        <v>384</v>
      </c>
      <c r="I158" s="69"/>
      <c r="J158" s="69"/>
      <c r="K158" s="69"/>
      <c r="L158" s="69"/>
      <c r="M158" s="69"/>
      <c r="N158" s="69"/>
      <c r="O158" s="69"/>
      <c r="P158" s="69"/>
      <c r="Q158" s="75"/>
      <c r="R158" s="75"/>
      <c r="S158" s="141">
        <f t="shared" si="2"/>
        <v>0</v>
      </c>
    </row>
    <row r="159" spans="1:19" ht="52.5" x14ac:dyDescent="0.25">
      <c r="A159" s="73" t="s">
        <v>503</v>
      </c>
      <c r="B159" s="79" t="s">
        <v>379</v>
      </c>
      <c r="C159" s="79" t="s">
        <v>380</v>
      </c>
      <c r="D159" s="79" t="s">
        <v>440</v>
      </c>
      <c r="E159" s="79" t="s">
        <v>387</v>
      </c>
      <c r="F159" s="74" t="s">
        <v>1051</v>
      </c>
      <c r="G159" s="68" t="s">
        <v>383</v>
      </c>
      <c r="H159" s="68" t="s">
        <v>384</v>
      </c>
      <c r="I159" s="69"/>
      <c r="J159" s="69"/>
      <c r="K159" s="69"/>
      <c r="L159" s="69"/>
      <c r="M159" s="69"/>
      <c r="N159" s="69"/>
      <c r="O159" s="69"/>
      <c r="P159" s="69"/>
      <c r="Q159" s="75"/>
      <c r="R159" s="75"/>
      <c r="S159" s="141">
        <f t="shared" si="2"/>
        <v>0</v>
      </c>
    </row>
    <row r="160" spans="1:19" ht="52.5" x14ac:dyDescent="0.25">
      <c r="A160" s="73" t="s">
        <v>503</v>
      </c>
      <c r="B160" s="79" t="s">
        <v>379</v>
      </c>
      <c r="C160" s="79" t="s">
        <v>385</v>
      </c>
      <c r="D160" s="79" t="s">
        <v>441</v>
      </c>
      <c r="E160" s="79" t="s">
        <v>387</v>
      </c>
      <c r="F160" s="74" t="s">
        <v>1051</v>
      </c>
      <c r="G160" s="68" t="s">
        <v>383</v>
      </c>
      <c r="H160" s="68" t="s">
        <v>384</v>
      </c>
      <c r="I160" s="69"/>
      <c r="J160" s="69"/>
      <c r="K160" s="69"/>
      <c r="L160" s="69"/>
      <c r="M160" s="69"/>
      <c r="N160" s="69"/>
      <c r="O160" s="69"/>
      <c r="P160" s="69"/>
      <c r="Q160" s="75"/>
      <c r="R160" s="75"/>
      <c r="S160" s="141">
        <f t="shared" si="2"/>
        <v>0</v>
      </c>
    </row>
    <row r="161" spans="1:19" ht="42" x14ac:dyDescent="0.25">
      <c r="A161" s="73" t="s">
        <v>503</v>
      </c>
      <c r="B161" s="79" t="s">
        <v>379</v>
      </c>
      <c r="C161" s="79" t="s">
        <v>385</v>
      </c>
      <c r="D161" s="79" t="s">
        <v>442</v>
      </c>
      <c r="E161" s="79" t="s">
        <v>391</v>
      </c>
      <c r="F161" s="74" t="s">
        <v>1051</v>
      </c>
      <c r="G161" s="68" t="s">
        <v>383</v>
      </c>
      <c r="H161" s="68" t="s">
        <v>384</v>
      </c>
      <c r="I161" s="69"/>
      <c r="J161" s="69"/>
      <c r="K161" s="69"/>
      <c r="L161" s="69"/>
      <c r="M161" s="69"/>
      <c r="N161" s="69"/>
      <c r="O161" s="69"/>
      <c r="P161" s="69"/>
      <c r="Q161" s="75"/>
      <c r="R161" s="75"/>
      <c r="S161" s="141">
        <f t="shared" si="2"/>
        <v>0</v>
      </c>
    </row>
    <row r="162" spans="1:19" ht="42" x14ac:dyDescent="0.25">
      <c r="A162" s="73" t="s">
        <v>503</v>
      </c>
      <c r="B162" s="79" t="s">
        <v>388</v>
      </c>
      <c r="C162" s="79" t="s">
        <v>388</v>
      </c>
      <c r="D162" s="79" t="s">
        <v>443</v>
      </c>
      <c r="E162" s="79" t="s">
        <v>391</v>
      </c>
      <c r="F162" s="74" t="s">
        <v>1051</v>
      </c>
      <c r="G162" s="68" t="s">
        <v>383</v>
      </c>
      <c r="H162" s="68" t="s">
        <v>384</v>
      </c>
      <c r="I162" s="69"/>
      <c r="J162" s="69"/>
      <c r="K162" s="69"/>
      <c r="L162" s="69"/>
      <c r="M162" s="69"/>
      <c r="N162" s="69"/>
      <c r="O162" s="69"/>
      <c r="P162" s="69"/>
      <c r="Q162" s="75"/>
      <c r="R162" s="75"/>
      <c r="S162" s="141">
        <f t="shared" si="2"/>
        <v>0</v>
      </c>
    </row>
    <row r="163" spans="1:19" ht="42" x14ac:dyDescent="0.25">
      <c r="A163" s="73" t="s">
        <v>503</v>
      </c>
      <c r="B163" s="79" t="s">
        <v>388</v>
      </c>
      <c r="C163" s="79" t="s">
        <v>388</v>
      </c>
      <c r="D163" s="79" t="s">
        <v>444</v>
      </c>
      <c r="E163" s="79" t="s">
        <v>391</v>
      </c>
      <c r="F163" s="74" t="s">
        <v>1051</v>
      </c>
      <c r="G163" s="68" t="s">
        <v>383</v>
      </c>
      <c r="H163" s="68" t="s">
        <v>384</v>
      </c>
      <c r="I163" s="69"/>
      <c r="J163" s="69"/>
      <c r="K163" s="69"/>
      <c r="L163" s="69"/>
      <c r="M163" s="69"/>
      <c r="N163" s="69"/>
      <c r="O163" s="69"/>
      <c r="P163" s="69"/>
      <c r="Q163" s="75"/>
      <c r="R163" s="75"/>
      <c r="S163" s="141">
        <f t="shared" si="2"/>
        <v>0</v>
      </c>
    </row>
    <row r="164" spans="1:19" ht="42" x14ac:dyDescent="0.25">
      <c r="A164" s="73" t="s">
        <v>503</v>
      </c>
      <c r="B164" s="79" t="s">
        <v>388</v>
      </c>
      <c r="C164" s="79" t="s">
        <v>388</v>
      </c>
      <c r="D164" s="79" t="s">
        <v>445</v>
      </c>
      <c r="E164" s="79" t="s">
        <v>391</v>
      </c>
      <c r="F164" s="74" t="s">
        <v>1051</v>
      </c>
      <c r="G164" s="68" t="s">
        <v>383</v>
      </c>
      <c r="H164" s="68" t="s">
        <v>384</v>
      </c>
      <c r="I164" s="69"/>
      <c r="J164" s="69"/>
      <c r="K164" s="69"/>
      <c r="L164" s="69"/>
      <c r="M164" s="69"/>
      <c r="N164" s="69"/>
      <c r="O164" s="69"/>
      <c r="P164" s="69"/>
      <c r="Q164" s="75"/>
      <c r="R164" s="75"/>
      <c r="S164" s="141">
        <f t="shared" si="2"/>
        <v>0</v>
      </c>
    </row>
    <row r="165" spans="1:19" ht="42" x14ac:dyDescent="0.25">
      <c r="A165" s="73" t="s">
        <v>503</v>
      </c>
      <c r="B165" s="79" t="s">
        <v>388</v>
      </c>
      <c r="C165" s="79" t="s">
        <v>388</v>
      </c>
      <c r="D165" s="79" t="s">
        <v>446</v>
      </c>
      <c r="E165" s="79" t="s">
        <v>391</v>
      </c>
      <c r="F165" s="74" t="s">
        <v>1051</v>
      </c>
      <c r="G165" s="68" t="s">
        <v>383</v>
      </c>
      <c r="H165" s="68" t="s">
        <v>384</v>
      </c>
      <c r="I165" s="69"/>
      <c r="J165" s="69"/>
      <c r="K165" s="69"/>
      <c r="L165" s="69"/>
      <c r="M165" s="69"/>
      <c r="N165" s="69"/>
      <c r="O165" s="69"/>
      <c r="P165" s="69"/>
      <c r="Q165" s="75"/>
      <c r="R165" s="75"/>
      <c r="S165" s="141">
        <f t="shared" si="2"/>
        <v>0</v>
      </c>
    </row>
    <row r="166" spans="1:19" ht="42" x14ac:dyDescent="0.25">
      <c r="A166" s="73" t="s">
        <v>503</v>
      </c>
      <c r="B166" s="79" t="s">
        <v>388</v>
      </c>
      <c r="C166" s="79" t="s">
        <v>388</v>
      </c>
      <c r="D166" s="79" t="s">
        <v>447</v>
      </c>
      <c r="E166" s="79" t="s">
        <v>391</v>
      </c>
      <c r="F166" s="74" t="s">
        <v>1051</v>
      </c>
      <c r="G166" s="68" t="s">
        <v>383</v>
      </c>
      <c r="H166" s="68" t="s">
        <v>384</v>
      </c>
      <c r="I166" s="69"/>
      <c r="J166" s="69"/>
      <c r="K166" s="69"/>
      <c r="L166" s="69"/>
      <c r="M166" s="69"/>
      <c r="N166" s="69"/>
      <c r="O166" s="69"/>
      <c r="P166" s="69"/>
      <c r="Q166" s="75"/>
      <c r="R166" s="75"/>
      <c r="S166" s="141">
        <f t="shared" si="2"/>
        <v>0</v>
      </c>
    </row>
    <row r="167" spans="1:19" ht="42" x14ac:dyDescent="0.25">
      <c r="A167" s="73" t="s">
        <v>503</v>
      </c>
      <c r="B167" s="79" t="s">
        <v>388</v>
      </c>
      <c r="C167" s="79" t="s">
        <v>388</v>
      </c>
      <c r="D167" s="79" t="s">
        <v>448</v>
      </c>
      <c r="E167" s="79" t="s">
        <v>391</v>
      </c>
      <c r="F167" s="74" t="s">
        <v>1051</v>
      </c>
      <c r="G167" s="68" t="s">
        <v>383</v>
      </c>
      <c r="H167" s="68" t="s">
        <v>384</v>
      </c>
      <c r="I167" s="69"/>
      <c r="J167" s="69"/>
      <c r="K167" s="69"/>
      <c r="L167" s="69"/>
      <c r="M167" s="69"/>
      <c r="N167" s="69"/>
      <c r="O167" s="69"/>
      <c r="P167" s="69"/>
      <c r="Q167" s="75"/>
      <c r="R167" s="75"/>
      <c r="S167" s="141">
        <f t="shared" si="2"/>
        <v>0</v>
      </c>
    </row>
    <row r="168" spans="1:19" ht="42" x14ac:dyDescent="0.25">
      <c r="A168" s="73" t="s">
        <v>503</v>
      </c>
      <c r="B168" s="79" t="s">
        <v>388</v>
      </c>
      <c r="C168" s="79" t="s">
        <v>388</v>
      </c>
      <c r="D168" s="79" t="s">
        <v>449</v>
      </c>
      <c r="E168" s="79" t="s">
        <v>391</v>
      </c>
      <c r="F168" s="74" t="s">
        <v>1051</v>
      </c>
      <c r="G168" s="68" t="s">
        <v>383</v>
      </c>
      <c r="H168" s="68" t="s">
        <v>384</v>
      </c>
      <c r="I168" s="69"/>
      <c r="J168" s="69"/>
      <c r="K168" s="69"/>
      <c r="L168" s="69"/>
      <c r="M168" s="69"/>
      <c r="N168" s="69"/>
      <c r="O168" s="69"/>
      <c r="P168" s="69"/>
      <c r="Q168" s="75"/>
      <c r="R168" s="75"/>
      <c r="S168" s="141">
        <f t="shared" si="2"/>
        <v>0</v>
      </c>
    </row>
    <row r="169" spans="1:19" ht="42" x14ac:dyDescent="0.25">
      <c r="A169" s="73" t="s">
        <v>503</v>
      </c>
      <c r="B169" s="79" t="s">
        <v>388</v>
      </c>
      <c r="C169" s="79" t="s">
        <v>388</v>
      </c>
      <c r="D169" s="79" t="s">
        <v>450</v>
      </c>
      <c r="E169" s="79" t="s">
        <v>391</v>
      </c>
      <c r="F169" s="74" t="s">
        <v>1051</v>
      </c>
      <c r="G169" s="68" t="s">
        <v>383</v>
      </c>
      <c r="H169" s="68" t="s">
        <v>384</v>
      </c>
      <c r="I169" s="69"/>
      <c r="J169" s="69"/>
      <c r="K169" s="69"/>
      <c r="L169" s="69"/>
      <c r="M169" s="69"/>
      <c r="N169" s="69"/>
      <c r="O169" s="69"/>
      <c r="P169" s="69"/>
      <c r="Q169" s="75"/>
      <c r="R169" s="75"/>
      <c r="S169" s="141">
        <f t="shared" si="2"/>
        <v>0</v>
      </c>
    </row>
    <row r="170" spans="1:19" ht="42" x14ac:dyDescent="0.25">
      <c r="A170" s="73" t="s">
        <v>503</v>
      </c>
      <c r="B170" s="79" t="s">
        <v>388</v>
      </c>
      <c r="C170" s="79" t="s">
        <v>388</v>
      </c>
      <c r="D170" s="79" t="s">
        <v>451</v>
      </c>
      <c r="E170" s="79" t="s">
        <v>391</v>
      </c>
      <c r="F170" s="74" t="s">
        <v>1051</v>
      </c>
      <c r="G170" s="68" t="s">
        <v>383</v>
      </c>
      <c r="H170" s="68" t="s">
        <v>384</v>
      </c>
      <c r="I170" s="69"/>
      <c r="J170" s="69"/>
      <c r="K170" s="69"/>
      <c r="L170" s="69"/>
      <c r="M170" s="69"/>
      <c r="N170" s="69"/>
      <c r="O170" s="69"/>
      <c r="P170" s="69"/>
      <c r="Q170" s="75"/>
      <c r="R170" s="75"/>
      <c r="S170" s="141">
        <f t="shared" si="2"/>
        <v>0</v>
      </c>
    </row>
    <row r="171" spans="1:19" ht="42" x14ac:dyDescent="0.25">
      <c r="A171" s="73" t="s">
        <v>503</v>
      </c>
      <c r="B171" s="79" t="s">
        <v>388</v>
      </c>
      <c r="C171" s="79" t="s">
        <v>388</v>
      </c>
      <c r="D171" s="79" t="s">
        <v>452</v>
      </c>
      <c r="E171" s="79" t="s">
        <v>391</v>
      </c>
      <c r="F171" s="74" t="s">
        <v>1051</v>
      </c>
      <c r="G171" s="68" t="s">
        <v>383</v>
      </c>
      <c r="H171" s="68" t="s">
        <v>384</v>
      </c>
      <c r="I171" s="69"/>
      <c r="J171" s="69"/>
      <c r="K171" s="69"/>
      <c r="L171" s="69"/>
      <c r="M171" s="69"/>
      <c r="N171" s="69"/>
      <c r="O171" s="69"/>
      <c r="P171" s="69"/>
      <c r="Q171" s="75"/>
      <c r="R171" s="75"/>
      <c r="S171" s="141">
        <f t="shared" si="2"/>
        <v>0</v>
      </c>
    </row>
    <row r="172" spans="1:19" ht="31.5" x14ac:dyDescent="0.25">
      <c r="A172" s="73" t="s">
        <v>503</v>
      </c>
      <c r="B172" s="79" t="s">
        <v>379</v>
      </c>
      <c r="C172" s="79" t="s">
        <v>380</v>
      </c>
      <c r="D172" s="79" t="s">
        <v>242</v>
      </c>
      <c r="E172" s="79" t="s">
        <v>453</v>
      </c>
      <c r="F172" s="74" t="s">
        <v>1051</v>
      </c>
      <c r="G172" s="68" t="s">
        <v>383</v>
      </c>
      <c r="H172" s="68" t="s">
        <v>384</v>
      </c>
      <c r="I172" s="69"/>
      <c r="J172" s="69"/>
      <c r="K172" s="69"/>
      <c r="L172" s="69"/>
      <c r="M172" s="69"/>
      <c r="N172" s="69"/>
      <c r="O172" s="69"/>
      <c r="P172" s="69"/>
      <c r="Q172" s="75"/>
      <c r="R172" s="75"/>
      <c r="S172" s="141">
        <f t="shared" si="2"/>
        <v>0</v>
      </c>
    </row>
    <row r="173" spans="1:19" ht="42" x14ac:dyDescent="0.25">
      <c r="A173" s="73" t="s">
        <v>503</v>
      </c>
      <c r="B173" s="79" t="s">
        <v>388</v>
      </c>
      <c r="C173" s="79" t="s">
        <v>388</v>
      </c>
      <c r="D173" s="79" t="s">
        <v>454</v>
      </c>
      <c r="E173" s="79" t="s">
        <v>391</v>
      </c>
      <c r="F173" s="74" t="s">
        <v>1051</v>
      </c>
      <c r="G173" s="68" t="s">
        <v>383</v>
      </c>
      <c r="H173" s="68" t="s">
        <v>384</v>
      </c>
      <c r="I173" s="69"/>
      <c r="J173" s="69"/>
      <c r="K173" s="69"/>
      <c r="L173" s="69"/>
      <c r="M173" s="69"/>
      <c r="N173" s="69"/>
      <c r="O173" s="69"/>
      <c r="P173" s="69"/>
      <c r="Q173" s="75"/>
      <c r="R173" s="75"/>
      <c r="S173" s="141">
        <f t="shared" si="2"/>
        <v>0</v>
      </c>
    </row>
    <row r="174" spans="1:19" ht="42" x14ac:dyDescent="0.25">
      <c r="A174" s="73" t="s">
        <v>503</v>
      </c>
      <c r="B174" s="79" t="s">
        <v>388</v>
      </c>
      <c r="C174" s="79" t="s">
        <v>388</v>
      </c>
      <c r="D174" s="79" t="s">
        <v>455</v>
      </c>
      <c r="E174" s="79" t="s">
        <v>391</v>
      </c>
      <c r="F174" s="74" t="s">
        <v>1051</v>
      </c>
      <c r="G174" s="68" t="s">
        <v>383</v>
      </c>
      <c r="H174" s="68" t="s">
        <v>384</v>
      </c>
      <c r="I174" s="69"/>
      <c r="J174" s="69"/>
      <c r="K174" s="69"/>
      <c r="L174" s="69"/>
      <c r="M174" s="69"/>
      <c r="N174" s="69"/>
      <c r="O174" s="69"/>
      <c r="P174" s="69"/>
      <c r="Q174" s="75"/>
      <c r="R174" s="75"/>
      <c r="S174" s="141">
        <f t="shared" si="2"/>
        <v>0</v>
      </c>
    </row>
    <row r="175" spans="1:19" ht="31.5" x14ac:dyDescent="0.25">
      <c r="A175" s="73" t="s">
        <v>503</v>
      </c>
      <c r="B175" s="79" t="s">
        <v>379</v>
      </c>
      <c r="C175" s="79" t="s">
        <v>380</v>
      </c>
      <c r="D175" s="79" t="s">
        <v>456</v>
      </c>
      <c r="E175" s="79" t="s">
        <v>453</v>
      </c>
      <c r="F175" s="74" t="s">
        <v>1051</v>
      </c>
      <c r="G175" s="68" t="s">
        <v>383</v>
      </c>
      <c r="H175" s="68" t="s">
        <v>384</v>
      </c>
      <c r="I175" s="69"/>
      <c r="J175" s="69"/>
      <c r="K175" s="69"/>
      <c r="L175" s="69"/>
      <c r="M175" s="69"/>
      <c r="N175" s="69"/>
      <c r="O175" s="69"/>
      <c r="P175" s="69"/>
      <c r="Q175" s="75"/>
      <c r="R175" s="75"/>
      <c r="S175" s="141">
        <f t="shared" si="2"/>
        <v>0</v>
      </c>
    </row>
    <row r="176" spans="1:19" ht="42" x14ac:dyDescent="0.25">
      <c r="A176" s="73" t="s">
        <v>503</v>
      </c>
      <c r="B176" s="79" t="s">
        <v>388</v>
      </c>
      <c r="C176" s="79" t="s">
        <v>388</v>
      </c>
      <c r="D176" s="79" t="s">
        <v>457</v>
      </c>
      <c r="E176" s="79" t="s">
        <v>391</v>
      </c>
      <c r="F176" s="74" t="s">
        <v>1051</v>
      </c>
      <c r="G176" s="68" t="s">
        <v>383</v>
      </c>
      <c r="H176" s="68" t="s">
        <v>384</v>
      </c>
      <c r="I176" s="69"/>
      <c r="J176" s="69"/>
      <c r="K176" s="69"/>
      <c r="L176" s="69"/>
      <c r="M176" s="69"/>
      <c r="N176" s="69"/>
      <c r="O176" s="69"/>
      <c r="P176" s="69"/>
      <c r="Q176" s="75"/>
      <c r="R176" s="75"/>
      <c r="S176" s="141">
        <f t="shared" si="2"/>
        <v>0</v>
      </c>
    </row>
    <row r="177" spans="1:19" ht="52.5" x14ac:dyDescent="0.25">
      <c r="A177" s="73" t="s">
        <v>503</v>
      </c>
      <c r="B177" s="79" t="s">
        <v>388</v>
      </c>
      <c r="C177" s="79" t="s">
        <v>388</v>
      </c>
      <c r="D177" s="79" t="s">
        <v>439</v>
      </c>
      <c r="E177" s="79" t="s">
        <v>387</v>
      </c>
      <c r="F177" s="74" t="s">
        <v>1051</v>
      </c>
      <c r="G177" s="68" t="s">
        <v>383</v>
      </c>
      <c r="H177" s="68" t="s">
        <v>384</v>
      </c>
      <c r="I177" s="69"/>
      <c r="J177" s="69"/>
      <c r="K177" s="69"/>
      <c r="L177" s="69"/>
      <c r="M177" s="69"/>
      <c r="N177" s="69"/>
      <c r="O177" s="69"/>
      <c r="P177" s="69"/>
      <c r="Q177" s="75"/>
      <c r="R177" s="75"/>
      <c r="S177" s="141">
        <f t="shared" si="2"/>
        <v>0</v>
      </c>
    </row>
    <row r="178" spans="1:19" ht="42" x14ac:dyDescent="0.25">
      <c r="A178" s="73" t="s">
        <v>503</v>
      </c>
      <c r="B178" s="79" t="s">
        <v>388</v>
      </c>
      <c r="C178" s="79" t="s">
        <v>388</v>
      </c>
      <c r="D178" s="79" t="s">
        <v>458</v>
      </c>
      <c r="E178" s="79" t="s">
        <v>391</v>
      </c>
      <c r="F178" s="74" t="s">
        <v>1051</v>
      </c>
      <c r="G178" s="68" t="s">
        <v>383</v>
      </c>
      <c r="H178" s="68" t="s">
        <v>384</v>
      </c>
      <c r="I178" s="69"/>
      <c r="J178" s="69"/>
      <c r="K178" s="69"/>
      <c r="L178" s="69"/>
      <c r="M178" s="69"/>
      <c r="N178" s="69"/>
      <c r="O178" s="69"/>
      <c r="P178" s="69"/>
      <c r="Q178" s="75"/>
      <c r="R178" s="75"/>
      <c r="S178" s="141">
        <f t="shared" si="2"/>
        <v>0</v>
      </c>
    </row>
    <row r="179" spans="1:19" ht="42" x14ac:dyDescent="0.25">
      <c r="A179" s="73" t="s">
        <v>503</v>
      </c>
      <c r="B179" s="79" t="s">
        <v>388</v>
      </c>
      <c r="C179" s="79" t="s">
        <v>388</v>
      </c>
      <c r="D179" s="79" t="s">
        <v>459</v>
      </c>
      <c r="E179" s="79" t="s">
        <v>391</v>
      </c>
      <c r="F179" s="74" t="s">
        <v>1051</v>
      </c>
      <c r="G179" s="68" t="s">
        <v>383</v>
      </c>
      <c r="H179" s="68" t="s">
        <v>384</v>
      </c>
      <c r="I179" s="69"/>
      <c r="J179" s="69"/>
      <c r="K179" s="69"/>
      <c r="L179" s="69"/>
      <c r="M179" s="69"/>
      <c r="N179" s="69"/>
      <c r="O179" s="69"/>
      <c r="P179" s="69"/>
      <c r="Q179" s="75"/>
      <c r="R179" s="75"/>
      <c r="S179" s="141">
        <f t="shared" si="2"/>
        <v>0</v>
      </c>
    </row>
    <row r="180" spans="1:19" ht="42" x14ac:dyDescent="0.25">
      <c r="A180" s="73" t="s">
        <v>503</v>
      </c>
      <c r="B180" s="79" t="s">
        <v>388</v>
      </c>
      <c r="C180" s="79" t="s">
        <v>388</v>
      </c>
      <c r="D180" s="79" t="s">
        <v>460</v>
      </c>
      <c r="E180" s="79" t="s">
        <v>391</v>
      </c>
      <c r="F180" s="74" t="s">
        <v>1051</v>
      </c>
      <c r="G180" s="68" t="s">
        <v>383</v>
      </c>
      <c r="H180" s="68" t="s">
        <v>384</v>
      </c>
      <c r="I180" s="69"/>
      <c r="J180" s="69"/>
      <c r="K180" s="69"/>
      <c r="L180" s="69"/>
      <c r="M180" s="69"/>
      <c r="N180" s="69"/>
      <c r="O180" s="69"/>
      <c r="P180" s="69"/>
      <c r="Q180" s="75"/>
      <c r="R180" s="75"/>
      <c r="S180" s="141">
        <f t="shared" si="2"/>
        <v>0</v>
      </c>
    </row>
    <row r="181" spans="1:19" ht="42" x14ac:dyDescent="0.25">
      <c r="A181" s="73" t="s">
        <v>503</v>
      </c>
      <c r="B181" s="79" t="s">
        <v>388</v>
      </c>
      <c r="C181" s="79" t="s">
        <v>388</v>
      </c>
      <c r="D181" s="79" t="s">
        <v>461</v>
      </c>
      <c r="E181" s="79" t="s">
        <v>391</v>
      </c>
      <c r="F181" s="74" t="s">
        <v>1051</v>
      </c>
      <c r="G181" s="68" t="s">
        <v>383</v>
      </c>
      <c r="H181" s="68" t="s">
        <v>384</v>
      </c>
      <c r="I181" s="69"/>
      <c r="J181" s="69"/>
      <c r="K181" s="69"/>
      <c r="L181" s="69"/>
      <c r="M181" s="69"/>
      <c r="N181" s="69"/>
      <c r="O181" s="69"/>
      <c r="P181" s="69"/>
      <c r="Q181" s="75"/>
      <c r="R181" s="75"/>
      <c r="S181" s="141">
        <f t="shared" si="2"/>
        <v>0</v>
      </c>
    </row>
    <row r="182" spans="1:19" ht="52.5" x14ac:dyDescent="0.25">
      <c r="A182" s="73" t="s">
        <v>503</v>
      </c>
      <c r="B182" s="79" t="s">
        <v>379</v>
      </c>
      <c r="C182" s="79" t="s">
        <v>379</v>
      </c>
      <c r="D182" s="79" t="s">
        <v>462</v>
      </c>
      <c r="E182" s="79" t="s">
        <v>387</v>
      </c>
      <c r="F182" s="74" t="s">
        <v>1051</v>
      </c>
      <c r="G182" s="68" t="s">
        <v>383</v>
      </c>
      <c r="H182" s="68" t="s">
        <v>384</v>
      </c>
      <c r="I182" s="69"/>
      <c r="J182" s="69"/>
      <c r="K182" s="69"/>
      <c r="L182" s="69"/>
      <c r="M182" s="69"/>
      <c r="N182" s="69"/>
      <c r="O182" s="69"/>
      <c r="P182" s="69"/>
      <c r="Q182" s="75"/>
      <c r="R182" s="75"/>
      <c r="S182" s="141">
        <f t="shared" si="2"/>
        <v>0</v>
      </c>
    </row>
    <row r="183" spans="1:19" ht="52.5" x14ac:dyDescent="0.25">
      <c r="A183" s="73" t="s">
        <v>503</v>
      </c>
      <c r="B183" s="79" t="s">
        <v>379</v>
      </c>
      <c r="C183" s="79" t="s">
        <v>385</v>
      </c>
      <c r="D183" s="79" t="s">
        <v>463</v>
      </c>
      <c r="E183" s="79" t="s">
        <v>387</v>
      </c>
      <c r="F183" s="74" t="s">
        <v>1051</v>
      </c>
      <c r="G183" s="68" t="s">
        <v>383</v>
      </c>
      <c r="H183" s="68" t="s">
        <v>384</v>
      </c>
      <c r="I183" s="69"/>
      <c r="J183" s="69"/>
      <c r="K183" s="69"/>
      <c r="L183" s="69"/>
      <c r="M183" s="69"/>
      <c r="N183" s="69"/>
      <c r="O183" s="69"/>
      <c r="P183" s="69"/>
      <c r="Q183" s="75"/>
      <c r="R183" s="75"/>
      <c r="S183" s="141">
        <f t="shared" si="2"/>
        <v>0</v>
      </c>
    </row>
    <row r="184" spans="1:19" ht="42" x14ac:dyDescent="0.25">
      <c r="A184" s="73" t="s">
        <v>503</v>
      </c>
      <c r="B184" s="79" t="s">
        <v>388</v>
      </c>
      <c r="C184" s="79" t="s">
        <v>388</v>
      </c>
      <c r="D184" s="79" t="s">
        <v>464</v>
      </c>
      <c r="E184" s="79" t="s">
        <v>391</v>
      </c>
      <c r="F184" s="74" t="s">
        <v>1051</v>
      </c>
      <c r="G184" s="68" t="s">
        <v>383</v>
      </c>
      <c r="H184" s="68" t="s">
        <v>384</v>
      </c>
      <c r="I184" s="69"/>
      <c r="J184" s="69"/>
      <c r="K184" s="69"/>
      <c r="L184" s="69"/>
      <c r="M184" s="69"/>
      <c r="N184" s="69"/>
      <c r="O184" s="69"/>
      <c r="P184" s="69"/>
      <c r="Q184" s="75"/>
      <c r="R184" s="75"/>
      <c r="S184" s="141">
        <f t="shared" si="2"/>
        <v>0</v>
      </c>
    </row>
    <row r="185" spans="1:19" ht="42" x14ac:dyDescent="0.25">
      <c r="A185" s="73" t="s">
        <v>503</v>
      </c>
      <c r="B185" s="79" t="s">
        <v>388</v>
      </c>
      <c r="C185" s="79" t="s">
        <v>388</v>
      </c>
      <c r="D185" s="79" t="s">
        <v>465</v>
      </c>
      <c r="E185" s="79" t="s">
        <v>391</v>
      </c>
      <c r="F185" s="74" t="s">
        <v>1051</v>
      </c>
      <c r="G185" s="68" t="s">
        <v>383</v>
      </c>
      <c r="H185" s="68" t="s">
        <v>384</v>
      </c>
      <c r="I185" s="69"/>
      <c r="J185" s="69"/>
      <c r="K185" s="69"/>
      <c r="L185" s="69"/>
      <c r="M185" s="69"/>
      <c r="N185" s="69"/>
      <c r="O185" s="69"/>
      <c r="P185" s="69"/>
      <c r="Q185" s="75"/>
      <c r="R185" s="75"/>
      <c r="S185" s="141">
        <f t="shared" si="2"/>
        <v>0</v>
      </c>
    </row>
    <row r="186" spans="1:19" ht="42" x14ac:dyDescent="0.25">
      <c r="A186" s="73" t="s">
        <v>503</v>
      </c>
      <c r="B186" s="79" t="s">
        <v>388</v>
      </c>
      <c r="C186" s="79" t="s">
        <v>388</v>
      </c>
      <c r="D186" s="79" t="s">
        <v>466</v>
      </c>
      <c r="E186" s="79" t="s">
        <v>391</v>
      </c>
      <c r="F186" s="74" t="s">
        <v>1051</v>
      </c>
      <c r="G186" s="68" t="s">
        <v>383</v>
      </c>
      <c r="H186" s="68" t="s">
        <v>384</v>
      </c>
      <c r="I186" s="69"/>
      <c r="J186" s="69"/>
      <c r="K186" s="69"/>
      <c r="L186" s="69"/>
      <c r="M186" s="69"/>
      <c r="N186" s="69"/>
      <c r="O186" s="69"/>
      <c r="P186" s="69"/>
      <c r="Q186" s="75"/>
      <c r="R186" s="75"/>
      <c r="S186" s="141">
        <f t="shared" si="2"/>
        <v>0</v>
      </c>
    </row>
    <row r="187" spans="1:19" ht="42" x14ac:dyDescent="0.25">
      <c r="A187" s="73" t="s">
        <v>503</v>
      </c>
      <c r="B187" s="79" t="s">
        <v>388</v>
      </c>
      <c r="C187" s="79" t="s">
        <v>388</v>
      </c>
      <c r="D187" s="79" t="s">
        <v>467</v>
      </c>
      <c r="E187" s="79" t="s">
        <v>391</v>
      </c>
      <c r="F187" s="74" t="s">
        <v>1051</v>
      </c>
      <c r="G187" s="68" t="s">
        <v>383</v>
      </c>
      <c r="H187" s="68" t="s">
        <v>384</v>
      </c>
      <c r="I187" s="69"/>
      <c r="J187" s="69"/>
      <c r="K187" s="69"/>
      <c r="L187" s="69"/>
      <c r="M187" s="69"/>
      <c r="N187" s="69"/>
      <c r="O187" s="69"/>
      <c r="P187" s="69"/>
      <c r="Q187" s="75"/>
      <c r="R187" s="75"/>
      <c r="S187" s="141">
        <f t="shared" si="2"/>
        <v>0</v>
      </c>
    </row>
    <row r="188" spans="1:19" ht="52.5" x14ac:dyDescent="0.25">
      <c r="A188" s="73" t="s">
        <v>503</v>
      </c>
      <c r="B188" s="79" t="s">
        <v>379</v>
      </c>
      <c r="C188" s="79" t="s">
        <v>385</v>
      </c>
      <c r="D188" s="79" t="s">
        <v>468</v>
      </c>
      <c r="E188" s="79" t="s">
        <v>382</v>
      </c>
      <c r="F188" s="74" t="s">
        <v>1051</v>
      </c>
      <c r="G188" s="68" t="s">
        <v>383</v>
      </c>
      <c r="H188" s="68" t="s">
        <v>384</v>
      </c>
      <c r="I188" s="69"/>
      <c r="J188" s="69"/>
      <c r="K188" s="69"/>
      <c r="L188" s="69"/>
      <c r="M188" s="69"/>
      <c r="N188" s="69"/>
      <c r="O188" s="69"/>
      <c r="P188" s="69"/>
      <c r="Q188" s="75"/>
      <c r="R188" s="75"/>
      <c r="S188" s="141">
        <f t="shared" si="2"/>
        <v>0</v>
      </c>
    </row>
    <row r="189" spans="1:19" ht="52.5" x14ac:dyDescent="0.25">
      <c r="A189" s="73" t="s">
        <v>503</v>
      </c>
      <c r="B189" s="79" t="s">
        <v>379</v>
      </c>
      <c r="C189" s="79" t="s">
        <v>380</v>
      </c>
      <c r="D189" s="79" t="s">
        <v>469</v>
      </c>
      <c r="E189" s="79" t="s">
        <v>382</v>
      </c>
      <c r="F189" s="74" t="s">
        <v>1051</v>
      </c>
      <c r="G189" s="68" t="s">
        <v>383</v>
      </c>
      <c r="H189" s="68" t="s">
        <v>384</v>
      </c>
      <c r="I189" s="69"/>
      <c r="J189" s="69"/>
      <c r="K189" s="69"/>
      <c r="L189" s="69"/>
      <c r="M189" s="69"/>
      <c r="N189" s="69"/>
      <c r="O189" s="69"/>
      <c r="P189" s="69"/>
      <c r="Q189" s="75"/>
      <c r="R189" s="75"/>
      <c r="S189" s="141">
        <f t="shared" si="2"/>
        <v>0</v>
      </c>
    </row>
    <row r="190" spans="1:19" ht="52.5" x14ac:dyDescent="0.25">
      <c r="A190" s="73" t="s">
        <v>503</v>
      </c>
      <c r="B190" s="79" t="s">
        <v>379</v>
      </c>
      <c r="C190" s="79" t="s">
        <v>385</v>
      </c>
      <c r="D190" s="79" t="s">
        <v>470</v>
      </c>
      <c r="E190" s="79" t="s">
        <v>382</v>
      </c>
      <c r="F190" s="74" t="s">
        <v>1051</v>
      </c>
      <c r="G190" s="68" t="s">
        <v>383</v>
      </c>
      <c r="H190" s="68" t="s">
        <v>384</v>
      </c>
      <c r="I190" s="69"/>
      <c r="J190" s="69"/>
      <c r="K190" s="69"/>
      <c r="L190" s="69"/>
      <c r="M190" s="69"/>
      <c r="N190" s="69"/>
      <c r="O190" s="69"/>
      <c r="P190" s="69"/>
      <c r="Q190" s="75"/>
      <c r="R190" s="75"/>
      <c r="S190" s="141">
        <f t="shared" si="2"/>
        <v>0</v>
      </c>
    </row>
    <row r="191" spans="1:19" ht="52.5" x14ac:dyDescent="0.25">
      <c r="A191" s="73" t="s">
        <v>503</v>
      </c>
      <c r="B191" s="79" t="s">
        <v>379</v>
      </c>
      <c r="C191" s="79" t="s">
        <v>380</v>
      </c>
      <c r="D191" s="79" t="s">
        <v>471</v>
      </c>
      <c r="E191" s="79" t="s">
        <v>382</v>
      </c>
      <c r="F191" s="74" t="s">
        <v>1051</v>
      </c>
      <c r="G191" s="68" t="s">
        <v>383</v>
      </c>
      <c r="H191" s="68" t="s">
        <v>384</v>
      </c>
      <c r="I191" s="69"/>
      <c r="J191" s="69"/>
      <c r="K191" s="69"/>
      <c r="L191" s="69"/>
      <c r="M191" s="69"/>
      <c r="N191" s="69"/>
      <c r="O191" s="69"/>
      <c r="P191" s="69"/>
      <c r="Q191" s="75"/>
      <c r="R191" s="75"/>
      <c r="S191" s="141">
        <f t="shared" si="2"/>
        <v>0</v>
      </c>
    </row>
    <row r="192" spans="1:19" ht="52.5" x14ac:dyDescent="0.25">
      <c r="A192" s="73" t="s">
        <v>503</v>
      </c>
      <c r="B192" s="79" t="s">
        <v>379</v>
      </c>
      <c r="C192" s="79" t="s">
        <v>380</v>
      </c>
      <c r="D192" s="79" t="s">
        <v>472</v>
      </c>
      <c r="E192" s="79" t="s">
        <v>382</v>
      </c>
      <c r="F192" s="74" t="s">
        <v>1051</v>
      </c>
      <c r="G192" s="68" t="s">
        <v>383</v>
      </c>
      <c r="H192" s="68" t="s">
        <v>384</v>
      </c>
      <c r="I192" s="69"/>
      <c r="J192" s="69"/>
      <c r="K192" s="69"/>
      <c r="L192" s="69"/>
      <c r="M192" s="69"/>
      <c r="N192" s="69"/>
      <c r="O192" s="69"/>
      <c r="P192" s="69"/>
      <c r="Q192" s="75"/>
      <c r="R192" s="75"/>
      <c r="S192" s="141">
        <f t="shared" si="2"/>
        <v>0</v>
      </c>
    </row>
    <row r="193" spans="1:19" ht="52.5" x14ac:dyDescent="0.25">
      <c r="A193" s="73" t="s">
        <v>503</v>
      </c>
      <c r="B193" s="79" t="s">
        <v>379</v>
      </c>
      <c r="C193" s="79" t="s">
        <v>385</v>
      </c>
      <c r="D193" s="79" t="s">
        <v>473</v>
      </c>
      <c r="E193" s="79" t="s">
        <v>382</v>
      </c>
      <c r="F193" s="74" t="s">
        <v>1051</v>
      </c>
      <c r="G193" s="68" t="s">
        <v>383</v>
      </c>
      <c r="H193" s="68" t="s">
        <v>384</v>
      </c>
      <c r="I193" s="69"/>
      <c r="J193" s="69"/>
      <c r="K193" s="69"/>
      <c r="L193" s="69"/>
      <c r="M193" s="69"/>
      <c r="N193" s="69"/>
      <c r="O193" s="69"/>
      <c r="P193" s="69"/>
      <c r="Q193" s="75"/>
      <c r="R193" s="75"/>
      <c r="S193" s="141">
        <f t="shared" si="2"/>
        <v>0</v>
      </c>
    </row>
    <row r="194" spans="1:19" ht="52.5" x14ac:dyDescent="0.25">
      <c r="A194" s="73" t="s">
        <v>503</v>
      </c>
      <c r="B194" s="79" t="s">
        <v>379</v>
      </c>
      <c r="C194" s="79" t="s">
        <v>380</v>
      </c>
      <c r="D194" s="79" t="s">
        <v>474</v>
      </c>
      <c r="E194" s="79" t="s">
        <v>382</v>
      </c>
      <c r="F194" s="74" t="s">
        <v>1051</v>
      </c>
      <c r="G194" s="68" t="s">
        <v>383</v>
      </c>
      <c r="H194" s="68" t="s">
        <v>384</v>
      </c>
      <c r="I194" s="69"/>
      <c r="J194" s="69"/>
      <c r="K194" s="69"/>
      <c r="L194" s="69"/>
      <c r="M194" s="69"/>
      <c r="N194" s="69"/>
      <c r="O194" s="69"/>
      <c r="P194" s="69"/>
      <c r="Q194" s="75"/>
      <c r="R194" s="75"/>
      <c r="S194" s="141">
        <f t="shared" ref="S194:S256" si="3">Q194+R194</f>
        <v>0</v>
      </c>
    </row>
    <row r="195" spans="1:19" ht="52.5" x14ac:dyDescent="0.25">
      <c r="A195" s="73" t="s">
        <v>503</v>
      </c>
      <c r="B195" s="79" t="s">
        <v>379</v>
      </c>
      <c r="C195" s="79" t="s">
        <v>380</v>
      </c>
      <c r="D195" s="79" t="s">
        <v>475</v>
      </c>
      <c r="E195" s="79" t="s">
        <v>382</v>
      </c>
      <c r="F195" s="74" t="s">
        <v>1051</v>
      </c>
      <c r="G195" s="68" t="s">
        <v>383</v>
      </c>
      <c r="H195" s="68" t="s">
        <v>384</v>
      </c>
      <c r="I195" s="69"/>
      <c r="J195" s="69"/>
      <c r="K195" s="69"/>
      <c r="L195" s="69"/>
      <c r="M195" s="69"/>
      <c r="N195" s="69"/>
      <c r="O195" s="69"/>
      <c r="P195" s="69"/>
      <c r="Q195" s="75"/>
      <c r="R195" s="75"/>
      <c r="S195" s="141">
        <f t="shared" si="3"/>
        <v>0</v>
      </c>
    </row>
    <row r="196" spans="1:19" ht="52.5" x14ac:dyDescent="0.25">
      <c r="A196" s="73" t="s">
        <v>503</v>
      </c>
      <c r="B196" s="79" t="s">
        <v>379</v>
      </c>
      <c r="C196" s="79" t="s">
        <v>380</v>
      </c>
      <c r="D196" s="79" t="s">
        <v>476</v>
      </c>
      <c r="E196" s="79" t="s">
        <v>382</v>
      </c>
      <c r="F196" s="74" t="s">
        <v>1051</v>
      </c>
      <c r="G196" s="68" t="s">
        <v>383</v>
      </c>
      <c r="H196" s="68" t="s">
        <v>384</v>
      </c>
      <c r="I196" s="69"/>
      <c r="J196" s="69"/>
      <c r="K196" s="69"/>
      <c r="L196" s="69"/>
      <c r="M196" s="69"/>
      <c r="N196" s="69"/>
      <c r="O196" s="69"/>
      <c r="P196" s="69"/>
      <c r="Q196" s="75"/>
      <c r="R196" s="75"/>
      <c r="S196" s="141">
        <f t="shared" si="3"/>
        <v>0</v>
      </c>
    </row>
    <row r="197" spans="1:19" ht="52.5" x14ac:dyDescent="0.25">
      <c r="A197" s="73" t="s">
        <v>503</v>
      </c>
      <c r="B197" s="79" t="s">
        <v>379</v>
      </c>
      <c r="C197" s="79" t="s">
        <v>380</v>
      </c>
      <c r="D197" s="79" t="s">
        <v>477</v>
      </c>
      <c r="E197" s="79" t="s">
        <v>382</v>
      </c>
      <c r="F197" s="74" t="s">
        <v>1051</v>
      </c>
      <c r="G197" s="68" t="s">
        <v>383</v>
      </c>
      <c r="H197" s="68" t="s">
        <v>384</v>
      </c>
      <c r="I197" s="69"/>
      <c r="J197" s="69"/>
      <c r="K197" s="69"/>
      <c r="L197" s="69"/>
      <c r="M197" s="69"/>
      <c r="N197" s="69"/>
      <c r="O197" s="69"/>
      <c r="P197" s="69"/>
      <c r="Q197" s="75"/>
      <c r="R197" s="75"/>
      <c r="S197" s="141">
        <f t="shared" si="3"/>
        <v>0</v>
      </c>
    </row>
    <row r="198" spans="1:19" ht="52.5" x14ac:dyDescent="0.25">
      <c r="A198" s="73" t="s">
        <v>503</v>
      </c>
      <c r="B198" s="79" t="s">
        <v>379</v>
      </c>
      <c r="C198" s="79" t="s">
        <v>385</v>
      </c>
      <c r="D198" s="79" t="s">
        <v>478</v>
      </c>
      <c r="E198" s="79" t="s">
        <v>382</v>
      </c>
      <c r="F198" s="74" t="s">
        <v>1051</v>
      </c>
      <c r="G198" s="68" t="s">
        <v>383</v>
      </c>
      <c r="H198" s="68" t="s">
        <v>384</v>
      </c>
      <c r="I198" s="69"/>
      <c r="J198" s="69"/>
      <c r="K198" s="69"/>
      <c r="L198" s="69"/>
      <c r="M198" s="69"/>
      <c r="N198" s="69"/>
      <c r="O198" s="69"/>
      <c r="P198" s="69"/>
      <c r="Q198" s="75"/>
      <c r="R198" s="75"/>
      <c r="S198" s="141">
        <f t="shared" si="3"/>
        <v>0</v>
      </c>
    </row>
    <row r="199" spans="1:19" ht="52.5" x14ac:dyDescent="0.25">
      <c r="A199" s="73" t="s">
        <v>503</v>
      </c>
      <c r="B199" s="79" t="s">
        <v>379</v>
      </c>
      <c r="C199" s="79" t="s">
        <v>380</v>
      </c>
      <c r="D199" s="79" t="s">
        <v>479</v>
      </c>
      <c r="E199" s="79" t="s">
        <v>382</v>
      </c>
      <c r="F199" s="74" t="s">
        <v>1051</v>
      </c>
      <c r="G199" s="68" t="s">
        <v>383</v>
      </c>
      <c r="H199" s="68" t="s">
        <v>384</v>
      </c>
      <c r="I199" s="69"/>
      <c r="J199" s="69"/>
      <c r="K199" s="69"/>
      <c r="L199" s="69"/>
      <c r="M199" s="69"/>
      <c r="N199" s="69"/>
      <c r="O199" s="69"/>
      <c r="P199" s="69"/>
      <c r="Q199" s="75"/>
      <c r="R199" s="75"/>
      <c r="S199" s="141">
        <f t="shared" si="3"/>
        <v>0</v>
      </c>
    </row>
    <row r="200" spans="1:19" ht="31.5" x14ac:dyDescent="0.25">
      <c r="A200" s="73" t="s">
        <v>503</v>
      </c>
      <c r="B200" s="79" t="s">
        <v>379</v>
      </c>
      <c r="C200" s="79" t="s">
        <v>385</v>
      </c>
      <c r="D200" s="79" t="s">
        <v>473</v>
      </c>
      <c r="E200" s="79" t="s">
        <v>453</v>
      </c>
      <c r="F200" s="74" t="s">
        <v>1051</v>
      </c>
      <c r="G200" s="68" t="s">
        <v>383</v>
      </c>
      <c r="H200" s="68" t="s">
        <v>384</v>
      </c>
      <c r="I200" s="69"/>
      <c r="J200" s="69"/>
      <c r="K200" s="69"/>
      <c r="L200" s="69"/>
      <c r="M200" s="69"/>
      <c r="N200" s="69"/>
      <c r="O200" s="69"/>
      <c r="P200" s="69"/>
      <c r="Q200" s="75"/>
      <c r="R200" s="75"/>
      <c r="S200" s="141">
        <f t="shared" si="3"/>
        <v>0</v>
      </c>
    </row>
    <row r="201" spans="1:19" ht="52.5" x14ac:dyDescent="0.25">
      <c r="A201" s="73" t="s">
        <v>503</v>
      </c>
      <c r="B201" s="79" t="s">
        <v>379</v>
      </c>
      <c r="C201" s="79" t="s">
        <v>385</v>
      </c>
      <c r="D201" s="79" t="s">
        <v>480</v>
      </c>
      <c r="E201" s="79" t="s">
        <v>382</v>
      </c>
      <c r="F201" s="74" t="s">
        <v>1051</v>
      </c>
      <c r="G201" s="68" t="s">
        <v>383</v>
      </c>
      <c r="H201" s="68" t="s">
        <v>384</v>
      </c>
      <c r="I201" s="69"/>
      <c r="J201" s="69"/>
      <c r="K201" s="69"/>
      <c r="L201" s="69"/>
      <c r="M201" s="69"/>
      <c r="N201" s="69"/>
      <c r="O201" s="69"/>
      <c r="P201" s="69"/>
      <c r="Q201" s="75"/>
      <c r="R201" s="75"/>
      <c r="S201" s="141">
        <f t="shared" si="3"/>
        <v>0</v>
      </c>
    </row>
    <row r="202" spans="1:19" ht="52.5" x14ac:dyDescent="0.25">
      <c r="A202" s="73" t="s">
        <v>503</v>
      </c>
      <c r="B202" s="79" t="s">
        <v>379</v>
      </c>
      <c r="C202" s="79" t="s">
        <v>385</v>
      </c>
      <c r="D202" s="79" t="s">
        <v>481</v>
      </c>
      <c r="E202" s="79" t="s">
        <v>382</v>
      </c>
      <c r="F202" s="74" t="s">
        <v>1051</v>
      </c>
      <c r="G202" s="68" t="s">
        <v>383</v>
      </c>
      <c r="H202" s="68" t="s">
        <v>384</v>
      </c>
      <c r="I202" s="69"/>
      <c r="J202" s="69"/>
      <c r="K202" s="69"/>
      <c r="L202" s="69"/>
      <c r="M202" s="69"/>
      <c r="N202" s="69"/>
      <c r="O202" s="69"/>
      <c r="P202" s="69"/>
      <c r="Q202" s="75"/>
      <c r="R202" s="75"/>
      <c r="S202" s="141">
        <f t="shared" si="3"/>
        <v>0</v>
      </c>
    </row>
    <row r="203" spans="1:19" ht="52.5" x14ac:dyDescent="0.25">
      <c r="A203" s="73" t="s">
        <v>503</v>
      </c>
      <c r="B203" s="79" t="s">
        <v>379</v>
      </c>
      <c r="C203" s="79" t="s">
        <v>385</v>
      </c>
      <c r="D203" s="79" t="s">
        <v>482</v>
      </c>
      <c r="E203" s="79" t="s">
        <v>382</v>
      </c>
      <c r="F203" s="74" t="s">
        <v>1051</v>
      </c>
      <c r="G203" s="68" t="s">
        <v>383</v>
      </c>
      <c r="H203" s="68" t="s">
        <v>384</v>
      </c>
      <c r="I203" s="69"/>
      <c r="J203" s="69"/>
      <c r="K203" s="69"/>
      <c r="L203" s="69"/>
      <c r="M203" s="69"/>
      <c r="N203" s="69"/>
      <c r="O203" s="69"/>
      <c r="P203" s="69"/>
      <c r="Q203" s="75"/>
      <c r="R203" s="75"/>
      <c r="S203" s="141">
        <f t="shared" si="3"/>
        <v>0</v>
      </c>
    </row>
    <row r="204" spans="1:19" ht="52.5" x14ac:dyDescent="0.25">
      <c r="A204" s="73" t="s">
        <v>503</v>
      </c>
      <c r="B204" s="79" t="s">
        <v>379</v>
      </c>
      <c r="C204" s="79" t="s">
        <v>385</v>
      </c>
      <c r="D204" s="79" t="s">
        <v>483</v>
      </c>
      <c r="E204" s="79" t="s">
        <v>382</v>
      </c>
      <c r="F204" s="74" t="s">
        <v>1051</v>
      </c>
      <c r="G204" s="68" t="s">
        <v>383</v>
      </c>
      <c r="H204" s="68" t="s">
        <v>384</v>
      </c>
      <c r="I204" s="69"/>
      <c r="J204" s="69"/>
      <c r="K204" s="69"/>
      <c r="L204" s="69"/>
      <c r="M204" s="69"/>
      <c r="N204" s="69"/>
      <c r="O204" s="69"/>
      <c r="P204" s="69"/>
      <c r="Q204" s="75"/>
      <c r="R204" s="75"/>
      <c r="S204" s="141">
        <f t="shared" si="3"/>
        <v>0</v>
      </c>
    </row>
    <row r="205" spans="1:19" ht="52.5" x14ac:dyDescent="0.25">
      <c r="A205" s="73" t="s">
        <v>503</v>
      </c>
      <c r="B205" s="79" t="s">
        <v>379</v>
      </c>
      <c r="C205" s="79" t="s">
        <v>380</v>
      </c>
      <c r="D205" s="79" t="s">
        <v>484</v>
      </c>
      <c r="E205" s="79" t="s">
        <v>382</v>
      </c>
      <c r="F205" s="74" t="s">
        <v>1051</v>
      </c>
      <c r="G205" s="68" t="s">
        <v>383</v>
      </c>
      <c r="H205" s="68" t="s">
        <v>384</v>
      </c>
      <c r="I205" s="69"/>
      <c r="J205" s="69"/>
      <c r="K205" s="69"/>
      <c r="L205" s="69"/>
      <c r="M205" s="69"/>
      <c r="N205" s="69"/>
      <c r="O205" s="69"/>
      <c r="P205" s="69"/>
      <c r="Q205" s="75"/>
      <c r="R205" s="75"/>
      <c r="S205" s="141">
        <f t="shared" si="3"/>
        <v>0</v>
      </c>
    </row>
    <row r="206" spans="1:19" ht="52.5" x14ac:dyDescent="0.25">
      <c r="A206" s="73" t="s">
        <v>503</v>
      </c>
      <c r="B206" s="79" t="s">
        <v>379</v>
      </c>
      <c r="C206" s="79" t="s">
        <v>385</v>
      </c>
      <c r="D206" s="79" t="s">
        <v>485</v>
      </c>
      <c r="E206" s="79" t="s">
        <v>382</v>
      </c>
      <c r="F206" s="74" t="s">
        <v>1051</v>
      </c>
      <c r="G206" s="68" t="s">
        <v>383</v>
      </c>
      <c r="H206" s="68" t="s">
        <v>384</v>
      </c>
      <c r="I206" s="69"/>
      <c r="J206" s="69"/>
      <c r="K206" s="69"/>
      <c r="L206" s="69"/>
      <c r="M206" s="69"/>
      <c r="N206" s="69"/>
      <c r="O206" s="69"/>
      <c r="P206" s="69"/>
      <c r="Q206" s="75"/>
      <c r="R206" s="75"/>
      <c r="S206" s="141">
        <f t="shared" si="3"/>
        <v>0</v>
      </c>
    </row>
    <row r="207" spans="1:19" ht="31.5" x14ac:dyDescent="0.25">
      <c r="A207" s="73" t="s">
        <v>503</v>
      </c>
      <c r="B207" s="79" t="s">
        <v>379</v>
      </c>
      <c r="C207" s="79" t="s">
        <v>385</v>
      </c>
      <c r="D207" s="79" t="s">
        <v>486</v>
      </c>
      <c r="E207" s="79" t="s">
        <v>453</v>
      </c>
      <c r="F207" s="74" t="s">
        <v>1051</v>
      </c>
      <c r="G207" s="68" t="s">
        <v>383</v>
      </c>
      <c r="H207" s="68" t="s">
        <v>384</v>
      </c>
      <c r="I207" s="69"/>
      <c r="J207" s="69"/>
      <c r="K207" s="69"/>
      <c r="L207" s="69"/>
      <c r="M207" s="69"/>
      <c r="N207" s="69"/>
      <c r="O207" s="69"/>
      <c r="P207" s="69"/>
      <c r="Q207" s="75"/>
      <c r="R207" s="75"/>
      <c r="S207" s="141">
        <f t="shared" si="3"/>
        <v>0</v>
      </c>
    </row>
    <row r="208" spans="1:19" ht="31.5" x14ac:dyDescent="0.25">
      <c r="A208" s="73" t="s">
        <v>503</v>
      </c>
      <c r="B208" s="79" t="s">
        <v>379</v>
      </c>
      <c r="C208" s="79" t="s">
        <v>385</v>
      </c>
      <c r="D208" s="79" t="s">
        <v>487</v>
      </c>
      <c r="E208" s="79" t="s">
        <v>453</v>
      </c>
      <c r="F208" s="74" t="s">
        <v>1051</v>
      </c>
      <c r="G208" s="68" t="s">
        <v>383</v>
      </c>
      <c r="H208" s="68" t="s">
        <v>384</v>
      </c>
      <c r="I208" s="69"/>
      <c r="J208" s="69"/>
      <c r="K208" s="69"/>
      <c r="L208" s="69"/>
      <c r="M208" s="69"/>
      <c r="N208" s="69"/>
      <c r="O208" s="69"/>
      <c r="P208" s="69"/>
      <c r="Q208" s="75"/>
      <c r="R208" s="75"/>
      <c r="S208" s="141">
        <f t="shared" si="3"/>
        <v>0</v>
      </c>
    </row>
    <row r="209" spans="1:19" ht="31.5" x14ac:dyDescent="0.25">
      <c r="A209" s="73" t="s">
        <v>503</v>
      </c>
      <c r="B209" s="79" t="s">
        <v>379</v>
      </c>
      <c r="C209" s="79" t="s">
        <v>385</v>
      </c>
      <c r="D209" s="79" t="s">
        <v>429</v>
      </c>
      <c r="E209" s="79" t="s">
        <v>453</v>
      </c>
      <c r="F209" s="74" t="s">
        <v>1051</v>
      </c>
      <c r="G209" s="68" t="s">
        <v>383</v>
      </c>
      <c r="H209" s="68" t="s">
        <v>384</v>
      </c>
      <c r="I209" s="69"/>
      <c r="J209" s="69"/>
      <c r="K209" s="69"/>
      <c r="L209" s="69"/>
      <c r="M209" s="69"/>
      <c r="N209" s="69"/>
      <c r="O209" s="69"/>
      <c r="P209" s="69"/>
      <c r="Q209" s="75"/>
      <c r="R209" s="75"/>
      <c r="S209" s="141">
        <f t="shared" si="3"/>
        <v>0</v>
      </c>
    </row>
    <row r="210" spans="1:19" ht="52.5" x14ac:dyDescent="0.25">
      <c r="A210" s="73" t="s">
        <v>503</v>
      </c>
      <c r="B210" s="79" t="s">
        <v>388</v>
      </c>
      <c r="C210" s="79" t="s">
        <v>388</v>
      </c>
      <c r="D210" s="79" t="s">
        <v>488</v>
      </c>
      <c r="E210" s="79" t="s">
        <v>387</v>
      </c>
      <c r="F210" s="74" t="s">
        <v>1051</v>
      </c>
      <c r="G210" s="68" t="s">
        <v>383</v>
      </c>
      <c r="H210" s="68" t="s">
        <v>384</v>
      </c>
      <c r="I210" s="69"/>
      <c r="J210" s="69"/>
      <c r="K210" s="69"/>
      <c r="L210" s="69"/>
      <c r="M210" s="69"/>
      <c r="N210" s="69"/>
      <c r="O210" s="69"/>
      <c r="P210" s="69"/>
      <c r="Q210" s="75"/>
      <c r="R210" s="75"/>
      <c r="S210" s="141">
        <f t="shared" si="3"/>
        <v>0</v>
      </c>
    </row>
    <row r="211" spans="1:19" ht="42" x14ac:dyDescent="0.25">
      <c r="A211" s="73" t="s">
        <v>503</v>
      </c>
      <c r="B211" s="79" t="s">
        <v>388</v>
      </c>
      <c r="C211" s="79" t="s">
        <v>388</v>
      </c>
      <c r="D211" s="79" t="s">
        <v>489</v>
      </c>
      <c r="E211" s="79" t="s">
        <v>391</v>
      </c>
      <c r="F211" s="74" t="s">
        <v>1051</v>
      </c>
      <c r="G211" s="68" t="s">
        <v>383</v>
      </c>
      <c r="H211" s="68" t="s">
        <v>384</v>
      </c>
      <c r="I211" s="69"/>
      <c r="J211" s="69"/>
      <c r="K211" s="69"/>
      <c r="L211" s="69"/>
      <c r="M211" s="69"/>
      <c r="N211" s="69"/>
      <c r="O211" s="69"/>
      <c r="P211" s="69"/>
      <c r="Q211" s="75"/>
      <c r="R211" s="75"/>
      <c r="S211" s="141">
        <f t="shared" si="3"/>
        <v>0</v>
      </c>
    </row>
    <row r="212" spans="1:19" ht="31.5" x14ac:dyDescent="0.25">
      <c r="A212" s="73" t="s">
        <v>503</v>
      </c>
      <c r="B212" s="79" t="s">
        <v>379</v>
      </c>
      <c r="C212" s="79" t="s">
        <v>385</v>
      </c>
      <c r="D212" s="79" t="s">
        <v>490</v>
      </c>
      <c r="E212" s="79" t="s">
        <v>491</v>
      </c>
      <c r="F212" s="74" t="s">
        <v>1051</v>
      </c>
      <c r="G212" s="68" t="s">
        <v>383</v>
      </c>
      <c r="H212" s="68" t="s">
        <v>384</v>
      </c>
      <c r="I212" s="69"/>
      <c r="J212" s="69"/>
      <c r="K212" s="69"/>
      <c r="L212" s="69"/>
      <c r="M212" s="69"/>
      <c r="N212" s="69"/>
      <c r="O212" s="69"/>
      <c r="P212" s="69"/>
      <c r="Q212" s="75"/>
      <c r="R212" s="75"/>
      <c r="S212" s="141">
        <f t="shared" si="3"/>
        <v>0</v>
      </c>
    </row>
    <row r="213" spans="1:19" ht="31.5" x14ac:dyDescent="0.25">
      <c r="A213" s="73" t="s">
        <v>503</v>
      </c>
      <c r="B213" s="79" t="s">
        <v>379</v>
      </c>
      <c r="C213" s="79" t="s">
        <v>385</v>
      </c>
      <c r="D213" s="79" t="s">
        <v>492</v>
      </c>
      <c r="E213" s="79" t="s">
        <v>491</v>
      </c>
      <c r="F213" s="74" t="s">
        <v>1051</v>
      </c>
      <c r="G213" s="68" t="s">
        <v>383</v>
      </c>
      <c r="H213" s="68" t="s">
        <v>384</v>
      </c>
      <c r="I213" s="69"/>
      <c r="J213" s="69"/>
      <c r="K213" s="69"/>
      <c r="L213" s="69"/>
      <c r="M213" s="69"/>
      <c r="N213" s="69"/>
      <c r="O213" s="69"/>
      <c r="P213" s="69"/>
      <c r="Q213" s="75"/>
      <c r="R213" s="75"/>
      <c r="S213" s="141">
        <f t="shared" si="3"/>
        <v>0</v>
      </c>
    </row>
    <row r="214" spans="1:19" ht="31.5" x14ac:dyDescent="0.25">
      <c r="A214" s="73" t="s">
        <v>503</v>
      </c>
      <c r="B214" s="79" t="s">
        <v>379</v>
      </c>
      <c r="C214" s="79" t="s">
        <v>385</v>
      </c>
      <c r="D214" s="79" t="s">
        <v>493</v>
      </c>
      <c r="E214" s="79" t="s">
        <v>491</v>
      </c>
      <c r="F214" s="74" t="s">
        <v>1051</v>
      </c>
      <c r="G214" s="68" t="s">
        <v>383</v>
      </c>
      <c r="H214" s="68" t="s">
        <v>384</v>
      </c>
      <c r="I214" s="69"/>
      <c r="J214" s="69"/>
      <c r="K214" s="69"/>
      <c r="L214" s="69"/>
      <c r="M214" s="69"/>
      <c r="N214" s="69"/>
      <c r="O214" s="69"/>
      <c r="P214" s="69"/>
      <c r="Q214" s="75"/>
      <c r="R214" s="75"/>
      <c r="S214" s="141">
        <f t="shared" si="3"/>
        <v>0</v>
      </c>
    </row>
    <row r="215" spans="1:19" ht="31.5" x14ac:dyDescent="0.25">
      <c r="A215" s="73" t="s">
        <v>503</v>
      </c>
      <c r="B215" s="79" t="s">
        <v>379</v>
      </c>
      <c r="C215" s="79" t="s">
        <v>385</v>
      </c>
      <c r="D215" s="79" t="s">
        <v>494</v>
      </c>
      <c r="E215" s="79" t="s">
        <v>491</v>
      </c>
      <c r="F215" s="74" t="s">
        <v>1051</v>
      </c>
      <c r="G215" s="68" t="s">
        <v>383</v>
      </c>
      <c r="H215" s="68" t="s">
        <v>384</v>
      </c>
      <c r="I215" s="69"/>
      <c r="J215" s="69"/>
      <c r="K215" s="69"/>
      <c r="L215" s="69"/>
      <c r="M215" s="69"/>
      <c r="N215" s="69"/>
      <c r="O215" s="69"/>
      <c r="P215" s="69"/>
      <c r="Q215" s="75"/>
      <c r="R215" s="75"/>
      <c r="S215" s="141">
        <f t="shared" si="3"/>
        <v>0</v>
      </c>
    </row>
    <row r="216" spans="1:19" ht="31.5" x14ac:dyDescent="0.25">
      <c r="A216" s="73" t="s">
        <v>503</v>
      </c>
      <c r="B216" s="79" t="s">
        <v>379</v>
      </c>
      <c r="C216" s="79" t="s">
        <v>379</v>
      </c>
      <c r="D216" s="79" t="s">
        <v>495</v>
      </c>
      <c r="E216" s="79" t="s">
        <v>453</v>
      </c>
      <c r="F216" s="74" t="s">
        <v>1051</v>
      </c>
      <c r="G216" s="68" t="s">
        <v>383</v>
      </c>
      <c r="H216" s="68" t="s">
        <v>384</v>
      </c>
      <c r="I216" s="69"/>
      <c r="J216" s="69"/>
      <c r="K216" s="69"/>
      <c r="L216" s="69"/>
      <c r="M216" s="69"/>
      <c r="N216" s="69"/>
      <c r="O216" s="69"/>
      <c r="P216" s="69"/>
      <c r="Q216" s="75"/>
      <c r="R216" s="75"/>
      <c r="S216" s="141">
        <f t="shared" si="3"/>
        <v>0</v>
      </c>
    </row>
    <row r="217" spans="1:19" ht="42" x14ac:dyDescent="0.25">
      <c r="A217" s="73" t="s">
        <v>503</v>
      </c>
      <c r="B217" s="79" t="s">
        <v>379</v>
      </c>
      <c r="C217" s="79" t="s">
        <v>379</v>
      </c>
      <c r="D217" s="79" t="s">
        <v>496</v>
      </c>
      <c r="E217" s="79" t="s">
        <v>497</v>
      </c>
      <c r="F217" s="74" t="s">
        <v>1051</v>
      </c>
      <c r="G217" s="68" t="s">
        <v>383</v>
      </c>
      <c r="H217" s="68" t="s">
        <v>384</v>
      </c>
      <c r="I217" s="69"/>
      <c r="J217" s="69"/>
      <c r="K217" s="69"/>
      <c r="L217" s="69"/>
      <c r="M217" s="69"/>
      <c r="N217" s="69"/>
      <c r="O217" s="69"/>
      <c r="P217" s="69"/>
      <c r="Q217" s="75"/>
      <c r="R217" s="75"/>
      <c r="S217" s="141">
        <f t="shared" si="3"/>
        <v>0</v>
      </c>
    </row>
    <row r="218" spans="1:19" ht="42" x14ac:dyDescent="0.25">
      <c r="A218" s="73" t="s">
        <v>503</v>
      </c>
      <c r="B218" s="79" t="s">
        <v>388</v>
      </c>
      <c r="C218" s="79" t="s">
        <v>388</v>
      </c>
      <c r="D218" s="79" t="s">
        <v>498</v>
      </c>
      <c r="E218" s="79" t="s">
        <v>391</v>
      </c>
      <c r="F218" s="74" t="s">
        <v>1051</v>
      </c>
      <c r="G218" s="68" t="s">
        <v>383</v>
      </c>
      <c r="H218" s="68" t="s">
        <v>384</v>
      </c>
      <c r="I218" s="69"/>
      <c r="J218" s="69"/>
      <c r="K218" s="69"/>
      <c r="L218" s="69"/>
      <c r="M218" s="69"/>
      <c r="N218" s="69"/>
      <c r="O218" s="69"/>
      <c r="P218" s="69"/>
      <c r="Q218" s="75"/>
      <c r="R218" s="75"/>
      <c r="S218" s="141">
        <f t="shared" si="3"/>
        <v>0</v>
      </c>
    </row>
    <row r="219" spans="1:19" ht="42" x14ac:dyDescent="0.25">
      <c r="A219" s="73" t="s">
        <v>503</v>
      </c>
      <c r="B219" s="79" t="s">
        <v>388</v>
      </c>
      <c r="C219" s="79" t="s">
        <v>388</v>
      </c>
      <c r="D219" s="79" t="s">
        <v>499</v>
      </c>
      <c r="E219" s="79" t="s">
        <v>391</v>
      </c>
      <c r="F219" s="74" t="s">
        <v>1051</v>
      </c>
      <c r="G219" s="68" t="s">
        <v>383</v>
      </c>
      <c r="H219" s="68" t="s">
        <v>384</v>
      </c>
      <c r="I219" s="69"/>
      <c r="J219" s="69"/>
      <c r="K219" s="69"/>
      <c r="L219" s="69"/>
      <c r="M219" s="69"/>
      <c r="N219" s="69"/>
      <c r="O219" s="69"/>
      <c r="P219" s="69"/>
      <c r="Q219" s="75"/>
      <c r="R219" s="75"/>
      <c r="S219" s="141">
        <f t="shared" si="3"/>
        <v>0</v>
      </c>
    </row>
    <row r="220" spans="1:19" ht="42" x14ac:dyDescent="0.25">
      <c r="A220" s="73" t="s">
        <v>503</v>
      </c>
      <c r="B220" s="79" t="s">
        <v>388</v>
      </c>
      <c r="C220" s="79" t="s">
        <v>388</v>
      </c>
      <c r="D220" s="79" t="s">
        <v>500</v>
      </c>
      <c r="E220" s="79" t="s">
        <v>391</v>
      </c>
      <c r="F220" s="74" t="s">
        <v>1051</v>
      </c>
      <c r="G220" s="68" t="s">
        <v>383</v>
      </c>
      <c r="H220" s="68" t="s">
        <v>384</v>
      </c>
      <c r="I220" s="69"/>
      <c r="J220" s="69"/>
      <c r="K220" s="69"/>
      <c r="L220" s="69"/>
      <c r="M220" s="69"/>
      <c r="N220" s="69"/>
      <c r="O220" s="69"/>
      <c r="P220" s="69"/>
      <c r="Q220" s="75"/>
      <c r="R220" s="75"/>
      <c r="S220" s="141">
        <f t="shared" si="3"/>
        <v>0</v>
      </c>
    </row>
    <row r="221" spans="1:19" ht="31.5" x14ac:dyDescent="0.25">
      <c r="A221" s="73" t="s">
        <v>503</v>
      </c>
      <c r="B221" s="79" t="s">
        <v>379</v>
      </c>
      <c r="C221" s="79" t="s">
        <v>380</v>
      </c>
      <c r="D221" s="79" t="s">
        <v>501</v>
      </c>
      <c r="E221" s="79" t="s">
        <v>453</v>
      </c>
      <c r="F221" s="74" t="s">
        <v>1051</v>
      </c>
      <c r="G221" s="68" t="s">
        <v>383</v>
      </c>
      <c r="H221" s="68" t="s">
        <v>384</v>
      </c>
      <c r="I221" s="69"/>
      <c r="J221" s="69"/>
      <c r="K221" s="69"/>
      <c r="L221" s="69"/>
      <c r="M221" s="69"/>
      <c r="N221" s="69"/>
      <c r="O221" s="69"/>
      <c r="P221" s="69"/>
      <c r="Q221" s="75"/>
      <c r="R221" s="75"/>
      <c r="S221" s="141">
        <f t="shared" si="3"/>
        <v>0</v>
      </c>
    </row>
    <row r="222" spans="1:19" ht="31.5" x14ac:dyDescent="0.25">
      <c r="A222" s="73" t="s">
        <v>503</v>
      </c>
      <c r="B222" s="79" t="s">
        <v>379</v>
      </c>
      <c r="C222" s="79" t="s">
        <v>380</v>
      </c>
      <c r="D222" s="79" t="s">
        <v>501</v>
      </c>
      <c r="E222" s="79" t="s">
        <v>491</v>
      </c>
      <c r="F222" s="74" t="s">
        <v>1051</v>
      </c>
      <c r="G222" s="68" t="s">
        <v>383</v>
      </c>
      <c r="H222" s="68" t="s">
        <v>384</v>
      </c>
      <c r="I222" s="69"/>
      <c r="J222" s="69"/>
      <c r="K222" s="69"/>
      <c r="L222" s="69"/>
      <c r="M222" s="69"/>
      <c r="N222" s="69"/>
      <c r="O222" s="69"/>
      <c r="P222" s="69"/>
      <c r="Q222" s="75"/>
      <c r="R222" s="75"/>
      <c r="S222" s="141">
        <f t="shared" si="3"/>
        <v>0</v>
      </c>
    </row>
    <row r="223" spans="1:19" ht="52.5" x14ac:dyDescent="0.25">
      <c r="A223" s="73" t="s">
        <v>503</v>
      </c>
      <c r="B223" s="79" t="s">
        <v>379</v>
      </c>
      <c r="C223" s="79" t="s">
        <v>380</v>
      </c>
      <c r="D223" s="79" t="s">
        <v>502</v>
      </c>
      <c r="E223" s="79" t="s">
        <v>382</v>
      </c>
      <c r="F223" s="74" t="s">
        <v>1051</v>
      </c>
      <c r="G223" s="68" t="s">
        <v>383</v>
      </c>
      <c r="H223" s="68" t="s">
        <v>384</v>
      </c>
      <c r="I223" s="69"/>
      <c r="J223" s="69"/>
      <c r="K223" s="69"/>
      <c r="L223" s="69"/>
      <c r="M223" s="69"/>
      <c r="N223" s="69"/>
      <c r="O223" s="69"/>
      <c r="P223" s="69"/>
      <c r="Q223" s="75"/>
      <c r="R223" s="75"/>
      <c r="S223" s="141">
        <f t="shared" si="3"/>
        <v>0</v>
      </c>
    </row>
    <row r="224" spans="1:19" ht="42" x14ac:dyDescent="0.25">
      <c r="A224" s="73" t="s">
        <v>611</v>
      </c>
      <c r="B224" s="81" t="s">
        <v>221</v>
      </c>
      <c r="C224" s="81" t="s">
        <v>321</v>
      </c>
      <c r="D224" s="81" t="s">
        <v>506</v>
      </c>
      <c r="E224" s="81" t="s">
        <v>612</v>
      </c>
      <c r="F224" s="68" t="s">
        <v>230</v>
      </c>
      <c r="G224" s="68" t="s">
        <v>225</v>
      </c>
      <c r="H224" s="68" t="s">
        <v>226</v>
      </c>
      <c r="I224" s="69"/>
      <c r="J224" s="69"/>
      <c r="K224" s="69"/>
      <c r="L224" s="69"/>
      <c r="M224" s="69"/>
      <c r="N224" s="69"/>
      <c r="O224" s="69"/>
      <c r="P224" s="69"/>
      <c r="Q224" s="75"/>
      <c r="R224" s="75"/>
      <c r="S224" s="141">
        <f t="shared" si="3"/>
        <v>0</v>
      </c>
    </row>
    <row r="225" spans="1:19" ht="42" x14ac:dyDescent="0.25">
      <c r="A225" s="73" t="s">
        <v>611</v>
      </c>
      <c r="B225" s="81" t="s">
        <v>221</v>
      </c>
      <c r="C225" s="81" t="s">
        <v>321</v>
      </c>
      <c r="D225" s="81" t="s">
        <v>507</v>
      </c>
      <c r="E225" s="81" t="s">
        <v>612</v>
      </c>
      <c r="F225" s="68" t="s">
        <v>230</v>
      </c>
      <c r="G225" s="68" t="s">
        <v>225</v>
      </c>
      <c r="H225" s="68" t="s">
        <v>226</v>
      </c>
      <c r="I225" s="69"/>
      <c r="J225" s="69"/>
      <c r="K225" s="69"/>
      <c r="L225" s="69"/>
      <c r="M225" s="69"/>
      <c r="N225" s="69"/>
      <c r="O225" s="69"/>
      <c r="P225" s="69"/>
      <c r="Q225" s="75"/>
      <c r="R225" s="75"/>
      <c r="S225" s="141">
        <f t="shared" si="3"/>
        <v>0</v>
      </c>
    </row>
    <row r="226" spans="1:19" ht="42" x14ac:dyDescent="0.25">
      <c r="A226" s="73" t="s">
        <v>611</v>
      </c>
      <c r="B226" s="81" t="s">
        <v>221</v>
      </c>
      <c r="C226" s="81" t="s">
        <v>321</v>
      </c>
      <c r="D226" s="81" t="s">
        <v>508</v>
      </c>
      <c r="E226" s="81" t="s">
        <v>612</v>
      </c>
      <c r="F226" s="68" t="s">
        <v>230</v>
      </c>
      <c r="G226" s="68" t="s">
        <v>225</v>
      </c>
      <c r="H226" s="68" t="s">
        <v>226</v>
      </c>
      <c r="I226" s="69"/>
      <c r="J226" s="69"/>
      <c r="K226" s="69"/>
      <c r="L226" s="69"/>
      <c r="M226" s="69"/>
      <c r="N226" s="69"/>
      <c r="O226" s="69"/>
      <c r="P226" s="69"/>
      <c r="Q226" s="75"/>
      <c r="R226" s="75"/>
      <c r="S226" s="141">
        <f t="shared" si="3"/>
        <v>0</v>
      </c>
    </row>
    <row r="227" spans="1:19" ht="42" x14ac:dyDescent="0.25">
      <c r="A227" s="73" t="s">
        <v>611</v>
      </c>
      <c r="B227" s="81" t="s">
        <v>221</v>
      </c>
      <c r="C227" s="81" t="s">
        <v>321</v>
      </c>
      <c r="D227" s="81" t="s">
        <v>509</v>
      </c>
      <c r="E227" s="81" t="s">
        <v>612</v>
      </c>
      <c r="F227" s="68" t="s">
        <v>230</v>
      </c>
      <c r="G227" s="68" t="s">
        <v>225</v>
      </c>
      <c r="H227" s="68" t="s">
        <v>226</v>
      </c>
      <c r="I227" s="69"/>
      <c r="J227" s="69"/>
      <c r="K227" s="69"/>
      <c r="L227" s="69"/>
      <c r="M227" s="69"/>
      <c r="N227" s="69"/>
      <c r="O227" s="69"/>
      <c r="P227" s="69"/>
      <c r="Q227" s="75"/>
      <c r="R227" s="75"/>
      <c r="S227" s="141">
        <f t="shared" si="3"/>
        <v>0</v>
      </c>
    </row>
    <row r="228" spans="1:19" ht="42" x14ac:dyDescent="0.25">
      <c r="A228" s="73" t="s">
        <v>611</v>
      </c>
      <c r="B228" s="81" t="s">
        <v>221</v>
      </c>
      <c r="C228" s="81" t="s">
        <v>321</v>
      </c>
      <c r="D228" s="81" t="s">
        <v>510</v>
      </c>
      <c r="E228" s="81" t="s">
        <v>612</v>
      </c>
      <c r="F228" s="68" t="s">
        <v>230</v>
      </c>
      <c r="G228" s="68" t="s">
        <v>225</v>
      </c>
      <c r="H228" s="68" t="s">
        <v>226</v>
      </c>
      <c r="I228" s="69"/>
      <c r="J228" s="69"/>
      <c r="K228" s="69"/>
      <c r="L228" s="69"/>
      <c r="M228" s="69"/>
      <c r="N228" s="69"/>
      <c r="O228" s="69"/>
      <c r="P228" s="69"/>
      <c r="Q228" s="75"/>
      <c r="R228" s="75"/>
      <c r="S228" s="141">
        <f t="shared" si="3"/>
        <v>0</v>
      </c>
    </row>
    <row r="229" spans="1:19" ht="42" x14ac:dyDescent="0.25">
      <c r="A229" s="73" t="s">
        <v>611</v>
      </c>
      <c r="B229" s="81" t="s">
        <v>221</v>
      </c>
      <c r="C229" s="81" t="s">
        <v>321</v>
      </c>
      <c r="D229" s="81" t="s">
        <v>511</v>
      </c>
      <c r="E229" s="81" t="s">
        <v>612</v>
      </c>
      <c r="F229" s="68" t="s">
        <v>230</v>
      </c>
      <c r="G229" s="68" t="s">
        <v>225</v>
      </c>
      <c r="H229" s="68" t="s">
        <v>226</v>
      </c>
      <c r="I229" s="69"/>
      <c r="J229" s="69"/>
      <c r="K229" s="69"/>
      <c r="L229" s="69"/>
      <c r="M229" s="69"/>
      <c r="N229" s="69"/>
      <c r="O229" s="69"/>
      <c r="P229" s="69"/>
      <c r="Q229" s="75"/>
      <c r="R229" s="75"/>
      <c r="S229" s="141">
        <f t="shared" si="3"/>
        <v>0</v>
      </c>
    </row>
    <row r="230" spans="1:19" ht="42" x14ac:dyDescent="0.25">
      <c r="A230" s="73" t="s">
        <v>611</v>
      </c>
      <c r="B230" s="81" t="s">
        <v>221</v>
      </c>
      <c r="C230" s="81" t="s">
        <v>321</v>
      </c>
      <c r="D230" s="81" t="s">
        <v>512</v>
      </c>
      <c r="E230" s="81" t="s">
        <v>612</v>
      </c>
      <c r="F230" s="68" t="s">
        <v>230</v>
      </c>
      <c r="G230" s="68" t="s">
        <v>225</v>
      </c>
      <c r="H230" s="68" t="s">
        <v>226</v>
      </c>
      <c r="I230" s="69"/>
      <c r="J230" s="69"/>
      <c r="K230" s="69"/>
      <c r="L230" s="69"/>
      <c r="M230" s="69"/>
      <c r="N230" s="69"/>
      <c r="O230" s="69"/>
      <c r="P230" s="69"/>
      <c r="Q230" s="75"/>
      <c r="R230" s="75"/>
      <c r="S230" s="141">
        <f t="shared" si="3"/>
        <v>0</v>
      </c>
    </row>
    <row r="231" spans="1:19" ht="42" x14ac:dyDescent="0.25">
      <c r="A231" s="73" t="s">
        <v>611</v>
      </c>
      <c r="B231" s="81" t="s">
        <v>221</v>
      </c>
      <c r="C231" s="81" t="s">
        <v>321</v>
      </c>
      <c r="D231" s="81" t="s">
        <v>513</v>
      </c>
      <c r="E231" s="81" t="s">
        <v>612</v>
      </c>
      <c r="F231" s="68" t="s">
        <v>230</v>
      </c>
      <c r="G231" s="68" t="s">
        <v>225</v>
      </c>
      <c r="H231" s="68" t="s">
        <v>226</v>
      </c>
      <c r="I231" s="69"/>
      <c r="J231" s="69"/>
      <c r="K231" s="69"/>
      <c r="L231" s="69"/>
      <c r="M231" s="69"/>
      <c r="N231" s="69"/>
      <c r="O231" s="69"/>
      <c r="P231" s="69"/>
      <c r="Q231" s="75"/>
      <c r="R231" s="75"/>
      <c r="S231" s="141">
        <f t="shared" si="3"/>
        <v>0</v>
      </c>
    </row>
    <row r="232" spans="1:19" ht="42" x14ac:dyDescent="0.25">
      <c r="A232" s="73" t="s">
        <v>611</v>
      </c>
      <c r="B232" s="81" t="s">
        <v>221</v>
      </c>
      <c r="C232" s="81" t="s">
        <v>321</v>
      </c>
      <c r="D232" s="81" t="s">
        <v>514</v>
      </c>
      <c r="E232" s="81" t="s">
        <v>612</v>
      </c>
      <c r="F232" s="68" t="s">
        <v>230</v>
      </c>
      <c r="G232" s="68" t="s">
        <v>225</v>
      </c>
      <c r="H232" s="68" t="s">
        <v>226</v>
      </c>
      <c r="I232" s="69"/>
      <c r="J232" s="69"/>
      <c r="K232" s="69"/>
      <c r="L232" s="69"/>
      <c r="M232" s="69"/>
      <c r="N232" s="69"/>
      <c r="O232" s="69"/>
      <c r="P232" s="69"/>
      <c r="Q232" s="75"/>
      <c r="R232" s="75"/>
      <c r="S232" s="141">
        <f t="shared" si="3"/>
        <v>0</v>
      </c>
    </row>
    <row r="233" spans="1:19" ht="42" x14ac:dyDescent="0.25">
      <c r="A233" s="73" t="s">
        <v>611</v>
      </c>
      <c r="B233" s="81" t="s">
        <v>221</v>
      </c>
      <c r="C233" s="81" t="s">
        <v>321</v>
      </c>
      <c r="D233" s="81" t="s">
        <v>515</v>
      </c>
      <c r="E233" s="81" t="s">
        <v>612</v>
      </c>
      <c r="F233" s="68" t="s">
        <v>230</v>
      </c>
      <c r="G233" s="68" t="s">
        <v>225</v>
      </c>
      <c r="H233" s="68" t="s">
        <v>226</v>
      </c>
      <c r="I233" s="69"/>
      <c r="J233" s="69"/>
      <c r="K233" s="69"/>
      <c r="L233" s="69"/>
      <c r="M233" s="69"/>
      <c r="N233" s="69"/>
      <c r="O233" s="69"/>
      <c r="P233" s="69"/>
      <c r="Q233" s="75"/>
      <c r="R233" s="75"/>
      <c r="S233" s="141">
        <f t="shared" si="3"/>
        <v>0</v>
      </c>
    </row>
    <row r="234" spans="1:19" ht="42" x14ac:dyDescent="0.25">
      <c r="A234" s="73" t="s">
        <v>611</v>
      </c>
      <c r="B234" s="81" t="s">
        <v>221</v>
      </c>
      <c r="C234" s="81" t="s">
        <v>321</v>
      </c>
      <c r="D234" s="81" t="s">
        <v>516</v>
      </c>
      <c r="E234" s="81" t="s">
        <v>612</v>
      </c>
      <c r="F234" s="68" t="s">
        <v>230</v>
      </c>
      <c r="G234" s="68" t="s">
        <v>225</v>
      </c>
      <c r="H234" s="68" t="s">
        <v>226</v>
      </c>
      <c r="I234" s="69"/>
      <c r="J234" s="69"/>
      <c r="K234" s="69"/>
      <c r="L234" s="69"/>
      <c r="M234" s="69"/>
      <c r="N234" s="69"/>
      <c r="O234" s="69"/>
      <c r="P234" s="69"/>
      <c r="Q234" s="75"/>
      <c r="R234" s="75"/>
      <c r="S234" s="141">
        <f t="shared" si="3"/>
        <v>0</v>
      </c>
    </row>
    <row r="235" spans="1:19" ht="42" x14ac:dyDescent="0.25">
      <c r="A235" s="73" t="s">
        <v>611</v>
      </c>
      <c r="B235" s="81" t="s">
        <v>221</v>
      </c>
      <c r="C235" s="81" t="s">
        <v>321</v>
      </c>
      <c r="D235" s="81" t="s">
        <v>517</v>
      </c>
      <c r="E235" s="81" t="s">
        <v>612</v>
      </c>
      <c r="F235" s="68" t="s">
        <v>230</v>
      </c>
      <c r="G235" s="68" t="s">
        <v>225</v>
      </c>
      <c r="H235" s="68" t="s">
        <v>226</v>
      </c>
      <c r="I235" s="69"/>
      <c r="J235" s="69"/>
      <c r="K235" s="69"/>
      <c r="L235" s="69"/>
      <c r="M235" s="69"/>
      <c r="N235" s="69"/>
      <c r="O235" s="69"/>
      <c r="P235" s="69"/>
      <c r="Q235" s="75"/>
      <c r="R235" s="75"/>
      <c r="S235" s="141">
        <f t="shared" si="3"/>
        <v>0</v>
      </c>
    </row>
    <row r="236" spans="1:19" ht="42" x14ac:dyDescent="0.25">
      <c r="A236" s="73" t="s">
        <v>611</v>
      </c>
      <c r="B236" s="81" t="s">
        <v>221</v>
      </c>
      <c r="C236" s="81" t="s">
        <v>321</v>
      </c>
      <c r="D236" s="81" t="s">
        <v>518</v>
      </c>
      <c r="E236" s="81" t="s">
        <v>612</v>
      </c>
      <c r="F236" s="68" t="s">
        <v>230</v>
      </c>
      <c r="G236" s="68" t="s">
        <v>225</v>
      </c>
      <c r="H236" s="68" t="s">
        <v>226</v>
      </c>
      <c r="I236" s="69"/>
      <c r="J236" s="69"/>
      <c r="K236" s="69"/>
      <c r="L236" s="69"/>
      <c r="M236" s="69"/>
      <c r="N236" s="69"/>
      <c r="O236" s="69"/>
      <c r="P236" s="69"/>
      <c r="Q236" s="75"/>
      <c r="R236" s="75"/>
      <c r="S236" s="141">
        <f t="shared" si="3"/>
        <v>0</v>
      </c>
    </row>
    <row r="237" spans="1:19" ht="42" x14ac:dyDescent="0.25">
      <c r="A237" s="73" t="s">
        <v>611</v>
      </c>
      <c r="B237" s="81" t="s">
        <v>221</v>
      </c>
      <c r="C237" s="81" t="s">
        <v>321</v>
      </c>
      <c r="D237" s="81" t="s">
        <v>519</v>
      </c>
      <c r="E237" s="81" t="s">
        <v>612</v>
      </c>
      <c r="F237" s="68" t="s">
        <v>230</v>
      </c>
      <c r="G237" s="68" t="s">
        <v>225</v>
      </c>
      <c r="H237" s="68" t="s">
        <v>226</v>
      </c>
      <c r="I237" s="69"/>
      <c r="J237" s="69"/>
      <c r="K237" s="69"/>
      <c r="L237" s="69"/>
      <c r="M237" s="69"/>
      <c r="N237" s="69"/>
      <c r="O237" s="69"/>
      <c r="P237" s="69"/>
      <c r="Q237" s="75"/>
      <c r="R237" s="75"/>
      <c r="S237" s="141">
        <f t="shared" si="3"/>
        <v>0</v>
      </c>
    </row>
    <row r="238" spans="1:19" ht="42" x14ac:dyDescent="0.25">
      <c r="A238" s="73" t="s">
        <v>611</v>
      </c>
      <c r="B238" s="81" t="s">
        <v>221</v>
      </c>
      <c r="C238" s="81" t="s">
        <v>321</v>
      </c>
      <c r="D238" s="81" t="s">
        <v>520</v>
      </c>
      <c r="E238" s="81" t="s">
        <v>612</v>
      </c>
      <c r="F238" s="68" t="s">
        <v>230</v>
      </c>
      <c r="G238" s="68" t="s">
        <v>225</v>
      </c>
      <c r="H238" s="68" t="s">
        <v>226</v>
      </c>
      <c r="I238" s="69"/>
      <c r="J238" s="69"/>
      <c r="K238" s="69"/>
      <c r="L238" s="69"/>
      <c r="M238" s="69"/>
      <c r="N238" s="69"/>
      <c r="O238" s="69"/>
      <c r="P238" s="69"/>
      <c r="Q238" s="75"/>
      <c r="R238" s="75"/>
      <c r="S238" s="141">
        <f t="shared" si="3"/>
        <v>0</v>
      </c>
    </row>
    <row r="239" spans="1:19" ht="42" x14ac:dyDescent="0.25">
      <c r="A239" s="73" t="s">
        <v>611</v>
      </c>
      <c r="B239" s="81" t="s">
        <v>221</v>
      </c>
      <c r="C239" s="81" t="s">
        <v>321</v>
      </c>
      <c r="D239" s="81" t="s">
        <v>521</v>
      </c>
      <c r="E239" s="81" t="s">
        <v>612</v>
      </c>
      <c r="F239" s="68" t="s">
        <v>230</v>
      </c>
      <c r="G239" s="68" t="s">
        <v>225</v>
      </c>
      <c r="H239" s="68" t="s">
        <v>226</v>
      </c>
      <c r="I239" s="69"/>
      <c r="J239" s="69"/>
      <c r="K239" s="69"/>
      <c r="L239" s="69"/>
      <c r="M239" s="69"/>
      <c r="N239" s="69"/>
      <c r="O239" s="69"/>
      <c r="P239" s="69"/>
      <c r="Q239" s="75"/>
      <c r="R239" s="75"/>
      <c r="S239" s="141">
        <f t="shared" si="3"/>
        <v>0</v>
      </c>
    </row>
    <row r="240" spans="1:19" ht="42" x14ac:dyDescent="0.25">
      <c r="A240" s="73" t="s">
        <v>611</v>
      </c>
      <c r="B240" s="81" t="s">
        <v>221</v>
      </c>
      <c r="C240" s="81" t="s">
        <v>321</v>
      </c>
      <c r="D240" s="81" t="s">
        <v>522</v>
      </c>
      <c r="E240" s="81" t="s">
        <v>612</v>
      </c>
      <c r="F240" s="68" t="s">
        <v>230</v>
      </c>
      <c r="G240" s="68" t="s">
        <v>225</v>
      </c>
      <c r="H240" s="68" t="s">
        <v>226</v>
      </c>
      <c r="I240" s="69"/>
      <c r="J240" s="69"/>
      <c r="K240" s="69"/>
      <c r="L240" s="69"/>
      <c r="M240" s="69"/>
      <c r="N240" s="69"/>
      <c r="O240" s="69"/>
      <c r="P240" s="69"/>
      <c r="Q240" s="75"/>
      <c r="R240" s="75"/>
      <c r="S240" s="141">
        <f t="shared" si="3"/>
        <v>0</v>
      </c>
    </row>
    <row r="241" spans="1:19" ht="42" x14ac:dyDescent="0.25">
      <c r="A241" s="73" t="s">
        <v>611</v>
      </c>
      <c r="B241" s="81" t="s">
        <v>221</v>
      </c>
      <c r="C241" s="81" t="s">
        <v>321</v>
      </c>
      <c r="D241" s="81" t="s">
        <v>523</v>
      </c>
      <c r="E241" s="81" t="s">
        <v>612</v>
      </c>
      <c r="F241" s="68" t="s">
        <v>230</v>
      </c>
      <c r="G241" s="68" t="s">
        <v>225</v>
      </c>
      <c r="H241" s="68" t="s">
        <v>226</v>
      </c>
      <c r="I241" s="69"/>
      <c r="J241" s="69"/>
      <c r="K241" s="69"/>
      <c r="L241" s="69"/>
      <c r="M241" s="69"/>
      <c r="N241" s="69"/>
      <c r="O241" s="69"/>
      <c r="P241" s="69"/>
      <c r="Q241" s="75"/>
      <c r="R241" s="75"/>
      <c r="S241" s="141">
        <f t="shared" si="3"/>
        <v>0</v>
      </c>
    </row>
    <row r="242" spans="1:19" ht="42" x14ac:dyDescent="0.25">
      <c r="A242" s="73" t="s">
        <v>611</v>
      </c>
      <c r="B242" s="81" t="s">
        <v>221</v>
      </c>
      <c r="C242" s="81" t="s">
        <v>222</v>
      </c>
      <c r="D242" s="82" t="s">
        <v>524</v>
      </c>
      <c r="E242" s="81" t="s">
        <v>612</v>
      </c>
      <c r="F242" s="74" t="s">
        <v>1051</v>
      </c>
      <c r="G242" s="68" t="s">
        <v>225</v>
      </c>
      <c r="H242" s="68" t="s">
        <v>226</v>
      </c>
      <c r="I242" s="69"/>
      <c r="J242" s="69"/>
      <c r="K242" s="69"/>
      <c r="L242" s="69"/>
      <c r="M242" s="69"/>
      <c r="N242" s="69"/>
      <c r="O242" s="69"/>
      <c r="P242" s="69"/>
      <c r="Q242" s="75"/>
      <c r="R242" s="75"/>
      <c r="S242" s="141">
        <f t="shared" si="3"/>
        <v>0</v>
      </c>
    </row>
    <row r="243" spans="1:19" ht="42" x14ac:dyDescent="0.25">
      <c r="A243" s="73" t="s">
        <v>611</v>
      </c>
      <c r="B243" s="81" t="s">
        <v>221</v>
      </c>
      <c r="C243" s="81" t="s">
        <v>222</v>
      </c>
      <c r="D243" s="82" t="s">
        <v>525</v>
      </c>
      <c r="E243" s="81" t="s">
        <v>612</v>
      </c>
      <c r="F243" s="74" t="s">
        <v>1051</v>
      </c>
      <c r="G243" s="68" t="s">
        <v>225</v>
      </c>
      <c r="H243" s="68" t="s">
        <v>226</v>
      </c>
      <c r="I243" s="69"/>
      <c r="J243" s="69"/>
      <c r="K243" s="69"/>
      <c r="L243" s="69"/>
      <c r="M243" s="69"/>
      <c r="N243" s="69"/>
      <c r="O243" s="69"/>
      <c r="P243" s="69"/>
      <c r="Q243" s="75"/>
      <c r="R243" s="75"/>
      <c r="S243" s="141">
        <f t="shared" si="3"/>
        <v>0</v>
      </c>
    </row>
    <row r="244" spans="1:19" ht="42" x14ac:dyDescent="0.25">
      <c r="A244" s="73" t="s">
        <v>611</v>
      </c>
      <c r="B244" s="81" t="s">
        <v>221</v>
      </c>
      <c r="C244" s="81" t="s">
        <v>222</v>
      </c>
      <c r="D244" s="82" t="s">
        <v>526</v>
      </c>
      <c r="E244" s="81" t="s">
        <v>612</v>
      </c>
      <c r="F244" s="74" t="s">
        <v>1051</v>
      </c>
      <c r="G244" s="68" t="s">
        <v>225</v>
      </c>
      <c r="H244" s="68" t="s">
        <v>226</v>
      </c>
      <c r="I244" s="69"/>
      <c r="J244" s="69"/>
      <c r="K244" s="69"/>
      <c r="L244" s="69"/>
      <c r="M244" s="69"/>
      <c r="N244" s="69"/>
      <c r="O244" s="69"/>
      <c r="P244" s="69"/>
      <c r="Q244" s="75"/>
      <c r="R244" s="75"/>
      <c r="S244" s="141">
        <f t="shared" si="3"/>
        <v>0</v>
      </c>
    </row>
    <row r="245" spans="1:19" ht="42" x14ac:dyDescent="0.25">
      <c r="A245" s="73" t="s">
        <v>611</v>
      </c>
      <c r="B245" s="81" t="s">
        <v>221</v>
      </c>
      <c r="C245" s="81" t="s">
        <v>222</v>
      </c>
      <c r="D245" s="82" t="s">
        <v>527</v>
      </c>
      <c r="E245" s="81" t="s">
        <v>612</v>
      </c>
      <c r="F245" s="74" t="s">
        <v>1051</v>
      </c>
      <c r="G245" s="68" t="s">
        <v>225</v>
      </c>
      <c r="H245" s="68" t="s">
        <v>226</v>
      </c>
      <c r="I245" s="69"/>
      <c r="J245" s="69"/>
      <c r="K245" s="69"/>
      <c r="L245" s="69"/>
      <c r="M245" s="69"/>
      <c r="N245" s="69"/>
      <c r="O245" s="69"/>
      <c r="P245" s="69"/>
      <c r="Q245" s="75"/>
      <c r="R245" s="75"/>
      <c r="S245" s="141">
        <f t="shared" si="3"/>
        <v>0</v>
      </c>
    </row>
    <row r="246" spans="1:19" ht="42" x14ac:dyDescent="0.25">
      <c r="A246" s="73" t="s">
        <v>611</v>
      </c>
      <c r="B246" s="81" t="s">
        <v>221</v>
      </c>
      <c r="C246" s="81" t="s">
        <v>222</v>
      </c>
      <c r="D246" s="82" t="s">
        <v>528</v>
      </c>
      <c r="E246" s="81" t="s">
        <v>612</v>
      </c>
      <c r="F246" s="74" t="s">
        <v>1051</v>
      </c>
      <c r="G246" s="68" t="s">
        <v>225</v>
      </c>
      <c r="H246" s="68" t="s">
        <v>226</v>
      </c>
      <c r="I246" s="69"/>
      <c r="J246" s="69"/>
      <c r="K246" s="69"/>
      <c r="L246" s="69"/>
      <c r="M246" s="69"/>
      <c r="N246" s="69"/>
      <c r="O246" s="69"/>
      <c r="P246" s="69"/>
      <c r="Q246" s="75"/>
      <c r="R246" s="75"/>
      <c r="S246" s="141">
        <f t="shared" si="3"/>
        <v>0</v>
      </c>
    </row>
    <row r="247" spans="1:19" ht="42" x14ac:dyDescent="0.25">
      <c r="A247" s="73" t="s">
        <v>611</v>
      </c>
      <c r="B247" s="81" t="s">
        <v>221</v>
      </c>
      <c r="C247" s="81" t="s">
        <v>222</v>
      </c>
      <c r="D247" s="82" t="s">
        <v>529</v>
      </c>
      <c r="E247" s="81" t="s">
        <v>612</v>
      </c>
      <c r="F247" s="74" t="s">
        <v>1051</v>
      </c>
      <c r="G247" s="68" t="s">
        <v>225</v>
      </c>
      <c r="H247" s="68" t="s">
        <v>226</v>
      </c>
      <c r="I247" s="69"/>
      <c r="J247" s="69"/>
      <c r="K247" s="69"/>
      <c r="L247" s="69"/>
      <c r="M247" s="69"/>
      <c r="N247" s="69"/>
      <c r="O247" s="69"/>
      <c r="P247" s="69"/>
      <c r="Q247" s="75"/>
      <c r="R247" s="75"/>
      <c r="S247" s="141">
        <f t="shared" si="3"/>
        <v>0</v>
      </c>
    </row>
    <row r="248" spans="1:19" ht="42" x14ac:dyDescent="0.25">
      <c r="A248" s="73" t="s">
        <v>611</v>
      </c>
      <c r="B248" s="81" t="s">
        <v>221</v>
      </c>
      <c r="C248" s="81" t="s">
        <v>222</v>
      </c>
      <c r="D248" s="82" t="s">
        <v>530</v>
      </c>
      <c r="E248" s="81" t="s">
        <v>612</v>
      </c>
      <c r="F248" s="74" t="s">
        <v>1051</v>
      </c>
      <c r="G248" s="68" t="s">
        <v>225</v>
      </c>
      <c r="H248" s="68" t="s">
        <v>226</v>
      </c>
      <c r="I248" s="69"/>
      <c r="J248" s="69"/>
      <c r="K248" s="69"/>
      <c r="L248" s="69"/>
      <c r="M248" s="69"/>
      <c r="N248" s="69"/>
      <c r="O248" s="69"/>
      <c r="P248" s="69"/>
      <c r="Q248" s="75"/>
      <c r="R248" s="75"/>
      <c r="S248" s="141">
        <f t="shared" si="3"/>
        <v>0</v>
      </c>
    </row>
    <row r="249" spans="1:19" ht="42" x14ac:dyDescent="0.25">
      <c r="A249" s="73" t="s">
        <v>611</v>
      </c>
      <c r="B249" s="81" t="s">
        <v>221</v>
      </c>
      <c r="C249" s="81" t="s">
        <v>222</v>
      </c>
      <c r="D249" s="82" t="s">
        <v>531</v>
      </c>
      <c r="E249" s="81" t="s">
        <v>612</v>
      </c>
      <c r="F249" s="74" t="s">
        <v>1051</v>
      </c>
      <c r="G249" s="68" t="s">
        <v>225</v>
      </c>
      <c r="H249" s="68" t="s">
        <v>226</v>
      </c>
      <c r="I249" s="69"/>
      <c r="J249" s="69"/>
      <c r="K249" s="69"/>
      <c r="L249" s="69"/>
      <c r="M249" s="69"/>
      <c r="N249" s="69"/>
      <c r="O249" s="69"/>
      <c r="P249" s="69"/>
      <c r="Q249" s="75"/>
      <c r="R249" s="75"/>
      <c r="S249" s="141">
        <f t="shared" si="3"/>
        <v>0</v>
      </c>
    </row>
    <row r="250" spans="1:19" ht="42" x14ac:dyDescent="0.25">
      <c r="A250" s="73" t="s">
        <v>611</v>
      </c>
      <c r="B250" s="81" t="s">
        <v>221</v>
      </c>
      <c r="C250" s="81" t="s">
        <v>222</v>
      </c>
      <c r="D250" s="82" t="s">
        <v>532</v>
      </c>
      <c r="E250" s="81" t="s">
        <v>612</v>
      </c>
      <c r="F250" s="74" t="s">
        <v>1051</v>
      </c>
      <c r="G250" s="68" t="s">
        <v>225</v>
      </c>
      <c r="H250" s="68" t="s">
        <v>226</v>
      </c>
      <c r="I250" s="69"/>
      <c r="J250" s="69"/>
      <c r="K250" s="69"/>
      <c r="L250" s="69"/>
      <c r="M250" s="69"/>
      <c r="N250" s="69"/>
      <c r="O250" s="69"/>
      <c r="P250" s="69"/>
      <c r="Q250" s="75"/>
      <c r="R250" s="75"/>
      <c r="S250" s="141">
        <f t="shared" si="3"/>
        <v>0</v>
      </c>
    </row>
    <row r="251" spans="1:19" ht="42" x14ac:dyDescent="0.25">
      <c r="A251" s="73" t="s">
        <v>611</v>
      </c>
      <c r="B251" s="81" t="s">
        <v>221</v>
      </c>
      <c r="C251" s="81" t="s">
        <v>222</v>
      </c>
      <c r="D251" s="82" t="s">
        <v>533</v>
      </c>
      <c r="E251" s="81" t="s">
        <v>612</v>
      </c>
      <c r="F251" s="74" t="s">
        <v>1051</v>
      </c>
      <c r="G251" s="68" t="s">
        <v>225</v>
      </c>
      <c r="H251" s="68" t="s">
        <v>226</v>
      </c>
      <c r="I251" s="69"/>
      <c r="J251" s="69"/>
      <c r="K251" s="69"/>
      <c r="L251" s="69"/>
      <c r="M251" s="69"/>
      <c r="N251" s="69"/>
      <c r="O251" s="69"/>
      <c r="P251" s="69"/>
      <c r="Q251" s="75"/>
      <c r="R251" s="75"/>
      <c r="S251" s="141">
        <f t="shared" si="3"/>
        <v>0</v>
      </c>
    </row>
    <row r="252" spans="1:19" ht="42" x14ac:dyDescent="0.25">
      <c r="A252" s="73" t="s">
        <v>611</v>
      </c>
      <c r="B252" s="81" t="s">
        <v>221</v>
      </c>
      <c r="C252" s="81" t="s">
        <v>222</v>
      </c>
      <c r="D252" s="82" t="s">
        <v>534</v>
      </c>
      <c r="E252" s="81" t="s">
        <v>612</v>
      </c>
      <c r="F252" s="74" t="s">
        <v>1051</v>
      </c>
      <c r="G252" s="68" t="s">
        <v>225</v>
      </c>
      <c r="H252" s="68" t="s">
        <v>226</v>
      </c>
      <c r="I252" s="69"/>
      <c r="J252" s="69"/>
      <c r="K252" s="69"/>
      <c r="L252" s="69"/>
      <c r="M252" s="69"/>
      <c r="N252" s="69"/>
      <c r="O252" s="69"/>
      <c r="P252" s="69"/>
      <c r="Q252" s="75"/>
      <c r="R252" s="75"/>
      <c r="S252" s="141">
        <f t="shared" si="3"/>
        <v>0</v>
      </c>
    </row>
    <row r="253" spans="1:19" ht="42" x14ac:dyDescent="0.25">
      <c r="A253" s="73" t="s">
        <v>611</v>
      </c>
      <c r="B253" s="81" t="s">
        <v>221</v>
      </c>
      <c r="C253" s="81" t="s">
        <v>222</v>
      </c>
      <c r="D253" s="82" t="s">
        <v>535</v>
      </c>
      <c r="E253" s="81" t="s">
        <v>612</v>
      </c>
      <c r="F253" s="74" t="s">
        <v>1051</v>
      </c>
      <c r="G253" s="68" t="s">
        <v>225</v>
      </c>
      <c r="H253" s="68" t="s">
        <v>226</v>
      </c>
      <c r="I253" s="69"/>
      <c r="J253" s="69"/>
      <c r="K253" s="69"/>
      <c r="L253" s="69"/>
      <c r="M253" s="69"/>
      <c r="N253" s="69"/>
      <c r="O253" s="69"/>
      <c r="P253" s="69"/>
      <c r="Q253" s="75"/>
      <c r="R253" s="75"/>
      <c r="S253" s="141">
        <f t="shared" si="3"/>
        <v>0</v>
      </c>
    </row>
    <row r="254" spans="1:19" ht="42" x14ac:dyDescent="0.25">
      <c r="A254" s="73" t="s">
        <v>611</v>
      </c>
      <c r="B254" s="81" t="s">
        <v>221</v>
      </c>
      <c r="C254" s="81" t="s">
        <v>222</v>
      </c>
      <c r="D254" s="82" t="s">
        <v>536</v>
      </c>
      <c r="E254" s="81" t="s">
        <v>612</v>
      </c>
      <c r="F254" s="74" t="s">
        <v>1051</v>
      </c>
      <c r="G254" s="68" t="s">
        <v>225</v>
      </c>
      <c r="H254" s="68" t="s">
        <v>226</v>
      </c>
      <c r="I254" s="69"/>
      <c r="J254" s="69"/>
      <c r="K254" s="69"/>
      <c r="L254" s="69"/>
      <c r="M254" s="69"/>
      <c r="N254" s="69"/>
      <c r="O254" s="69"/>
      <c r="P254" s="69"/>
      <c r="Q254" s="75"/>
      <c r="R254" s="75"/>
      <c r="S254" s="141">
        <f t="shared" si="3"/>
        <v>0</v>
      </c>
    </row>
    <row r="255" spans="1:19" ht="42" x14ac:dyDescent="0.25">
      <c r="A255" s="73" t="s">
        <v>611</v>
      </c>
      <c r="B255" s="81" t="s">
        <v>221</v>
      </c>
      <c r="C255" s="81" t="s">
        <v>222</v>
      </c>
      <c r="D255" s="82" t="s">
        <v>537</v>
      </c>
      <c r="E255" s="81" t="s">
        <v>612</v>
      </c>
      <c r="F255" s="74" t="s">
        <v>1051</v>
      </c>
      <c r="G255" s="68" t="s">
        <v>225</v>
      </c>
      <c r="H255" s="68" t="s">
        <v>226</v>
      </c>
      <c r="I255" s="69"/>
      <c r="J255" s="69"/>
      <c r="K255" s="69"/>
      <c r="L255" s="69"/>
      <c r="M255" s="69"/>
      <c r="N255" s="69"/>
      <c r="O255" s="69"/>
      <c r="P255" s="69"/>
      <c r="Q255" s="75"/>
      <c r="R255" s="75"/>
      <c r="S255" s="141">
        <f t="shared" si="3"/>
        <v>0</v>
      </c>
    </row>
    <row r="256" spans="1:19" ht="42" x14ac:dyDescent="0.25">
      <c r="A256" s="73" t="s">
        <v>611</v>
      </c>
      <c r="B256" s="81" t="s">
        <v>221</v>
      </c>
      <c r="C256" s="81" t="s">
        <v>222</v>
      </c>
      <c r="D256" s="82" t="s">
        <v>538</v>
      </c>
      <c r="E256" s="81" t="s">
        <v>612</v>
      </c>
      <c r="F256" s="74" t="s">
        <v>1051</v>
      </c>
      <c r="G256" s="68" t="s">
        <v>225</v>
      </c>
      <c r="H256" s="68" t="s">
        <v>226</v>
      </c>
      <c r="I256" s="69"/>
      <c r="J256" s="69"/>
      <c r="K256" s="69"/>
      <c r="L256" s="69"/>
      <c r="M256" s="69"/>
      <c r="N256" s="69"/>
      <c r="O256" s="69"/>
      <c r="P256" s="69"/>
      <c r="Q256" s="75"/>
      <c r="R256" s="75"/>
      <c r="S256" s="141">
        <f t="shared" si="3"/>
        <v>0</v>
      </c>
    </row>
    <row r="257" spans="1:19" ht="42" x14ac:dyDescent="0.25">
      <c r="A257" s="73" t="s">
        <v>611</v>
      </c>
      <c r="B257" s="81" t="s">
        <v>221</v>
      </c>
      <c r="C257" s="81" t="s">
        <v>222</v>
      </c>
      <c r="D257" s="82" t="s">
        <v>539</v>
      </c>
      <c r="E257" s="81" t="s">
        <v>612</v>
      </c>
      <c r="F257" s="74" t="s">
        <v>1051</v>
      </c>
      <c r="G257" s="68" t="s">
        <v>225</v>
      </c>
      <c r="H257" s="68" t="s">
        <v>226</v>
      </c>
      <c r="I257" s="69"/>
      <c r="J257" s="69"/>
      <c r="K257" s="69"/>
      <c r="L257" s="69"/>
      <c r="M257" s="69"/>
      <c r="N257" s="69"/>
      <c r="O257" s="69"/>
      <c r="P257" s="69"/>
      <c r="Q257" s="75"/>
      <c r="R257" s="75"/>
      <c r="S257" s="141">
        <f t="shared" ref="S257:S320" si="4">Q257+R257</f>
        <v>0</v>
      </c>
    </row>
    <row r="258" spans="1:19" ht="42" x14ac:dyDescent="0.25">
      <c r="A258" s="73" t="s">
        <v>611</v>
      </c>
      <c r="B258" s="81" t="s">
        <v>221</v>
      </c>
      <c r="C258" s="81" t="s">
        <v>222</v>
      </c>
      <c r="D258" s="82" t="s">
        <v>540</v>
      </c>
      <c r="E258" s="81" t="s">
        <v>612</v>
      </c>
      <c r="F258" s="74" t="s">
        <v>1051</v>
      </c>
      <c r="G258" s="68" t="s">
        <v>225</v>
      </c>
      <c r="H258" s="68" t="s">
        <v>226</v>
      </c>
      <c r="I258" s="69"/>
      <c r="J258" s="69"/>
      <c r="K258" s="69"/>
      <c r="L258" s="69"/>
      <c r="M258" s="69"/>
      <c r="N258" s="69"/>
      <c r="O258" s="69"/>
      <c r="P258" s="69"/>
      <c r="Q258" s="75"/>
      <c r="R258" s="75"/>
      <c r="S258" s="141">
        <f t="shared" si="4"/>
        <v>0</v>
      </c>
    </row>
    <row r="259" spans="1:19" ht="42" x14ac:dyDescent="0.25">
      <c r="A259" s="73" t="s">
        <v>611</v>
      </c>
      <c r="B259" s="81" t="s">
        <v>221</v>
      </c>
      <c r="C259" s="81" t="s">
        <v>222</v>
      </c>
      <c r="D259" s="82" t="s">
        <v>541</v>
      </c>
      <c r="E259" s="81" t="s">
        <v>612</v>
      </c>
      <c r="F259" s="74" t="s">
        <v>1051</v>
      </c>
      <c r="G259" s="68" t="s">
        <v>225</v>
      </c>
      <c r="H259" s="68" t="s">
        <v>226</v>
      </c>
      <c r="I259" s="69"/>
      <c r="J259" s="69"/>
      <c r="K259" s="69"/>
      <c r="L259" s="69"/>
      <c r="M259" s="69"/>
      <c r="N259" s="69"/>
      <c r="O259" s="69"/>
      <c r="P259" s="69"/>
      <c r="Q259" s="75"/>
      <c r="R259" s="75"/>
      <c r="S259" s="141">
        <f t="shared" si="4"/>
        <v>0</v>
      </c>
    </row>
    <row r="260" spans="1:19" ht="42" x14ac:dyDescent="0.25">
      <c r="A260" s="73" t="s">
        <v>611</v>
      </c>
      <c r="B260" s="81" t="s">
        <v>221</v>
      </c>
      <c r="C260" s="81" t="s">
        <v>222</v>
      </c>
      <c r="D260" s="82" t="s">
        <v>542</v>
      </c>
      <c r="E260" s="81" t="s">
        <v>612</v>
      </c>
      <c r="F260" s="74" t="s">
        <v>1051</v>
      </c>
      <c r="G260" s="68" t="s">
        <v>225</v>
      </c>
      <c r="H260" s="68" t="s">
        <v>226</v>
      </c>
      <c r="I260" s="69"/>
      <c r="J260" s="69"/>
      <c r="K260" s="69"/>
      <c r="L260" s="69"/>
      <c r="M260" s="69"/>
      <c r="N260" s="69"/>
      <c r="O260" s="69"/>
      <c r="P260" s="69"/>
      <c r="Q260" s="75"/>
      <c r="R260" s="75"/>
      <c r="S260" s="141">
        <f t="shared" si="4"/>
        <v>0</v>
      </c>
    </row>
    <row r="261" spans="1:19" ht="42" x14ac:dyDescent="0.25">
      <c r="A261" s="73" t="s">
        <v>611</v>
      </c>
      <c r="B261" s="81" t="s">
        <v>221</v>
      </c>
      <c r="C261" s="81" t="s">
        <v>222</v>
      </c>
      <c r="D261" s="82" t="s">
        <v>543</v>
      </c>
      <c r="E261" s="81" t="s">
        <v>612</v>
      </c>
      <c r="F261" s="74" t="s">
        <v>1051</v>
      </c>
      <c r="G261" s="68" t="s">
        <v>225</v>
      </c>
      <c r="H261" s="68" t="s">
        <v>226</v>
      </c>
      <c r="I261" s="69"/>
      <c r="J261" s="69"/>
      <c r="K261" s="69"/>
      <c r="L261" s="69"/>
      <c r="M261" s="69"/>
      <c r="N261" s="69"/>
      <c r="O261" s="69"/>
      <c r="P261" s="69"/>
      <c r="Q261" s="75"/>
      <c r="R261" s="75"/>
      <c r="S261" s="141">
        <f t="shared" si="4"/>
        <v>0</v>
      </c>
    </row>
    <row r="262" spans="1:19" ht="42" x14ac:dyDescent="0.25">
      <c r="A262" s="73" t="s">
        <v>611</v>
      </c>
      <c r="B262" s="81" t="s">
        <v>221</v>
      </c>
      <c r="C262" s="81" t="s">
        <v>222</v>
      </c>
      <c r="D262" s="83" t="s">
        <v>544</v>
      </c>
      <c r="E262" s="81" t="s">
        <v>612</v>
      </c>
      <c r="F262" s="74" t="s">
        <v>1051</v>
      </c>
      <c r="G262" s="68" t="s">
        <v>225</v>
      </c>
      <c r="H262" s="68" t="s">
        <v>226</v>
      </c>
      <c r="I262" s="69"/>
      <c r="J262" s="69"/>
      <c r="K262" s="69"/>
      <c r="L262" s="69"/>
      <c r="M262" s="69"/>
      <c r="N262" s="69"/>
      <c r="O262" s="69"/>
      <c r="P262" s="69"/>
      <c r="Q262" s="75"/>
      <c r="R262" s="75"/>
      <c r="S262" s="141">
        <f t="shared" si="4"/>
        <v>0</v>
      </c>
    </row>
    <row r="263" spans="1:19" ht="42" x14ac:dyDescent="0.25">
      <c r="A263" s="73" t="s">
        <v>611</v>
      </c>
      <c r="B263" s="81" t="s">
        <v>221</v>
      </c>
      <c r="C263" s="81" t="s">
        <v>222</v>
      </c>
      <c r="D263" s="82" t="s">
        <v>545</v>
      </c>
      <c r="E263" s="81" t="s">
        <v>612</v>
      </c>
      <c r="F263" s="74" t="s">
        <v>1051</v>
      </c>
      <c r="G263" s="68" t="s">
        <v>225</v>
      </c>
      <c r="H263" s="68" t="s">
        <v>226</v>
      </c>
      <c r="I263" s="69"/>
      <c r="J263" s="69"/>
      <c r="K263" s="69"/>
      <c r="L263" s="69"/>
      <c r="M263" s="69"/>
      <c r="N263" s="69"/>
      <c r="O263" s="69"/>
      <c r="P263" s="69"/>
      <c r="Q263" s="75"/>
      <c r="R263" s="75"/>
      <c r="S263" s="141">
        <f t="shared" si="4"/>
        <v>0</v>
      </c>
    </row>
    <row r="264" spans="1:19" ht="42" x14ac:dyDescent="0.25">
      <c r="A264" s="73" t="s">
        <v>611</v>
      </c>
      <c r="B264" s="81" t="s">
        <v>221</v>
      </c>
      <c r="C264" s="81" t="s">
        <v>222</v>
      </c>
      <c r="D264" s="82" t="s">
        <v>546</v>
      </c>
      <c r="E264" s="81" t="s">
        <v>612</v>
      </c>
      <c r="F264" s="74" t="s">
        <v>1051</v>
      </c>
      <c r="G264" s="68" t="s">
        <v>225</v>
      </c>
      <c r="H264" s="68" t="s">
        <v>226</v>
      </c>
      <c r="I264" s="69"/>
      <c r="J264" s="69"/>
      <c r="K264" s="69"/>
      <c r="L264" s="69"/>
      <c r="M264" s="69"/>
      <c r="N264" s="69"/>
      <c r="O264" s="69"/>
      <c r="P264" s="69"/>
      <c r="Q264" s="75"/>
      <c r="R264" s="75"/>
      <c r="S264" s="141">
        <f t="shared" si="4"/>
        <v>0</v>
      </c>
    </row>
    <row r="265" spans="1:19" ht="42" x14ac:dyDescent="0.25">
      <c r="A265" s="73" t="s">
        <v>611</v>
      </c>
      <c r="B265" s="81" t="s">
        <v>221</v>
      </c>
      <c r="C265" s="81" t="s">
        <v>222</v>
      </c>
      <c r="D265" s="82" t="s">
        <v>547</v>
      </c>
      <c r="E265" s="81" t="s">
        <v>612</v>
      </c>
      <c r="F265" s="74" t="s">
        <v>1051</v>
      </c>
      <c r="G265" s="68" t="s">
        <v>225</v>
      </c>
      <c r="H265" s="68" t="s">
        <v>226</v>
      </c>
      <c r="I265" s="69"/>
      <c r="J265" s="69"/>
      <c r="K265" s="69"/>
      <c r="L265" s="69"/>
      <c r="M265" s="69"/>
      <c r="N265" s="69"/>
      <c r="O265" s="69"/>
      <c r="P265" s="69"/>
      <c r="Q265" s="75"/>
      <c r="R265" s="75"/>
      <c r="S265" s="141">
        <f t="shared" si="4"/>
        <v>0</v>
      </c>
    </row>
    <row r="266" spans="1:19" ht="42" x14ac:dyDescent="0.25">
      <c r="A266" s="73" t="s">
        <v>611</v>
      </c>
      <c r="B266" s="81" t="s">
        <v>221</v>
      </c>
      <c r="C266" s="81" t="s">
        <v>222</v>
      </c>
      <c r="D266" s="82" t="s">
        <v>548</v>
      </c>
      <c r="E266" s="81" t="s">
        <v>612</v>
      </c>
      <c r="F266" s="74" t="s">
        <v>1051</v>
      </c>
      <c r="G266" s="68" t="s">
        <v>225</v>
      </c>
      <c r="H266" s="68" t="s">
        <v>226</v>
      </c>
      <c r="I266" s="69"/>
      <c r="J266" s="69"/>
      <c r="K266" s="69"/>
      <c r="L266" s="69"/>
      <c r="M266" s="69"/>
      <c r="N266" s="69"/>
      <c r="O266" s="69"/>
      <c r="P266" s="69"/>
      <c r="Q266" s="75"/>
      <c r="R266" s="75"/>
      <c r="S266" s="141">
        <f t="shared" si="4"/>
        <v>0</v>
      </c>
    </row>
    <row r="267" spans="1:19" ht="42" x14ac:dyDescent="0.25">
      <c r="A267" s="73" t="s">
        <v>611</v>
      </c>
      <c r="B267" s="81" t="s">
        <v>221</v>
      </c>
      <c r="C267" s="81" t="s">
        <v>222</v>
      </c>
      <c r="D267" s="82" t="s">
        <v>549</v>
      </c>
      <c r="E267" s="81" t="s">
        <v>612</v>
      </c>
      <c r="F267" s="74" t="s">
        <v>1051</v>
      </c>
      <c r="G267" s="68" t="s">
        <v>225</v>
      </c>
      <c r="H267" s="68" t="s">
        <v>226</v>
      </c>
      <c r="I267" s="69"/>
      <c r="J267" s="69"/>
      <c r="K267" s="69"/>
      <c r="L267" s="69"/>
      <c r="M267" s="69"/>
      <c r="N267" s="69"/>
      <c r="O267" s="69"/>
      <c r="P267" s="69"/>
      <c r="Q267" s="75"/>
      <c r="R267" s="75"/>
      <c r="S267" s="141">
        <f t="shared" si="4"/>
        <v>0</v>
      </c>
    </row>
    <row r="268" spans="1:19" ht="42" x14ac:dyDescent="0.25">
      <c r="A268" s="73" t="s">
        <v>611</v>
      </c>
      <c r="B268" s="81" t="s">
        <v>221</v>
      </c>
      <c r="C268" s="81" t="s">
        <v>222</v>
      </c>
      <c r="D268" s="82" t="s">
        <v>550</v>
      </c>
      <c r="E268" s="81" t="s">
        <v>612</v>
      </c>
      <c r="F268" s="74" t="s">
        <v>1051</v>
      </c>
      <c r="G268" s="68" t="s">
        <v>225</v>
      </c>
      <c r="H268" s="68" t="s">
        <v>226</v>
      </c>
      <c r="I268" s="69"/>
      <c r="J268" s="69"/>
      <c r="K268" s="69"/>
      <c r="L268" s="69"/>
      <c r="M268" s="69"/>
      <c r="N268" s="69"/>
      <c r="O268" s="69"/>
      <c r="P268" s="69"/>
      <c r="Q268" s="75"/>
      <c r="R268" s="75"/>
      <c r="S268" s="141">
        <f t="shared" si="4"/>
        <v>0</v>
      </c>
    </row>
    <row r="269" spans="1:19" ht="42" x14ac:dyDescent="0.25">
      <c r="A269" s="73" t="s">
        <v>611</v>
      </c>
      <c r="B269" s="81" t="s">
        <v>221</v>
      </c>
      <c r="C269" s="81" t="s">
        <v>222</v>
      </c>
      <c r="D269" s="82" t="s">
        <v>551</v>
      </c>
      <c r="E269" s="81" t="s">
        <v>612</v>
      </c>
      <c r="F269" s="74" t="s">
        <v>1051</v>
      </c>
      <c r="G269" s="68" t="s">
        <v>225</v>
      </c>
      <c r="H269" s="68" t="s">
        <v>226</v>
      </c>
      <c r="I269" s="69"/>
      <c r="J269" s="69"/>
      <c r="K269" s="69"/>
      <c r="L269" s="69"/>
      <c r="M269" s="69"/>
      <c r="N269" s="69"/>
      <c r="O269" s="69"/>
      <c r="P269" s="69"/>
      <c r="Q269" s="75"/>
      <c r="R269" s="75"/>
      <c r="S269" s="141">
        <f t="shared" si="4"/>
        <v>0</v>
      </c>
    </row>
    <row r="270" spans="1:19" ht="42" x14ac:dyDescent="0.25">
      <c r="A270" s="73" t="s">
        <v>611</v>
      </c>
      <c r="B270" s="81" t="s">
        <v>221</v>
      </c>
      <c r="C270" s="81" t="s">
        <v>222</v>
      </c>
      <c r="D270" s="82" t="s">
        <v>552</v>
      </c>
      <c r="E270" s="81" t="s">
        <v>612</v>
      </c>
      <c r="F270" s="74" t="s">
        <v>1051</v>
      </c>
      <c r="G270" s="68" t="s">
        <v>225</v>
      </c>
      <c r="H270" s="68" t="s">
        <v>226</v>
      </c>
      <c r="I270" s="69"/>
      <c r="J270" s="69"/>
      <c r="K270" s="69"/>
      <c r="L270" s="69"/>
      <c r="M270" s="69"/>
      <c r="N270" s="69"/>
      <c r="O270" s="69"/>
      <c r="P270" s="69"/>
      <c r="Q270" s="75"/>
      <c r="R270" s="75"/>
      <c r="S270" s="141">
        <f t="shared" si="4"/>
        <v>0</v>
      </c>
    </row>
    <row r="271" spans="1:19" ht="42" x14ac:dyDescent="0.25">
      <c r="A271" s="73" t="s">
        <v>611</v>
      </c>
      <c r="B271" s="81" t="s">
        <v>221</v>
      </c>
      <c r="C271" s="81" t="s">
        <v>222</v>
      </c>
      <c r="D271" s="82" t="s">
        <v>553</v>
      </c>
      <c r="E271" s="81" t="s">
        <v>612</v>
      </c>
      <c r="F271" s="74" t="s">
        <v>1051</v>
      </c>
      <c r="G271" s="68" t="s">
        <v>225</v>
      </c>
      <c r="H271" s="68" t="s">
        <v>226</v>
      </c>
      <c r="I271" s="69"/>
      <c r="J271" s="69"/>
      <c r="K271" s="69"/>
      <c r="L271" s="69"/>
      <c r="M271" s="69"/>
      <c r="N271" s="69"/>
      <c r="O271" s="69"/>
      <c r="P271" s="69"/>
      <c r="Q271" s="75"/>
      <c r="R271" s="75"/>
      <c r="S271" s="141">
        <f t="shared" si="4"/>
        <v>0</v>
      </c>
    </row>
    <row r="272" spans="1:19" ht="42" x14ac:dyDescent="0.25">
      <c r="A272" s="73" t="s">
        <v>611</v>
      </c>
      <c r="B272" s="81" t="s">
        <v>221</v>
      </c>
      <c r="C272" s="81" t="s">
        <v>222</v>
      </c>
      <c r="D272" s="82" t="s">
        <v>554</v>
      </c>
      <c r="E272" s="81" t="s">
        <v>612</v>
      </c>
      <c r="F272" s="74" t="s">
        <v>1051</v>
      </c>
      <c r="G272" s="68" t="s">
        <v>225</v>
      </c>
      <c r="H272" s="68" t="s">
        <v>226</v>
      </c>
      <c r="I272" s="69"/>
      <c r="J272" s="69"/>
      <c r="K272" s="69"/>
      <c r="L272" s="69"/>
      <c r="M272" s="69"/>
      <c r="N272" s="69"/>
      <c r="O272" s="69"/>
      <c r="P272" s="69"/>
      <c r="Q272" s="75"/>
      <c r="R272" s="75"/>
      <c r="S272" s="141">
        <f t="shared" si="4"/>
        <v>0</v>
      </c>
    </row>
    <row r="273" spans="1:19" ht="42" x14ac:dyDescent="0.25">
      <c r="A273" s="73" t="s">
        <v>611</v>
      </c>
      <c r="B273" s="81" t="s">
        <v>221</v>
      </c>
      <c r="C273" s="81" t="s">
        <v>222</v>
      </c>
      <c r="D273" s="82" t="s">
        <v>555</v>
      </c>
      <c r="E273" s="81" t="s">
        <v>612</v>
      </c>
      <c r="F273" s="74" t="s">
        <v>1051</v>
      </c>
      <c r="G273" s="68" t="s">
        <v>225</v>
      </c>
      <c r="H273" s="68" t="s">
        <v>226</v>
      </c>
      <c r="I273" s="69"/>
      <c r="J273" s="69"/>
      <c r="K273" s="69"/>
      <c r="L273" s="69"/>
      <c r="M273" s="69"/>
      <c r="N273" s="69"/>
      <c r="O273" s="69"/>
      <c r="P273" s="69"/>
      <c r="Q273" s="75"/>
      <c r="R273" s="75"/>
      <c r="S273" s="141">
        <f t="shared" si="4"/>
        <v>0</v>
      </c>
    </row>
    <row r="274" spans="1:19" ht="42" x14ac:dyDescent="0.25">
      <c r="A274" s="73" t="s">
        <v>611</v>
      </c>
      <c r="B274" s="81" t="s">
        <v>221</v>
      </c>
      <c r="C274" s="81" t="s">
        <v>222</v>
      </c>
      <c r="D274" s="83" t="s">
        <v>556</v>
      </c>
      <c r="E274" s="81" t="s">
        <v>612</v>
      </c>
      <c r="F274" s="74" t="s">
        <v>1051</v>
      </c>
      <c r="G274" s="68" t="s">
        <v>225</v>
      </c>
      <c r="H274" s="68" t="s">
        <v>226</v>
      </c>
      <c r="I274" s="69"/>
      <c r="J274" s="69"/>
      <c r="K274" s="69"/>
      <c r="L274" s="69"/>
      <c r="M274" s="69"/>
      <c r="N274" s="69"/>
      <c r="O274" s="69"/>
      <c r="P274" s="69"/>
      <c r="Q274" s="75"/>
      <c r="R274" s="75"/>
      <c r="S274" s="141">
        <f t="shared" si="4"/>
        <v>0</v>
      </c>
    </row>
    <row r="275" spans="1:19" ht="42" x14ac:dyDescent="0.25">
      <c r="A275" s="73" t="s">
        <v>611</v>
      </c>
      <c r="B275" s="81" t="s">
        <v>221</v>
      </c>
      <c r="C275" s="81" t="s">
        <v>222</v>
      </c>
      <c r="D275" s="82" t="s">
        <v>557</v>
      </c>
      <c r="E275" s="81" t="s">
        <v>612</v>
      </c>
      <c r="F275" s="74" t="s">
        <v>1051</v>
      </c>
      <c r="G275" s="68" t="s">
        <v>225</v>
      </c>
      <c r="H275" s="68" t="s">
        <v>226</v>
      </c>
      <c r="I275" s="69"/>
      <c r="J275" s="69"/>
      <c r="K275" s="69"/>
      <c r="L275" s="69"/>
      <c r="M275" s="69"/>
      <c r="N275" s="69"/>
      <c r="O275" s="69"/>
      <c r="P275" s="69"/>
      <c r="Q275" s="75"/>
      <c r="R275" s="75"/>
      <c r="S275" s="141">
        <f t="shared" si="4"/>
        <v>0</v>
      </c>
    </row>
    <row r="276" spans="1:19" ht="42" x14ac:dyDescent="0.25">
      <c r="A276" s="73" t="s">
        <v>611</v>
      </c>
      <c r="B276" s="81" t="s">
        <v>221</v>
      </c>
      <c r="C276" s="81" t="s">
        <v>222</v>
      </c>
      <c r="D276" s="82" t="s">
        <v>558</v>
      </c>
      <c r="E276" s="81" t="s">
        <v>612</v>
      </c>
      <c r="F276" s="74" t="s">
        <v>1051</v>
      </c>
      <c r="G276" s="68" t="s">
        <v>225</v>
      </c>
      <c r="H276" s="68" t="s">
        <v>226</v>
      </c>
      <c r="I276" s="69"/>
      <c r="J276" s="69"/>
      <c r="K276" s="69"/>
      <c r="L276" s="69"/>
      <c r="M276" s="69"/>
      <c r="N276" s="69"/>
      <c r="O276" s="69"/>
      <c r="P276" s="69"/>
      <c r="Q276" s="75"/>
      <c r="R276" s="75"/>
      <c r="S276" s="141">
        <f t="shared" si="4"/>
        <v>0</v>
      </c>
    </row>
    <row r="277" spans="1:19" ht="42" x14ac:dyDescent="0.25">
      <c r="A277" s="73" t="s">
        <v>611</v>
      </c>
      <c r="B277" s="81" t="s">
        <v>221</v>
      </c>
      <c r="C277" s="81" t="s">
        <v>222</v>
      </c>
      <c r="D277" s="83" t="s">
        <v>559</v>
      </c>
      <c r="E277" s="81" t="s">
        <v>612</v>
      </c>
      <c r="F277" s="74" t="s">
        <v>1051</v>
      </c>
      <c r="G277" s="68" t="s">
        <v>225</v>
      </c>
      <c r="H277" s="68" t="s">
        <v>226</v>
      </c>
      <c r="I277" s="69"/>
      <c r="J277" s="69"/>
      <c r="K277" s="69"/>
      <c r="L277" s="69"/>
      <c r="M277" s="69"/>
      <c r="N277" s="69"/>
      <c r="O277" s="69"/>
      <c r="P277" s="69"/>
      <c r="Q277" s="75"/>
      <c r="R277" s="75"/>
      <c r="S277" s="141">
        <f t="shared" si="4"/>
        <v>0</v>
      </c>
    </row>
    <row r="278" spans="1:19" ht="42" x14ac:dyDescent="0.25">
      <c r="A278" s="73" t="s">
        <v>611</v>
      </c>
      <c r="B278" s="81" t="s">
        <v>221</v>
      </c>
      <c r="C278" s="81" t="s">
        <v>222</v>
      </c>
      <c r="D278" s="82" t="s">
        <v>560</v>
      </c>
      <c r="E278" s="81" t="s">
        <v>612</v>
      </c>
      <c r="F278" s="74" t="s">
        <v>1051</v>
      </c>
      <c r="G278" s="68" t="s">
        <v>225</v>
      </c>
      <c r="H278" s="68" t="s">
        <v>226</v>
      </c>
      <c r="I278" s="69"/>
      <c r="J278" s="69"/>
      <c r="K278" s="69"/>
      <c r="L278" s="69"/>
      <c r="M278" s="69"/>
      <c r="N278" s="69"/>
      <c r="O278" s="69"/>
      <c r="P278" s="69"/>
      <c r="Q278" s="75"/>
      <c r="R278" s="75"/>
      <c r="S278" s="141">
        <f t="shared" si="4"/>
        <v>0</v>
      </c>
    </row>
    <row r="279" spans="1:19" ht="42" x14ac:dyDescent="0.25">
      <c r="A279" s="73" t="s">
        <v>611</v>
      </c>
      <c r="B279" s="81" t="s">
        <v>221</v>
      </c>
      <c r="C279" s="81" t="s">
        <v>222</v>
      </c>
      <c r="D279" s="82" t="s">
        <v>561</v>
      </c>
      <c r="E279" s="81" t="s">
        <v>612</v>
      </c>
      <c r="F279" s="74" t="s">
        <v>1051</v>
      </c>
      <c r="G279" s="68" t="s">
        <v>225</v>
      </c>
      <c r="H279" s="68" t="s">
        <v>226</v>
      </c>
      <c r="I279" s="69"/>
      <c r="J279" s="69"/>
      <c r="K279" s="69"/>
      <c r="L279" s="69"/>
      <c r="M279" s="69"/>
      <c r="N279" s="69"/>
      <c r="O279" s="69"/>
      <c r="P279" s="69"/>
      <c r="Q279" s="75"/>
      <c r="R279" s="75"/>
      <c r="S279" s="141">
        <f t="shared" si="4"/>
        <v>0</v>
      </c>
    </row>
    <row r="280" spans="1:19" ht="42" x14ac:dyDescent="0.25">
      <c r="A280" s="73" t="s">
        <v>611</v>
      </c>
      <c r="B280" s="81" t="s">
        <v>221</v>
      </c>
      <c r="C280" s="81" t="s">
        <v>222</v>
      </c>
      <c r="D280" s="82" t="s">
        <v>562</v>
      </c>
      <c r="E280" s="81" t="s">
        <v>612</v>
      </c>
      <c r="F280" s="74" t="s">
        <v>1051</v>
      </c>
      <c r="G280" s="68" t="s">
        <v>225</v>
      </c>
      <c r="H280" s="68" t="s">
        <v>226</v>
      </c>
      <c r="I280" s="69"/>
      <c r="J280" s="69"/>
      <c r="K280" s="69"/>
      <c r="L280" s="69"/>
      <c r="M280" s="69"/>
      <c r="N280" s="69"/>
      <c r="O280" s="69"/>
      <c r="P280" s="69"/>
      <c r="Q280" s="75"/>
      <c r="R280" s="75"/>
      <c r="S280" s="141">
        <f t="shared" si="4"/>
        <v>0</v>
      </c>
    </row>
    <row r="281" spans="1:19" ht="42" x14ac:dyDescent="0.25">
      <c r="A281" s="73" t="s">
        <v>611</v>
      </c>
      <c r="B281" s="81" t="s">
        <v>221</v>
      </c>
      <c r="C281" s="81" t="s">
        <v>222</v>
      </c>
      <c r="D281" s="82" t="s">
        <v>563</v>
      </c>
      <c r="E281" s="81" t="s">
        <v>612</v>
      </c>
      <c r="F281" s="74" t="s">
        <v>1051</v>
      </c>
      <c r="G281" s="68" t="s">
        <v>225</v>
      </c>
      <c r="H281" s="68" t="s">
        <v>226</v>
      </c>
      <c r="I281" s="69"/>
      <c r="J281" s="69"/>
      <c r="K281" s="69"/>
      <c r="L281" s="69"/>
      <c r="M281" s="69"/>
      <c r="N281" s="69"/>
      <c r="O281" s="69"/>
      <c r="P281" s="69"/>
      <c r="Q281" s="75"/>
      <c r="R281" s="75"/>
      <c r="S281" s="141">
        <f t="shared" si="4"/>
        <v>0</v>
      </c>
    </row>
    <row r="282" spans="1:19" ht="42" x14ac:dyDescent="0.25">
      <c r="A282" s="73" t="s">
        <v>611</v>
      </c>
      <c r="B282" s="81" t="s">
        <v>221</v>
      </c>
      <c r="C282" s="81" t="s">
        <v>222</v>
      </c>
      <c r="D282" s="82" t="s">
        <v>564</v>
      </c>
      <c r="E282" s="81" t="s">
        <v>612</v>
      </c>
      <c r="F282" s="74" t="s">
        <v>1051</v>
      </c>
      <c r="G282" s="68" t="s">
        <v>225</v>
      </c>
      <c r="H282" s="68" t="s">
        <v>226</v>
      </c>
      <c r="I282" s="69"/>
      <c r="J282" s="69"/>
      <c r="K282" s="69"/>
      <c r="L282" s="69"/>
      <c r="M282" s="69"/>
      <c r="N282" s="69"/>
      <c r="O282" s="69"/>
      <c r="P282" s="69"/>
      <c r="Q282" s="75"/>
      <c r="R282" s="75"/>
      <c r="S282" s="141">
        <f t="shared" si="4"/>
        <v>0</v>
      </c>
    </row>
    <row r="283" spans="1:19" ht="42" x14ac:dyDescent="0.25">
      <c r="A283" s="73" t="s">
        <v>611</v>
      </c>
      <c r="B283" s="81" t="s">
        <v>221</v>
      </c>
      <c r="C283" s="81" t="s">
        <v>222</v>
      </c>
      <c r="D283" s="82" t="s">
        <v>565</v>
      </c>
      <c r="E283" s="81" t="s">
        <v>612</v>
      </c>
      <c r="F283" s="74" t="s">
        <v>1051</v>
      </c>
      <c r="G283" s="68" t="s">
        <v>225</v>
      </c>
      <c r="H283" s="68" t="s">
        <v>226</v>
      </c>
      <c r="I283" s="69"/>
      <c r="J283" s="69"/>
      <c r="K283" s="69"/>
      <c r="L283" s="69"/>
      <c r="M283" s="69"/>
      <c r="N283" s="69"/>
      <c r="O283" s="69"/>
      <c r="P283" s="69"/>
      <c r="Q283" s="75"/>
      <c r="R283" s="75"/>
      <c r="S283" s="141">
        <f t="shared" si="4"/>
        <v>0</v>
      </c>
    </row>
    <row r="284" spans="1:19" ht="42" x14ac:dyDescent="0.25">
      <c r="A284" s="73" t="s">
        <v>611</v>
      </c>
      <c r="B284" s="81" t="s">
        <v>221</v>
      </c>
      <c r="C284" s="81" t="s">
        <v>222</v>
      </c>
      <c r="D284" s="82" t="s">
        <v>566</v>
      </c>
      <c r="E284" s="81" t="s">
        <v>612</v>
      </c>
      <c r="F284" s="74" t="s">
        <v>1051</v>
      </c>
      <c r="G284" s="68" t="s">
        <v>225</v>
      </c>
      <c r="H284" s="68" t="s">
        <v>226</v>
      </c>
      <c r="I284" s="69"/>
      <c r="J284" s="69"/>
      <c r="K284" s="69"/>
      <c r="L284" s="69"/>
      <c r="M284" s="69"/>
      <c r="N284" s="69"/>
      <c r="O284" s="69"/>
      <c r="P284" s="69"/>
      <c r="Q284" s="75"/>
      <c r="R284" s="75"/>
      <c r="S284" s="141">
        <f t="shared" si="4"/>
        <v>0</v>
      </c>
    </row>
    <row r="285" spans="1:19" ht="42" x14ac:dyDescent="0.25">
      <c r="A285" s="73" t="s">
        <v>611</v>
      </c>
      <c r="B285" s="81" t="s">
        <v>221</v>
      </c>
      <c r="C285" s="81" t="s">
        <v>222</v>
      </c>
      <c r="D285" s="82" t="s">
        <v>567</v>
      </c>
      <c r="E285" s="81" t="s">
        <v>612</v>
      </c>
      <c r="F285" s="74" t="s">
        <v>1051</v>
      </c>
      <c r="G285" s="68" t="s">
        <v>225</v>
      </c>
      <c r="H285" s="68" t="s">
        <v>226</v>
      </c>
      <c r="I285" s="69"/>
      <c r="J285" s="69"/>
      <c r="K285" s="69"/>
      <c r="L285" s="69"/>
      <c r="M285" s="69"/>
      <c r="N285" s="69"/>
      <c r="O285" s="69"/>
      <c r="P285" s="69"/>
      <c r="Q285" s="75"/>
      <c r="R285" s="75"/>
      <c r="S285" s="141">
        <f t="shared" si="4"/>
        <v>0</v>
      </c>
    </row>
    <row r="286" spans="1:19" ht="42" x14ac:dyDescent="0.25">
      <c r="A286" s="73" t="s">
        <v>611</v>
      </c>
      <c r="B286" s="81" t="s">
        <v>221</v>
      </c>
      <c r="C286" s="81" t="s">
        <v>222</v>
      </c>
      <c r="D286" s="82" t="s">
        <v>568</v>
      </c>
      <c r="E286" s="81" t="s">
        <v>612</v>
      </c>
      <c r="F286" s="74" t="s">
        <v>1051</v>
      </c>
      <c r="G286" s="68" t="s">
        <v>225</v>
      </c>
      <c r="H286" s="68" t="s">
        <v>226</v>
      </c>
      <c r="I286" s="69"/>
      <c r="J286" s="69"/>
      <c r="K286" s="69"/>
      <c r="L286" s="69"/>
      <c r="M286" s="69"/>
      <c r="N286" s="69"/>
      <c r="O286" s="69"/>
      <c r="P286" s="69"/>
      <c r="Q286" s="75"/>
      <c r="R286" s="75"/>
      <c r="S286" s="141">
        <f t="shared" si="4"/>
        <v>0</v>
      </c>
    </row>
    <row r="287" spans="1:19" ht="42" x14ac:dyDescent="0.25">
      <c r="A287" s="73" t="s">
        <v>611</v>
      </c>
      <c r="B287" s="81" t="s">
        <v>221</v>
      </c>
      <c r="C287" s="81" t="s">
        <v>222</v>
      </c>
      <c r="D287" s="82" t="s">
        <v>569</v>
      </c>
      <c r="E287" s="81" t="s">
        <v>612</v>
      </c>
      <c r="F287" s="74" t="s">
        <v>1051</v>
      </c>
      <c r="G287" s="68" t="s">
        <v>225</v>
      </c>
      <c r="H287" s="68" t="s">
        <v>226</v>
      </c>
      <c r="I287" s="69"/>
      <c r="J287" s="69"/>
      <c r="K287" s="69"/>
      <c r="L287" s="69"/>
      <c r="M287" s="69"/>
      <c r="N287" s="69"/>
      <c r="O287" s="69"/>
      <c r="P287" s="69"/>
      <c r="Q287" s="75"/>
      <c r="R287" s="75"/>
      <c r="S287" s="141">
        <f t="shared" si="4"/>
        <v>0</v>
      </c>
    </row>
    <row r="288" spans="1:19" ht="42" x14ac:dyDescent="0.25">
      <c r="A288" s="73" t="s">
        <v>611</v>
      </c>
      <c r="B288" s="81" t="s">
        <v>221</v>
      </c>
      <c r="C288" s="81" t="s">
        <v>222</v>
      </c>
      <c r="D288" s="82" t="s">
        <v>570</v>
      </c>
      <c r="E288" s="81" t="s">
        <v>612</v>
      </c>
      <c r="F288" s="74" t="s">
        <v>1051</v>
      </c>
      <c r="G288" s="68" t="s">
        <v>225</v>
      </c>
      <c r="H288" s="68" t="s">
        <v>226</v>
      </c>
      <c r="I288" s="69"/>
      <c r="J288" s="69"/>
      <c r="K288" s="69"/>
      <c r="L288" s="69"/>
      <c r="M288" s="69"/>
      <c r="N288" s="69"/>
      <c r="O288" s="69"/>
      <c r="P288" s="69"/>
      <c r="Q288" s="75"/>
      <c r="R288" s="75"/>
      <c r="S288" s="141">
        <f t="shared" si="4"/>
        <v>0</v>
      </c>
    </row>
    <row r="289" spans="1:19" ht="42" x14ac:dyDescent="0.25">
      <c r="A289" s="73" t="s">
        <v>611</v>
      </c>
      <c r="B289" s="81" t="s">
        <v>221</v>
      </c>
      <c r="C289" s="81" t="s">
        <v>222</v>
      </c>
      <c r="D289" s="82" t="s">
        <v>571</v>
      </c>
      <c r="E289" s="81" t="s">
        <v>612</v>
      </c>
      <c r="F289" s="74" t="s">
        <v>1051</v>
      </c>
      <c r="G289" s="68" t="s">
        <v>225</v>
      </c>
      <c r="H289" s="68" t="s">
        <v>226</v>
      </c>
      <c r="I289" s="69"/>
      <c r="J289" s="69"/>
      <c r="K289" s="69"/>
      <c r="L289" s="69"/>
      <c r="M289" s="69"/>
      <c r="N289" s="69"/>
      <c r="O289" s="69"/>
      <c r="P289" s="69"/>
      <c r="Q289" s="75"/>
      <c r="R289" s="75"/>
      <c r="S289" s="141">
        <f t="shared" si="4"/>
        <v>0</v>
      </c>
    </row>
    <row r="290" spans="1:19" ht="42" x14ac:dyDescent="0.25">
      <c r="A290" s="73" t="s">
        <v>611</v>
      </c>
      <c r="B290" s="81" t="s">
        <v>221</v>
      </c>
      <c r="C290" s="81" t="s">
        <v>222</v>
      </c>
      <c r="D290" s="82" t="s">
        <v>572</v>
      </c>
      <c r="E290" s="81" t="s">
        <v>612</v>
      </c>
      <c r="F290" s="74" t="s">
        <v>1051</v>
      </c>
      <c r="G290" s="68" t="s">
        <v>225</v>
      </c>
      <c r="H290" s="68" t="s">
        <v>226</v>
      </c>
      <c r="I290" s="69"/>
      <c r="J290" s="69"/>
      <c r="K290" s="69"/>
      <c r="L290" s="69"/>
      <c r="M290" s="69"/>
      <c r="N290" s="69"/>
      <c r="O290" s="69"/>
      <c r="P290" s="69"/>
      <c r="Q290" s="75"/>
      <c r="R290" s="75"/>
      <c r="S290" s="141">
        <f t="shared" si="4"/>
        <v>0</v>
      </c>
    </row>
    <row r="291" spans="1:19" ht="42" x14ac:dyDescent="0.25">
      <c r="A291" s="73" t="s">
        <v>611</v>
      </c>
      <c r="B291" s="81" t="s">
        <v>221</v>
      </c>
      <c r="C291" s="81" t="s">
        <v>222</v>
      </c>
      <c r="D291" s="82" t="s">
        <v>573</v>
      </c>
      <c r="E291" s="81" t="s">
        <v>612</v>
      </c>
      <c r="F291" s="74" t="s">
        <v>1051</v>
      </c>
      <c r="G291" s="68" t="s">
        <v>225</v>
      </c>
      <c r="H291" s="68" t="s">
        <v>226</v>
      </c>
      <c r="I291" s="69"/>
      <c r="J291" s="69"/>
      <c r="K291" s="69"/>
      <c r="L291" s="69"/>
      <c r="M291" s="69"/>
      <c r="N291" s="69"/>
      <c r="O291" s="69"/>
      <c r="P291" s="69"/>
      <c r="Q291" s="75"/>
      <c r="R291" s="75"/>
      <c r="S291" s="141">
        <f t="shared" si="4"/>
        <v>0</v>
      </c>
    </row>
    <row r="292" spans="1:19" ht="42" x14ac:dyDescent="0.25">
      <c r="A292" s="73" t="s">
        <v>611</v>
      </c>
      <c r="B292" s="81" t="s">
        <v>221</v>
      </c>
      <c r="C292" s="81" t="s">
        <v>222</v>
      </c>
      <c r="D292" s="82" t="s">
        <v>574</v>
      </c>
      <c r="E292" s="81" t="s">
        <v>612</v>
      </c>
      <c r="F292" s="74" t="s">
        <v>1051</v>
      </c>
      <c r="G292" s="68" t="s">
        <v>225</v>
      </c>
      <c r="H292" s="68" t="s">
        <v>226</v>
      </c>
      <c r="I292" s="69"/>
      <c r="J292" s="69"/>
      <c r="K292" s="69"/>
      <c r="L292" s="69"/>
      <c r="M292" s="69"/>
      <c r="N292" s="69"/>
      <c r="O292" s="69"/>
      <c r="P292" s="69"/>
      <c r="Q292" s="75"/>
      <c r="R292" s="75"/>
      <c r="S292" s="141">
        <f t="shared" si="4"/>
        <v>0</v>
      </c>
    </row>
    <row r="293" spans="1:19" ht="42" x14ac:dyDescent="0.25">
      <c r="A293" s="73" t="s">
        <v>611</v>
      </c>
      <c r="B293" s="81" t="s">
        <v>221</v>
      </c>
      <c r="C293" s="81" t="s">
        <v>222</v>
      </c>
      <c r="D293" s="82" t="s">
        <v>575</v>
      </c>
      <c r="E293" s="81" t="s">
        <v>612</v>
      </c>
      <c r="F293" s="74" t="s">
        <v>1051</v>
      </c>
      <c r="G293" s="68" t="s">
        <v>225</v>
      </c>
      <c r="H293" s="68" t="s">
        <v>226</v>
      </c>
      <c r="I293" s="69"/>
      <c r="J293" s="69"/>
      <c r="K293" s="69"/>
      <c r="L293" s="69"/>
      <c r="M293" s="69"/>
      <c r="N293" s="69"/>
      <c r="O293" s="69"/>
      <c r="P293" s="69"/>
      <c r="Q293" s="75"/>
      <c r="R293" s="75"/>
      <c r="S293" s="141">
        <f t="shared" si="4"/>
        <v>0</v>
      </c>
    </row>
    <row r="294" spans="1:19" ht="42" x14ac:dyDescent="0.25">
      <c r="A294" s="73" t="s">
        <v>611</v>
      </c>
      <c r="B294" s="81" t="s">
        <v>221</v>
      </c>
      <c r="C294" s="81" t="s">
        <v>222</v>
      </c>
      <c r="D294" s="82" t="s">
        <v>576</v>
      </c>
      <c r="E294" s="81" t="s">
        <v>612</v>
      </c>
      <c r="F294" s="74" t="s">
        <v>1051</v>
      </c>
      <c r="G294" s="68" t="s">
        <v>225</v>
      </c>
      <c r="H294" s="68" t="s">
        <v>226</v>
      </c>
      <c r="I294" s="69"/>
      <c r="J294" s="69"/>
      <c r="K294" s="69"/>
      <c r="L294" s="69"/>
      <c r="M294" s="69"/>
      <c r="N294" s="69"/>
      <c r="O294" s="69"/>
      <c r="P294" s="69"/>
      <c r="Q294" s="75"/>
      <c r="R294" s="75"/>
      <c r="S294" s="141">
        <f t="shared" si="4"/>
        <v>0</v>
      </c>
    </row>
    <row r="295" spans="1:19" ht="42" x14ac:dyDescent="0.25">
      <c r="A295" s="73" t="s">
        <v>611</v>
      </c>
      <c r="B295" s="81" t="s">
        <v>221</v>
      </c>
      <c r="C295" s="81" t="s">
        <v>222</v>
      </c>
      <c r="D295" s="82" t="s">
        <v>577</v>
      </c>
      <c r="E295" s="81" t="s">
        <v>612</v>
      </c>
      <c r="F295" s="74" t="s">
        <v>1051</v>
      </c>
      <c r="G295" s="68" t="s">
        <v>225</v>
      </c>
      <c r="H295" s="68" t="s">
        <v>226</v>
      </c>
      <c r="I295" s="69"/>
      <c r="J295" s="69"/>
      <c r="K295" s="69"/>
      <c r="L295" s="69"/>
      <c r="M295" s="69"/>
      <c r="N295" s="69"/>
      <c r="O295" s="69"/>
      <c r="P295" s="69"/>
      <c r="Q295" s="75"/>
      <c r="R295" s="75"/>
      <c r="S295" s="141">
        <f t="shared" si="4"/>
        <v>0</v>
      </c>
    </row>
    <row r="296" spans="1:19" ht="42" x14ac:dyDescent="0.25">
      <c r="A296" s="73" t="s">
        <v>611</v>
      </c>
      <c r="B296" s="81" t="s">
        <v>221</v>
      </c>
      <c r="C296" s="81" t="s">
        <v>222</v>
      </c>
      <c r="D296" s="82" t="s">
        <v>578</v>
      </c>
      <c r="E296" s="81" t="s">
        <v>612</v>
      </c>
      <c r="F296" s="74" t="s">
        <v>1051</v>
      </c>
      <c r="G296" s="68" t="s">
        <v>225</v>
      </c>
      <c r="H296" s="68" t="s">
        <v>226</v>
      </c>
      <c r="I296" s="69"/>
      <c r="J296" s="69"/>
      <c r="K296" s="69"/>
      <c r="L296" s="69"/>
      <c r="M296" s="69"/>
      <c r="N296" s="69"/>
      <c r="O296" s="69"/>
      <c r="P296" s="69"/>
      <c r="Q296" s="75"/>
      <c r="R296" s="75"/>
      <c r="S296" s="141">
        <f t="shared" si="4"/>
        <v>0</v>
      </c>
    </row>
    <row r="297" spans="1:19" ht="42" x14ac:dyDescent="0.25">
      <c r="A297" s="73" t="s">
        <v>611</v>
      </c>
      <c r="B297" s="81" t="s">
        <v>221</v>
      </c>
      <c r="C297" s="81" t="s">
        <v>222</v>
      </c>
      <c r="D297" s="82" t="s">
        <v>579</v>
      </c>
      <c r="E297" s="81" t="s">
        <v>612</v>
      </c>
      <c r="F297" s="74" t="s">
        <v>1051</v>
      </c>
      <c r="G297" s="68" t="s">
        <v>225</v>
      </c>
      <c r="H297" s="68" t="s">
        <v>226</v>
      </c>
      <c r="I297" s="69"/>
      <c r="J297" s="69"/>
      <c r="K297" s="69"/>
      <c r="L297" s="69"/>
      <c r="M297" s="69"/>
      <c r="N297" s="69"/>
      <c r="O297" s="69"/>
      <c r="P297" s="69"/>
      <c r="Q297" s="75"/>
      <c r="R297" s="75"/>
      <c r="S297" s="141">
        <f t="shared" si="4"/>
        <v>0</v>
      </c>
    </row>
    <row r="298" spans="1:19" ht="42" x14ac:dyDescent="0.25">
      <c r="A298" s="73" t="s">
        <v>611</v>
      </c>
      <c r="B298" s="81" t="s">
        <v>221</v>
      </c>
      <c r="C298" s="81" t="s">
        <v>222</v>
      </c>
      <c r="D298" s="82" t="s">
        <v>580</v>
      </c>
      <c r="E298" s="81" t="s">
        <v>612</v>
      </c>
      <c r="F298" s="74" t="s">
        <v>1051</v>
      </c>
      <c r="G298" s="68" t="s">
        <v>225</v>
      </c>
      <c r="H298" s="68" t="s">
        <v>226</v>
      </c>
      <c r="I298" s="69"/>
      <c r="J298" s="69"/>
      <c r="K298" s="69"/>
      <c r="L298" s="69"/>
      <c r="M298" s="69"/>
      <c r="N298" s="69"/>
      <c r="O298" s="69"/>
      <c r="P298" s="69"/>
      <c r="Q298" s="75"/>
      <c r="R298" s="75"/>
      <c r="S298" s="141">
        <f t="shared" si="4"/>
        <v>0</v>
      </c>
    </row>
    <row r="299" spans="1:19" ht="42" x14ac:dyDescent="0.25">
      <c r="A299" s="73" t="s">
        <v>611</v>
      </c>
      <c r="B299" s="81" t="s">
        <v>221</v>
      </c>
      <c r="C299" s="81" t="s">
        <v>222</v>
      </c>
      <c r="D299" s="82" t="s">
        <v>342</v>
      </c>
      <c r="E299" s="81" t="s">
        <v>612</v>
      </c>
      <c r="F299" s="74" t="s">
        <v>1051</v>
      </c>
      <c r="G299" s="68" t="s">
        <v>225</v>
      </c>
      <c r="H299" s="68" t="s">
        <v>226</v>
      </c>
      <c r="I299" s="69"/>
      <c r="J299" s="69"/>
      <c r="K299" s="69"/>
      <c r="L299" s="69"/>
      <c r="M299" s="69"/>
      <c r="N299" s="69"/>
      <c r="O299" s="69"/>
      <c r="P299" s="69"/>
      <c r="Q299" s="75"/>
      <c r="R299" s="75"/>
      <c r="S299" s="141">
        <f t="shared" si="4"/>
        <v>0</v>
      </c>
    </row>
    <row r="300" spans="1:19" ht="42" x14ac:dyDescent="0.25">
      <c r="A300" s="73" t="s">
        <v>611</v>
      </c>
      <c r="B300" s="81" t="s">
        <v>221</v>
      </c>
      <c r="C300" s="81" t="s">
        <v>222</v>
      </c>
      <c r="D300" s="82" t="s">
        <v>581</v>
      </c>
      <c r="E300" s="81" t="s">
        <v>612</v>
      </c>
      <c r="F300" s="74" t="s">
        <v>1051</v>
      </c>
      <c r="G300" s="68" t="s">
        <v>225</v>
      </c>
      <c r="H300" s="68" t="s">
        <v>226</v>
      </c>
      <c r="I300" s="69"/>
      <c r="J300" s="69"/>
      <c r="K300" s="69"/>
      <c r="L300" s="69"/>
      <c r="M300" s="69"/>
      <c r="N300" s="69"/>
      <c r="O300" s="69"/>
      <c r="P300" s="69"/>
      <c r="Q300" s="75"/>
      <c r="R300" s="75"/>
      <c r="S300" s="141">
        <f t="shared" si="4"/>
        <v>0</v>
      </c>
    </row>
    <row r="301" spans="1:19" ht="42" x14ac:dyDescent="0.25">
      <c r="A301" s="73" t="s">
        <v>611</v>
      </c>
      <c r="B301" s="81" t="s">
        <v>221</v>
      </c>
      <c r="C301" s="81" t="s">
        <v>222</v>
      </c>
      <c r="D301" s="82" t="s">
        <v>582</v>
      </c>
      <c r="E301" s="81" t="s">
        <v>612</v>
      </c>
      <c r="F301" s="74" t="s">
        <v>1051</v>
      </c>
      <c r="G301" s="68" t="s">
        <v>225</v>
      </c>
      <c r="H301" s="68" t="s">
        <v>226</v>
      </c>
      <c r="I301" s="69"/>
      <c r="J301" s="69"/>
      <c r="K301" s="69"/>
      <c r="L301" s="69"/>
      <c r="M301" s="69"/>
      <c r="N301" s="69"/>
      <c r="O301" s="69"/>
      <c r="P301" s="69"/>
      <c r="Q301" s="75"/>
      <c r="R301" s="75"/>
      <c r="S301" s="141">
        <f t="shared" si="4"/>
        <v>0</v>
      </c>
    </row>
    <row r="302" spans="1:19" ht="42" x14ac:dyDescent="0.25">
      <c r="A302" s="73" t="s">
        <v>611</v>
      </c>
      <c r="B302" s="81" t="s">
        <v>221</v>
      </c>
      <c r="C302" s="81" t="s">
        <v>222</v>
      </c>
      <c r="D302" s="82" t="s">
        <v>583</v>
      </c>
      <c r="E302" s="81" t="s">
        <v>612</v>
      </c>
      <c r="F302" s="74" t="s">
        <v>1051</v>
      </c>
      <c r="G302" s="68" t="s">
        <v>225</v>
      </c>
      <c r="H302" s="68" t="s">
        <v>226</v>
      </c>
      <c r="I302" s="69"/>
      <c r="J302" s="69"/>
      <c r="K302" s="69"/>
      <c r="L302" s="69"/>
      <c r="M302" s="69"/>
      <c r="N302" s="69"/>
      <c r="O302" s="69"/>
      <c r="P302" s="69"/>
      <c r="Q302" s="75"/>
      <c r="R302" s="75"/>
      <c r="S302" s="141">
        <f t="shared" si="4"/>
        <v>0</v>
      </c>
    </row>
    <row r="303" spans="1:19" ht="42" x14ac:dyDescent="0.25">
      <c r="A303" s="73" t="s">
        <v>611</v>
      </c>
      <c r="B303" s="81" t="s">
        <v>221</v>
      </c>
      <c r="C303" s="81" t="s">
        <v>222</v>
      </c>
      <c r="D303" s="82" t="s">
        <v>584</v>
      </c>
      <c r="E303" s="81" t="s">
        <v>612</v>
      </c>
      <c r="F303" s="74" t="s">
        <v>1051</v>
      </c>
      <c r="G303" s="68" t="s">
        <v>225</v>
      </c>
      <c r="H303" s="68" t="s">
        <v>226</v>
      </c>
      <c r="I303" s="69"/>
      <c r="J303" s="69"/>
      <c r="K303" s="69"/>
      <c r="L303" s="69"/>
      <c r="M303" s="69"/>
      <c r="N303" s="69"/>
      <c r="O303" s="69"/>
      <c r="P303" s="69"/>
      <c r="Q303" s="75"/>
      <c r="R303" s="75"/>
      <c r="S303" s="141">
        <f t="shared" si="4"/>
        <v>0</v>
      </c>
    </row>
    <row r="304" spans="1:19" ht="42" x14ac:dyDescent="0.25">
      <c r="A304" s="73" t="s">
        <v>611</v>
      </c>
      <c r="B304" s="81" t="s">
        <v>221</v>
      </c>
      <c r="C304" s="81" t="s">
        <v>222</v>
      </c>
      <c r="D304" s="82" t="s">
        <v>585</v>
      </c>
      <c r="E304" s="81" t="s">
        <v>612</v>
      </c>
      <c r="F304" s="74" t="s">
        <v>1051</v>
      </c>
      <c r="G304" s="68" t="s">
        <v>225</v>
      </c>
      <c r="H304" s="68" t="s">
        <v>226</v>
      </c>
      <c r="I304" s="69"/>
      <c r="J304" s="69"/>
      <c r="K304" s="69"/>
      <c r="L304" s="69"/>
      <c r="M304" s="69"/>
      <c r="N304" s="69"/>
      <c r="O304" s="69"/>
      <c r="P304" s="69"/>
      <c r="Q304" s="75"/>
      <c r="R304" s="75"/>
      <c r="S304" s="141">
        <f t="shared" si="4"/>
        <v>0</v>
      </c>
    </row>
    <row r="305" spans="1:19" ht="42" x14ac:dyDescent="0.25">
      <c r="A305" s="73" t="s">
        <v>611</v>
      </c>
      <c r="B305" s="81" t="s">
        <v>221</v>
      </c>
      <c r="C305" s="81" t="s">
        <v>222</v>
      </c>
      <c r="D305" s="82" t="s">
        <v>586</v>
      </c>
      <c r="E305" s="81" t="s">
        <v>612</v>
      </c>
      <c r="F305" s="74" t="s">
        <v>1051</v>
      </c>
      <c r="G305" s="68" t="s">
        <v>225</v>
      </c>
      <c r="H305" s="68" t="s">
        <v>226</v>
      </c>
      <c r="I305" s="69"/>
      <c r="J305" s="69"/>
      <c r="K305" s="69"/>
      <c r="L305" s="69"/>
      <c r="M305" s="69"/>
      <c r="N305" s="69"/>
      <c r="O305" s="69"/>
      <c r="P305" s="69"/>
      <c r="Q305" s="75"/>
      <c r="R305" s="75"/>
      <c r="S305" s="141">
        <f t="shared" si="4"/>
        <v>0</v>
      </c>
    </row>
    <row r="306" spans="1:19" ht="42" x14ac:dyDescent="0.25">
      <c r="A306" s="73" t="s">
        <v>611</v>
      </c>
      <c r="B306" s="81" t="s">
        <v>221</v>
      </c>
      <c r="C306" s="81" t="s">
        <v>222</v>
      </c>
      <c r="D306" s="82" t="s">
        <v>587</v>
      </c>
      <c r="E306" s="81" t="s">
        <v>612</v>
      </c>
      <c r="F306" s="74" t="s">
        <v>1051</v>
      </c>
      <c r="G306" s="68" t="s">
        <v>225</v>
      </c>
      <c r="H306" s="68" t="s">
        <v>226</v>
      </c>
      <c r="I306" s="69"/>
      <c r="J306" s="69"/>
      <c r="K306" s="69"/>
      <c r="L306" s="69"/>
      <c r="M306" s="69"/>
      <c r="N306" s="69"/>
      <c r="O306" s="69"/>
      <c r="P306" s="69"/>
      <c r="Q306" s="75"/>
      <c r="R306" s="75"/>
      <c r="S306" s="141">
        <f t="shared" si="4"/>
        <v>0</v>
      </c>
    </row>
    <row r="307" spans="1:19" ht="42" x14ac:dyDescent="0.25">
      <c r="A307" s="73" t="s">
        <v>611</v>
      </c>
      <c r="B307" s="81" t="s">
        <v>221</v>
      </c>
      <c r="C307" s="81" t="s">
        <v>222</v>
      </c>
      <c r="D307" s="82" t="s">
        <v>588</v>
      </c>
      <c r="E307" s="81" t="s">
        <v>612</v>
      </c>
      <c r="F307" s="74" t="s">
        <v>1051</v>
      </c>
      <c r="G307" s="68" t="s">
        <v>225</v>
      </c>
      <c r="H307" s="68" t="s">
        <v>226</v>
      </c>
      <c r="I307" s="69"/>
      <c r="J307" s="69"/>
      <c r="K307" s="69"/>
      <c r="L307" s="69"/>
      <c r="M307" s="69"/>
      <c r="N307" s="69"/>
      <c r="O307" s="69"/>
      <c r="P307" s="69"/>
      <c r="Q307" s="75"/>
      <c r="R307" s="75"/>
      <c r="S307" s="141">
        <f t="shared" si="4"/>
        <v>0</v>
      </c>
    </row>
    <row r="308" spans="1:19" ht="42" x14ac:dyDescent="0.25">
      <c r="A308" s="73" t="s">
        <v>611</v>
      </c>
      <c r="B308" s="81" t="s">
        <v>221</v>
      </c>
      <c r="C308" s="81" t="s">
        <v>222</v>
      </c>
      <c r="D308" s="82" t="s">
        <v>589</v>
      </c>
      <c r="E308" s="81" t="s">
        <v>612</v>
      </c>
      <c r="F308" s="74" t="s">
        <v>1051</v>
      </c>
      <c r="G308" s="68" t="s">
        <v>225</v>
      </c>
      <c r="H308" s="68" t="s">
        <v>226</v>
      </c>
      <c r="I308" s="69"/>
      <c r="J308" s="69"/>
      <c r="K308" s="69"/>
      <c r="L308" s="69"/>
      <c r="M308" s="69"/>
      <c r="N308" s="69"/>
      <c r="O308" s="69"/>
      <c r="P308" s="69"/>
      <c r="Q308" s="75"/>
      <c r="R308" s="75"/>
      <c r="S308" s="141">
        <f t="shared" si="4"/>
        <v>0</v>
      </c>
    </row>
    <row r="309" spans="1:19" ht="42" x14ac:dyDescent="0.25">
      <c r="A309" s="73" t="s">
        <v>611</v>
      </c>
      <c r="B309" s="81" t="s">
        <v>221</v>
      </c>
      <c r="C309" s="81" t="s">
        <v>222</v>
      </c>
      <c r="D309" s="82" t="s">
        <v>590</v>
      </c>
      <c r="E309" s="81" t="s">
        <v>612</v>
      </c>
      <c r="F309" s="74" t="s">
        <v>1051</v>
      </c>
      <c r="G309" s="68" t="s">
        <v>225</v>
      </c>
      <c r="H309" s="68" t="s">
        <v>226</v>
      </c>
      <c r="I309" s="69"/>
      <c r="J309" s="69"/>
      <c r="K309" s="69"/>
      <c r="L309" s="69"/>
      <c r="M309" s="69"/>
      <c r="N309" s="69"/>
      <c r="O309" s="69"/>
      <c r="P309" s="69"/>
      <c r="Q309" s="75"/>
      <c r="R309" s="75"/>
      <c r="S309" s="141">
        <f t="shared" si="4"/>
        <v>0</v>
      </c>
    </row>
    <row r="310" spans="1:19" ht="42" x14ac:dyDescent="0.25">
      <c r="A310" s="73" t="s">
        <v>611</v>
      </c>
      <c r="B310" s="81" t="s">
        <v>221</v>
      </c>
      <c r="C310" s="81" t="s">
        <v>222</v>
      </c>
      <c r="D310" s="82" t="s">
        <v>591</v>
      </c>
      <c r="E310" s="81" t="s">
        <v>612</v>
      </c>
      <c r="F310" s="74" t="s">
        <v>1051</v>
      </c>
      <c r="G310" s="68" t="s">
        <v>225</v>
      </c>
      <c r="H310" s="68" t="s">
        <v>226</v>
      </c>
      <c r="I310" s="69"/>
      <c r="J310" s="69"/>
      <c r="K310" s="69"/>
      <c r="L310" s="69"/>
      <c r="M310" s="69"/>
      <c r="N310" s="69"/>
      <c r="O310" s="69"/>
      <c r="P310" s="69"/>
      <c r="Q310" s="75"/>
      <c r="R310" s="75"/>
      <c r="S310" s="141">
        <f t="shared" si="4"/>
        <v>0</v>
      </c>
    </row>
    <row r="311" spans="1:19" ht="42" x14ac:dyDescent="0.25">
      <c r="A311" s="73" t="s">
        <v>611</v>
      </c>
      <c r="B311" s="81" t="s">
        <v>221</v>
      </c>
      <c r="C311" s="81" t="s">
        <v>222</v>
      </c>
      <c r="D311" s="82" t="s">
        <v>592</v>
      </c>
      <c r="E311" s="81" t="s">
        <v>612</v>
      </c>
      <c r="F311" s="74" t="s">
        <v>1051</v>
      </c>
      <c r="G311" s="68" t="s">
        <v>225</v>
      </c>
      <c r="H311" s="68" t="s">
        <v>226</v>
      </c>
      <c r="I311" s="69"/>
      <c r="J311" s="69"/>
      <c r="K311" s="69"/>
      <c r="L311" s="69"/>
      <c r="M311" s="69"/>
      <c r="N311" s="69"/>
      <c r="O311" s="69"/>
      <c r="P311" s="69"/>
      <c r="Q311" s="75"/>
      <c r="R311" s="75"/>
      <c r="S311" s="141">
        <f t="shared" si="4"/>
        <v>0</v>
      </c>
    </row>
    <row r="312" spans="1:19" ht="42" x14ac:dyDescent="0.25">
      <c r="A312" s="73" t="s">
        <v>611</v>
      </c>
      <c r="B312" s="81" t="s">
        <v>221</v>
      </c>
      <c r="C312" s="81" t="s">
        <v>222</v>
      </c>
      <c r="D312" s="82" t="s">
        <v>593</v>
      </c>
      <c r="E312" s="81" t="s">
        <v>612</v>
      </c>
      <c r="F312" s="74" t="s">
        <v>1051</v>
      </c>
      <c r="G312" s="68" t="s">
        <v>225</v>
      </c>
      <c r="H312" s="68" t="s">
        <v>226</v>
      </c>
      <c r="I312" s="69"/>
      <c r="J312" s="69"/>
      <c r="K312" s="69"/>
      <c r="L312" s="69"/>
      <c r="M312" s="69"/>
      <c r="N312" s="69"/>
      <c r="O312" s="69"/>
      <c r="P312" s="69"/>
      <c r="Q312" s="75"/>
      <c r="R312" s="75"/>
      <c r="S312" s="141">
        <f t="shared" si="4"/>
        <v>0</v>
      </c>
    </row>
    <row r="313" spans="1:19" ht="42" x14ac:dyDescent="0.25">
      <c r="A313" s="73" t="s">
        <v>611</v>
      </c>
      <c r="B313" s="81" t="s">
        <v>221</v>
      </c>
      <c r="C313" s="81" t="s">
        <v>222</v>
      </c>
      <c r="D313" s="82" t="s">
        <v>594</v>
      </c>
      <c r="E313" s="81" t="s">
        <v>612</v>
      </c>
      <c r="F313" s="74" t="s">
        <v>1051</v>
      </c>
      <c r="G313" s="68" t="s">
        <v>225</v>
      </c>
      <c r="H313" s="68" t="s">
        <v>226</v>
      </c>
      <c r="I313" s="69"/>
      <c r="J313" s="69"/>
      <c r="K313" s="69"/>
      <c r="L313" s="69"/>
      <c r="M313" s="69"/>
      <c r="N313" s="69"/>
      <c r="O313" s="69"/>
      <c r="P313" s="69"/>
      <c r="Q313" s="75"/>
      <c r="R313" s="75"/>
      <c r="S313" s="141">
        <f t="shared" si="4"/>
        <v>0</v>
      </c>
    </row>
    <row r="314" spans="1:19" ht="42" x14ac:dyDescent="0.25">
      <c r="A314" s="73" t="s">
        <v>611</v>
      </c>
      <c r="B314" s="81" t="s">
        <v>221</v>
      </c>
      <c r="C314" s="81" t="s">
        <v>222</v>
      </c>
      <c r="D314" s="82" t="s">
        <v>595</v>
      </c>
      <c r="E314" s="81" t="s">
        <v>612</v>
      </c>
      <c r="F314" s="74" t="s">
        <v>1051</v>
      </c>
      <c r="G314" s="68" t="s">
        <v>225</v>
      </c>
      <c r="H314" s="68" t="s">
        <v>226</v>
      </c>
      <c r="I314" s="69"/>
      <c r="J314" s="69"/>
      <c r="K314" s="69"/>
      <c r="L314" s="69"/>
      <c r="M314" s="69"/>
      <c r="N314" s="69"/>
      <c r="O314" s="69"/>
      <c r="P314" s="69"/>
      <c r="Q314" s="75"/>
      <c r="R314" s="75"/>
      <c r="S314" s="141">
        <f t="shared" si="4"/>
        <v>0</v>
      </c>
    </row>
    <row r="315" spans="1:19" ht="42" x14ac:dyDescent="0.25">
      <c r="A315" s="73" t="s">
        <v>611</v>
      </c>
      <c r="B315" s="81" t="s">
        <v>221</v>
      </c>
      <c r="C315" s="81" t="s">
        <v>222</v>
      </c>
      <c r="D315" s="82" t="s">
        <v>596</v>
      </c>
      <c r="E315" s="81" t="s">
        <v>612</v>
      </c>
      <c r="F315" s="74" t="s">
        <v>1051</v>
      </c>
      <c r="G315" s="68" t="s">
        <v>225</v>
      </c>
      <c r="H315" s="68" t="s">
        <v>226</v>
      </c>
      <c r="I315" s="69"/>
      <c r="J315" s="69"/>
      <c r="K315" s="69"/>
      <c r="L315" s="69"/>
      <c r="M315" s="69"/>
      <c r="N315" s="69"/>
      <c r="O315" s="69"/>
      <c r="P315" s="69"/>
      <c r="Q315" s="75"/>
      <c r="R315" s="75"/>
      <c r="S315" s="141">
        <f t="shared" si="4"/>
        <v>0</v>
      </c>
    </row>
    <row r="316" spans="1:19" ht="42" x14ac:dyDescent="0.25">
      <c r="A316" s="73" t="s">
        <v>611</v>
      </c>
      <c r="B316" s="81" t="s">
        <v>221</v>
      </c>
      <c r="C316" s="81" t="s">
        <v>222</v>
      </c>
      <c r="D316" s="82" t="s">
        <v>597</v>
      </c>
      <c r="E316" s="81" t="s">
        <v>612</v>
      </c>
      <c r="F316" s="74" t="s">
        <v>1051</v>
      </c>
      <c r="G316" s="68" t="s">
        <v>225</v>
      </c>
      <c r="H316" s="68" t="s">
        <v>226</v>
      </c>
      <c r="I316" s="69"/>
      <c r="J316" s="69"/>
      <c r="K316" s="69"/>
      <c r="L316" s="69"/>
      <c r="M316" s="69"/>
      <c r="N316" s="69"/>
      <c r="O316" s="69"/>
      <c r="P316" s="69"/>
      <c r="Q316" s="75"/>
      <c r="R316" s="75"/>
      <c r="S316" s="141">
        <f t="shared" si="4"/>
        <v>0</v>
      </c>
    </row>
    <row r="317" spans="1:19" ht="42" x14ac:dyDescent="0.25">
      <c r="A317" s="73" t="s">
        <v>611</v>
      </c>
      <c r="B317" s="81" t="s">
        <v>221</v>
      </c>
      <c r="C317" s="81" t="s">
        <v>222</v>
      </c>
      <c r="D317" s="82" t="s">
        <v>598</v>
      </c>
      <c r="E317" s="81" t="s">
        <v>612</v>
      </c>
      <c r="F317" s="74" t="s">
        <v>1051</v>
      </c>
      <c r="G317" s="68" t="s">
        <v>225</v>
      </c>
      <c r="H317" s="68" t="s">
        <v>226</v>
      </c>
      <c r="I317" s="69"/>
      <c r="J317" s="69"/>
      <c r="K317" s="69"/>
      <c r="L317" s="69"/>
      <c r="M317" s="69"/>
      <c r="N317" s="69"/>
      <c r="O317" s="69"/>
      <c r="P317" s="69"/>
      <c r="Q317" s="75"/>
      <c r="R317" s="75"/>
      <c r="S317" s="141">
        <f t="shared" si="4"/>
        <v>0</v>
      </c>
    </row>
    <row r="318" spans="1:19" ht="42" x14ac:dyDescent="0.25">
      <c r="A318" s="73" t="s">
        <v>611</v>
      </c>
      <c r="B318" s="81" t="s">
        <v>221</v>
      </c>
      <c r="C318" s="81" t="s">
        <v>222</v>
      </c>
      <c r="D318" s="83" t="s">
        <v>599</v>
      </c>
      <c r="E318" s="81" t="s">
        <v>612</v>
      </c>
      <c r="F318" s="74" t="s">
        <v>1051</v>
      </c>
      <c r="G318" s="68" t="s">
        <v>225</v>
      </c>
      <c r="H318" s="68" t="s">
        <v>226</v>
      </c>
      <c r="I318" s="69"/>
      <c r="J318" s="69"/>
      <c r="K318" s="69"/>
      <c r="L318" s="69"/>
      <c r="M318" s="69"/>
      <c r="N318" s="69"/>
      <c r="O318" s="69"/>
      <c r="P318" s="69"/>
      <c r="Q318" s="75"/>
      <c r="R318" s="75"/>
      <c r="S318" s="141">
        <f t="shared" si="4"/>
        <v>0</v>
      </c>
    </row>
    <row r="319" spans="1:19" ht="42" x14ac:dyDescent="0.25">
      <c r="A319" s="73" t="s">
        <v>611</v>
      </c>
      <c r="B319" s="81" t="s">
        <v>221</v>
      </c>
      <c r="C319" s="81" t="s">
        <v>222</v>
      </c>
      <c r="D319" s="82" t="s">
        <v>600</v>
      </c>
      <c r="E319" s="81" t="s">
        <v>612</v>
      </c>
      <c r="F319" s="74" t="s">
        <v>1051</v>
      </c>
      <c r="G319" s="68" t="s">
        <v>225</v>
      </c>
      <c r="H319" s="68" t="s">
        <v>226</v>
      </c>
      <c r="I319" s="69"/>
      <c r="J319" s="69"/>
      <c r="K319" s="69"/>
      <c r="L319" s="69"/>
      <c r="M319" s="69"/>
      <c r="N319" s="69"/>
      <c r="O319" s="69"/>
      <c r="P319" s="69"/>
      <c r="Q319" s="75"/>
      <c r="R319" s="75"/>
      <c r="S319" s="141">
        <f t="shared" si="4"/>
        <v>0</v>
      </c>
    </row>
    <row r="320" spans="1:19" ht="42" x14ac:dyDescent="0.25">
      <c r="A320" s="73" t="s">
        <v>611</v>
      </c>
      <c r="B320" s="81" t="s">
        <v>221</v>
      </c>
      <c r="C320" s="81" t="s">
        <v>222</v>
      </c>
      <c r="D320" s="82" t="s">
        <v>601</v>
      </c>
      <c r="E320" s="81" t="s">
        <v>612</v>
      </c>
      <c r="F320" s="74" t="s">
        <v>1051</v>
      </c>
      <c r="G320" s="68" t="s">
        <v>225</v>
      </c>
      <c r="H320" s="68" t="s">
        <v>226</v>
      </c>
      <c r="I320" s="69"/>
      <c r="J320" s="69"/>
      <c r="K320" s="69"/>
      <c r="L320" s="69"/>
      <c r="M320" s="69"/>
      <c r="N320" s="69"/>
      <c r="O320" s="69"/>
      <c r="P320" s="69"/>
      <c r="Q320" s="75"/>
      <c r="R320" s="75"/>
      <c r="S320" s="141">
        <f t="shared" si="4"/>
        <v>0</v>
      </c>
    </row>
    <row r="321" spans="1:19" ht="42" x14ac:dyDescent="0.25">
      <c r="A321" s="73" t="s">
        <v>611</v>
      </c>
      <c r="B321" s="81" t="s">
        <v>221</v>
      </c>
      <c r="C321" s="81" t="s">
        <v>222</v>
      </c>
      <c r="D321" s="82" t="s">
        <v>602</v>
      </c>
      <c r="E321" s="81" t="s">
        <v>612</v>
      </c>
      <c r="F321" s="74" t="s">
        <v>1051</v>
      </c>
      <c r="G321" s="68" t="s">
        <v>225</v>
      </c>
      <c r="H321" s="68" t="s">
        <v>226</v>
      </c>
      <c r="I321" s="69"/>
      <c r="J321" s="69"/>
      <c r="K321" s="69"/>
      <c r="L321" s="69"/>
      <c r="M321" s="69"/>
      <c r="N321" s="69"/>
      <c r="O321" s="69"/>
      <c r="P321" s="69"/>
      <c r="Q321" s="75"/>
      <c r="R321" s="75"/>
      <c r="S321" s="141">
        <f t="shared" ref="S321:S329" si="5">Q321+R321</f>
        <v>0</v>
      </c>
    </row>
    <row r="322" spans="1:19" ht="42" x14ac:dyDescent="0.25">
      <c r="A322" s="73" t="s">
        <v>611</v>
      </c>
      <c r="B322" s="81" t="s">
        <v>221</v>
      </c>
      <c r="C322" s="81" t="s">
        <v>222</v>
      </c>
      <c r="D322" s="82" t="s">
        <v>603</v>
      </c>
      <c r="E322" s="81" t="s">
        <v>612</v>
      </c>
      <c r="F322" s="74" t="s">
        <v>1051</v>
      </c>
      <c r="G322" s="68" t="s">
        <v>225</v>
      </c>
      <c r="H322" s="68" t="s">
        <v>226</v>
      </c>
      <c r="I322" s="69"/>
      <c r="J322" s="69"/>
      <c r="K322" s="69"/>
      <c r="L322" s="69"/>
      <c r="M322" s="69"/>
      <c r="N322" s="69"/>
      <c r="O322" s="69"/>
      <c r="P322" s="69"/>
      <c r="Q322" s="75"/>
      <c r="R322" s="75"/>
      <c r="S322" s="141">
        <f t="shared" si="5"/>
        <v>0</v>
      </c>
    </row>
    <row r="323" spans="1:19" ht="42" x14ac:dyDescent="0.25">
      <c r="A323" s="73" t="s">
        <v>611</v>
      </c>
      <c r="B323" s="81" t="s">
        <v>221</v>
      </c>
      <c r="C323" s="81" t="s">
        <v>222</v>
      </c>
      <c r="D323" s="82" t="s">
        <v>604</v>
      </c>
      <c r="E323" s="81" t="s">
        <v>612</v>
      </c>
      <c r="F323" s="74" t="s">
        <v>1051</v>
      </c>
      <c r="G323" s="68" t="s">
        <v>225</v>
      </c>
      <c r="H323" s="68" t="s">
        <v>226</v>
      </c>
      <c r="I323" s="69"/>
      <c r="J323" s="69"/>
      <c r="K323" s="69"/>
      <c r="L323" s="69"/>
      <c r="M323" s="69"/>
      <c r="N323" s="69"/>
      <c r="O323" s="69"/>
      <c r="P323" s="69"/>
      <c r="Q323" s="75"/>
      <c r="R323" s="75"/>
      <c r="S323" s="141">
        <f t="shared" si="5"/>
        <v>0</v>
      </c>
    </row>
    <row r="324" spans="1:19" ht="42" x14ac:dyDescent="0.25">
      <c r="A324" s="73" t="s">
        <v>611</v>
      </c>
      <c r="B324" s="81" t="s">
        <v>221</v>
      </c>
      <c r="C324" s="81" t="s">
        <v>222</v>
      </c>
      <c r="D324" s="82" t="s">
        <v>605</v>
      </c>
      <c r="E324" s="81" t="s">
        <v>612</v>
      </c>
      <c r="F324" s="74" t="s">
        <v>1051</v>
      </c>
      <c r="G324" s="68" t="s">
        <v>225</v>
      </c>
      <c r="H324" s="68" t="s">
        <v>226</v>
      </c>
      <c r="I324" s="69"/>
      <c r="J324" s="69"/>
      <c r="K324" s="69"/>
      <c r="L324" s="69"/>
      <c r="M324" s="69"/>
      <c r="N324" s="69"/>
      <c r="O324" s="69"/>
      <c r="P324" s="69"/>
      <c r="Q324" s="75"/>
      <c r="R324" s="75"/>
      <c r="S324" s="141">
        <f t="shared" si="5"/>
        <v>0</v>
      </c>
    </row>
    <row r="325" spans="1:19" ht="42" x14ac:dyDescent="0.25">
      <c r="A325" s="73" t="s">
        <v>611</v>
      </c>
      <c r="B325" s="81" t="s">
        <v>221</v>
      </c>
      <c r="C325" s="81" t="s">
        <v>222</v>
      </c>
      <c r="D325" s="82" t="s">
        <v>606</v>
      </c>
      <c r="E325" s="81" t="s">
        <v>612</v>
      </c>
      <c r="F325" s="74" t="s">
        <v>1051</v>
      </c>
      <c r="G325" s="68" t="s">
        <v>225</v>
      </c>
      <c r="H325" s="68" t="s">
        <v>226</v>
      </c>
      <c r="I325" s="69"/>
      <c r="J325" s="69"/>
      <c r="K325" s="69"/>
      <c r="L325" s="69"/>
      <c r="M325" s="69"/>
      <c r="N325" s="69"/>
      <c r="O325" s="69"/>
      <c r="P325" s="69"/>
      <c r="Q325" s="75"/>
      <c r="R325" s="75"/>
      <c r="S325" s="141">
        <f t="shared" si="5"/>
        <v>0</v>
      </c>
    </row>
    <row r="326" spans="1:19" ht="42" x14ac:dyDescent="0.25">
      <c r="A326" s="73" t="s">
        <v>611</v>
      </c>
      <c r="B326" s="81" t="s">
        <v>221</v>
      </c>
      <c r="C326" s="81" t="s">
        <v>222</v>
      </c>
      <c r="D326" s="82" t="s">
        <v>607</v>
      </c>
      <c r="E326" s="81" t="s">
        <v>612</v>
      </c>
      <c r="F326" s="74" t="s">
        <v>1051</v>
      </c>
      <c r="G326" s="68" t="s">
        <v>225</v>
      </c>
      <c r="H326" s="68" t="s">
        <v>226</v>
      </c>
      <c r="I326" s="69"/>
      <c r="J326" s="69"/>
      <c r="K326" s="69"/>
      <c r="L326" s="69"/>
      <c r="M326" s="69"/>
      <c r="N326" s="69"/>
      <c r="O326" s="69"/>
      <c r="P326" s="69"/>
      <c r="Q326" s="75"/>
      <c r="R326" s="75"/>
      <c r="S326" s="141">
        <f t="shared" si="5"/>
        <v>0</v>
      </c>
    </row>
    <row r="327" spans="1:19" ht="42" x14ac:dyDescent="0.25">
      <c r="A327" s="73" t="s">
        <v>611</v>
      </c>
      <c r="B327" s="81" t="s">
        <v>221</v>
      </c>
      <c r="C327" s="81" t="s">
        <v>222</v>
      </c>
      <c r="D327" s="82" t="s">
        <v>608</v>
      </c>
      <c r="E327" s="81" t="s">
        <v>612</v>
      </c>
      <c r="F327" s="74" t="s">
        <v>1051</v>
      </c>
      <c r="G327" s="68" t="s">
        <v>225</v>
      </c>
      <c r="H327" s="68" t="s">
        <v>226</v>
      </c>
      <c r="I327" s="69"/>
      <c r="J327" s="69"/>
      <c r="K327" s="69"/>
      <c r="L327" s="69"/>
      <c r="M327" s="69"/>
      <c r="N327" s="69"/>
      <c r="O327" s="69"/>
      <c r="P327" s="69"/>
      <c r="Q327" s="75"/>
      <c r="R327" s="75"/>
      <c r="S327" s="141">
        <f t="shared" si="5"/>
        <v>0</v>
      </c>
    </row>
    <row r="328" spans="1:19" ht="42" x14ac:dyDescent="0.25">
      <c r="A328" s="73" t="s">
        <v>611</v>
      </c>
      <c r="B328" s="81" t="s">
        <v>221</v>
      </c>
      <c r="C328" s="81" t="s">
        <v>222</v>
      </c>
      <c r="D328" s="82" t="s">
        <v>609</v>
      </c>
      <c r="E328" s="81" t="s">
        <v>612</v>
      </c>
      <c r="F328" s="74" t="s">
        <v>1051</v>
      </c>
      <c r="G328" s="68" t="s">
        <v>225</v>
      </c>
      <c r="H328" s="68" t="s">
        <v>226</v>
      </c>
      <c r="I328" s="69"/>
      <c r="J328" s="69"/>
      <c r="K328" s="69"/>
      <c r="L328" s="69"/>
      <c r="M328" s="69"/>
      <c r="N328" s="69"/>
      <c r="O328" s="69"/>
      <c r="P328" s="69"/>
      <c r="Q328" s="75"/>
      <c r="R328" s="75"/>
      <c r="S328" s="141">
        <f t="shared" si="5"/>
        <v>0</v>
      </c>
    </row>
    <row r="329" spans="1:19" ht="42" x14ac:dyDescent="0.25">
      <c r="A329" s="73" t="s">
        <v>611</v>
      </c>
      <c r="B329" s="81" t="s">
        <v>221</v>
      </c>
      <c r="C329" s="81" t="s">
        <v>222</v>
      </c>
      <c r="D329" s="83" t="s">
        <v>610</v>
      </c>
      <c r="E329" s="81" t="s">
        <v>612</v>
      </c>
      <c r="F329" s="74" t="s">
        <v>1051</v>
      </c>
      <c r="G329" s="68" t="s">
        <v>225</v>
      </c>
      <c r="H329" s="68" t="s">
        <v>226</v>
      </c>
      <c r="I329" s="69"/>
      <c r="J329" s="69"/>
      <c r="K329" s="69"/>
      <c r="L329" s="69"/>
      <c r="M329" s="69"/>
      <c r="N329" s="69"/>
      <c r="O329" s="69"/>
      <c r="P329" s="69"/>
      <c r="Q329" s="75"/>
      <c r="R329" s="75"/>
      <c r="S329" s="141">
        <f t="shared" si="5"/>
        <v>0</v>
      </c>
    </row>
    <row r="330" spans="1:19" s="31" customFormat="1" ht="10" x14ac:dyDescent="0.25">
      <c r="A330" s="76" t="s">
        <v>952</v>
      </c>
      <c r="C330" s="76"/>
      <c r="D330" s="76"/>
    </row>
    <row r="331" spans="1:19" s="31" customFormat="1" ht="10" x14ac:dyDescent="0.25">
      <c r="A331" s="76" t="s">
        <v>953</v>
      </c>
      <c r="C331" s="76"/>
      <c r="D331" s="76"/>
    </row>
    <row r="332" spans="1:19" s="28" customFormat="1" ht="10.5" x14ac:dyDescent="0.25">
      <c r="A332" s="77" t="s">
        <v>116</v>
      </c>
      <c r="C332" s="77"/>
      <c r="D332" s="77"/>
    </row>
    <row r="333" spans="1:19" s="28" customFormat="1" ht="10.5" x14ac:dyDescent="0.25">
      <c r="A333" s="77" t="s">
        <v>1052</v>
      </c>
      <c r="C333" s="77"/>
      <c r="D333" s="77"/>
    </row>
    <row r="334" spans="1:19" s="28" customFormat="1" ht="10.5" x14ac:dyDescent="0.25">
      <c r="A334" s="77" t="s">
        <v>352</v>
      </c>
      <c r="C334" s="77"/>
      <c r="D334" s="77"/>
    </row>
    <row r="335" spans="1:19" x14ac:dyDescent="0.25">
      <c r="A335" s="67"/>
      <c r="B335" s="67"/>
      <c r="C335" s="67"/>
      <c r="D335" s="67"/>
      <c r="E335" s="67"/>
      <c r="F335" s="67"/>
    </row>
    <row r="336" spans="1:19" x14ac:dyDescent="0.25">
      <c r="A336" s="67"/>
      <c r="B336" s="67"/>
      <c r="C336" s="67"/>
      <c r="D336" s="67"/>
      <c r="E336" s="67"/>
      <c r="F336" s="67"/>
    </row>
    <row r="337" spans="1:6" x14ac:dyDescent="0.25">
      <c r="A337" s="67"/>
      <c r="B337" s="67"/>
      <c r="C337" s="67"/>
      <c r="D337" s="67"/>
      <c r="E337" s="67"/>
      <c r="F337" s="67"/>
    </row>
    <row r="338" spans="1:6" x14ac:dyDescent="0.25">
      <c r="A338" s="67"/>
      <c r="B338" s="67"/>
      <c r="C338" s="67"/>
      <c r="D338" s="67"/>
      <c r="E338" s="67"/>
      <c r="F338" s="67"/>
    </row>
    <row r="339" spans="1:6" x14ac:dyDescent="0.25">
      <c r="A339" s="67"/>
      <c r="B339" s="67"/>
      <c r="C339" s="67"/>
      <c r="D339" s="67"/>
      <c r="E339" s="67"/>
      <c r="F339" s="67"/>
    </row>
    <row r="340" spans="1:6" x14ac:dyDescent="0.25">
      <c r="A340" s="67"/>
      <c r="B340" s="67"/>
      <c r="C340" s="67"/>
      <c r="D340" s="67"/>
      <c r="E340" s="67"/>
      <c r="F340" s="67"/>
    </row>
    <row r="341" spans="1:6" x14ac:dyDescent="0.25">
      <c r="A341" s="67"/>
      <c r="B341" s="67"/>
      <c r="C341" s="67"/>
      <c r="D341" s="67"/>
      <c r="E341" s="67"/>
      <c r="F341" s="67"/>
    </row>
    <row r="342" spans="1:6" x14ac:dyDescent="0.25">
      <c r="A342" s="67"/>
      <c r="B342" s="67"/>
      <c r="C342" s="67"/>
      <c r="D342" s="67"/>
      <c r="E342" s="67"/>
      <c r="F342" s="67"/>
    </row>
    <row r="343" spans="1:6" x14ac:dyDescent="0.25">
      <c r="A343" s="67"/>
      <c r="B343" s="67"/>
      <c r="C343" s="67"/>
      <c r="D343" s="67"/>
      <c r="E343" s="67"/>
      <c r="F343" s="67"/>
    </row>
    <row r="344" spans="1:6" x14ac:dyDescent="0.25">
      <c r="A344" s="67"/>
      <c r="B344" s="67"/>
      <c r="C344" s="67"/>
      <c r="D344" s="67"/>
      <c r="E344" s="67"/>
      <c r="F344" s="67"/>
    </row>
    <row r="345" spans="1:6" x14ac:dyDescent="0.25">
      <c r="A345" s="67"/>
      <c r="B345" s="67"/>
      <c r="C345" s="67"/>
      <c r="D345" s="67"/>
      <c r="E345" s="67"/>
      <c r="F345" s="67"/>
    </row>
    <row r="346" spans="1:6" x14ac:dyDescent="0.25">
      <c r="A346" s="67"/>
      <c r="B346" s="67"/>
      <c r="C346" s="67"/>
      <c r="D346" s="67"/>
      <c r="E346" s="67"/>
      <c r="F346" s="67"/>
    </row>
    <row r="347" spans="1:6" x14ac:dyDescent="0.25">
      <c r="A347" s="67"/>
      <c r="B347" s="67"/>
      <c r="C347" s="67"/>
      <c r="D347" s="67"/>
      <c r="E347" s="67"/>
      <c r="F347" s="67"/>
    </row>
    <row r="348" spans="1:6" x14ac:dyDescent="0.25">
      <c r="A348" s="67"/>
      <c r="B348" s="67"/>
      <c r="C348" s="67"/>
      <c r="D348" s="67"/>
      <c r="E348" s="67"/>
      <c r="F348" s="67"/>
    </row>
    <row r="349" spans="1:6" x14ac:dyDescent="0.25">
      <c r="A349" s="67"/>
      <c r="B349" s="67"/>
      <c r="C349" s="67"/>
      <c r="D349" s="67"/>
      <c r="E349" s="67"/>
      <c r="F349" s="67"/>
    </row>
    <row r="350" spans="1:6" x14ac:dyDescent="0.25">
      <c r="A350" s="67"/>
      <c r="B350" s="67"/>
      <c r="C350" s="67"/>
      <c r="D350" s="67"/>
      <c r="E350" s="67"/>
      <c r="F350" s="67"/>
    </row>
    <row r="351" spans="1:6" x14ac:dyDescent="0.25">
      <c r="A351" s="67"/>
      <c r="B351" s="67"/>
      <c r="C351" s="67"/>
      <c r="D351" s="67"/>
      <c r="E351" s="67"/>
      <c r="F351" s="67"/>
    </row>
    <row r="352" spans="1:6" x14ac:dyDescent="0.25">
      <c r="A352" s="67"/>
      <c r="B352" s="67"/>
      <c r="C352" s="67"/>
      <c r="D352" s="67"/>
      <c r="E352" s="67"/>
      <c r="F352" s="67"/>
    </row>
    <row r="353" spans="1:6" x14ac:dyDescent="0.25">
      <c r="A353" s="67"/>
      <c r="B353" s="67"/>
      <c r="C353" s="67"/>
      <c r="D353" s="67"/>
      <c r="E353" s="67"/>
      <c r="F353" s="67"/>
    </row>
    <row r="354" spans="1:6" x14ac:dyDescent="0.25">
      <c r="A354" s="67"/>
      <c r="B354" s="67"/>
      <c r="C354" s="67"/>
      <c r="D354" s="67"/>
      <c r="E354" s="67"/>
      <c r="F354" s="67"/>
    </row>
    <row r="355" spans="1:6" x14ac:dyDescent="0.25">
      <c r="A355" s="67"/>
      <c r="B355" s="67"/>
      <c r="C355" s="67"/>
      <c r="D355" s="67"/>
      <c r="E355" s="67"/>
      <c r="F355" s="67"/>
    </row>
    <row r="356" spans="1:6" x14ac:dyDescent="0.25">
      <c r="A356" s="67"/>
      <c r="B356" s="67"/>
      <c r="C356" s="67"/>
      <c r="D356" s="67"/>
      <c r="E356" s="67"/>
      <c r="F356" s="67"/>
    </row>
    <row r="357" spans="1:6" x14ac:dyDescent="0.25">
      <c r="A357" s="67"/>
      <c r="B357" s="67"/>
      <c r="C357" s="67"/>
      <c r="D357" s="67"/>
      <c r="E357" s="67"/>
      <c r="F357" s="67"/>
    </row>
    <row r="358" spans="1:6" x14ac:dyDescent="0.25">
      <c r="A358" s="67"/>
      <c r="B358" s="67"/>
      <c r="C358" s="67"/>
      <c r="D358" s="67"/>
      <c r="E358" s="67"/>
      <c r="F358" s="67"/>
    </row>
    <row r="359" spans="1:6" x14ac:dyDescent="0.25">
      <c r="A359" s="67"/>
      <c r="B359" s="67"/>
      <c r="C359" s="67"/>
      <c r="D359" s="67"/>
      <c r="E359" s="67"/>
      <c r="F359" s="67"/>
    </row>
    <row r="360" spans="1:6" x14ac:dyDescent="0.25">
      <c r="A360" s="67"/>
      <c r="B360" s="67"/>
      <c r="C360" s="67"/>
      <c r="D360" s="67"/>
      <c r="E360" s="67"/>
      <c r="F360" s="67"/>
    </row>
    <row r="361" spans="1:6" x14ac:dyDescent="0.25">
      <c r="A361" s="67"/>
      <c r="B361" s="67"/>
      <c r="C361" s="67"/>
      <c r="D361" s="67"/>
      <c r="E361" s="67"/>
      <c r="F361" s="67"/>
    </row>
    <row r="362" spans="1:6" x14ac:dyDescent="0.25">
      <c r="A362" s="67"/>
      <c r="B362" s="67"/>
      <c r="C362" s="67"/>
      <c r="D362" s="67"/>
      <c r="E362" s="67"/>
      <c r="F362" s="67"/>
    </row>
    <row r="363" spans="1:6" x14ac:dyDescent="0.25">
      <c r="A363" s="67"/>
      <c r="B363" s="67"/>
      <c r="C363" s="67"/>
      <c r="D363" s="67"/>
      <c r="E363" s="67"/>
      <c r="F363" s="67"/>
    </row>
    <row r="364" spans="1:6" x14ac:dyDescent="0.25">
      <c r="A364" s="67"/>
      <c r="B364" s="67"/>
      <c r="C364" s="67"/>
      <c r="D364" s="67"/>
      <c r="E364" s="67"/>
      <c r="F364" s="67"/>
    </row>
    <row r="365" spans="1:6" x14ac:dyDescent="0.25">
      <c r="A365" s="67"/>
      <c r="B365" s="67"/>
      <c r="C365" s="67"/>
      <c r="D365" s="67"/>
      <c r="E365" s="67"/>
      <c r="F365" s="67"/>
    </row>
    <row r="366" spans="1:6" x14ac:dyDescent="0.25">
      <c r="A366" s="67"/>
      <c r="B366" s="67"/>
      <c r="C366" s="67"/>
      <c r="D366" s="67"/>
      <c r="E366" s="67"/>
      <c r="F366" s="67"/>
    </row>
    <row r="367" spans="1:6" x14ac:dyDescent="0.25">
      <c r="A367" s="67"/>
      <c r="B367" s="67"/>
      <c r="C367" s="67"/>
      <c r="D367" s="67"/>
      <c r="E367" s="67"/>
      <c r="F367" s="67"/>
    </row>
    <row r="368" spans="1:6" x14ac:dyDescent="0.25">
      <c r="A368" s="67"/>
      <c r="B368" s="67"/>
      <c r="C368" s="67"/>
      <c r="D368" s="67"/>
      <c r="E368" s="67"/>
      <c r="F368" s="67"/>
    </row>
    <row r="369" spans="1:6" x14ac:dyDescent="0.25">
      <c r="A369" s="67"/>
      <c r="B369" s="67"/>
      <c r="C369" s="67"/>
      <c r="D369" s="67"/>
      <c r="E369" s="67"/>
      <c r="F369" s="67"/>
    </row>
    <row r="370" spans="1:6" x14ac:dyDescent="0.25">
      <c r="A370" s="67"/>
      <c r="B370" s="67"/>
      <c r="C370" s="67"/>
      <c r="D370" s="67"/>
      <c r="E370" s="67"/>
      <c r="F370" s="67"/>
    </row>
    <row r="371" spans="1:6" x14ac:dyDescent="0.25">
      <c r="A371" s="67"/>
      <c r="B371" s="67"/>
      <c r="C371" s="67"/>
      <c r="D371" s="67"/>
      <c r="E371" s="67"/>
      <c r="F371" s="67"/>
    </row>
    <row r="372" spans="1:6" x14ac:dyDescent="0.25">
      <c r="A372" s="67"/>
      <c r="B372" s="67"/>
      <c r="C372" s="67"/>
      <c r="D372" s="67"/>
      <c r="E372" s="67"/>
      <c r="F372" s="67"/>
    </row>
    <row r="373" spans="1:6" x14ac:dyDescent="0.25">
      <c r="A373" s="67"/>
      <c r="B373" s="67"/>
      <c r="C373" s="67"/>
      <c r="D373" s="67"/>
      <c r="E373" s="67"/>
      <c r="F373" s="67"/>
    </row>
    <row r="374" spans="1:6" x14ac:dyDescent="0.25">
      <c r="A374" s="67"/>
      <c r="B374" s="67"/>
      <c r="C374" s="67"/>
      <c r="D374" s="67"/>
      <c r="E374" s="67"/>
      <c r="F374" s="67"/>
    </row>
    <row r="375" spans="1:6" x14ac:dyDescent="0.25">
      <c r="A375" s="67"/>
      <c r="B375" s="67"/>
      <c r="C375" s="67"/>
      <c r="D375" s="67"/>
      <c r="E375" s="67"/>
      <c r="F375" s="67"/>
    </row>
    <row r="376" spans="1:6" x14ac:dyDescent="0.25">
      <c r="A376" s="67"/>
      <c r="B376" s="67"/>
      <c r="C376" s="67"/>
      <c r="D376" s="67"/>
      <c r="E376" s="67"/>
      <c r="F376" s="67"/>
    </row>
    <row r="377" spans="1:6" x14ac:dyDescent="0.25">
      <c r="A377" s="67"/>
      <c r="B377" s="67"/>
      <c r="C377" s="67"/>
      <c r="D377" s="67"/>
      <c r="E377" s="67"/>
      <c r="F377" s="67"/>
    </row>
    <row r="378" spans="1:6" x14ac:dyDescent="0.25">
      <c r="A378" s="67"/>
      <c r="B378" s="67"/>
      <c r="C378" s="67"/>
      <c r="D378" s="67"/>
      <c r="E378" s="67"/>
      <c r="F378" s="67"/>
    </row>
    <row r="379" spans="1:6" x14ac:dyDescent="0.25">
      <c r="A379" s="67"/>
      <c r="B379" s="67"/>
      <c r="C379" s="67"/>
      <c r="D379" s="67"/>
      <c r="E379" s="67"/>
      <c r="F379" s="67"/>
    </row>
    <row r="380" spans="1:6" x14ac:dyDescent="0.25">
      <c r="A380" s="67"/>
      <c r="B380" s="67"/>
      <c r="C380" s="67"/>
      <c r="D380" s="67"/>
      <c r="E380" s="67"/>
      <c r="F380" s="67"/>
    </row>
    <row r="381" spans="1:6" x14ac:dyDescent="0.25">
      <c r="A381" s="67"/>
      <c r="B381" s="67"/>
      <c r="C381" s="67"/>
      <c r="D381" s="67"/>
      <c r="E381" s="67"/>
      <c r="F381" s="67"/>
    </row>
    <row r="382" spans="1:6" x14ac:dyDescent="0.25">
      <c r="A382" s="67"/>
      <c r="B382" s="67"/>
      <c r="C382" s="67"/>
      <c r="D382" s="67"/>
      <c r="E382" s="67"/>
      <c r="F382" s="67"/>
    </row>
    <row r="383" spans="1:6" x14ac:dyDescent="0.25">
      <c r="A383" s="67"/>
      <c r="B383" s="67"/>
      <c r="C383" s="67"/>
      <c r="D383" s="67"/>
      <c r="E383" s="67"/>
      <c r="F383" s="67"/>
    </row>
    <row r="384" spans="1:6" x14ac:dyDescent="0.25">
      <c r="A384" s="67"/>
      <c r="B384" s="67"/>
      <c r="C384" s="67"/>
      <c r="D384" s="67"/>
      <c r="E384" s="67"/>
      <c r="F384" s="67"/>
    </row>
    <row r="385" spans="1:6" x14ac:dyDescent="0.25">
      <c r="A385" s="67"/>
      <c r="B385" s="67"/>
      <c r="C385" s="67"/>
      <c r="D385" s="67"/>
      <c r="E385" s="67"/>
      <c r="F385" s="67"/>
    </row>
    <row r="386" spans="1:6" x14ac:dyDescent="0.25">
      <c r="A386" s="67"/>
      <c r="B386" s="67"/>
      <c r="C386" s="67"/>
      <c r="D386" s="67"/>
      <c r="E386" s="67"/>
      <c r="F386" s="67"/>
    </row>
    <row r="387" spans="1:6" x14ac:dyDescent="0.25">
      <c r="A387" s="67"/>
      <c r="B387" s="67"/>
      <c r="C387" s="67"/>
      <c r="D387" s="67"/>
      <c r="E387" s="67"/>
      <c r="F387" s="67"/>
    </row>
    <row r="388" spans="1:6" x14ac:dyDescent="0.25">
      <c r="A388" s="67"/>
      <c r="B388" s="67"/>
      <c r="C388" s="67"/>
      <c r="D388" s="67"/>
      <c r="E388" s="67"/>
      <c r="F388" s="67"/>
    </row>
    <row r="389" spans="1:6" x14ac:dyDescent="0.25">
      <c r="A389" s="67"/>
      <c r="B389" s="67"/>
      <c r="C389" s="67"/>
      <c r="D389" s="67"/>
      <c r="E389" s="67"/>
      <c r="F389" s="67"/>
    </row>
    <row r="390" spans="1:6" x14ac:dyDescent="0.25">
      <c r="A390" s="67"/>
      <c r="B390" s="67"/>
      <c r="C390" s="67"/>
      <c r="D390" s="67"/>
      <c r="E390" s="67"/>
      <c r="F390" s="67"/>
    </row>
    <row r="391" spans="1:6" x14ac:dyDescent="0.25">
      <c r="A391" s="67"/>
      <c r="B391" s="67"/>
      <c r="C391" s="67"/>
      <c r="D391" s="67"/>
      <c r="E391" s="67"/>
      <c r="F391" s="67"/>
    </row>
    <row r="392" spans="1:6" x14ac:dyDescent="0.25">
      <c r="A392" s="67"/>
      <c r="B392" s="67"/>
      <c r="C392" s="67"/>
      <c r="D392" s="67"/>
      <c r="E392" s="67"/>
      <c r="F392" s="67"/>
    </row>
    <row r="393" spans="1:6" x14ac:dyDescent="0.25">
      <c r="A393" s="67"/>
      <c r="B393" s="67"/>
      <c r="C393" s="67"/>
      <c r="D393" s="67"/>
      <c r="E393" s="67"/>
      <c r="F393" s="67"/>
    </row>
    <row r="394" spans="1:6" x14ac:dyDescent="0.25">
      <c r="A394" s="67"/>
      <c r="B394" s="67"/>
      <c r="C394" s="67"/>
      <c r="D394" s="67"/>
      <c r="E394" s="67"/>
      <c r="F394" s="67"/>
    </row>
    <row r="395" spans="1:6" x14ac:dyDescent="0.25">
      <c r="A395" s="67"/>
      <c r="B395" s="67"/>
      <c r="C395" s="67"/>
      <c r="D395" s="67"/>
      <c r="E395" s="67"/>
      <c r="F395" s="67"/>
    </row>
    <row r="396" spans="1:6" x14ac:dyDescent="0.25">
      <c r="A396" s="67"/>
      <c r="B396" s="67"/>
      <c r="C396" s="67"/>
      <c r="D396" s="67"/>
      <c r="E396" s="67"/>
      <c r="F396" s="67"/>
    </row>
    <row r="397" spans="1:6" x14ac:dyDescent="0.25">
      <c r="A397" s="67"/>
      <c r="B397" s="67"/>
      <c r="C397" s="67"/>
      <c r="D397" s="67"/>
      <c r="E397" s="67"/>
      <c r="F397" s="67"/>
    </row>
    <row r="398" spans="1:6" x14ac:dyDescent="0.25">
      <c r="A398" s="67"/>
      <c r="B398" s="67"/>
      <c r="C398" s="67"/>
      <c r="D398" s="67"/>
      <c r="E398" s="67"/>
      <c r="F398" s="67"/>
    </row>
    <row r="399" spans="1:6" x14ac:dyDescent="0.25">
      <c r="A399" s="67"/>
      <c r="B399" s="67"/>
      <c r="C399" s="67"/>
      <c r="D399" s="67"/>
      <c r="E399" s="67"/>
      <c r="F399" s="67"/>
    </row>
    <row r="400" spans="1:6" x14ac:dyDescent="0.25">
      <c r="A400" s="67"/>
      <c r="B400" s="67"/>
      <c r="C400" s="67"/>
      <c r="D400" s="67"/>
      <c r="E400" s="67"/>
      <c r="F400" s="67"/>
    </row>
    <row r="401" spans="1:6" x14ac:dyDescent="0.25">
      <c r="A401" s="67"/>
      <c r="B401" s="67"/>
      <c r="C401" s="67"/>
      <c r="D401" s="67"/>
      <c r="E401" s="67"/>
      <c r="F401" s="67"/>
    </row>
    <row r="402" spans="1:6" x14ac:dyDescent="0.25">
      <c r="A402" s="67"/>
      <c r="B402" s="67"/>
      <c r="C402" s="67"/>
      <c r="D402" s="67"/>
      <c r="E402" s="67"/>
      <c r="F402" s="67"/>
    </row>
    <row r="403" spans="1:6" x14ac:dyDescent="0.25">
      <c r="A403" s="67"/>
      <c r="B403" s="67"/>
      <c r="C403" s="67"/>
      <c r="D403" s="67"/>
      <c r="E403" s="67"/>
      <c r="F403" s="67"/>
    </row>
    <row r="404" spans="1:6" x14ac:dyDescent="0.25">
      <c r="A404" s="67"/>
      <c r="B404" s="67"/>
      <c r="C404" s="67"/>
      <c r="D404" s="67"/>
      <c r="E404" s="67"/>
      <c r="F404" s="67"/>
    </row>
    <row r="405" spans="1:6" x14ac:dyDescent="0.25">
      <c r="A405" s="67"/>
      <c r="B405" s="67"/>
      <c r="C405" s="67"/>
      <c r="D405" s="67"/>
      <c r="E405" s="67"/>
      <c r="F405" s="67"/>
    </row>
    <row r="406" spans="1:6" x14ac:dyDescent="0.25">
      <c r="A406" s="67"/>
      <c r="B406" s="67"/>
      <c r="C406" s="67"/>
      <c r="D406" s="67"/>
      <c r="E406" s="67"/>
      <c r="F406" s="67"/>
    </row>
    <row r="407" spans="1:6" x14ac:dyDescent="0.25">
      <c r="A407" s="67"/>
      <c r="B407" s="67"/>
      <c r="C407" s="67"/>
      <c r="D407" s="67"/>
      <c r="E407" s="67"/>
      <c r="F407" s="67"/>
    </row>
    <row r="408" spans="1:6" x14ac:dyDescent="0.25">
      <c r="A408" s="67"/>
      <c r="B408" s="67"/>
      <c r="C408" s="67"/>
      <c r="D408" s="67"/>
      <c r="E408" s="67"/>
      <c r="F408" s="67"/>
    </row>
    <row r="409" spans="1:6" x14ac:dyDescent="0.25">
      <c r="A409" s="67"/>
      <c r="B409" s="67"/>
      <c r="C409" s="67"/>
      <c r="D409" s="67"/>
      <c r="E409" s="67"/>
      <c r="F409" s="67"/>
    </row>
    <row r="410" spans="1:6" x14ac:dyDescent="0.25">
      <c r="A410" s="67"/>
      <c r="B410" s="67"/>
      <c r="C410" s="67"/>
      <c r="D410" s="67"/>
      <c r="E410" s="67"/>
      <c r="F410" s="67"/>
    </row>
    <row r="411" spans="1:6" x14ac:dyDescent="0.25">
      <c r="A411" s="67"/>
      <c r="B411" s="67"/>
      <c r="C411" s="67"/>
      <c r="D411" s="67"/>
      <c r="E411" s="67"/>
      <c r="F411" s="67"/>
    </row>
    <row r="412" spans="1:6" x14ac:dyDescent="0.25">
      <c r="A412" s="67"/>
      <c r="B412" s="67"/>
      <c r="C412" s="67"/>
      <c r="D412" s="67"/>
      <c r="E412" s="67"/>
      <c r="F412" s="67"/>
    </row>
    <row r="413" spans="1:6" x14ac:dyDescent="0.25">
      <c r="A413" s="67"/>
      <c r="B413" s="67"/>
      <c r="C413" s="67"/>
      <c r="D413" s="67"/>
      <c r="E413" s="67"/>
      <c r="F413" s="67"/>
    </row>
    <row r="414" spans="1:6" x14ac:dyDescent="0.25">
      <c r="A414" s="67"/>
      <c r="B414" s="67"/>
      <c r="C414" s="67"/>
      <c r="D414" s="67"/>
      <c r="E414" s="67"/>
      <c r="F414" s="67"/>
    </row>
    <row r="415" spans="1:6" x14ac:dyDescent="0.25">
      <c r="A415" s="67"/>
      <c r="B415" s="67"/>
      <c r="C415" s="67"/>
      <c r="D415" s="67"/>
      <c r="E415" s="67"/>
      <c r="F415" s="67"/>
    </row>
    <row r="416" spans="1:6" x14ac:dyDescent="0.25">
      <c r="A416" s="67"/>
      <c r="B416" s="67"/>
      <c r="C416" s="67"/>
      <c r="D416" s="67"/>
      <c r="E416" s="67"/>
      <c r="F416" s="67"/>
    </row>
    <row r="417" spans="1:6" x14ac:dyDescent="0.25">
      <c r="A417" s="67"/>
      <c r="B417" s="67"/>
      <c r="C417" s="67"/>
      <c r="D417" s="67"/>
      <c r="E417" s="67"/>
      <c r="F417" s="67"/>
    </row>
    <row r="418" spans="1:6" x14ac:dyDescent="0.25">
      <c r="A418" s="67"/>
      <c r="B418" s="67"/>
      <c r="C418" s="67"/>
      <c r="D418" s="67"/>
      <c r="E418" s="67"/>
      <c r="F418" s="67"/>
    </row>
    <row r="419" spans="1:6" x14ac:dyDescent="0.25">
      <c r="A419" s="67"/>
      <c r="B419" s="67"/>
      <c r="C419" s="67"/>
      <c r="D419" s="67"/>
      <c r="E419" s="67"/>
      <c r="F419" s="67"/>
    </row>
    <row r="420" spans="1:6" x14ac:dyDescent="0.25">
      <c r="A420" s="67"/>
      <c r="B420" s="67"/>
      <c r="C420" s="67"/>
      <c r="D420" s="67"/>
      <c r="E420" s="67"/>
      <c r="F420" s="67"/>
    </row>
    <row r="421" spans="1:6" x14ac:dyDescent="0.25">
      <c r="A421" s="67"/>
      <c r="B421" s="67"/>
      <c r="C421" s="67"/>
      <c r="D421" s="67"/>
      <c r="E421" s="67"/>
      <c r="F421" s="67"/>
    </row>
    <row r="422" spans="1:6" x14ac:dyDescent="0.25">
      <c r="A422" s="67"/>
      <c r="B422" s="67"/>
      <c r="C422" s="67"/>
      <c r="D422" s="67"/>
      <c r="E422" s="67"/>
      <c r="F422" s="67"/>
    </row>
    <row r="423" spans="1:6" x14ac:dyDescent="0.25">
      <c r="A423" s="67"/>
      <c r="B423" s="67"/>
      <c r="C423" s="67"/>
      <c r="D423" s="67"/>
      <c r="E423" s="67"/>
      <c r="F423" s="67"/>
    </row>
    <row r="424" spans="1:6" x14ac:dyDescent="0.25">
      <c r="A424" s="67"/>
      <c r="B424" s="67"/>
      <c r="C424" s="67"/>
      <c r="D424" s="67"/>
      <c r="E424" s="67"/>
      <c r="F424" s="67"/>
    </row>
    <row r="425" spans="1:6" x14ac:dyDescent="0.25">
      <c r="A425" s="67"/>
      <c r="B425" s="67"/>
      <c r="C425" s="67"/>
      <c r="D425" s="67"/>
      <c r="E425" s="67"/>
      <c r="F425" s="67"/>
    </row>
    <row r="426" spans="1:6" x14ac:dyDescent="0.25">
      <c r="A426" s="67"/>
      <c r="B426" s="67"/>
      <c r="C426" s="67"/>
      <c r="D426" s="67"/>
      <c r="E426" s="67"/>
      <c r="F426" s="67"/>
    </row>
    <row r="427" spans="1:6" x14ac:dyDescent="0.25">
      <c r="A427" s="67"/>
      <c r="B427" s="67"/>
      <c r="C427" s="67"/>
      <c r="D427" s="67"/>
      <c r="E427" s="67"/>
      <c r="F427" s="67"/>
    </row>
    <row r="428" spans="1:6" x14ac:dyDescent="0.25">
      <c r="A428" s="67"/>
      <c r="B428" s="67"/>
      <c r="C428" s="67"/>
      <c r="D428" s="67"/>
      <c r="E428" s="67"/>
      <c r="F428" s="67"/>
    </row>
    <row r="429" spans="1:6" x14ac:dyDescent="0.25">
      <c r="A429" s="67"/>
      <c r="B429" s="67"/>
      <c r="C429" s="67"/>
      <c r="D429" s="67"/>
      <c r="E429" s="67"/>
      <c r="F429" s="67"/>
    </row>
    <row r="430" spans="1:6" x14ac:dyDescent="0.25">
      <c r="A430" s="67"/>
      <c r="B430" s="67"/>
      <c r="C430" s="67"/>
      <c r="D430" s="67"/>
      <c r="E430" s="67"/>
      <c r="F430" s="67"/>
    </row>
    <row r="431" spans="1:6" x14ac:dyDescent="0.25">
      <c r="A431" s="67"/>
      <c r="B431" s="67"/>
      <c r="C431" s="67"/>
      <c r="D431" s="67"/>
      <c r="E431" s="67"/>
      <c r="F431" s="67"/>
    </row>
    <row r="432" spans="1:6" x14ac:dyDescent="0.25">
      <c r="A432" s="67"/>
      <c r="B432" s="67"/>
      <c r="C432" s="67"/>
      <c r="D432" s="67"/>
      <c r="E432" s="67"/>
      <c r="F432" s="67"/>
    </row>
    <row r="433" spans="1:6" x14ac:dyDescent="0.25">
      <c r="A433" s="67"/>
      <c r="B433" s="67"/>
      <c r="C433" s="67"/>
      <c r="D433" s="67"/>
      <c r="E433" s="67"/>
      <c r="F433" s="67"/>
    </row>
    <row r="434" spans="1:6" x14ac:dyDescent="0.25">
      <c r="A434" s="67"/>
      <c r="B434" s="67"/>
      <c r="C434" s="67"/>
      <c r="D434" s="67"/>
      <c r="E434" s="67"/>
      <c r="F434" s="67"/>
    </row>
    <row r="435" spans="1:6" x14ac:dyDescent="0.25">
      <c r="A435" s="67"/>
      <c r="B435" s="67"/>
      <c r="C435" s="67"/>
      <c r="D435" s="67"/>
      <c r="E435" s="67"/>
      <c r="F435" s="67"/>
    </row>
    <row r="436" spans="1:6" x14ac:dyDescent="0.25">
      <c r="A436" s="67"/>
      <c r="B436" s="67"/>
      <c r="C436" s="67"/>
      <c r="D436" s="67"/>
      <c r="E436" s="67"/>
      <c r="F436" s="67"/>
    </row>
    <row r="437" spans="1:6" x14ac:dyDescent="0.25">
      <c r="A437" s="67"/>
      <c r="B437" s="67"/>
      <c r="C437" s="67"/>
      <c r="D437" s="67"/>
      <c r="E437" s="67"/>
      <c r="F437" s="67"/>
    </row>
    <row r="438" spans="1:6" x14ac:dyDescent="0.25">
      <c r="A438" s="67"/>
      <c r="B438" s="67"/>
      <c r="C438" s="67"/>
      <c r="D438" s="67"/>
      <c r="E438" s="67"/>
      <c r="F438" s="67"/>
    </row>
    <row r="439" spans="1:6" x14ac:dyDescent="0.25">
      <c r="A439" s="67"/>
      <c r="B439" s="67"/>
      <c r="C439" s="67"/>
      <c r="D439" s="67"/>
      <c r="E439" s="67"/>
      <c r="F439" s="67"/>
    </row>
    <row r="440" spans="1:6" x14ac:dyDescent="0.25">
      <c r="A440" s="67"/>
      <c r="B440" s="67"/>
      <c r="C440" s="67"/>
      <c r="D440" s="67"/>
      <c r="E440" s="67"/>
      <c r="F440" s="67"/>
    </row>
    <row r="441" spans="1:6" x14ac:dyDescent="0.25">
      <c r="A441" s="67"/>
      <c r="B441" s="67"/>
      <c r="C441" s="67"/>
      <c r="D441" s="67"/>
      <c r="E441" s="67"/>
      <c r="F441" s="67"/>
    </row>
    <row r="442" spans="1:6" x14ac:dyDescent="0.25">
      <c r="A442" s="67"/>
      <c r="B442" s="67"/>
      <c r="C442" s="67"/>
      <c r="D442" s="67"/>
      <c r="E442" s="67"/>
      <c r="F442" s="67"/>
    </row>
  </sheetData>
  <pageMargins left="0.70866141732283472" right="0.70866141732283472" top="0.74803149606299213" bottom="0.74803149606299213" header="0.31496062992125984" footer="0.31496062992125984"/>
  <pageSetup paperSize="9" scale="56" fitToHeight="30" orientation="landscape" r:id="rId1"/>
  <headerFooter>
    <oddHeader>&amp;LAjuntament de Barcelona&amp;C&amp;A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workbookViewId="0">
      <selection activeCell="D11" sqref="D11"/>
    </sheetView>
  </sheetViews>
  <sheetFormatPr defaultColWidth="10.81640625" defaultRowHeight="12.5" x14ac:dyDescent="0.25"/>
  <cols>
    <col min="1" max="1" width="79.81640625" style="21" customWidth="1"/>
    <col min="2" max="6" width="20.54296875" style="21" customWidth="1"/>
    <col min="7" max="7" width="11.81640625" style="21" bestFit="1" customWidth="1"/>
    <col min="8" max="16384" width="10.81640625" style="21"/>
  </cols>
  <sheetData>
    <row r="1" spans="1:7" s="28" customFormat="1" ht="18" x14ac:dyDescent="0.25">
      <c r="A1" s="25" t="s">
        <v>942</v>
      </c>
      <c r="B1" s="26"/>
      <c r="C1" s="26"/>
      <c r="D1" s="26"/>
      <c r="E1" s="26"/>
      <c r="F1" s="26"/>
      <c r="G1" s="27"/>
    </row>
    <row r="2" spans="1:7" s="28" customFormat="1" ht="10.5" x14ac:dyDescent="0.25">
      <c r="A2" s="29" t="s">
        <v>10</v>
      </c>
      <c r="B2" s="30"/>
      <c r="C2" s="30"/>
      <c r="D2" s="30"/>
      <c r="E2" s="30"/>
      <c r="F2" s="26"/>
      <c r="G2" s="27"/>
    </row>
    <row r="3" spans="1:7" s="28" customFormat="1" ht="10.5" x14ac:dyDescent="0.25">
      <c r="A3" s="29" t="s">
        <v>108</v>
      </c>
      <c r="B3" s="30"/>
      <c r="C3" s="30"/>
      <c r="D3" s="30"/>
      <c r="E3" s="30"/>
      <c r="F3" s="26"/>
      <c r="G3" s="27"/>
    </row>
    <row r="4" spans="1:7" x14ac:dyDescent="0.25">
      <c r="A4" s="3"/>
      <c r="B4" s="3"/>
      <c r="C4" s="3"/>
      <c r="D4" s="4"/>
      <c r="E4" s="4"/>
      <c r="F4" s="24"/>
    </row>
    <row r="5" spans="1:7" s="86" customFormat="1" x14ac:dyDescent="0.25">
      <c r="A5" s="56" t="s">
        <v>11</v>
      </c>
      <c r="B5" s="3"/>
      <c r="C5" s="56"/>
      <c r="D5" s="84"/>
      <c r="E5" s="84"/>
      <c r="F5" s="85"/>
    </row>
    <row r="6" spans="1:7" x14ac:dyDescent="0.25">
      <c r="A6" s="3"/>
      <c r="B6" s="3"/>
      <c r="C6" s="4"/>
      <c r="D6" s="4"/>
      <c r="E6" s="4"/>
      <c r="F6" s="24"/>
    </row>
    <row r="7" spans="1:7" s="86" customFormat="1" x14ac:dyDescent="0.25">
      <c r="A7" s="11" t="s">
        <v>616</v>
      </c>
      <c r="B7" s="56"/>
      <c r="C7" s="84"/>
      <c r="D7" s="84"/>
      <c r="E7" s="84"/>
      <c r="F7" s="85"/>
    </row>
    <row r="8" spans="1:7" x14ac:dyDescent="0.25">
      <c r="A8" s="2"/>
      <c r="B8" s="3"/>
      <c r="C8" s="4"/>
      <c r="D8" s="4"/>
      <c r="E8" s="4"/>
      <c r="F8" s="24"/>
    </row>
    <row r="9" spans="1:7" ht="14" x14ac:dyDescent="0.25">
      <c r="A9" s="188" t="s">
        <v>619</v>
      </c>
      <c r="B9" s="189"/>
      <c r="C9" s="189"/>
      <c r="D9" s="189"/>
      <c r="E9" s="190"/>
      <c r="F9" s="24"/>
    </row>
    <row r="10" spans="1:7" s="64" customFormat="1" ht="31.5" x14ac:dyDescent="0.25">
      <c r="A10" s="5" t="s">
        <v>620</v>
      </c>
      <c r="B10" s="87" t="s">
        <v>0</v>
      </c>
      <c r="C10" s="87" t="s">
        <v>615</v>
      </c>
      <c r="D10" s="88" t="s">
        <v>617</v>
      </c>
      <c r="E10" s="87" t="s">
        <v>15</v>
      </c>
      <c r="F10" s="89"/>
    </row>
    <row r="11" spans="1:7" s="86" customFormat="1" ht="15.75" customHeight="1" x14ac:dyDescent="0.25">
      <c r="A11" s="6" t="s">
        <v>618</v>
      </c>
      <c r="B11" s="90">
        <f>11687+28</f>
        <v>11715</v>
      </c>
      <c r="C11" s="127"/>
      <c r="D11" s="127"/>
      <c r="E11" s="128">
        <f>(C11+D11)*B11</f>
        <v>0</v>
      </c>
      <c r="F11" s="85"/>
    </row>
    <row r="12" spans="1:7" s="86" customFormat="1" ht="15.75" customHeight="1" x14ac:dyDescent="0.25">
      <c r="A12" s="91" t="s">
        <v>130</v>
      </c>
      <c r="B12" s="14">
        <f>SUM(B11:B11)</f>
        <v>11715</v>
      </c>
      <c r="C12" s="13"/>
      <c r="D12" s="13"/>
      <c r="E12" s="118">
        <f>SUM(E11:E11)</f>
        <v>0</v>
      </c>
      <c r="F12" s="85"/>
    </row>
    <row r="13" spans="1:7" s="93" customFormat="1" ht="50.25" customHeight="1" x14ac:dyDescent="0.25">
      <c r="A13" s="187" t="s">
        <v>1028</v>
      </c>
      <c r="B13" s="187"/>
      <c r="C13" s="187"/>
      <c r="D13" s="187"/>
      <c r="E13" s="187"/>
      <c r="F13" s="92"/>
    </row>
    <row r="14" spans="1:7" s="93" customFormat="1" ht="36" customHeight="1" x14ac:dyDescent="0.25">
      <c r="A14" s="94" t="s">
        <v>954</v>
      </c>
      <c r="B14" s="95"/>
      <c r="C14" s="17"/>
      <c r="D14" s="17"/>
      <c r="E14" s="17"/>
      <c r="F14" s="92"/>
    </row>
    <row r="15" spans="1:7" ht="14.5" customHeight="1" x14ac:dyDescent="0.25"/>
    <row r="16" spans="1:7" ht="14" x14ac:dyDescent="0.25">
      <c r="A16" s="188" t="s">
        <v>1041</v>
      </c>
      <c r="B16" s="189"/>
      <c r="C16" s="189"/>
      <c r="D16" s="189"/>
      <c r="E16" s="190"/>
      <c r="F16" s="24"/>
    </row>
    <row r="17" spans="1:8" s="64" customFormat="1" ht="31.5" x14ac:dyDescent="0.25">
      <c r="A17" s="5" t="s">
        <v>1054</v>
      </c>
      <c r="B17" s="87" t="s">
        <v>0</v>
      </c>
      <c r="C17" s="87" t="s">
        <v>615</v>
      </c>
      <c r="D17" s="88" t="s">
        <v>617</v>
      </c>
      <c r="E17" s="87" t="s">
        <v>15</v>
      </c>
      <c r="F17" s="89"/>
      <c r="G17" s="165"/>
      <c r="H17" s="21"/>
    </row>
    <row r="18" spans="1:8" s="86" customFormat="1" ht="15.75" customHeight="1" x14ac:dyDescent="0.25">
      <c r="A18" s="6" t="s">
        <v>1056</v>
      </c>
      <c r="B18" s="121">
        <v>520</v>
      </c>
      <c r="C18" s="127"/>
      <c r="D18" s="127"/>
      <c r="E18" s="128">
        <f>(C18+D18)*B18</f>
        <v>0</v>
      </c>
      <c r="F18" s="85"/>
    </row>
    <row r="19" spans="1:8" s="86" customFormat="1" ht="15.75" customHeight="1" x14ac:dyDescent="0.25">
      <c r="A19" s="91" t="s">
        <v>1055</v>
      </c>
      <c r="B19" s="14">
        <f>SUM(B18:B18)</f>
        <v>520</v>
      </c>
      <c r="C19" s="13"/>
      <c r="D19" s="13"/>
      <c r="E19" s="118">
        <f>SUM(E18:E18)</f>
        <v>0</v>
      </c>
      <c r="F19" s="85"/>
      <c r="G19" s="166"/>
      <c r="H19" s="21"/>
    </row>
    <row r="20" spans="1:8" s="93" customFormat="1" ht="45.75" customHeight="1" x14ac:dyDescent="0.25">
      <c r="A20" s="187" t="s">
        <v>1058</v>
      </c>
      <c r="B20" s="187"/>
      <c r="C20" s="187"/>
      <c r="D20" s="187"/>
      <c r="E20" s="187"/>
      <c r="F20" s="92"/>
    </row>
    <row r="21" spans="1:8" s="93" customFormat="1" ht="14.25" customHeight="1" x14ac:dyDescent="0.25">
      <c r="A21" s="94" t="s">
        <v>955</v>
      </c>
      <c r="B21" s="95"/>
      <c r="C21" s="17"/>
      <c r="D21" s="17"/>
      <c r="E21" s="17"/>
      <c r="F21" s="92"/>
    </row>
    <row r="22" spans="1:8" s="93" customFormat="1" ht="26.25" customHeight="1" x14ac:dyDescent="0.25">
      <c r="A22" s="94"/>
      <c r="B22" s="95"/>
      <c r="C22" s="17"/>
      <c r="D22" s="17"/>
      <c r="E22" s="17"/>
      <c r="F22" s="92"/>
    </row>
    <row r="23" spans="1:8" s="64" customFormat="1" ht="31.5" x14ac:dyDescent="0.25">
      <c r="A23" s="5" t="s">
        <v>1061</v>
      </c>
      <c r="B23" s="87" t="s">
        <v>0</v>
      </c>
      <c r="C23" s="87" t="s">
        <v>615</v>
      </c>
      <c r="D23" s="88" t="s">
        <v>617</v>
      </c>
      <c r="E23" s="87" t="s">
        <v>15</v>
      </c>
      <c r="F23" s="89"/>
    </row>
    <row r="24" spans="1:8" s="86" customFormat="1" ht="15.75" customHeight="1" x14ac:dyDescent="0.25">
      <c r="A24" s="6" t="s">
        <v>1059</v>
      </c>
      <c r="B24" s="121">
        <v>1000</v>
      </c>
      <c r="C24" s="127"/>
      <c r="D24" s="127"/>
      <c r="E24" s="128">
        <f>(C24+D24)*B24</f>
        <v>0</v>
      </c>
      <c r="F24" s="85"/>
    </row>
    <row r="25" spans="1:8" s="86" customFormat="1" ht="15.75" customHeight="1" x14ac:dyDescent="0.25">
      <c r="A25" s="91" t="s">
        <v>1057</v>
      </c>
      <c r="B25" s="14">
        <f>SUM(B24:B24)</f>
        <v>1000</v>
      </c>
      <c r="C25" s="13"/>
      <c r="D25" s="13"/>
      <c r="E25" s="118">
        <f>SUM(E24:E24)</f>
        <v>0</v>
      </c>
      <c r="F25" s="85"/>
    </row>
    <row r="26" spans="1:8" s="93" customFormat="1" ht="45.75" customHeight="1" x14ac:dyDescent="0.25">
      <c r="A26" s="187" t="s">
        <v>1060</v>
      </c>
      <c r="B26" s="187"/>
      <c r="C26" s="187"/>
      <c r="D26" s="187"/>
      <c r="E26" s="187"/>
      <c r="F26" s="92"/>
    </row>
    <row r="27" spans="1:8" s="93" customFormat="1" ht="27" customHeight="1" x14ac:dyDescent="0.25">
      <c r="A27" s="94" t="s">
        <v>955</v>
      </c>
      <c r="B27" s="95"/>
      <c r="C27" s="17"/>
      <c r="D27" s="17"/>
      <c r="E27" s="17"/>
      <c r="F27" s="92"/>
    </row>
    <row r="29" spans="1:8" ht="14" x14ac:dyDescent="0.25">
      <c r="A29" s="188" t="s">
        <v>622</v>
      </c>
      <c r="B29" s="189"/>
      <c r="C29" s="189"/>
      <c r="D29" s="189"/>
      <c r="E29" s="190"/>
      <c r="F29" s="24"/>
    </row>
    <row r="30" spans="1:8" s="64" customFormat="1" ht="31.5" x14ac:dyDescent="0.25">
      <c r="A30" s="5" t="s">
        <v>623</v>
      </c>
      <c r="B30" s="87" t="s">
        <v>0</v>
      </c>
      <c r="C30" s="87" t="s">
        <v>615</v>
      </c>
      <c r="D30" s="88" t="s">
        <v>617</v>
      </c>
      <c r="E30" s="87" t="s">
        <v>15</v>
      </c>
      <c r="F30" s="89"/>
    </row>
    <row r="31" spans="1:8" s="86" customFormat="1" ht="15.75" customHeight="1" x14ac:dyDescent="0.25">
      <c r="A31" s="6" t="s">
        <v>949</v>
      </c>
      <c r="B31" s="90">
        <v>272</v>
      </c>
      <c r="C31" s="127">
        <f>'ANNEX L1.XnCV(Actual PlantaOXO)'!K33</f>
        <v>0</v>
      </c>
      <c r="D31" s="127">
        <f>'ANNEX L1.XnCV(Actual PlantaOXO)'!M33</f>
        <v>0</v>
      </c>
      <c r="E31" s="128">
        <f>(C31+D31)*B31</f>
        <v>0</v>
      </c>
      <c r="F31" s="1" t="s">
        <v>688</v>
      </c>
    </row>
    <row r="32" spans="1:8" s="86" customFormat="1" ht="15.75" customHeight="1" x14ac:dyDescent="0.25">
      <c r="A32" s="6" t="s">
        <v>683</v>
      </c>
      <c r="B32" s="90">
        <v>1306</v>
      </c>
      <c r="C32" s="127">
        <f>'ANNEX L1.XnCV(Actual Of.Mòbil)'!J147</f>
        <v>0</v>
      </c>
      <c r="D32" s="127">
        <f>'ANNEX L1.XnCV(Actual Of.Mòbil)'!L147</f>
        <v>0</v>
      </c>
      <c r="E32" s="128">
        <f t="shared" ref="E32:E35" si="0">(C32+D32)*B32</f>
        <v>0</v>
      </c>
      <c r="F32" s="1" t="s">
        <v>687</v>
      </c>
    </row>
    <row r="33" spans="1:6" s="86" customFormat="1" ht="15.75" customHeight="1" x14ac:dyDescent="0.25">
      <c r="A33" s="6" t="s">
        <v>684</v>
      </c>
      <c r="B33" s="90">
        <v>170</v>
      </c>
      <c r="C33" s="127">
        <f>C32</f>
        <v>0</v>
      </c>
      <c r="D33" s="127">
        <f>'ANNEX L1.XnCV(Actual Of.Mòbil)'!N147</f>
        <v>0</v>
      </c>
      <c r="E33" s="128">
        <f t="shared" si="0"/>
        <v>0</v>
      </c>
      <c r="F33" s="1" t="s">
        <v>687</v>
      </c>
    </row>
    <row r="34" spans="1:6" s="86" customFormat="1" ht="15.75" customHeight="1" x14ac:dyDescent="0.25">
      <c r="A34" s="6" t="s">
        <v>685</v>
      </c>
      <c r="B34" s="90">
        <v>21</v>
      </c>
      <c r="C34" s="127">
        <f>C32</f>
        <v>0</v>
      </c>
      <c r="D34" s="127">
        <f>'ANNEX L1.XnCV(Actual Of.Mòbil)'!P147</f>
        <v>0</v>
      </c>
      <c r="E34" s="128">
        <f t="shared" si="0"/>
        <v>0</v>
      </c>
      <c r="F34" s="1" t="s">
        <v>687</v>
      </c>
    </row>
    <row r="35" spans="1:6" s="86" customFormat="1" ht="15.75" customHeight="1" x14ac:dyDescent="0.25">
      <c r="A35" s="6" t="s">
        <v>686</v>
      </c>
      <c r="B35" s="90">
        <v>3</v>
      </c>
      <c r="C35" s="127">
        <f>C32</f>
        <v>0</v>
      </c>
      <c r="D35" s="127">
        <f>'ANNEX L1.XnCV(Actual Of.Mòbil)'!R147</f>
        <v>0</v>
      </c>
      <c r="E35" s="128">
        <f t="shared" si="0"/>
        <v>0</v>
      </c>
      <c r="F35" s="1" t="s">
        <v>687</v>
      </c>
    </row>
    <row r="36" spans="1:6" s="86" customFormat="1" ht="15.75" customHeight="1" x14ac:dyDescent="0.25">
      <c r="A36" s="91" t="s">
        <v>130</v>
      </c>
      <c r="B36" s="14">
        <f>SUM(B31:B35)</f>
        <v>1772</v>
      </c>
      <c r="C36" s="13"/>
      <c r="D36" s="13"/>
      <c r="E36" s="118">
        <f>SUM(E31:E35)</f>
        <v>0</v>
      </c>
      <c r="F36" s="85"/>
    </row>
    <row r="37" spans="1:6" s="93" customFormat="1" ht="37.5" customHeight="1" x14ac:dyDescent="0.25">
      <c r="A37" s="187" t="s">
        <v>956</v>
      </c>
      <c r="B37" s="187"/>
      <c r="C37" s="187"/>
      <c r="D37" s="187"/>
      <c r="E37" s="187"/>
      <c r="F37" s="92"/>
    </row>
    <row r="38" spans="1:6" s="93" customFormat="1" ht="36" customHeight="1" x14ac:dyDescent="0.25">
      <c r="A38" s="94" t="s">
        <v>957</v>
      </c>
      <c r="B38" s="95"/>
      <c r="C38" s="17"/>
      <c r="D38" s="17"/>
      <c r="E38" s="17"/>
      <c r="F38" s="92"/>
    </row>
    <row r="40" spans="1:6" ht="14" x14ac:dyDescent="0.25">
      <c r="A40" s="188" t="s">
        <v>1042</v>
      </c>
      <c r="B40" s="189"/>
      <c r="C40" s="189"/>
      <c r="D40" s="189"/>
      <c r="E40" s="190"/>
      <c r="F40" s="24"/>
    </row>
    <row r="41" spans="1:6" s="64" customFormat="1" ht="31.5" x14ac:dyDescent="0.25">
      <c r="A41" s="5" t="s">
        <v>937</v>
      </c>
      <c r="B41" s="87" t="s">
        <v>0</v>
      </c>
      <c r="C41" s="87" t="s">
        <v>615</v>
      </c>
      <c r="D41" s="88" t="s">
        <v>617</v>
      </c>
      <c r="E41" s="87" t="s">
        <v>15</v>
      </c>
      <c r="F41" s="89"/>
    </row>
    <row r="42" spans="1:6" s="86" customFormat="1" ht="15.75" customHeight="1" x14ac:dyDescent="0.25">
      <c r="A42" s="6" t="s">
        <v>936</v>
      </c>
      <c r="B42" s="90">
        <v>6</v>
      </c>
      <c r="C42" s="127"/>
      <c r="D42" s="127"/>
      <c r="E42" s="128">
        <f>(C42+D42)*B42</f>
        <v>0</v>
      </c>
      <c r="F42" s="85"/>
    </row>
    <row r="43" spans="1:6" s="86" customFormat="1" ht="15.75" customHeight="1" x14ac:dyDescent="0.25">
      <c r="A43" s="6" t="s">
        <v>1043</v>
      </c>
      <c r="B43" s="90">
        <v>12</v>
      </c>
      <c r="C43" s="127"/>
      <c r="D43" s="127"/>
      <c r="E43" s="128">
        <f>(C43+D43)*B43</f>
        <v>0</v>
      </c>
      <c r="F43" s="85"/>
    </row>
    <row r="44" spans="1:6" s="86" customFormat="1" ht="15.75" customHeight="1" x14ac:dyDescent="0.25">
      <c r="A44" s="91" t="s">
        <v>130</v>
      </c>
      <c r="B44" s="14">
        <f>SUM(B42:B42)</f>
        <v>6</v>
      </c>
      <c r="C44" s="13"/>
      <c r="D44" s="13"/>
      <c r="E44" s="118">
        <f>SUM(E42:E43)</f>
        <v>0</v>
      </c>
      <c r="F44" s="85"/>
    </row>
    <row r="45" spans="1:6" s="93" customFormat="1" ht="37.5" customHeight="1" x14ac:dyDescent="0.25">
      <c r="A45" s="187" t="s">
        <v>959</v>
      </c>
      <c r="B45" s="187"/>
      <c r="C45" s="187"/>
      <c r="D45" s="187"/>
      <c r="E45" s="187"/>
      <c r="F45" s="92"/>
    </row>
    <row r="46" spans="1:6" s="93" customFormat="1" ht="36" customHeight="1" x14ac:dyDescent="0.25">
      <c r="A46" s="94" t="s">
        <v>958</v>
      </c>
      <c r="B46" s="95"/>
      <c r="C46" s="17"/>
      <c r="D46" s="17"/>
      <c r="E46" s="17"/>
      <c r="F46" s="92"/>
    </row>
  </sheetData>
  <mergeCells count="9">
    <mergeCell ref="A45:E45"/>
    <mergeCell ref="A9:E9"/>
    <mergeCell ref="A16:E16"/>
    <mergeCell ref="A29:E29"/>
    <mergeCell ref="A40:E40"/>
    <mergeCell ref="A13:E13"/>
    <mergeCell ref="A20:E20"/>
    <mergeCell ref="A37:E37"/>
    <mergeCell ref="A26:E26"/>
  </mergeCells>
  <pageMargins left="0.70866141732283472" right="0.70866141732283472" top="0.74803149606299213" bottom="0.74803149606299213" header="0.31496062992125984" footer="0.31496062992125984"/>
  <pageSetup paperSize="9" scale="53" orientation="landscape" r:id="rId1"/>
  <headerFooter>
    <oddHeader>&amp;LAjuntament de Barcelona&amp;C&amp;A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opLeftCell="B1" workbookViewId="0">
      <selection activeCell="K2" sqref="K2:L30"/>
    </sheetView>
  </sheetViews>
  <sheetFormatPr defaultColWidth="10.81640625" defaultRowHeight="13.5" customHeight="1" x14ac:dyDescent="0.25"/>
  <cols>
    <col min="1" max="1" width="27.26953125" style="99" bestFit="1" customWidth="1"/>
    <col min="2" max="2" width="34" style="99" bestFit="1" customWidth="1"/>
    <col min="3" max="6" width="8.1796875" style="100" customWidth="1"/>
    <col min="7" max="7" width="7.7265625" style="100" bestFit="1" customWidth="1"/>
    <col min="8" max="8" width="14.54296875" style="99" bestFit="1" customWidth="1"/>
    <col min="9" max="13" width="15.453125" style="21" customWidth="1"/>
    <col min="14" max="16384" width="10.81640625" style="21"/>
  </cols>
  <sheetData>
    <row r="1" spans="1:13" ht="35.25" customHeight="1" x14ac:dyDescent="0.25">
      <c r="A1" s="96" t="s">
        <v>56</v>
      </c>
      <c r="B1" s="96" t="s">
        <v>77</v>
      </c>
      <c r="C1" s="96" t="s">
        <v>624</v>
      </c>
      <c r="D1" s="96" t="s">
        <v>625</v>
      </c>
      <c r="E1" s="96" t="s">
        <v>626</v>
      </c>
      <c r="F1" s="96" t="s">
        <v>627</v>
      </c>
      <c r="G1" s="96" t="s">
        <v>628</v>
      </c>
      <c r="H1" s="96" t="s">
        <v>78</v>
      </c>
      <c r="I1" s="87" t="s">
        <v>629</v>
      </c>
      <c r="J1" s="88" t="s">
        <v>630</v>
      </c>
      <c r="K1" s="87" t="s">
        <v>1068</v>
      </c>
      <c r="L1" s="88" t="s">
        <v>1069</v>
      </c>
      <c r="M1" s="88" t="s">
        <v>682</v>
      </c>
    </row>
    <row r="2" spans="1:13" ht="13.5" customHeight="1" x14ac:dyDescent="0.25">
      <c r="A2" s="97" t="s">
        <v>631</v>
      </c>
      <c r="B2" s="97" t="s">
        <v>632</v>
      </c>
      <c r="C2" s="98">
        <v>3</v>
      </c>
      <c r="D2" s="98">
        <v>0</v>
      </c>
      <c r="E2" s="98">
        <v>0</v>
      </c>
      <c r="F2" s="98"/>
      <c r="G2" s="98">
        <v>3</v>
      </c>
      <c r="H2" s="97" t="s">
        <v>83</v>
      </c>
      <c r="I2" s="102"/>
      <c r="J2" s="102"/>
      <c r="K2" s="142"/>
      <c r="L2" s="142"/>
      <c r="M2" s="143">
        <f>(L2)*G2</f>
        <v>0</v>
      </c>
    </row>
    <row r="3" spans="1:13" ht="13.5" customHeight="1" x14ac:dyDescent="0.25">
      <c r="A3" s="97" t="s">
        <v>633</v>
      </c>
      <c r="B3" s="97" t="s">
        <v>634</v>
      </c>
      <c r="C3" s="98">
        <v>32</v>
      </c>
      <c r="D3" s="98">
        <v>0</v>
      </c>
      <c r="E3" s="98">
        <v>0</v>
      </c>
      <c r="F3" s="98"/>
      <c r="G3" s="98">
        <v>32</v>
      </c>
      <c r="H3" s="97" t="s">
        <v>83</v>
      </c>
      <c r="I3" s="102"/>
      <c r="J3" s="102"/>
      <c r="K3" s="142"/>
      <c r="L3" s="142"/>
      <c r="M3" s="143">
        <f t="shared" ref="M3:M30" si="0">(L3)*G3</f>
        <v>0</v>
      </c>
    </row>
    <row r="4" spans="1:13" ht="13.5" customHeight="1" x14ac:dyDescent="0.25">
      <c r="A4" s="97" t="s">
        <v>635</v>
      </c>
      <c r="B4" s="97" t="s">
        <v>90</v>
      </c>
      <c r="C4" s="98">
        <v>8</v>
      </c>
      <c r="D4" s="98">
        <v>0</v>
      </c>
      <c r="E4" s="98">
        <v>0</v>
      </c>
      <c r="F4" s="98"/>
      <c r="G4" s="98">
        <v>8</v>
      </c>
      <c r="H4" s="97" t="s">
        <v>83</v>
      </c>
      <c r="I4" s="102"/>
      <c r="J4" s="102"/>
      <c r="K4" s="142"/>
      <c r="L4" s="142"/>
      <c r="M4" s="143">
        <f t="shared" si="0"/>
        <v>0</v>
      </c>
    </row>
    <row r="5" spans="1:13" ht="13.5" customHeight="1" x14ac:dyDescent="0.25">
      <c r="A5" s="97" t="s">
        <v>636</v>
      </c>
      <c r="B5" s="97" t="s">
        <v>637</v>
      </c>
      <c r="C5" s="98">
        <v>52</v>
      </c>
      <c r="D5" s="98">
        <v>0</v>
      </c>
      <c r="E5" s="98">
        <v>0</v>
      </c>
      <c r="F5" s="98"/>
      <c r="G5" s="98">
        <v>52</v>
      </c>
      <c r="H5" s="97" t="s">
        <v>638</v>
      </c>
      <c r="I5" s="102"/>
      <c r="J5" s="102"/>
      <c r="K5" s="142"/>
      <c r="L5" s="142"/>
      <c r="M5" s="143">
        <f t="shared" si="0"/>
        <v>0</v>
      </c>
    </row>
    <row r="6" spans="1:13" ht="13.5" customHeight="1" x14ac:dyDescent="0.25">
      <c r="A6" s="97" t="s">
        <v>636</v>
      </c>
      <c r="B6" s="97" t="s">
        <v>639</v>
      </c>
      <c r="C6" s="98">
        <v>15</v>
      </c>
      <c r="D6" s="98">
        <v>0</v>
      </c>
      <c r="E6" s="98">
        <v>0</v>
      </c>
      <c r="F6" s="98"/>
      <c r="G6" s="98">
        <v>15</v>
      </c>
      <c r="H6" s="97" t="s">
        <v>638</v>
      </c>
      <c r="I6" s="102"/>
      <c r="J6" s="102"/>
      <c r="K6" s="142"/>
      <c r="L6" s="142"/>
      <c r="M6" s="143">
        <f t="shared" si="0"/>
        <v>0</v>
      </c>
    </row>
    <row r="7" spans="1:13" ht="13.5" customHeight="1" x14ac:dyDescent="0.25">
      <c r="A7" s="97" t="s">
        <v>636</v>
      </c>
      <c r="B7" s="97" t="s">
        <v>640</v>
      </c>
      <c r="C7" s="98">
        <v>10</v>
      </c>
      <c r="D7" s="98">
        <v>0</v>
      </c>
      <c r="E7" s="98">
        <v>0</v>
      </c>
      <c r="F7" s="98"/>
      <c r="G7" s="98">
        <v>10</v>
      </c>
      <c r="H7" s="97" t="s">
        <v>638</v>
      </c>
      <c r="I7" s="102"/>
      <c r="J7" s="102"/>
      <c r="K7" s="142"/>
      <c r="L7" s="142"/>
      <c r="M7" s="143">
        <f t="shared" si="0"/>
        <v>0</v>
      </c>
    </row>
    <row r="8" spans="1:13" ht="13.5" customHeight="1" x14ac:dyDescent="0.25">
      <c r="A8" s="97" t="s">
        <v>641</v>
      </c>
      <c r="B8" s="97" t="s">
        <v>642</v>
      </c>
      <c r="C8" s="98">
        <v>4</v>
      </c>
      <c r="D8" s="98">
        <v>0</v>
      </c>
      <c r="E8" s="98">
        <v>0</v>
      </c>
      <c r="F8" s="98"/>
      <c r="G8" s="98">
        <v>4</v>
      </c>
      <c r="H8" s="97" t="s">
        <v>83</v>
      </c>
      <c r="I8" s="102"/>
      <c r="J8" s="102"/>
      <c r="K8" s="142"/>
      <c r="L8" s="142"/>
      <c r="M8" s="143">
        <f t="shared" si="0"/>
        <v>0</v>
      </c>
    </row>
    <row r="9" spans="1:13" ht="13.5" customHeight="1" x14ac:dyDescent="0.25">
      <c r="A9" s="97" t="s">
        <v>643</v>
      </c>
      <c r="B9" s="97" t="s">
        <v>644</v>
      </c>
      <c r="C9" s="98">
        <v>4</v>
      </c>
      <c r="D9" s="98">
        <v>0</v>
      </c>
      <c r="E9" s="98">
        <v>0</v>
      </c>
      <c r="F9" s="98"/>
      <c r="G9" s="98">
        <v>4</v>
      </c>
      <c r="H9" s="97" t="s">
        <v>83</v>
      </c>
      <c r="I9" s="102"/>
      <c r="J9" s="102"/>
      <c r="K9" s="142"/>
      <c r="L9" s="142"/>
      <c r="M9" s="143">
        <f t="shared" si="0"/>
        <v>0</v>
      </c>
    </row>
    <row r="10" spans="1:13" ht="13.5" customHeight="1" x14ac:dyDescent="0.25">
      <c r="A10" s="97" t="s">
        <v>645</v>
      </c>
      <c r="B10" s="97" t="s">
        <v>646</v>
      </c>
      <c r="C10" s="98">
        <v>6</v>
      </c>
      <c r="D10" s="98">
        <v>0</v>
      </c>
      <c r="E10" s="98">
        <v>0</v>
      </c>
      <c r="F10" s="98"/>
      <c r="G10" s="98">
        <v>6</v>
      </c>
      <c r="H10" s="97" t="s">
        <v>83</v>
      </c>
      <c r="I10" s="102"/>
      <c r="J10" s="102"/>
      <c r="K10" s="142"/>
      <c r="L10" s="142"/>
      <c r="M10" s="143">
        <f t="shared" si="0"/>
        <v>0</v>
      </c>
    </row>
    <row r="11" spans="1:13" ht="13.5" customHeight="1" x14ac:dyDescent="0.25">
      <c r="A11" s="97" t="s">
        <v>647</v>
      </c>
      <c r="B11" s="97" t="s">
        <v>648</v>
      </c>
      <c r="C11" s="98">
        <v>3</v>
      </c>
      <c r="D11" s="98">
        <v>0</v>
      </c>
      <c r="E11" s="98">
        <v>0</v>
      </c>
      <c r="F11" s="98"/>
      <c r="G11" s="98">
        <v>3</v>
      </c>
      <c r="H11" s="97" t="s">
        <v>83</v>
      </c>
      <c r="I11" s="102"/>
      <c r="J11" s="102"/>
      <c r="K11" s="142"/>
      <c r="L11" s="142"/>
      <c r="M11" s="143">
        <f t="shared" si="0"/>
        <v>0</v>
      </c>
    </row>
    <row r="12" spans="1:13" ht="13.5" customHeight="1" x14ac:dyDescent="0.25">
      <c r="A12" s="97" t="s">
        <v>649</v>
      </c>
      <c r="B12" s="97" t="s">
        <v>650</v>
      </c>
      <c r="C12" s="98">
        <v>5</v>
      </c>
      <c r="D12" s="98">
        <v>0</v>
      </c>
      <c r="E12" s="98">
        <v>0</v>
      </c>
      <c r="F12" s="98"/>
      <c r="G12" s="98">
        <v>5</v>
      </c>
      <c r="H12" s="97" t="s">
        <v>83</v>
      </c>
      <c r="I12" s="102"/>
      <c r="J12" s="102"/>
      <c r="K12" s="142"/>
      <c r="L12" s="142"/>
      <c r="M12" s="143">
        <f t="shared" si="0"/>
        <v>0</v>
      </c>
    </row>
    <row r="13" spans="1:13" ht="13.5" customHeight="1" x14ac:dyDescent="0.25">
      <c r="A13" s="97" t="s">
        <v>651</v>
      </c>
      <c r="B13" s="97" t="s">
        <v>652</v>
      </c>
      <c r="C13" s="98">
        <v>0</v>
      </c>
      <c r="D13" s="98">
        <v>6</v>
      </c>
      <c r="E13" s="98">
        <v>0</v>
      </c>
      <c r="F13" s="98"/>
      <c r="G13" s="98">
        <v>6</v>
      </c>
      <c r="H13" s="97" t="s">
        <v>83</v>
      </c>
      <c r="I13" s="102"/>
      <c r="J13" s="102"/>
      <c r="K13" s="142"/>
      <c r="L13" s="142"/>
      <c r="M13" s="143">
        <f t="shared" si="0"/>
        <v>0</v>
      </c>
    </row>
    <row r="14" spans="1:13" ht="13.5" customHeight="1" x14ac:dyDescent="0.25">
      <c r="A14" s="97" t="s">
        <v>653</v>
      </c>
      <c r="B14" s="97" t="s">
        <v>654</v>
      </c>
      <c r="C14" s="98">
        <v>3</v>
      </c>
      <c r="D14" s="98">
        <v>0</v>
      </c>
      <c r="E14" s="98">
        <v>0</v>
      </c>
      <c r="F14" s="98"/>
      <c r="G14" s="98">
        <v>3</v>
      </c>
      <c r="H14" s="97" t="s">
        <v>83</v>
      </c>
      <c r="I14" s="102"/>
      <c r="J14" s="102"/>
      <c r="K14" s="142"/>
      <c r="L14" s="142"/>
      <c r="M14" s="143">
        <f t="shared" si="0"/>
        <v>0</v>
      </c>
    </row>
    <row r="15" spans="1:13" ht="13.5" customHeight="1" x14ac:dyDescent="0.25">
      <c r="A15" s="97" t="s">
        <v>655</v>
      </c>
      <c r="B15" s="97" t="s">
        <v>656</v>
      </c>
      <c r="C15" s="98">
        <v>8</v>
      </c>
      <c r="D15" s="98">
        <v>0</v>
      </c>
      <c r="E15" s="98">
        <v>0</v>
      </c>
      <c r="F15" s="98"/>
      <c r="G15" s="98">
        <v>8</v>
      </c>
      <c r="H15" s="97" t="s">
        <v>83</v>
      </c>
      <c r="I15" s="102"/>
      <c r="J15" s="102"/>
      <c r="K15" s="142"/>
      <c r="L15" s="142"/>
      <c r="M15" s="143">
        <f t="shared" si="0"/>
        <v>0</v>
      </c>
    </row>
    <row r="16" spans="1:13" ht="13.5" customHeight="1" x14ac:dyDescent="0.25">
      <c r="A16" s="97" t="s">
        <v>305</v>
      </c>
      <c r="B16" s="97" t="s">
        <v>657</v>
      </c>
      <c r="C16" s="98">
        <v>2</v>
      </c>
      <c r="D16" s="98">
        <v>0</v>
      </c>
      <c r="E16" s="98">
        <v>0</v>
      </c>
      <c r="F16" s="98"/>
      <c r="G16" s="98">
        <v>2</v>
      </c>
      <c r="H16" s="97" t="s">
        <v>83</v>
      </c>
      <c r="I16" s="102"/>
      <c r="J16" s="102"/>
      <c r="K16" s="142"/>
      <c r="L16" s="142"/>
      <c r="M16" s="143">
        <f t="shared" si="0"/>
        <v>0</v>
      </c>
    </row>
    <row r="17" spans="1:13" ht="13.5" customHeight="1" x14ac:dyDescent="0.25">
      <c r="A17" s="97" t="s">
        <v>305</v>
      </c>
      <c r="B17" s="97" t="s">
        <v>658</v>
      </c>
      <c r="C17" s="98">
        <v>4</v>
      </c>
      <c r="D17" s="98">
        <v>0</v>
      </c>
      <c r="E17" s="98">
        <v>0</v>
      </c>
      <c r="F17" s="98"/>
      <c r="G17" s="98">
        <v>4</v>
      </c>
      <c r="H17" s="97" t="s">
        <v>83</v>
      </c>
      <c r="I17" s="102"/>
      <c r="J17" s="102"/>
      <c r="K17" s="142"/>
      <c r="L17" s="142"/>
      <c r="M17" s="143">
        <f t="shared" si="0"/>
        <v>0</v>
      </c>
    </row>
    <row r="18" spans="1:13" ht="13.5" customHeight="1" x14ac:dyDescent="0.25">
      <c r="A18" s="97" t="s">
        <v>659</v>
      </c>
      <c r="B18" s="97" t="s">
        <v>660</v>
      </c>
      <c r="C18" s="98">
        <v>2</v>
      </c>
      <c r="D18" s="98">
        <v>0</v>
      </c>
      <c r="E18" s="98">
        <v>0</v>
      </c>
      <c r="F18" s="98"/>
      <c r="G18" s="98">
        <v>2</v>
      </c>
      <c r="H18" s="97" t="s">
        <v>83</v>
      </c>
      <c r="I18" s="102"/>
      <c r="J18" s="102"/>
      <c r="K18" s="142"/>
      <c r="L18" s="142"/>
      <c r="M18" s="143">
        <f t="shared" si="0"/>
        <v>0</v>
      </c>
    </row>
    <row r="19" spans="1:13" ht="13.5" customHeight="1" x14ac:dyDescent="0.25">
      <c r="A19" s="97" t="s">
        <v>661</v>
      </c>
      <c r="B19" s="97" t="s">
        <v>662</v>
      </c>
      <c r="C19" s="98">
        <v>8</v>
      </c>
      <c r="D19" s="98">
        <v>0</v>
      </c>
      <c r="E19" s="98">
        <v>0</v>
      </c>
      <c r="F19" s="98"/>
      <c r="G19" s="98">
        <v>8</v>
      </c>
      <c r="H19" s="97" t="s">
        <v>83</v>
      </c>
      <c r="I19" s="102"/>
      <c r="J19" s="102"/>
      <c r="K19" s="142"/>
      <c r="L19" s="142"/>
      <c r="M19" s="143">
        <f t="shared" si="0"/>
        <v>0</v>
      </c>
    </row>
    <row r="20" spans="1:13" ht="13.5" customHeight="1" x14ac:dyDescent="0.25">
      <c r="A20" s="97" t="s">
        <v>663</v>
      </c>
      <c r="B20" s="97" t="s">
        <v>664</v>
      </c>
      <c r="C20" s="98">
        <v>1</v>
      </c>
      <c r="D20" s="98">
        <v>0</v>
      </c>
      <c r="E20" s="98">
        <v>0</v>
      </c>
      <c r="F20" s="98"/>
      <c r="G20" s="98">
        <v>1</v>
      </c>
      <c r="H20" s="97" t="s">
        <v>83</v>
      </c>
      <c r="I20" s="102"/>
      <c r="J20" s="102"/>
      <c r="K20" s="142"/>
      <c r="L20" s="142"/>
      <c r="M20" s="143">
        <f t="shared" si="0"/>
        <v>0</v>
      </c>
    </row>
    <row r="21" spans="1:13" ht="13.5" customHeight="1" x14ac:dyDescent="0.25">
      <c r="A21" s="97" t="s">
        <v>665</v>
      </c>
      <c r="B21" s="97" t="s">
        <v>666</v>
      </c>
      <c r="C21" s="98">
        <v>8</v>
      </c>
      <c r="D21" s="98">
        <v>0</v>
      </c>
      <c r="E21" s="98">
        <v>0</v>
      </c>
      <c r="F21" s="98"/>
      <c r="G21" s="98">
        <v>8</v>
      </c>
      <c r="H21" s="97" t="s">
        <v>83</v>
      </c>
      <c r="I21" s="102"/>
      <c r="J21" s="102"/>
      <c r="K21" s="142"/>
      <c r="L21" s="142"/>
      <c r="M21" s="143">
        <f t="shared" si="0"/>
        <v>0</v>
      </c>
    </row>
    <row r="22" spans="1:13" ht="13.5" customHeight="1" x14ac:dyDescent="0.25">
      <c r="A22" s="97" t="s">
        <v>667</v>
      </c>
      <c r="B22" s="97" t="s">
        <v>668</v>
      </c>
      <c r="C22" s="98">
        <v>10</v>
      </c>
      <c r="D22" s="98">
        <v>0</v>
      </c>
      <c r="E22" s="98">
        <v>0</v>
      </c>
      <c r="F22" s="98"/>
      <c r="G22" s="98">
        <v>10</v>
      </c>
      <c r="H22" s="97" t="s">
        <v>83</v>
      </c>
      <c r="I22" s="102"/>
      <c r="J22" s="102"/>
      <c r="K22" s="142"/>
      <c r="L22" s="142"/>
      <c r="M22" s="143">
        <f t="shared" si="0"/>
        <v>0</v>
      </c>
    </row>
    <row r="23" spans="1:13" ht="13.5" customHeight="1" x14ac:dyDescent="0.25">
      <c r="A23" s="97" t="s">
        <v>669</v>
      </c>
      <c r="B23" s="97" t="s">
        <v>670</v>
      </c>
      <c r="C23" s="98">
        <v>6</v>
      </c>
      <c r="D23" s="98">
        <v>0</v>
      </c>
      <c r="E23" s="98">
        <v>0</v>
      </c>
      <c r="F23" s="98"/>
      <c r="G23" s="98">
        <v>6</v>
      </c>
      <c r="H23" s="97" t="s">
        <v>83</v>
      </c>
      <c r="I23" s="102"/>
      <c r="J23" s="102"/>
      <c r="K23" s="142"/>
      <c r="L23" s="142"/>
      <c r="M23" s="143">
        <f t="shared" si="0"/>
        <v>0</v>
      </c>
    </row>
    <row r="24" spans="1:13" ht="13.5" customHeight="1" x14ac:dyDescent="0.25">
      <c r="A24" s="97" t="s">
        <v>671</v>
      </c>
      <c r="B24" s="97" t="s">
        <v>105</v>
      </c>
      <c r="C24" s="98">
        <v>8</v>
      </c>
      <c r="D24" s="98">
        <v>0</v>
      </c>
      <c r="E24" s="98">
        <v>0</v>
      </c>
      <c r="F24" s="98"/>
      <c r="G24" s="98">
        <v>8</v>
      </c>
      <c r="H24" s="97" t="s">
        <v>83</v>
      </c>
      <c r="I24" s="102"/>
      <c r="J24" s="102"/>
      <c r="K24" s="142"/>
      <c r="L24" s="142"/>
      <c r="M24" s="143">
        <f t="shared" si="0"/>
        <v>0</v>
      </c>
    </row>
    <row r="25" spans="1:13" ht="13.5" customHeight="1" x14ac:dyDescent="0.25">
      <c r="A25" s="97" t="s">
        <v>672</v>
      </c>
      <c r="B25" s="97" t="s">
        <v>106</v>
      </c>
      <c r="C25" s="98">
        <v>8</v>
      </c>
      <c r="D25" s="98">
        <v>0</v>
      </c>
      <c r="E25" s="98">
        <v>0</v>
      </c>
      <c r="F25" s="98"/>
      <c r="G25" s="98">
        <v>8</v>
      </c>
      <c r="H25" s="97" t="s">
        <v>83</v>
      </c>
      <c r="I25" s="102"/>
      <c r="J25" s="102"/>
      <c r="K25" s="142"/>
      <c r="L25" s="142"/>
      <c r="M25" s="143">
        <f t="shared" si="0"/>
        <v>0</v>
      </c>
    </row>
    <row r="26" spans="1:13" ht="13.5" customHeight="1" x14ac:dyDescent="0.25">
      <c r="A26" s="97" t="s">
        <v>673</v>
      </c>
      <c r="B26" s="97" t="s">
        <v>674</v>
      </c>
      <c r="C26" s="98">
        <v>4</v>
      </c>
      <c r="D26" s="98">
        <v>0</v>
      </c>
      <c r="E26" s="98">
        <v>0</v>
      </c>
      <c r="F26" s="98">
        <v>1</v>
      </c>
      <c r="G26" s="98">
        <v>5</v>
      </c>
      <c r="H26" s="97" t="s">
        <v>83</v>
      </c>
      <c r="I26" s="102"/>
      <c r="J26" s="102"/>
      <c r="K26" s="142"/>
      <c r="L26" s="142"/>
      <c r="M26" s="143">
        <f t="shared" si="0"/>
        <v>0</v>
      </c>
    </row>
    <row r="27" spans="1:13" ht="13.5" customHeight="1" x14ac:dyDescent="0.25">
      <c r="A27" s="97" t="s">
        <v>675</v>
      </c>
      <c r="B27" s="97" t="s">
        <v>676</v>
      </c>
      <c r="C27" s="98">
        <v>0</v>
      </c>
      <c r="D27" s="98">
        <v>7</v>
      </c>
      <c r="E27" s="98">
        <v>0</v>
      </c>
      <c r="F27" s="98"/>
      <c r="G27" s="98">
        <v>7</v>
      </c>
      <c r="H27" s="97" t="s">
        <v>83</v>
      </c>
      <c r="I27" s="102"/>
      <c r="J27" s="102"/>
      <c r="K27" s="142"/>
      <c r="L27" s="142"/>
      <c r="M27" s="143">
        <f t="shared" si="0"/>
        <v>0</v>
      </c>
    </row>
    <row r="28" spans="1:13" ht="13.5" customHeight="1" x14ac:dyDescent="0.25">
      <c r="A28" s="97" t="s">
        <v>677</v>
      </c>
      <c r="B28" s="97" t="s">
        <v>678</v>
      </c>
      <c r="C28" s="98">
        <v>0</v>
      </c>
      <c r="D28" s="98">
        <v>22</v>
      </c>
      <c r="E28" s="98">
        <v>2</v>
      </c>
      <c r="F28" s="98"/>
      <c r="G28" s="98">
        <v>24</v>
      </c>
      <c r="H28" s="97" t="s">
        <v>83</v>
      </c>
      <c r="I28" s="102"/>
      <c r="J28" s="102"/>
      <c r="K28" s="142"/>
      <c r="L28" s="142"/>
      <c r="M28" s="143">
        <f t="shared" si="0"/>
        <v>0</v>
      </c>
    </row>
    <row r="29" spans="1:13" ht="13.5" customHeight="1" x14ac:dyDescent="0.25">
      <c r="A29" s="97" t="s">
        <v>262</v>
      </c>
      <c r="B29" s="97" t="s">
        <v>100</v>
      </c>
      <c r="C29" s="98">
        <v>16</v>
      </c>
      <c r="D29" s="98">
        <v>0</v>
      </c>
      <c r="E29" s="98">
        <v>0</v>
      </c>
      <c r="F29" s="98"/>
      <c r="G29" s="98">
        <v>16</v>
      </c>
      <c r="H29" s="97" t="s">
        <v>679</v>
      </c>
      <c r="I29" s="102"/>
      <c r="J29" s="102"/>
      <c r="K29" s="142"/>
      <c r="L29" s="142"/>
      <c r="M29" s="143">
        <f t="shared" si="0"/>
        <v>0</v>
      </c>
    </row>
    <row r="30" spans="1:13" ht="13.5" customHeight="1" x14ac:dyDescent="0.25">
      <c r="A30" s="97" t="s">
        <v>680</v>
      </c>
      <c r="B30" s="97" t="s">
        <v>681</v>
      </c>
      <c r="C30" s="98">
        <v>4</v>
      </c>
      <c r="D30" s="98">
        <v>0</v>
      </c>
      <c r="E30" s="98">
        <v>0</v>
      </c>
      <c r="F30" s="98"/>
      <c r="G30" s="98">
        <v>4</v>
      </c>
      <c r="H30" s="97" t="s">
        <v>83</v>
      </c>
      <c r="I30" s="102"/>
      <c r="J30" s="102"/>
      <c r="K30" s="142"/>
      <c r="L30" s="142"/>
      <c r="M30" s="143">
        <f t="shared" si="0"/>
        <v>0</v>
      </c>
    </row>
    <row r="31" spans="1:13" s="101" customFormat="1" ht="13.5" customHeight="1" x14ac:dyDescent="0.3">
      <c r="A31" s="99"/>
      <c r="B31" s="99"/>
      <c r="C31" s="100"/>
      <c r="D31" s="100"/>
      <c r="E31" s="100"/>
      <c r="F31" s="100"/>
      <c r="G31" s="103">
        <f>SUM(G2:G30)</f>
        <v>272</v>
      </c>
      <c r="H31" s="99"/>
      <c r="I31" s="99"/>
      <c r="J31" s="146"/>
      <c r="K31" s="144">
        <f>SUM(K2:K30)</f>
        <v>0</v>
      </c>
      <c r="L31" s="147"/>
      <c r="M31" s="144">
        <f>SUM(M2:M30)</f>
        <v>0</v>
      </c>
    </row>
    <row r="32" spans="1:13" ht="13.5" customHeight="1" x14ac:dyDescent="0.25">
      <c r="I32" s="99"/>
      <c r="J32" s="146"/>
      <c r="K32" s="145"/>
      <c r="L32" s="147"/>
      <c r="M32" s="145"/>
    </row>
    <row r="33" spans="9:13" ht="13.5" customHeight="1" x14ac:dyDescent="0.25">
      <c r="I33" s="99"/>
      <c r="J33" s="146"/>
      <c r="K33" s="144">
        <f>K31/G31</f>
        <v>0</v>
      </c>
      <c r="L33" s="147"/>
      <c r="M33" s="144">
        <f>M31/G31</f>
        <v>0</v>
      </c>
    </row>
    <row r="36" spans="9:13" ht="13.5" customHeight="1" x14ac:dyDescent="0.25">
      <c r="K36" s="66"/>
    </row>
  </sheetData>
  <pageMargins left="0.70866141732283472" right="0.70866141732283472" top="0.74803149606299213" bottom="0.74803149606299213" header="0.31496062992125984" footer="0.31496062992125984"/>
  <pageSetup paperSize="9" scale="69" fitToHeight="10" orientation="landscape" r:id="rId1"/>
  <headerFooter>
    <oddHeader>&amp;LAjuntament de Barcelona&amp;C&amp;A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7"/>
  <sheetViews>
    <sheetView workbookViewId="0">
      <selection activeCell="J144" sqref="J144"/>
    </sheetView>
  </sheetViews>
  <sheetFormatPr defaultColWidth="10.90625" defaultRowHeight="12.5" x14ac:dyDescent="0.25"/>
  <cols>
    <col min="1" max="1" width="42.81640625" style="99" bestFit="1" customWidth="1"/>
    <col min="2" max="2" width="36.54296875" style="99" bestFit="1" customWidth="1"/>
    <col min="3" max="3" width="11.453125" style="100" bestFit="1" customWidth="1"/>
    <col min="4" max="4" width="9.453125" style="100" bestFit="1" customWidth="1"/>
    <col min="5" max="5" width="12.26953125" style="100" bestFit="1" customWidth="1"/>
    <col min="6" max="6" width="12.54296875" style="100" bestFit="1" customWidth="1"/>
    <col min="7" max="7" width="9.1796875" style="100" bestFit="1" customWidth="1"/>
    <col min="8" max="9" width="13.453125" style="21" customWidth="1"/>
    <col min="10" max="10" width="15.453125" style="21" customWidth="1"/>
    <col min="11" max="18" width="14.1796875" style="21" customWidth="1"/>
  </cols>
  <sheetData>
    <row r="1" spans="1:18" ht="31.5" x14ac:dyDescent="0.25">
      <c r="A1" s="104" t="s">
        <v>689</v>
      </c>
      <c r="B1" s="104" t="s">
        <v>690</v>
      </c>
      <c r="C1" s="104" t="s">
        <v>691</v>
      </c>
      <c r="D1" s="104" t="s">
        <v>692</v>
      </c>
      <c r="E1" s="104" t="s">
        <v>693</v>
      </c>
      <c r="F1" s="104" t="s">
        <v>694</v>
      </c>
      <c r="G1" s="104" t="s">
        <v>628</v>
      </c>
      <c r="H1" s="87" t="s">
        <v>629</v>
      </c>
      <c r="I1" s="88" t="s">
        <v>630</v>
      </c>
      <c r="J1" s="88" t="s">
        <v>615</v>
      </c>
      <c r="K1" s="88" t="s">
        <v>617</v>
      </c>
      <c r="L1" s="88" t="s">
        <v>682</v>
      </c>
      <c r="M1" s="88" t="s">
        <v>617</v>
      </c>
      <c r="N1" s="88" t="s">
        <v>682</v>
      </c>
      <c r="O1" s="88" t="s">
        <v>617</v>
      </c>
      <c r="P1" s="88" t="s">
        <v>682</v>
      </c>
      <c r="Q1" s="88" t="s">
        <v>617</v>
      </c>
      <c r="R1" s="88" t="s">
        <v>682</v>
      </c>
    </row>
    <row r="2" spans="1:18" x14ac:dyDescent="0.25">
      <c r="A2" s="105" t="s">
        <v>695</v>
      </c>
      <c r="B2" s="97" t="s">
        <v>696</v>
      </c>
      <c r="C2" s="98">
        <v>9</v>
      </c>
      <c r="D2" s="98">
        <v>1</v>
      </c>
      <c r="E2" s="98"/>
      <c r="F2" s="98"/>
      <c r="G2" s="98">
        <v>10</v>
      </c>
      <c r="H2" s="102"/>
      <c r="I2" s="102"/>
      <c r="J2" s="148"/>
      <c r="K2" s="148"/>
      <c r="L2" s="149">
        <f>K2*C2</f>
        <v>0</v>
      </c>
      <c r="M2" s="148"/>
      <c r="N2" s="149">
        <f>M2*D2</f>
        <v>0</v>
      </c>
      <c r="O2" s="148"/>
      <c r="P2" s="149">
        <f>O2*E2</f>
        <v>0</v>
      </c>
      <c r="Q2" s="148"/>
      <c r="R2" s="149">
        <f>Q2*F2</f>
        <v>0</v>
      </c>
    </row>
    <row r="3" spans="1:18" x14ac:dyDescent="0.25">
      <c r="A3" s="97" t="s">
        <v>697</v>
      </c>
      <c r="B3" s="97" t="s">
        <v>698</v>
      </c>
      <c r="C3" s="98">
        <v>39</v>
      </c>
      <c r="D3" s="98">
        <v>1</v>
      </c>
      <c r="E3" s="98">
        <v>1</v>
      </c>
      <c r="F3" s="98"/>
      <c r="G3" s="98">
        <v>41</v>
      </c>
      <c r="H3" s="102"/>
      <c r="I3" s="102"/>
      <c r="J3" s="148"/>
      <c r="K3" s="149">
        <f>K2</f>
        <v>0</v>
      </c>
      <c r="L3" s="149">
        <f t="shared" ref="L3:L66" si="0">K3*C3</f>
        <v>0</v>
      </c>
      <c r="M3" s="149">
        <f>M2</f>
        <v>0</v>
      </c>
      <c r="N3" s="149">
        <f t="shared" ref="N3:N66" si="1">M3*D3</f>
        <v>0</v>
      </c>
      <c r="O3" s="149">
        <f>O2</f>
        <v>0</v>
      </c>
      <c r="P3" s="149">
        <f t="shared" ref="P3:P66" si="2">O3*E3</f>
        <v>0</v>
      </c>
      <c r="Q3" s="149">
        <f>Q2</f>
        <v>0</v>
      </c>
      <c r="R3" s="149">
        <f t="shared" ref="R3:R66" si="3">Q3*F3</f>
        <v>0</v>
      </c>
    </row>
    <row r="4" spans="1:18" x14ac:dyDescent="0.25">
      <c r="A4" s="97" t="s">
        <v>699</v>
      </c>
      <c r="B4" s="97" t="s">
        <v>330</v>
      </c>
      <c r="C4" s="98">
        <v>5</v>
      </c>
      <c r="D4" s="98">
        <v>1</v>
      </c>
      <c r="E4" s="98"/>
      <c r="F4" s="98"/>
      <c r="G4" s="98">
        <v>6</v>
      </c>
      <c r="H4" s="102"/>
      <c r="I4" s="102"/>
      <c r="J4" s="148"/>
      <c r="K4" s="149">
        <f t="shared" ref="K4:K67" si="4">K3</f>
        <v>0</v>
      </c>
      <c r="L4" s="149">
        <f t="shared" si="0"/>
        <v>0</v>
      </c>
      <c r="M4" s="149">
        <f t="shared" ref="M4:M67" si="5">M3</f>
        <v>0</v>
      </c>
      <c r="N4" s="149">
        <f t="shared" si="1"/>
        <v>0</v>
      </c>
      <c r="O4" s="149">
        <f t="shared" ref="O4:O67" si="6">O3</f>
        <v>0</v>
      </c>
      <c r="P4" s="149">
        <f t="shared" si="2"/>
        <v>0</v>
      </c>
      <c r="Q4" s="149">
        <f t="shared" ref="Q4:Q67" si="7">Q3</f>
        <v>0</v>
      </c>
      <c r="R4" s="149">
        <f t="shared" si="3"/>
        <v>0</v>
      </c>
    </row>
    <row r="5" spans="1:18" x14ac:dyDescent="0.25">
      <c r="A5" s="97" t="s">
        <v>700</v>
      </c>
      <c r="B5" s="97" t="s">
        <v>237</v>
      </c>
      <c r="C5" s="98"/>
      <c r="D5" s="98">
        <v>34</v>
      </c>
      <c r="E5" s="98"/>
      <c r="F5" s="98"/>
      <c r="G5" s="98">
        <v>34</v>
      </c>
      <c r="H5" s="102"/>
      <c r="I5" s="102"/>
      <c r="J5" s="148"/>
      <c r="K5" s="149">
        <f t="shared" si="4"/>
        <v>0</v>
      </c>
      <c r="L5" s="149">
        <f t="shared" si="0"/>
        <v>0</v>
      </c>
      <c r="M5" s="149">
        <f t="shared" si="5"/>
        <v>0</v>
      </c>
      <c r="N5" s="149">
        <f t="shared" si="1"/>
        <v>0</v>
      </c>
      <c r="O5" s="149">
        <f t="shared" si="6"/>
        <v>0</v>
      </c>
      <c r="P5" s="149">
        <f t="shared" si="2"/>
        <v>0</v>
      </c>
      <c r="Q5" s="149">
        <f t="shared" si="7"/>
        <v>0</v>
      </c>
      <c r="R5" s="149">
        <f t="shared" si="3"/>
        <v>0</v>
      </c>
    </row>
    <row r="6" spans="1:18" x14ac:dyDescent="0.25">
      <c r="A6" s="97" t="s">
        <v>701</v>
      </c>
      <c r="B6" s="97" t="s">
        <v>702</v>
      </c>
      <c r="C6" s="98"/>
      <c r="D6" s="98">
        <v>1</v>
      </c>
      <c r="E6" s="98"/>
      <c r="F6" s="98"/>
      <c r="G6" s="98">
        <v>1</v>
      </c>
      <c r="H6" s="102"/>
      <c r="I6" s="102"/>
      <c r="J6" s="148"/>
      <c r="K6" s="149">
        <f t="shared" si="4"/>
        <v>0</v>
      </c>
      <c r="L6" s="149">
        <f t="shared" si="0"/>
        <v>0</v>
      </c>
      <c r="M6" s="149">
        <f t="shared" si="5"/>
        <v>0</v>
      </c>
      <c r="N6" s="149">
        <f t="shared" si="1"/>
        <v>0</v>
      </c>
      <c r="O6" s="149">
        <f t="shared" si="6"/>
        <v>0</v>
      </c>
      <c r="P6" s="149">
        <f t="shared" si="2"/>
        <v>0</v>
      </c>
      <c r="Q6" s="149">
        <f t="shared" si="7"/>
        <v>0</v>
      </c>
      <c r="R6" s="149">
        <f t="shared" si="3"/>
        <v>0</v>
      </c>
    </row>
    <row r="7" spans="1:18" x14ac:dyDescent="0.25">
      <c r="A7" s="97" t="s">
        <v>703</v>
      </c>
      <c r="B7" s="97" t="s">
        <v>704</v>
      </c>
      <c r="C7" s="98">
        <v>1</v>
      </c>
      <c r="D7" s="98">
        <v>1</v>
      </c>
      <c r="E7" s="98"/>
      <c r="F7" s="98"/>
      <c r="G7" s="98">
        <v>2</v>
      </c>
      <c r="H7" s="102"/>
      <c r="I7" s="102"/>
      <c r="J7" s="148"/>
      <c r="K7" s="149">
        <f t="shared" si="4"/>
        <v>0</v>
      </c>
      <c r="L7" s="149">
        <f t="shared" si="0"/>
        <v>0</v>
      </c>
      <c r="M7" s="149">
        <f t="shared" si="5"/>
        <v>0</v>
      </c>
      <c r="N7" s="149">
        <f t="shared" si="1"/>
        <v>0</v>
      </c>
      <c r="O7" s="149">
        <f t="shared" si="6"/>
        <v>0</v>
      </c>
      <c r="P7" s="149">
        <f t="shared" si="2"/>
        <v>0</v>
      </c>
      <c r="Q7" s="149">
        <f t="shared" si="7"/>
        <v>0</v>
      </c>
      <c r="R7" s="149">
        <f t="shared" si="3"/>
        <v>0</v>
      </c>
    </row>
    <row r="8" spans="1:18" ht="15" x14ac:dyDescent="0.25">
      <c r="A8" s="97" t="s">
        <v>705</v>
      </c>
      <c r="B8" s="97" t="s">
        <v>706</v>
      </c>
      <c r="C8" s="98">
        <v>7</v>
      </c>
      <c r="D8" s="98"/>
      <c r="E8" s="98"/>
      <c r="F8" s="98"/>
      <c r="G8" s="98">
        <v>7</v>
      </c>
      <c r="H8" s="102"/>
      <c r="I8" s="102"/>
      <c r="J8" s="148"/>
      <c r="K8" s="149">
        <f t="shared" si="4"/>
        <v>0</v>
      </c>
      <c r="L8" s="149">
        <f t="shared" si="0"/>
        <v>0</v>
      </c>
      <c r="M8" s="149">
        <f t="shared" si="5"/>
        <v>0</v>
      </c>
      <c r="N8" s="149">
        <f t="shared" si="1"/>
        <v>0</v>
      </c>
      <c r="O8" s="149">
        <f t="shared" si="6"/>
        <v>0</v>
      </c>
      <c r="P8" s="149">
        <f t="shared" si="2"/>
        <v>0</v>
      </c>
      <c r="Q8" s="149">
        <f t="shared" si="7"/>
        <v>0</v>
      </c>
      <c r="R8" s="149">
        <f t="shared" si="3"/>
        <v>0</v>
      </c>
    </row>
    <row r="9" spans="1:18" x14ac:dyDescent="0.25">
      <c r="A9" s="97" t="s">
        <v>707</v>
      </c>
      <c r="B9" s="97" t="s">
        <v>708</v>
      </c>
      <c r="C9" s="98">
        <v>15</v>
      </c>
      <c r="D9" s="98">
        <v>1</v>
      </c>
      <c r="E9" s="98"/>
      <c r="F9" s="98"/>
      <c r="G9" s="98">
        <v>16</v>
      </c>
      <c r="H9" s="102"/>
      <c r="I9" s="102"/>
      <c r="J9" s="148"/>
      <c r="K9" s="149">
        <f t="shared" si="4"/>
        <v>0</v>
      </c>
      <c r="L9" s="149">
        <f t="shared" si="0"/>
        <v>0</v>
      </c>
      <c r="M9" s="149">
        <f t="shared" si="5"/>
        <v>0</v>
      </c>
      <c r="N9" s="149">
        <f t="shared" si="1"/>
        <v>0</v>
      </c>
      <c r="O9" s="149">
        <f t="shared" si="6"/>
        <v>0</v>
      </c>
      <c r="P9" s="149">
        <f t="shared" si="2"/>
        <v>0</v>
      </c>
      <c r="Q9" s="149">
        <f t="shared" si="7"/>
        <v>0</v>
      </c>
      <c r="R9" s="149">
        <f t="shared" si="3"/>
        <v>0</v>
      </c>
    </row>
    <row r="10" spans="1:18" x14ac:dyDescent="0.25">
      <c r="A10" s="97" t="s">
        <v>709</v>
      </c>
      <c r="B10" s="97" t="s">
        <v>347</v>
      </c>
      <c r="C10" s="98">
        <v>17</v>
      </c>
      <c r="D10" s="98">
        <v>1</v>
      </c>
      <c r="E10" s="98">
        <v>1</v>
      </c>
      <c r="F10" s="98"/>
      <c r="G10" s="98">
        <v>19</v>
      </c>
      <c r="H10" s="102"/>
      <c r="I10" s="102"/>
      <c r="J10" s="148"/>
      <c r="K10" s="149">
        <f t="shared" si="4"/>
        <v>0</v>
      </c>
      <c r="L10" s="149">
        <f t="shared" si="0"/>
        <v>0</v>
      </c>
      <c r="M10" s="149">
        <f t="shared" si="5"/>
        <v>0</v>
      </c>
      <c r="N10" s="149">
        <f t="shared" si="1"/>
        <v>0</v>
      </c>
      <c r="O10" s="149">
        <f t="shared" si="6"/>
        <v>0</v>
      </c>
      <c r="P10" s="149">
        <f t="shared" si="2"/>
        <v>0</v>
      </c>
      <c r="Q10" s="149">
        <f t="shared" si="7"/>
        <v>0</v>
      </c>
      <c r="R10" s="149">
        <f t="shared" si="3"/>
        <v>0</v>
      </c>
    </row>
    <row r="11" spans="1:18" x14ac:dyDescent="0.25">
      <c r="A11" s="97" t="s">
        <v>87</v>
      </c>
      <c r="B11" s="97" t="s">
        <v>710</v>
      </c>
      <c r="C11" s="98">
        <v>6</v>
      </c>
      <c r="D11" s="98">
        <v>1</v>
      </c>
      <c r="E11" s="98">
        <v>1</v>
      </c>
      <c r="F11" s="98"/>
      <c r="G11" s="98">
        <v>8</v>
      </c>
      <c r="H11" s="102"/>
      <c r="I11" s="102"/>
      <c r="J11" s="148"/>
      <c r="K11" s="149">
        <f t="shared" si="4"/>
        <v>0</v>
      </c>
      <c r="L11" s="149">
        <f t="shared" si="0"/>
        <v>0</v>
      </c>
      <c r="M11" s="149">
        <f t="shared" si="5"/>
        <v>0</v>
      </c>
      <c r="N11" s="149">
        <f t="shared" si="1"/>
        <v>0</v>
      </c>
      <c r="O11" s="149">
        <f t="shared" si="6"/>
        <v>0</v>
      </c>
      <c r="P11" s="149">
        <f t="shared" si="2"/>
        <v>0</v>
      </c>
      <c r="Q11" s="149">
        <f t="shared" si="7"/>
        <v>0</v>
      </c>
      <c r="R11" s="149">
        <f t="shared" si="3"/>
        <v>0</v>
      </c>
    </row>
    <row r="12" spans="1:18" x14ac:dyDescent="0.25">
      <c r="A12" s="97" t="s">
        <v>93</v>
      </c>
      <c r="B12" s="97" t="s">
        <v>711</v>
      </c>
      <c r="C12" s="98">
        <v>12</v>
      </c>
      <c r="D12" s="98">
        <v>1</v>
      </c>
      <c r="E12" s="98">
        <v>1</v>
      </c>
      <c r="F12" s="98"/>
      <c r="G12" s="98">
        <v>14</v>
      </c>
      <c r="H12" s="102"/>
      <c r="I12" s="102"/>
      <c r="J12" s="148"/>
      <c r="K12" s="149">
        <f t="shared" si="4"/>
        <v>0</v>
      </c>
      <c r="L12" s="149">
        <f t="shared" si="0"/>
        <v>0</v>
      </c>
      <c r="M12" s="149">
        <f t="shared" si="5"/>
        <v>0</v>
      </c>
      <c r="N12" s="149">
        <f t="shared" si="1"/>
        <v>0</v>
      </c>
      <c r="O12" s="149">
        <f t="shared" si="6"/>
        <v>0</v>
      </c>
      <c r="P12" s="149">
        <f t="shared" si="2"/>
        <v>0</v>
      </c>
      <c r="Q12" s="149">
        <f t="shared" si="7"/>
        <v>0</v>
      </c>
      <c r="R12" s="149">
        <f t="shared" si="3"/>
        <v>0</v>
      </c>
    </row>
    <row r="13" spans="1:18" x14ac:dyDescent="0.25">
      <c r="A13" s="97" t="s">
        <v>712</v>
      </c>
      <c r="B13" s="97" t="s">
        <v>713</v>
      </c>
      <c r="C13" s="98">
        <v>4</v>
      </c>
      <c r="D13" s="98">
        <v>1</v>
      </c>
      <c r="E13" s="98">
        <v>1</v>
      </c>
      <c r="F13" s="98"/>
      <c r="G13" s="98">
        <v>6</v>
      </c>
      <c r="H13" s="102"/>
      <c r="I13" s="102"/>
      <c r="J13" s="148"/>
      <c r="K13" s="149">
        <f t="shared" si="4"/>
        <v>0</v>
      </c>
      <c r="L13" s="149">
        <f t="shared" si="0"/>
        <v>0</v>
      </c>
      <c r="M13" s="149">
        <f t="shared" si="5"/>
        <v>0</v>
      </c>
      <c r="N13" s="149">
        <f t="shared" si="1"/>
        <v>0</v>
      </c>
      <c r="O13" s="149">
        <f t="shared" si="6"/>
        <v>0</v>
      </c>
      <c r="P13" s="149">
        <f t="shared" si="2"/>
        <v>0</v>
      </c>
      <c r="Q13" s="149">
        <f t="shared" si="7"/>
        <v>0</v>
      </c>
      <c r="R13" s="149">
        <f t="shared" si="3"/>
        <v>0</v>
      </c>
    </row>
    <row r="14" spans="1:18" x14ac:dyDescent="0.25">
      <c r="A14" s="97" t="s">
        <v>714</v>
      </c>
      <c r="B14" s="97" t="s">
        <v>715</v>
      </c>
      <c r="C14" s="98">
        <v>10</v>
      </c>
      <c r="D14" s="98">
        <v>1</v>
      </c>
      <c r="E14" s="98">
        <v>1</v>
      </c>
      <c r="F14" s="98"/>
      <c r="G14" s="98">
        <v>12</v>
      </c>
      <c r="H14" s="102"/>
      <c r="I14" s="102"/>
      <c r="J14" s="148"/>
      <c r="K14" s="149">
        <f t="shared" si="4"/>
        <v>0</v>
      </c>
      <c r="L14" s="149">
        <f t="shared" si="0"/>
        <v>0</v>
      </c>
      <c r="M14" s="149">
        <f t="shared" si="5"/>
        <v>0</v>
      </c>
      <c r="N14" s="149">
        <f t="shared" si="1"/>
        <v>0</v>
      </c>
      <c r="O14" s="149">
        <f t="shared" si="6"/>
        <v>0</v>
      </c>
      <c r="P14" s="149">
        <f t="shared" si="2"/>
        <v>0</v>
      </c>
      <c r="Q14" s="149">
        <f t="shared" si="7"/>
        <v>0</v>
      </c>
      <c r="R14" s="149">
        <f t="shared" si="3"/>
        <v>0</v>
      </c>
    </row>
    <row r="15" spans="1:18" x14ac:dyDescent="0.25">
      <c r="A15" s="97" t="s">
        <v>716</v>
      </c>
      <c r="B15" s="97" t="s">
        <v>717</v>
      </c>
      <c r="C15" s="98">
        <v>7</v>
      </c>
      <c r="D15" s="98">
        <v>1</v>
      </c>
      <c r="E15" s="98">
        <v>1</v>
      </c>
      <c r="F15" s="98"/>
      <c r="G15" s="98">
        <v>9</v>
      </c>
      <c r="H15" s="102"/>
      <c r="I15" s="102"/>
      <c r="J15" s="148"/>
      <c r="K15" s="149">
        <f t="shared" si="4"/>
        <v>0</v>
      </c>
      <c r="L15" s="149">
        <f t="shared" si="0"/>
        <v>0</v>
      </c>
      <c r="M15" s="149">
        <f t="shared" si="5"/>
        <v>0</v>
      </c>
      <c r="N15" s="149">
        <f t="shared" si="1"/>
        <v>0</v>
      </c>
      <c r="O15" s="149">
        <f t="shared" si="6"/>
        <v>0</v>
      </c>
      <c r="P15" s="149">
        <f t="shared" si="2"/>
        <v>0</v>
      </c>
      <c r="Q15" s="149">
        <f t="shared" si="7"/>
        <v>0</v>
      </c>
      <c r="R15" s="149">
        <f t="shared" si="3"/>
        <v>0</v>
      </c>
    </row>
    <row r="16" spans="1:18" x14ac:dyDescent="0.25">
      <c r="A16" s="97" t="s">
        <v>80</v>
      </c>
      <c r="B16" s="97" t="s">
        <v>718</v>
      </c>
      <c r="C16" s="98">
        <v>9</v>
      </c>
      <c r="D16" s="98">
        <v>1</v>
      </c>
      <c r="E16" s="98"/>
      <c r="F16" s="98"/>
      <c r="G16" s="98">
        <v>10</v>
      </c>
      <c r="H16" s="102"/>
      <c r="I16" s="102"/>
      <c r="J16" s="148"/>
      <c r="K16" s="149">
        <f t="shared" si="4"/>
        <v>0</v>
      </c>
      <c r="L16" s="149">
        <f t="shared" si="0"/>
        <v>0</v>
      </c>
      <c r="M16" s="149">
        <f t="shared" si="5"/>
        <v>0</v>
      </c>
      <c r="N16" s="149">
        <f t="shared" si="1"/>
        <v>0</v>
      </c>
      <c r="O16" s="149">
        <f t="shared" si="6"/>
        <v>0</v>
      </c>
      <c r="P16" s="149">
        <f t="shared" si="2"/>
        <v>0</v>
      </c>
      <c r="Q16" s="149">
        <f t="shared" si="7"/>
        <v>0</v>
      </c>
      <c r="R16" s="149">
        <f t="shared" si="3"/>
        <v>0</v>
      </c>
    </row>
    <row r="17" spans="1:18" x14ac:dyDescent="0.25">
      <c r="A17" s="97" t="s">
        <v>719</v>
      </c>
      <c r="B17" s="97" t="s">
        <v>720</v>
      </c>
      <c r="C17" s="98">
        <v>6</v>
      </c>
      <c r="D17" s="98">
        <v>1</v>
      </c>
      <c r="E17" s="98"/>
      <c r="F17" s="98"/>
      <c r="G17" s="98">
        <v>7</v>
      </c>
      <c r="H17" s="102"/>
      <c r="I17" s="102"/>
      <c r="J17" s="148"/>
      <c r="K17" s="149">
        <f t="shared" si="4"/>
        <v>0</v>
      </c>
      <c r="L17" s="149">
        <f t="shared" si="0"/>
        <v>0</v>
      </c>
      <c r="M17" s="149">
        <f t="shared" si="5"/>
        <v>0</v>
      </c>
      <c r="N17" s="149">
        <f t="shared" si="1"/>
        <v>0</v>
      </c>
      <c r="O17" s="149">
        <f t="shared" si="6"/>
        <v>0</v>
      </c>
      <c r="P17" s="149">
        <f t="shared" si="2"/>
        <v>0</v>
      </c>
      <c r="Q17" s="149">
        <f t="shared" si="7"/>
        <v>0</v>
      </c>
      <c r="R17" s="149">
        <f t="shared" si="3"/>
        <v>0</v>
      </c>
    </row>
    <row r="18" spans="1:18" x14ac:dyDescent="0.25">
      <c r="A18" s="97" t="s">
        <v>721</v>
      </c>
      <c r="B18" s="97" t="s">
        <v>722</v>
      </c>
      <c r="C18" s="98">
        <v>8</v>
      </c>
      <c r="D18" s="98">
        <v>1</v>
      </c>
      <c r="E18" s="98"/>
      <c r="F18" s="98"/>
      <c r="G18" s="98">
        <v>9</v>
      </c>
      <c r="H18" s="102"/>
      <c r="I18" s="102"/>
      <c r="J18" s="148"/>
      <c r="K18" s="149">
        <f t="shared" si="4"/>
        <v>0</v>
      </c>
      <c r="L18" s="149">
        <f t="shared" si="0"/>
        <v>0</v>
      </c>
      <c r="M18" s="149">
        <f t="shared" si="5"/>
        <v>0</v>
      </c>
      <c r="N18" s="149">
        <f t="shared" si="1"/>
        <v>0</v>
      </c>
      <c r="O18" s="149">
        <f t="shared" si="6"/>
        <v>0</v>
      </c>
      <c r="P18" s="149">
        <f t="shared" si="2"/>
        <v>0</v>
      </c>
      <c r="Q18" s="149">
        <f t="shared" si="7"/>
        <v>0</v>
      </c>
      <c r="R18" s="149">
        <f t="shared" si="3"/>
        <v>0</v>
      </c>
    </row>
    <row r="19" spans="1:18" x14ac:dyDescent="0.25">
      <c r="A19" s="97" t="s">
        <v>723</v>
      </c>
      <c r="B19" s="97" t="s">
        <v>724</v>
      </c>
      <c r="C19" s="98">
        <v>8</v>
      </c>
      <c r="D19" s="98">
        <v>1</v>
      </c>
      <c r="E19" s="98"/>
      <c r="F19" s="98"/>
      <c r="G19" s="98">
        <v>9</v>
      </c>
      <c r="H19" s="102"/>
      <c r="I19" s="102"/>
      <c r="J19" s="148"/>
      <c r="K19" s="149">
        <f t="shared" si="4"/>
        <v>0</v>
      </c>
      <c r="L19" s="149">
        <f t="shared" si="0"/>
        <v>0</v>
      </c>
      <c r="M19" s="149">
        <f t="shared" si="5"/>
        <v>0</v>
      </c>
      <c r="N19" s="149">
        <f t="shared" si="1"/>
        <v>0</v>
      </c>
      <c r="O19" s="149">
        <f t="shared" si="6"/>
        <v>0</v>
      </c>
      <c r="P19" s="149">
        <f t="shared" si="2"/>
        <v>0</v>
      </c>
      <c r="Q19" s="149">
        <f t="shared" si="7"/>
        <v>0</v>
      </c>
      <c r="R19" s="149">
        <f t="shared" si="3"/>
        <v>0</v>
      </c>
    </row>
    <row r="20" spans="1:18" x14ac:dyDescent="0.25">
      <c r="A20" s="97" t="s">
        <v>84</v>
      </c>
      <c r="B20" s="97" t="s">
        <v>725</v>
      </c>
      <c r="C20" s="98">
        <v>10</v>
      </c>
      <c r="D20" s="98">
        <v>2</v>
      </c>
      <c r="E20" s="98"/>
      <c r="F20" s="98"/>
      <c r="G20" s="98">
        <v>12</v>
      </c>
      <c r="H20" s="102"/>
      <c r="I20" s="102"/>
      <c r="J20" s="148"/>
      <c r="K20" s="149">
        <f t="shared" si="4"/>
        <v>0</v>
      </c>
      <c r="L20" s="149">
        <f t="shared" si="0"/>
        <v>0</v>
      </c>
      <c r="M20" s="149">
        <f t="shared" si="5"/>
        <v>0</v>
      </c>
      <c r="N20" s="149">
        <f t="shared" si="1"/>
        <v>0</v>
      </c>
      <c r="O20" s="149">
        <f t="shared" si="6"/>
        <v>0</v>
      </c>
      <c r="P20" s="149">
        <f t="shared" si="2"/>
        <v>0</v>
      </c>
      <c r="Q20" s="149">
        <f t="shared" si="7"/>
        <v>0</v>
      </c>
      <c r="R20" s="149">
        <f t="shared" si="3"/>
        <v>0</v>
      </c>
    </row>
    <row r="21" spans="1:18" x14ac:dyDescent="0.25">
      <c r="A21" s="97" t="s">
        <v>81</v>
      </c>
      <c r="B21" s="97" t="s">
        <v>726</v>
      </c>
      <c r="C21" s="98">
        <v>4</v>
      </c>
      <c r="D21" s="98">
        <v>1</v>
      </c>
      <c r="E21" s="98"/>
      <c r="F21" s="98"/>
      <c r="G21" s="98">
        <v>5</v>
      </c>
      <c r="H21" s="102"/>
      <c r="I21" s="102"/>
      <c r="J21" s="148"/>
      <c r="K21" s="149">
        <f t="shared" si="4"/>
        <v>0</v>
      </c>
      <c r="L21" s="149">
        <f t="shared" si="0"/>
        <v>0</v>
      </c>
      <c r="M21" s="149">
        <f t="shared" si="5"/>
        <v>0</v>
      </c>
      <c r="N21" s="149">
        <f t="shared" si="1"/>
        <v>0</v>
      </c>
      <c r="O21" s="149">
        <f t="shared" si="6"/>
        <v>0</v>
      </c>
      <c r="P21" s="149">
        <f t="shared" si="2"/>
        <v>0</v>
      </c>
      <c r="Q21" s="149">
        <f t="shared" si="7"/>
        <v>0</v>
      </c>
      <c r="R21" s="149">
        <f t="shared" si="3"/>
        <v>0</v>
      </c>
    </row>
    <row r="22" spans="1:18" x14ac:dyDescent="0.25">
      <c r="A22" s="97" t="s">
        <v>727</v>
      </c>
      <c r="B22" s="97" t="s">
        <v>728</v>
      </c>
      <c r="C22" s="98">
        <v>7</v>
      </c>
      <c r="D22" s="98">
        <v>1</v>
      </c>
      <c r="E22" s="98"/>
      <c r="F22" s="98"/>
      <c r="G22" s="98">
        <v>8</v>
      </c>
      <c r="H22" s="102"/>
      <c r="I22" s="102"/>
      <c r="J22" s="148"/>
      <c r="K22" s="149">
        <f t="shared" si="4"/>
        <v>0</v>
      </c>
      <c r="L22" s="149">
        <f t="shared" si="0"/>
        <v>0</v>
      </c>
      <c r="M22" s="149">
        <f t="shared" si="5"/>
        <v>0</v>
      </c>
      <c r="N22" s="149">
        <f t="shared" si="1"/>
        <v>0</v>
      </c>
      <c r="O22" s="149">
        <f t="shared" si="6"/>
        <v>0</v>
      </c>
      <c r="P22" s="149">
        <f t="shared" si="2"/>
        <v>0</v>
      </c>
      <c r="Q22" s="149">
        <f t="shared" si="7"/>
        <v>0</v>
      </c>
      <c r="R22" s="149">
        <f t="shared" si="3"/>
        <v>0</v>
      </c>
    </row>
    <row r="23" spans="1:18" x14ac:dyDescent="0.25">
      <c r="A23" s="97" t="s">
        <v>92</v>
      </c>
      <c r="B23" s="97" t="s">
        <v>729</v>
      </c>
      <c r="C23" s="98">
        <v>8</v>
      </c>
      <c r="D23" s="98">
        <v>1</v>
      </c>
      <c r="E23" s="98"/>
      <c r="F23" s="98"/>
      <c r="G23" s="98">
        <v>9</v>
      </c>
      <c r="H23" s="102"/>
      <c r="I23" s="102"/>
      <c r="J23" s="148"/>
      <c r="K23" s="149">
        <f t="shared" si="4"/>
        <v>0</v>
      </c>
      <c r="L23" s="149">
        <f t="shared" si="0"/>
        <v>0</v>
      </c>
      <c r="M23" s="149">
        <f t="shared" si="5"/>
        <v>0</v>
      </c>
      <c r="N23" s="149">
        <f t="shared" si="1"/>
        <v>0</v>
      </c>
      <c r="O23" s="149">
        <f t="shared" si="6"/>
        <v>0</v>
      </c>
      <c r="P23" s="149">
        <f t="shared" si="2"/>
        <v>0</v>
      </c>
      <c r="Q23" s="149">
        <f t="shared" si="7"/>
        <v>0</v>
      </c>
      <c r="R23" s="149">
        <f t="shared" si="3"/>
        <v>0</v>
      </c>
    </row>
    <row r="24" spans="1:18" x14ac:dyDescent="0.25">
      <c r="A24" s="97" t="s">
        <v>104</v>
      </c>
      <c r="B24" s="97" t="s">
        <v>730</v>
      </c>
      <c r="C24" s="98">
        <v>7</v>
      </c>
      <c r="D24" s="98">
        <v>1</v>
      </c>
      <c r="E24" s="98"/>
      <c r="F24" s="98"/>
      <c r="G24" s="98">
        <v>8</v>
      </c>
      <c r="H24" s="102"/>
      <c r="I24" s="102"/>
      <c r="J24" s="148"/>
      <c r="K24" s="149">
        <f t="shared" si="4"/>
        <v>0</v>
      </c>
      <c r="L24" s="149">
        <f t="shared" si="0"/>
        <v>0</v>
      </c>
      <c r="M24" s="149">
        <f t="shared" si="5"/>
        <v>0</v>
      </c>
      <c r="N24" s="149">
        <f t="shared" si="1"/>
        <v>0</v>
      </c>
      <c r="O24" s="149">
        <f t="shared" si="6"/>
        <v>0</v>
      </c>
      <c r="P24" s="149">
        <f t="shared" si="2"/>
        <v>0</v>
      </c>
      <c r="Q24" s="149">
        <f t="shared" si="7"/>
        <v>0</v>
      </c>
      <c r="R24" s="149">
        <f t="shared" si="3"/>
        <v>0</v>
      </c>
    </row>
    <row r="25" spans="1:18" x14ac:dyDescent="0.25">
      <c r="A25" s="97" t="s">
        <v>731</v>
      </c>
      <c r="B25" s="97" t="s">
        <v>732</v>
      </c>
      <c r="C25" s="98">
        <v>8</v>
      </c>
      <c r="D25" s="98">
        <v>1</v>
      </c>
      <c r="E25" s="98"/>
      <c r="F25" s="98"/>
      <c r="G25" s="98">
        <v>9</v>
      </c>
      <c r="H25" s="102"/>
      <c r="I25" s="102"/>
      <c r="J25" s="148"/>
      <c r="K25" s="149">
        <f t="shared" si="4"/>
        <v>0</v>
      </c>
      <c r="L25" s="149">
        <f t="shared" si="0"/>
        <v>0</v>
      </c>
      <c r="M25" s="149">
        <f t="shared" si="5"/>
        <v>0</v>
      </c>
      <c r="N25" s="149">
        <f t="shared" si="1"/>
        <v>0</v>
      </c>
      <c r="O25" s="149">
        <f t="shared" si="6"/>
        <v>0</v>
      </c>
      <c r="P25" s="149">
        <f t="shared" si="2"/>
        <v>0</v>
      </c>
      <c r="Q25" s="149">
        <f t="shared" si="7"/>
        <v>0</v>
      </c>
      <c r="R25" s="149">
        <f t="shared" si="3"/>
        <v>0</v>
      </c>
    </row>
    <row r="26" spans="1:18" x14ac:dyDescent="0.25">
      <c r="A26" s="97" t="s">
        <v>733</v>
      </c>
      <c r="B26" s="97" t="s">
        <v>734</v>
      </c>
      <c r="C26" s="98">
        <v>1</v>
      </c>
      <c r="D26" s="98"/>
      <c r="E26" s="98"/>
      <c r="F26" s="98"/>
      <c r="G26" s="98">
        <v>1</v>
      </c>
      <c r="H26" s="102"/>
      <c r="I26" s="102"/>
      <c r="J26" s="148"/>
      <c r="K26" s="149">
        <f t="shared" si="4"/>
        <v>0</v>
      </c>
      <c r="L26" s="149">
        <f t="shared" si="0"/>
        <v>0</v>
      </c>
      <c r="M26" s="149">
        <f t="shared" si="5"/>
        <v>0</v>
      </c>
      <c r="N26" s="149">
        <f t="shared" si="1"/>
        <v>0</v>
      </c>
      <c r="O26" s="149">
        <f t="shared" si="6"/>
        <v>0</v>
      </c>
      <c r="P26" s="149">
        <f t="shared" si="2"/>
        <v>0</v>
      </c>
      <c r="Q26" s="149">
        <f t="shared" si="7"/>
        <v>0</v>
      </c>
      <c r="R26" s="149">
        <f t="shared" si="3"/>
        <v>0</v>
      </c>
    </row>
    <row r="27" spans="1:18" x14ac:dyDescent="0.25">
      <c r="A27" s="97" t="s">
        <v>735</v>
      </c>
      <c r="B27" s="97" t="s">
        <v>736</v>
      </c>
      <c r="C27" s="98">
        <v>10</v>
      </c>
      <c r="D27" s="98">
        <v>1</v>
      </c>
      <c r="E27" s="98"/>
      <c r="F27" s="98"/>
      <c r="G27" s="98">
        <v>11</v>
      </c>
      <c r="H27" s="102"/>
      <c r="I27" s="102"/>
      <c r="J27" s="148"/>
      <c r="K27" s="149">
        <f t="shared" si="4"/>
        <v>0</v>
      </c>
      <c r="L27" s="149">
        <f t="shared" si="0"/>
        <v>0</v>
      </c>
      <c r="M27" s="149">
        <f t="shared" si="5"/>
        <v>0</v>
      </c>
      <c r="N27" s="149">
        <f t="shared" si="1"/>
        <v>0</v>
      </c>
      <c r="O27" s="149">
        <f t="shared" si="6"/>
        <v>0</v>
      </c>
      <c r="P27" s="149">
        <f t="shared" si="2"/>
        <v>0</v>
      </c>
      <c r="Q27" s="149">
        <f t="shared" si="7"/>
        <v>0</v>
      </c>
      <c r="R27" s="149">
        <f t="shared" si="3"/>
        <v>0</v>
      </c>
    </row>
    <row r="28" spans="1:18" x14ac:dyDescent="0.25">
      <c r="A28" s="97" t="s">
        <v>737</v>
      </c>
      <c r="B28" s="97" t="s">
        <v>702</v>
      </c>
      <c r="C28" s="98">
        <v>2</v>
      </c>
      <c r="D28" s="98">
        <v>1</v>
      </c>
      <c r="E28" s="98"/>
      <c r="F28" s="98"/>
      <c r="G28" s="98">
        <v>3</v>
      </c>
      <c r="H28" s="102"/>
      <c r="I28" s="102"/>
      <c r="J28" s="148"/>
      <c r="K28" s="149">
        <f t="shared" si="4"/>
        <v>0</v>
      </c>
      <c r="L28" s="149">
        <f t="shared" si="0"/>
        <v>0</v>
      </c>
      <c r="M28" s="149">
        <f t="shared" si="5"/>
        <v>0</v>
      </c>
      <c r="N28" s="149">
        <f t="shared" si="1"/>
        <v>0</v>
      </c>
      <c r="O28" s="149">
        <f t="shared" si="6"/>
        <v>0</v>
      </c>
      <c r="P28" s="149">
        <f t="shared" si="2"/>
        <v>0</v>
      </c>
      <c r="Q28" s="149">
        <f t="shared" si="7"/>
        <v>0</v>
      </c>
      <c r="R28" s="149">
        <f t="shared" si="3"/>
        <v>0</v>
      </c>
    </row>
    <row r="29" spans="1:18" x14ac:dyDescent="0.25">
      <c r="A29" s="97" t="s">
        <v>738</v>
      </c>
      <c r="B29" s="97" t="s">
        <v>739</v>
      </c>
      <c r="C29" s="98">
        <v>5</v>
      </c>
      <c r="D29" s="98">
        <v>1</v>
      </c>
      <c r="E29" s="98"/>
      <c r="F29" s="98"/>
      <c r="G29" s="98">
        <v>6</v>
      </c>
      <c r="H29" s="102"/>
      <c r="I29" s="102"/>
      <c r="J29" s="148"/>
      <c r="K29" s="149">
        <f t="shared" si="4"/>
        <v>0</v>
      </c>
      <c r="L29" s="149">
        <f t="shared" si="0"/>
        <v>0</v>
      </c>
      <c r="M29" s="149">
        <f t="shared" si="5"/>
        <v>0</v>
      </c>
      <c r="N29" s="149">
        <f t="shared" si="1"/>
        <v>0</v>
      </c>
      <c r="O29" s="149">
        <f t="shared" si="6"/>
        <v>0</v>
      </c>
      <c r="P29" s="149">
        <f t="shared" si="2"/>
        <v>0</v>
      </c>
      <c r="Q29" s="149">
        <f t="shared" si="7"/>
        <v>0</v>
      </c>
      <c r="R29" s="149">
        <f t="shared" si="3"/>
        <v>0</v>
      </c>
    </row>
    <row r="30" spans="1:18" x14ac:dyDescent="0.25">
      <c r="A30" s="97" t="s">
        <v>740</v>
      </c>
      <c r="B30" s="97" t="s">
        <v>741</v>
      </c>
      <c r="C30" s="98">
        <v>11</v>
      </c>
      <c r="D30" s="98">
        <v>3</v>
      </c>
      <c r="E30" s="98"/>
      <c r="F30" s="98"/>
      <c r="G30" s="98">
        <v>14</v>
      </c>
      <c r="H30" s="102"/>
      <c r="I30" s="102"/>
      <c r="J30" s="148"/>
      <c r="K30" s="149">
        <f t="shared" si="4"/>
        <v>0</v>
      </c>
      <c r="L30" s="149">
        <f t="shared" si="0"/>
        <v>0</v>
      </c>
      <c r="M30" s="149">
        <f t="shared" si="5"/>
        <v>0</v>
      </c>
      <c r="N30" s="149">
        <f t="shared" si="1"/>
        <v>0</v>
      </c>
      <c r="O30" s="149">
        <f t="shared" si="6"/>
        <v>0</v>
      </c>
      <c r="P30" s="149">
        <f t="shared" si="2"/>
        <v>0</v>
      </c>
      <c r="Q30" s="149">
        <f t="shared" si="7"/>
        <v>0</v>
      </c>
      <c r="R30" s="149">
        <f t="shared" si="3"/>
        <v>0</v>
      </c>
    </row>
    <row r="31" spans="1:18" x14ac:dyDescent="0.25">
      <c r="A31" s="97" t="s">
        <v>742</v>
      </c>
      <c r="B31" s="97" t="s">
        <v>743</v>
      </c>
      <c r="C31" s="98">
        <v>2</v>
      </c>
      <c r="D31" s="98"/>
      <c r="E31" s="98"/>
      <c r="F31" s="98"/>
      <c r="G31" s="98">
        <v>2</v>
      </c>
      <c r="H31" s="102"/>
      <c r="I31" s="102"/>
      <c r="J31" s="148"/>
      <c r="K31" s="149">
        <f t="shared" si="4"/>
        <v>0</v>
      </c>
      <c r="L31" s="149">
        <f t="shared" si="0"/>
        <v>0</v>
      </c>
      <c r="M31" s="149">
        <f t="shared" si="5"/>
        <v>0</v>
      </c>
      <c r="N31" s="149">
        <f t="shared" si="1"/>
        <v>0</v>
      </c>
      <c r="O31" s="149">
        <f t="shared" si="6"/>
        <v>0</v>
      </c>
      <c r="P31" s="149">
        <f t="shared" si="2"/>
        <v>0</v>
      </c>
      <c r="Q31" s="149">
        <f t="shared" si="7"/>
        <v>0</v>
      </c>
      <c r="R31" s="149">
        <f t="shared" si="3"/>
        <v>0</v>
      </c>
    </row>
    <row r="32" spans="1:18" x14ac:dyDescent="0.25">
      <c r="A32" s="97" t="s">
        <v>744</v>
      </c>
      <c r="B32" s="97" t="s">
        <v>745</v>
      </c>
      <c r="C32" s="98">
        <v>1</v>
      </c>
      <c r="D32" s="98"/>
      <c r="E32" s="98"/>
      <c r="F32" s="98"/>
      <c r="G32" s="98">
        <v>1</v>
      </c>
      <c r="H32" s="102"/>
      <c r="I32" s="102"/>
      <c r="J32" s="148"/>
      <c r="K32" s="149">
        <f t="shared" si="4"/>
        <v>0</v>
      </c>
      <c r="L32" s="149">
        <f t="shared" si="0"/>
        <v>0</v>
      </c>
      <c r="M32" s="149">
        <f t="shared" si="5"/>
        <v>0</v>
      </c>
      <c r="N32" s="149">
        <f t="shared" si="1"/>
        <v>0</v>
      </c>
      <c r="O32" s="149">
        <f t="shared" si="6"/>
        <v>0</v>
      </c>
      <c r="P32" s="149">
        <f t="shared" si="2"/>
        <v>0</v>
      </c>
      <c r="Q32" s="149">
        <f t="shared" si="7"/>
        <v>0</v>
      </c>
      <c r="R32" s="149">
        <f t="shared" si="3"/>
        <v>0</v>
      </c>
    </row>
    <row r="33" spans="1:18" x14ac:dyDescent="0.25">
      <c r="A33" s="97" t="s">
        <v>746</v>
      </c>
      <c r="B33" s="97" t="s">
        <v>747</v>
      </c>
      <c r="C33" s="98"/>
      <c r="D33" s="98">
        <v>1</v>
      </c>
      <c r="E33" s="98"/>
      <c r="F33" s="98"/>
      <c r="G33" s="98">
        <v>1</v>
      </c>
      <c r="H33" s="102"/>
      <c r="I33" s="102"/>
      <c r="J33" s="148"/>
      <c r="K33" s="149">
        <f t="shared" si="4"/>
        <v>0</v>
      </c>
      <c r="L33" s="149">
        <f t="shared" si="0"/>
        <v>0</v>
      </c>
      <c r="M33" s="149">
        <f t="shared" si="5"/>
        <v>0</v>
      </c>
      <c r="N33" s="149">
        <f t="shared" si="1"/>
        <v>0</v>
      </c>
      <c r="O33" s="149">
        <f t="shared" si="6"/>
        <v>0</v>
      </c>
      <c r="P33" s="149">
        <f t="shared" si="2"/>
        <v>0</v>
      </c>
      <c r="Q33" s="149">
        <f t="shared" si="7"/>
        <v>0</v>
      </c>
      <c r="R33" s="149">
        <f t="shared" si="3"/>
        <v>0</v>
      </c>
    </row>
    <row r="34" spans="1:18" x14ac:dyDescent="0.25">
      <c r="A34" s="97" t="s">
        <v>99</v>
      </c>
      <c r="B34" s="97" t="s">
        <v>748</v>
      </c>
      <c r="C34" s="98">
        <v>4</v>
      </c>
      <c r="D34" s="98">
        <v>3</v>
      </c>
      <c r="E34" s="98"/>
      <c r="F34" s="98"/>
      <c r="G34" s="98">
        <v>7</v>
      </c>
      <c r="H34" s="102"/>
      <c r="I34" s="102"/>
      <c r="J34" s="148"/>
      <c r="K34" s="149">
        <f t="shared" si="4"/>
        <v>0</v>
      </c>
      <c r="L34" s="149">
        <f t="shared" si="0"/>
        <v>0</v>
      </c>
      <c r="M34" s="149">
        <f t="shared" si="5"/>
        <v>0</v>
      </c>
      <c r="N34" s="149">
        <f t="shared" si="1"/>
        <v>0</v>
      </c>
      <c r="O34" s="149">
        <f t="shared" si="6"/>
        <v>0</v>
      </c>
      <c r="P34" s="149">
        <f t="shared" si="2"/>
        <v>0</v>
      </c>
      <c r="Q34" s="149">
        <f t="shared" si="7"/>
        <v>0</v>
      </c>
      <c r="R34" s="149">
        <f t="shared" si="3"/>
        <v>0</v>
      </c>
    </row>
    <row r="35" spans="1:18" x14ac:dyDescent="0.25">
      <c r="A35" s="97" t="s">
        <v>85</v>
      </c>
      <c r="B35" s="97" t="s">
        <v>749</v>
      </c>
      <c r="C35" s="98">
        <v>5</v>
      </c>
      <c r="D35" s="98">
        <v>1</v>
      </c>
      <c r="E35" s="98"/>
      <c r="F35" s="98"/>
      <c r="G35" s="98">
        <v>6</v>
      </c>
      <c r="H35" s="102"/>
      <c r="I35" s="102"/>
      <c r="J35" s="148"/>
      <c r="K35" s="149">
        <f t="shared" si="4"/>
        <v>0</v>
      </c>
      <c r="L35" s="149">
        <f t="shared" si="0"/>
        <v>0</v>
      </c>
      <c r="M35" s="149">
        <f t="shared" si="5"/>
        <v>0</v>
      </c>
      <c r="N35" s="149">
        <f t="shared" si="1"/>
        <v>0</v>
      </c>
      <c r="O35" s="149">
        <f t="shared" si="6"/>
        <v>0</v>
      </c>
      <c r="P35" s="149">
        <f t="shared" si="2"/>
        <v>0</v>
      </c>
      <c r="Q35" s="149">
        <f t="shared" si="7"/>
        <v>0</v>
      </c>
      <c r="R35" s="149">
        <f t="shared" si="3"/>
        <v>0</v>
      </c>
    </row>
    <row r="36" spans="1:18" x14ac:dyDescent="0.25">
      <c r="A36" s="97" t="s">
        <v>750</v>
      </c>
      <c r="B36" s="97" t="s">
        <v>751</v>
      </c>
      <c r="C36" s="98">
        <v>4</v>
      </c>
      <c r="D36" s="98">
        <v>1</v>
      </c>
      <c r="E36" s="98"/>
      <c r="F36" s="98"/>
      <c r="G36" s="98">
        <v>5</v>
      </c>
      <c r="H36" s="102"/>
      <c r="I36" s="102"/>
      <c r="J36" s="148"/>
      <c r="K36" s="149">
        <f t="shared" si="4"/>
        <v>0</v>
      </c>
      <c r="L36" s="149">
        <f t="shared" si="0"/>
        <v>0</v>
      </c>
      <c r="M36" s="149">
        <f t="shared" si="5"/>
        <v>0</v>
      </c>
      <c r="N36" s="149">
        <f t="shared" si="1"/>
        <v>0</v>
      </c>
      <c r="O36" s="149">
        <f t="shared" si="6"/>
        <v>0</v>
      </c>
      <c r="P36" s="149">
        <f t="shared" si="2"/>
        <v>0</v>
      </c>
      <c r="Q36" s="149">
        <f t="shared" si="7"/>
        <v>0</v>
      </c>
      <c r="R36" s="149">
        <f t="shared" si="3"/>
        <v>0</v>
      </c>
    </row>
    <row r="37" spans="1:18" x14ac:dyDescent="0.25">
      <c r="A37" s="97" t="s">
        <v>752</v>
      </c>
      <c r="B37" s="97" t="s">
        <v>675</v>
      </c>
      <c r="C37" s="98"/>
      <c r="D37" s="98">
        <v>1</v>
      </c>
      <c r="E37" s="98"/>
      <c r="F37" s="98"/>
      <c r="G37" s="98">
        <v>1</v>
      </c>
      <c r="H37" s="102"/>
      <c r="I37" s="102"/>
      <c r="J37" s="148"/>
      <c r="K37" s="149">
        <f t="shared" si="4"/>
        <v>0</v>
      </c>
      <c r="L37" s="149">
        <f t="shared" si="0"/>
        <v>0</v>
      </c>
      <c r="M37" s="149">
        <f t="shared" si="5"/>
        <v>0</v>
      </c>
      <c r="N37" s="149">
        <f t="shared" si="1"/>
        <v>0</v>
      </c>
      <c r="O37" s="149">
        <f t="shared" si="6"/>
        <v>0</v>
      </c>
      <c r="P37" s="149">
        <f t="shared" si="2"/>
        <v>0</v>
      </c>
      <c r="Q37" s="149">
        <f t="shared" si="7"/>
        <v>0</v>
      </c>
      <c r="R37" s="149">
        <f t="shared" si="3"/>
        <v>0</v>
      </c>
    </row>
    <row r="38" spans="1:18" x14ac:dyDescent="0.25">
      <c r="A38" s="97" t="s">
        <v>753</v>
      </c>
      <c r="B38" s="97" t="s">
        <v>754</v>
      </c>
      <c r="C38" s="98">
        <v>1</v>
      </c>
      <c r="D38" s="98">
        <v>1</v>
      </c>
      <c r="E38" s="98"/>
      <c r="F38" s="98"/>
      <c r="G38" s="98">
        <v>2</v>
      </c>
      <c r="H38" s="102"/>
      <c r="I38" s="102"/>
      <c r="J38" s="148"/>
      <c r="K38" s="149">
        <f t="shared" si="4"/>
        <v>0</v>
      </c>
      <c r="L38" s="149">
        <f t="shared" si="0"/>
        <v>0</v>
      </c>
      <c r="M38" s="149">
        <f t="shared" si="5"/>
        <v>0</v>
      </c>
      <c r="N38" s="149">
        <f t="shared" si="1"/>
        <v>0</v>
      </c>
      <c r="O38" s="149">
        <f t="shared" si="6"/>
        <v>0</v>
      </c>
      <c r="P38" s="149">
        <f t="shared" si="2"/>
        <v>0</v>
      </c>
      <c r="Q38" s="149">
        <f t="shared" si="7"/>
        <v>0</v>
      </c>
      <c r="R38" s="149">
        <f t="shared" si="3"/>
        <v>0</v>
      </c>
    </row>
    <row r="39" spans="1:18" x14ac:dyDescent="0.25">
      <c r="A39" s="97" t="s">
        <v>755</v>
      </c>
      <c r="B39" s="97" t="s">
        <v>756</v>
      </c>
      <c r="C39" s="98"/>
      <c r="D39" s="98">
        <v>1</v>
      </c>
      <c r="E39" s="98"/>
      <c r="F39" s="98"/>
      <c r="G39" s="98">
        <v>1</v>
      </c>
      <c r="H39" s="102"/>
      <c r="I39" s="102"/>
      <c r="J39" s="148"/>
      <c r="K39" s="149">
        <f t="shared" si="4"/>
        <v>0</v>
      </c>
      <c r="L39" s="149">
        <f t="shared" si="0"/>
        <v>0</v>
      </c>
      <c r="M39" s="149">
        <f t="shared" si="5"/>
        <v>0</v>
      </c>
      <c r="N39" s="149">
        <f t="shared" si="1"/>
        <v>0</v>
      </c>
      <c r="O39" s="149">
        <f t="shared" si="6"/>
        <v>0</v>
      </c>
      <c r="P39" s="149">
        <f t="shared" si="2"/>
        <v>0</v>
      </c>
      <c r="Q39" s="149">
        <f t="shared" si="7"/>
        <v>0</v>
      </c>
      <c r="R39" s="149">
        <f t="shared" si="3"/>
        <v>0</v>
      </c>
    </row>
    <row r="40" spans="1:18" x14ac:dyDescent="0.25">
      <c r="A40" s="97" t="s">
        <v>757</v>
      </c>
      <c r="B40" s="97" t="s">
        <v>758</v>
      </c>
      <c r="C40" s="98">
        <v>3</v>
      </c>
      <c r="D40" s="98">
        <v>1</v>
      </c>
      <c r="E40" s="98"/>
      <c r="F40" s="98"/>
      <c r="G40" s="98">
        <v>4</v>
      </c>
      <c r="H40" s="102"/>
      <c r="I40" s="102"/>
      <c r="J40" s="148"/>
      <c r="K40" s="149">
        <f t="shared" si="4"/>
        <v>0</v>
      </c>
      <c r="L40" s="149">
        <f t="shared" si="0"/>
        <v>0</v>
      </c>
      <c r="M40" s="149">
        <f t="shared" si="5"/>
        <v>0</v>
      </c>
      <c r="N40" s="149">
        <f t="shared" si="1"/>
        <v>0</v>
      </c>
      <c r="O40" s="149">
        <f t="shared" si="6"/>
        <v>0</v>
      </c>
      <c r="P40" s="149">
        <f t="shared" si="2"/>
        <v>0</v>
      </c>
      <c r="Q40" s="149">
        <f t="shared" si="7"/>
        <v>0</v>
      </c>
      <c r="R40" s="149">
        <f t="shared" si="3"/>
        <v>0</v>
      </c>
    </row>
    <row r="41" spans="1:18" x14ac:dyDescent="0.25">
      <c r="A41" s="97" t="s">
        <v>82</v>
      </c>
      <c r="B41" s="97" t="s">
        <v>759</v>
      </c>
      <c r="C41" s="98">
        <v>15</v>
      </c>
      <c r="D41" s="98"/>
      <c r="E41" s="98"/>
      <c r="F41" s="98"/>
      <c r="G41" s="98">
        <v>15</v>
      </c>
      <c r="H41" s="102"/>
      <c r="I41" s="102"/>
      <c r="J41" s="148"/>
      <c r="K41" s="149">
        <f t="shared" si="4"/>
        <v>0</v>
      </c>
      <c r="L41" s="149">
        <f t="shared" si="0"/>
        <v>0</v>
      </c>
      <c r="M41" s="149">
        <f t="shared" si="5"/>
        <v>0</v>
      </c>
      <c r="N41" s="149">
        <f t="shared" si="1"/>
        <v>0</v>
      </c>
      <c r="O41" s="149">
        <f t="shared" si="6"/>
        <v>0</v>
      </c>
      <c r="P41" s="149">
        <f t="shared" si="2"/>
        <v>0</v>
      </c>
      <c r="Q41" s="149">
        <f t="shared" si="7"/>
        <v>0</v>
      </c>
      <c r="R41" s="149">
        <f t="shared" si="3"/>
        <v>0</v>
      </c>
    </row>
    <row r="42" spans="1:18" x14ac:dyDescent="0.25">
      <c r="A42" s="97" t="s">
        <v>760</v>
      </c>
      <c r="B42" s="97" t="s">
        <v>761</v>
      </c>
      <c r="C42" s="98">
        <v>8</v>
      </c>
      <c r="D42" s="98">
        <v>1</v>
      </c>
      <c r="E42" s="98">
        <v>1</v>
      </c>
      <c r="F42" s="98"/>
      <c r="G42" s="98">
        <v>10</v>
      </c>
      <c r="H42" s="102"/>
      <c r="I42" s="102"/>
      <c r="J42" s="148"/>
      <c r="K42" s="149">
        <f t="shared" si="4"/>
        <v>0</v>
      </c>
      <c r="L42" s="149">
        <f t="shared" si="0"/>
        <v>0</v>
      </c>
      <c r="M42" s="149">
        <f t="shared" si="5"/>
        <v>0</v>
      </c>
      <c r="N42" s="149">
        <f t="shared" si="1"/>
        <v>0</v>
      </c>
      <c r="O42" s="149">
        <f t="shared" si="6"/>
        <v>0</v>
      </c>
      <c r="P42" s="149">
        <f t="shared" si="2"/>
        <v>0</v>
      </c>
      <c r="Q42" s="149">
        <f t="shared" si="7"/>
        <v>0</v>
      </c>
      <c r="R42" s="149">
        <f t="shared" si="3"/>
        <v>0</v>
      </c>
    </row>
    <row r="43" spans="1:18" x14ac:dyDescent="0.25">
      <c r="A43" s="97" t="s">
        <v>96</v>
      </c>
      <c r="B43" s="97" t="s">
        <v>762</v>
      </c>
      <c r="C43" s="98">
        <v>16</v>
      </c>
      <c r="D43" s="98">
        <v>1</v>
      </c>
      <c r="E43" s="98">
        <v>1</v>
      </c>
      <c r="F43" s="98"/>
      <c r="G43" s="98">
        <v>18</v>
      </c>
      <c r="H43" s="102"/>
      <c r="I43" s="102"/>
      <c r="J43" s="148"/>
      <c r="K43" s="149">
        <f t="shared" si="4"/>
        <v>0</v>
      </c>
      <c r="L43" s="149">
        <f t="shared" si="0"/>
        <v>0</v>
      </c>
      <c r="M43" s="149">
        <f t="shared" si="5"/>
        <v>0</v>
      </c>
      <c r="N43" s="149">
        <f t="shared" si="1"/>
        <v>0</v>
      </c>
      <c r="O43" s="149">
        <f t="shared" si="6"/>
        <v>0</v>
      </c>
      <c r="P43" s="149">
        <f t="shared" si="2"/>
        <v>0</v>
      </c>
      <c r="Q43" s="149">
        <f t="shared" si="7"/>
        <v>0</v>
      </c>
      <c r="R43" s="149">
        <f t="shared" si="3"/>
        <v>0</v>
      </c>
    </row>
    <row r="44" spans="1:18" x14ac:dyDescent="0.25">
      <c r="A44" s="97" t="s">
        <v>763</v>
      </c>
      <c r="B44" s="97" t="s">
        <v>764</v>
      </c>
      <c r="C44" s="98">
        <v>8</v>
      </c>
      <c r="D44" s="98">
        <v>2</v>
      </c>
      <c r="E44" s="98"/>
      <c r="F44" s="98"/>
      <c r="G44" s="98">
        <v>10</v>
      </c>
      <c r="H44" s="102"/>
      <c r="I44" s="102"/>
      <c r="J44" s="148"/>
      <c r="K44" s="149">
        <f t="shared" si="4"/>
        <v>0</v>
      </c>
      <c r="L44" s="149">
        <f t="shared" si="0"/>
        <v>0</v>
      </c>
      <c r="M44" s="149">
        <f t="shared" si="5"/>
        <v>0</v>
      </c>
      <c r="N44" s="149">
        <f t="shared" si="1"/>
        <v>0</v>
      </c>
      <c r="O44" s="149">
        <f t="shared" si="6"/>
        <v>0</v>
      </c>
      <c r="P44" s="149">
        <f t="shared" si="2"/>
        <v>0</v>
      </c>
      <c r="Q44" s="149">
        <f t="shared" si="7"/>
        <v>0</v>
      </c>
      <c r="R44" s="149">
        <f t="shared" si="3"/>
        <v>0</v>
      </c>
    </row>
    <row r="45" spans="1:18" x14ac:dyDescent="0.25">
      <c r="A45" s="97" t="s">
        <v>91</v>
      </c>
      <c r="B45" s="97" t="s">
        <v>765</v>
      </c>
      <c r="C45" s="98">
        <v>29</v>
      </c>
      <c r="D45" s="98"/>
      <c r="E45" s="98"/>
      <c r="F45" s="98"/>
      <c r="G45" s="98">
        <v>29</v>
      </c>
      <c r="H45" s="102"/>
      <c r="I45" s="102"/>
      <c r="J45" s="148"/>
      <c r="K45" s="149">
        <f t="shared" si="4"/>
        <v>0</v>
      </c>
      <c r="L45" s="149">
        <f t="shared" si="0"/>
        <v>0</v>
      </c>
      <c r="M45" s="149">
        <f t="shared" si="5"/>
        <v>0</v>
      </c>
      <c r="N45" s="149">
        <f t="shared" si="1"/>
        <v>0</v>
      </c>
      <c r="O45" s="149">
        <f t="shared" si="6"/>
        <v>0</v>
      </c>
      <c r="P45" s="149">
        <f t="shared" si="2"/>
        <v>0</v>
      </c>
      <c r="Q45" s="149">
        <f t="shared" si="7"/>
        <v>0</v>
      </c>
      <c r="R45" s="149">
        <f t="shared" si="3"/>
        <v>0</v>
      </c>
    </row>
    <row r="46" spans="1:18" x14ac:dyDescent="0.25">
      <c r="A46" s="97" t="s">
        <v>766</v>
      </c>
      <c r="B46" s="97" t="s">
        <v>767</v>
      </c>
      <c r="C46" s="98">
        <v>15</v>
      </c>
      <c r="D46" s="98">
        <v>1</v>
      </c>
      <c r="E46" s="98"/>
      <c r="F46" s="98"/>
      <c r="G46" s="98">
        <v>16</v>
      </c>
      <c r="H46" s="102"/>
      <c r="I46" s="102"/>
      <c r="J46" s="148"/>
      <c r="K46" s="149">
        <f t="shared" si="4"/>
        <v>0</v>
      </c>
      <c r="L46" s="149">
        <f t="shared" si="0"/>
        <v>0</v>
      </c>
      <c r="M46" s="149">
        <f t="shared" si="5"/>
        <v>0</v>
      </c>
      <c r="N46" s="149">
        <f t="shared" si="1"/>
        <v>0</v>
      </c>
      <c r="O46" s="149">
        <f t="shared" si="6"/>
        <v>0</v>
      </c>
      <c r="P46" s="149">
        <f t="shared" si="2"/>
        <v>0</v>
      </c>
      <c r="Q46" s="149">
        <f t="shared" si="7"/>
        <v>0</v>
      </c>
      <c r="R46" s="149">
        <f t="shared" si="3"/>
        <v>0</v>
      </c>
    </row>
    <row r="47" spans="1:18" x14ac:dyDescent="0.25">
      <c r="A47" s="97" t="s">
        <v>768</v>
      </c>
      <c r="B47" s="97" t="s">
        <v>769</v>
      </c>
      <c r="C47" s="98">
        <v>7</v>
      </c>
      <c r="D47" s="98">
        <v>1</v>
      </c>
      <c r="E47" s="98">
        <v>1</v>
      </c>
      <c r="F47" s="98"/>
      <c r="G47" s="98">
        <v>9</v>
      </c>
      <c r="H47" s="102"/>
      <c r="I47" s="102"/>
      <c r="J47" s="148"/>
      <c r="K47" s="149">
        <f t="shared" si="4"/>
        <v>0</v>
      </c>
      <c r="L47" s="149">
        <f t="shared" si="0"/>
        <v>0</v>
      </c>
      <c r="M47" s="149">
        <f t="shared" si="5"/>
        <v>0</v>
      </c>
      <c r="N47" s="149">
        <f t="shared" si="1"/>
        <v>0</v>
      </c>
      <c r="O47" s="149">
        <f t="shared" si="6"/>
        <v>0</v>
      </c>
      <c r="P47" s="149">
        <f t="shared" si="2"/>
        <v>0</v>
      </c>
      <c r="Q47" s="149">
        <f t="shared" si="7"/>
        <v>0</v>
      </c>
      <c r="R47" s="149">
        <f t="shared" si="3"/>
        <v>0</v>
      </c>
    </row>
    <row r="48" spans="1:18" x14ac:dyDescent="0.25">
      <c r="A48" s="97" t="s">
        <v>770</v>
      </c>
      <c r="B48" s="97" t="s">
        <v>771</v>
      </c>
      <c r="C48" s="98">
        <v>10</v>
      </c>
      <c r="D48" s="98">
        <v>1</v>
      </c>
      <c r="E48" s="98"/>
      <c r="F48" s="98"/>
      <c r="G48" s="98">
        <v>11</v>
      </c>
      <c r="H48" s="102"/>
      <c r="I48" s="102"/>
      <c r="J48" s="148"/>
      <c r="K48" s="149">
        <f t="shared" si="4"/>
        <v>0</v>
      </c>
      <c r="L48" s="149">
        <f t="shared" si="0"/>
        <v>0</v>
      </c>
      <c r="M48" s="149">
        <f t="shared" si="5"/>
        <v>0</v>
      </c>
      <c r="N48" s="149">
        <f t="shared" si="1"/>
        <v>0</v>
      </c>
      <c r="O48" s="149">
        <f t="shared" si="6"/>
        <v>0</v>
      </c>
      <c r="P48" s="149">
        <f t="shared" si="2"/>
        <v>0</v>
      </c>
      <c r="Q48" s="149">
        <f t="shared" si="7"/>
        <v>0</v>
      </c>
      <c r="R48" s="149">
        <f t="shared" si="3"/>
        <v>0</v>
      </c>
    </row>
    <row r="49" spans="1:18" x14ac:dyDescent="0.25">
      <c r="A49" s="97" t="s">
        <v>86</v>
      </c>
      <c r="B49" s="97" t="s">
        <v>772</v>
      </c>
      <c r="C49" s="98">
        <v>9</v>
      </c>
      <c r="D49" s="98"/>
      <c r="E49" s="98"/>
      <c r="F49" s="98"/>
      <c r="G49" s="98">
        <v>9</v>
      </c>
      <c r="H49" s="102"/>
      <c r="I49" s="102"/>
      <c r="J49" s="148"/>
      <c r="K49" s="149">
        <f t="shared" si="4"/>
        <v>0</v>
      </c>
      <c r="L49" s="149">
        <f t="shared" si="0"/>
        <v>0</v>
      </c>
      <c r="M49" s="149">
        <f t="shared" si="5"/>
        <v>0</v>
      </c>
      <c r="N49" s="149">
        <f t="shared" si="1"/>
        <v>0</v>
      </c>
      <c r="O49" s="149">
        <f t="shared" si="6"/>
        <v>0</v>
      </c>
      <c r="P49" s="149">
        <f t="shared" si="2"/>
        <v>0</v>
      </c>
      <c r="Q49" s="149">
        <f t="shared" si="7"/>
        <v>0</v>
      </c>
      <c r="R49" s="149">
        <f t="shared" si="3"/>
        <v>0</v>
      </c>
    </row>
    <row r="50" spans="1:18" x14ac:dyDescent="0.25">
      <c r="A50" s="97" t="s">
        <v>89</v>
      </c>
      <c r="B50" s="97" t="s">
        <v>773</v>
      </c>
      <c r="C50" s="98">
        <v>11</v>
      </c>
      <c r="D50" s="98">
        <v>3</v>
      </c>
      <c r="E50" s="98"/>
      <c r="F50" s="98"/>
      <c r="G50" s="98">
        <v>14</v>
      </c>
      <c r="H50" s="102"/>
      <c r="I50" s="102"/>
      <c r="J50" s="148"/>
      <c r="K50" s="149">
        <f t="shared" si="4"/>
        <v>0</v>
      </c>
      <c r="L50" s="149">
        <f t="shared" si="0"/>
        <v>0</v>
      </c>
      <c r="M50" s="149">
        <f t="shared" si="5"/>
        <v>0</v>
      </c>
      <c r="N50" s="149">
        <f t="shared" si="1"/>
        <v>0</v>
      </c>
      <c r="O50" s="149">
        <f t="shared" si="6"/>
        <v>0</v>
      </c>
      <c r="P50" s="149">
        <f t="shared" si="2"/>
        <v>0</v>
      </c>
      <c r="Q50" s="149">
        <f t="shared" si="7"/>
        <v>0</v>
      </c>
      <c r="R50" s="149">
        <f t="shared" si="3"/>
        <v>0</v>
      </c>
    </row>
    <row r="51" spans="1:18" x14ac:dyDescent="0.25">
      <c r="A51" s="97" t="s">
        <v>774</v>
      </c>
      <c r="B51" s="97" t="s">
        <v>775</v>
      </c>
      <c r="C51" s="98">
        <v>9</v>
      </c>
      <c r="D51" s="98">
        <v>1</v>
      </c>
      <c r="E51" s="98">
        <v>1</v>
      </c>
      <c r="F51" s="98"/>
      <c r="G51" s="98">
        <v>11</v>
      </c>
      <c r="H51" s="102"/>
      <c r="I51" s="102"/>
      <c r="J51" s="148"/>
      <c r="K51" s="149">
        <f t="shared" si="4"/>
        <v>0</v>
      </c>
      <c r="L51" s="149">
        <f t="shared" si="0"/>
        <v>0</v>
      </c>
      <c r="M51" s="149">
        <f t="shared" si="5"/>
        <v>0</v>
      </c>
      <c r="N51" s="149">
        <f t="shared" si="1"/>
        <v>0</v>
      </c>
      <c r="O51" s="149">
        <f t="shared" si="6"/>
        <v>0</v>
      </c>
      <c r="P51" s="149">
        <f t="shared" si="2"/>
        <v>0</v>
      </c>
      <c r="Q51" s="149">
        <f t="shared" si="7"/>
        <v>0</v>
      </c>
      <c r="R51" s="149">
        <f t="shared" si="3"/>
        <v>0</v>
      </c>
    </row>
    <row r="52" spans="1:18" x14ac:dyDescent="0.25">
      <c r="A52" s="97" t="s">
        <v>776</v>
      </c>
      <c r="B52" s="97" t="s">
        <v>777</v>
      </c>
      <c r="C52" s="98">
        <v>8</v>
      </c>
      <c r="D52" s="98"/>
      <c r="E52" s="98"/>
      <c r="F52" s="98"/>
      <c r="G52" s="98">
        <v>8</v>
      </c>
      <c r="H52" s="102"/>
      <c r="I52" s="102"/>
      <c r="J52" s="148"/>
      <c r="K52" s="149">
        <f t="shared" si="4"/>
        <v>0</v>
      </c>
      <c r="L52" s="149">
        <f t="shared" si="0"/>
        <v>0</v>
      </c>
      <c r="M52" s="149">
        <f t="shared" si="5"/>
        <v>0</v>
      </c>
      <c r="N52" s="149">
        <f t="shared" si="1"/>
        <v>0</v>
      </c>
      <c r="O52" s="149">
        <f t="shared" si="6"/>
        <v>0</v>
      </c>
      <c r="P52" s="149">
        <f t="shared" si="2"/>
        <v>0</v>
      </c>
      <c r="Q52" s="149">
        <f t="shared" si="7"/>
        <v>0</v>
      </c>
      <c r="R52" s="149">
        <f t="shared" si="3"/>
        <v>0</v>
      </c>
    </row>
    <row r="53" spans="1:18" x14ac:dyDescent="0.25">
      <c r="A53" s="97" t="s">
        <v>778</v>
      </c>
      <c r="B53" s="97" t="s">
        <v>779</v>
      </c>
      <c r="C53" s="98">
        <v>15</v>
      </c>
      <c r="D53" s="98">
        <v>1</v>
      </c>
      <c r="E53" s="98">
        <v>1</v>
      </c>
      <c r="F53" s="98"/>
      <c r="G53" s="98">
        <v>17</v>
      </c>
      <c r="H53" s="102"/>
      <c r="I53" s="102"/>
      <c r="J53" s="148"/>
      <c r="K53" s="149">
        <f t="shared" si="4"/>
        <v>0</v>
      </c>
      <c r="L53" s="149">
        <f t="shared" si="0"/>
        <v>0</v>
      </c>
      <c r="M53" s="149">
        <f t="shared" si="5"/>
        <v>0</v>
      </c>
      <c r="N53" s="149">
        <f t="shared" si="1"/>
        <v>0</v>
      </c>
      <c r="O53" s="149">
        <f t="shared" si="6"/>
        <v>0</v>
      </c>
      <c r="P53" s="149">
        <f t="shared" si="2"/>
        <v>0</v>
      </c>
      <c r="Q53" s="149">
        <f t="shared" si="7"/>
        <v>0</v>
      </c>
      <c r="R53" s="149">
        <f t="shared" si="3"/>
        <v>0</v>
      </c>
    </row>
    <row r="54" spans="1:18" x14ac:dyDescent="0.25">
      <c r="A54" s="97" t="s">
        <v>94</v>
      </c>
      <c r="B54" s="97" t="s">
        <v>780</v>
      </c>
      <c r="C54" s="98">
        <v>9</v>
      </c>
      <c r="D54" s="98">
        <v>1</v>
      </c>
      <c r="E54" s="98"/>
      <c r="F54" s="98"/>
      <c r="G54" s="98">
        <v>10</v>
      </c>
      <c r="H54" s="102"/>
      <c r="I54" s="102"/>
      <c r="J54" s="148"/>
      <c r="K54" s="149">
        <f t="shared" si="4"/>
        <v>0</v>
      </c>
      <c r="L54" s="149">
        <f t="shared" si="0"/>
        <v>0</v>
      </c>
      <c r="M54" s="149">
        <f t="shared" si="5"/>
        <v>0</v>
      </c>
      <c r="N54" s="149">
        <f t="shared" si="1"/>
        <v>0</v>
      </c>
      <c r="O54" s="149">
        <f t="shared" si="6"/>
        <v>0</v>
      </c>
      <c r="P54" s="149">
        <f t="shared" si="2"/>
        <v>0</v>
      </c>
      <c r="Q54" s="149">
        <f t="shared" si="7"/>
        <v>0</v>
      </c>
      <c r="R54" s="149">
        <f t="shared" si="3"/>
        <v>0</v>
      </c>
    </row>
    <row r="55" spans="1:18" x14ac:dyDescent="0.25">
      <c r="A55" s="97" t="s">
        <v>781</v>
      </c>
      <c r="B55" s="97" t="s">
        <v>782</v>
      </c>
      <c r="C55" s="98">
        <v>10</v>
      </c>
      <c r="D55" s="98">
        <v>1</v>
      </c>
      <c r="E55" s="98"/>
      <c r="F55" s="98"/>
      <c r="G55" s="98">
        <v>11</v>
      </c>
      <c r="H55" s="102"/>
      <c r="I55" s="102"/>
      <c r="J55" s="148"/>
      <c r="K55" s="149">
        <f t="shared" si="4"/>
        <v>0</v>
      </c>
      <c r="L55" s="149">
        <f t="shared" si="0"/>
        <v>0</v>
      </c>
      <c r="M55" s="149">
        <f t="shared" si="5"/>
        <v>0</v>
      </c>
      <c r="N55" s="149">
        <f t="shared" si="1"/>
        <v>0</v>
      </c>
      <c r="O55" s="149">
        <f t="shared" si="6"/>
        <v>0</v>
      </c>
      <c r="P55" s="149">
        <f t="shared" si="2"/>
        <v>0</v>
      </c>
      <c r="Q55" s="149">
        <f t="shared" si="7"/>
        <v>0</v>
      </c>
      <c r="R55" s="149">
        <f t="shared" si="3"/>
        <v>0</v>
      </c>
    </row>
    <row r="56" spans="1:18" x14ac:dyDescent="0.25">
      <c r="A56" s="97" t="s">
        <v>783</v>
      </c>
      <c r="B56" s="97" t="s">
        <v>784</v>
      </c>
      <c r="C56" s="98">
        <v>6</v>
      </c>
      <c r="D56" s="98">
        <v>2</v>
      </c>
      <c r="E56" s="98"/>
      <c r="F56" s="98"/>
      <c r="G56" s="98">
        <v>8</v>
      </c>
      <c r="H56" s="102"/>
      <c r="I56" s="102"/>
      <c r="J56" s="148"/>
      <c r="K56" s="149">
        <f t="shared" si="4"/>
        <v>0</v>
      </c>
      <c r="L56" s="149">
        <f t="shared" si="0"/>
        <v>0</v>
      </c>
      <c r="M56" s="149">
        <f t="shared" si="5"/>
        <v>0</v>
      </c>
      <c r="N56" s="149">
        <f t="shared" si="1"/>
        <v>0</v>
      </c>
      <c r="O56" s="149">
        <f t="shared" si="6"/>
        <v>0</v>
      </c>
      <c r="P56" s="149">
        <f t="shared" si="2"/>
        <v>0</v>
      </c>
      <c r="Q56" s="149">
        <f t="shared" si="7"/>
        <v>0</v>
      </c>
      <c r="R56" s="149">
        <f t="shared" si="3"/>
        <v>0</v>
      </c>
    </row>
    <row r="57" spans="1:18" x14ac:dyDescent="0.25">
      <c r="A57" s="97" t="s">
        <v>88</v>
      </c>
      <c r="B57" s="97" t="s">
        <v>785</v>
      </c>
      <c r="C57" s="98">
        <v>8</v>
      </c>
      <c r="D57" s="98">
        <v>1</v>
      </c>
      <c r="E57" s="98"/>
      <c r="F57" s="98"/>
      <c r="G57" s="98">
        <v>9</v>
      </c>
      <c r="H57" s="102"/>
      <c r="I57" s="102"/>
      <c r="J57" s="148"/>
      <c r="K57" s="149">
        <f t="shared" si="4"/>
        <v>0</v>
      </c>
      <c r="L57" s="149">
        <f t="shared" si="0"/>
        <v>0</v>
      </c>
      <c r="M57" s="149">
        <f t="shared" si="5"/>
        <v>0</v>
      </c>
      <c r="N57" s="149">
        <f t="shared" si="1"/>
        <v>0</v>
      </c>
      <c r="O57" s="149">
        <f t="shared" si="6"/>
        <v>0</v>
      </c>
      <c r="P57" s="149">
        <f t="shared" si="2"/>
        <v>0</v>
      </c>
      <c r="Q57" s="149">
        <f t="shared" si="7"/>
        <v>0</v>
      </c>
      <c r="R57" s="149">
        <f t="shared" si="3"/>
        <v>0</v>
      </c>
    </row>
    <row r="58" spans="1:18" x14ac:dyDescent="0.25">
      <c r="A58" s="97" t="s">
        <v>95</v>
      </c>
      <c r="B58" s="97" t="s">
        <v>786</v>
      </c>
      <c r="C58" s="98">
        <v>8</v>
      </c>
      <c r="D58" s="98">
        <v>1</v>
      </c>
      <c r="E58" s="98"/>
      <c r="F58" s="98"/>
      <c r="G58" s="98">
        <v>9</v>
      </c>
      <c r="H58" s="102"/>
      <c r="I58" s="102"/>
      <c r="J58" s="148"/>
      <c r="K58" s="149">
        <f t="shared" si="4"/>
        <v>0</v>
      </c>
      <c r="L58" s="149">
        <f t="shared" si="0"/>
        <v>0</v>
      </c>
      <c r="M58" s="149">
        <f t="shared" si="5"/>
        <v>0</v>
      </c>
      <c r="N58" s="149">
        <f t="shared" si="1"/>
        <v>0</v>
      </c>
      <c r="O58" s="149">
        <f t="shared" si="6"/>
        <v>0</v>
      </c>
      <c r="P58" s="149">
        <f t="shared" si="2"/>
        <v>0</v>
      </c>
      <c r="Q58" s="149">
        <f t="shared" si="7"/>
        <v>0</v>
      </c>
      <c r="R58" s="149">
        <f t="shared" si="3"/>
        <v>0</v>
      </c>
    </row>
    <row r="59" spans="1:18" ht="15" x14ac:dyDescent="0.25">
      <c r="A59" s="97" t="s">
        <v>787</v>
      </c>
      <c r="B59" s="97" t="s">
        <v>788</v>
      </c>
      <c r="C59" s="98">
        <v>12</v>
      </c>
      <c r="D59" s="98">
        <v>1</v>
      </c>
      <c r="E59" s="98"/>
      <c r="F59" s="98"/>
      <c r="G59" s="98">
        <v>13</v>
      </c>
      <c r="H59" s="102"/>
      <c r="I59" s="102"/>
      <c r="J59" s="148"/>
      <c r="K59" s="149">
        <f t="shared" si="4"/>
        <v>0</v>
      </c>
      <c r="L59" s="149">
        <f t="shared" si="0"/>
        <v>0</v>
      </c>
      <c r="M59" s="149">
        <f t="shared" si="5"/>
        <v>0</v>
      </c>
      <c r="N59" s="149">
        <f t="shared" si="1"/>
        <v>0</v>
      </c>
      <c r="O59" s="149">
        <f t="shared" si="6"/>
        <v>0</v>
      </c>
      <c r="P59" s="149">
        <f t="shared" si="2"/>
        <v>0</v>
      </c>
      <c r="Q59" s="149">
        <f t="shared" si="7"/>
        <v>0</v>
      </c>
      <c r="R59" s="149">
        <f t="shared" si="3"/>
        <v>0</v>
      </c>
    </row>
    <row r="60" spans="1:18" x14ac:dyDescent="0.25">
      <c r="A60" s="97" t="s">
        <v>789</v>
      </c>
      <c r="B60" s="97" t="s">
        <v>790</v>
      </c>
      <c r="C60" s="98">
        <v>9</v>
      </c>
      <c r="D60" s="98">
        <v>1</v>
      </c>
      <c r="E60" s="98"/>
      <c r="F60" s="98"/>
      <c r="G60" s="98">
        <v>10</v>
      </c>
      <c r="H60" s="102"/>
      <c r="I60" s="102"/>
      <c r="J60" s="148"/>
      <c r="K60" s="149">
        <f t="shared" si="4"/>
        <v>0</v>
      </c>
      <c r="L60" s="149">
        <f t="shared" si="0"/>
        <v>0</v>
      </c>
      <c r="M60" s="149">
        <f t="shared" si="5"/>
        <v>0</v>
      </c>
      <c r="N60" s="149">
        <f t="shared" si="1"/>
        <v>0</v>
      </c>
      <c r="O60" s="149">
        <f t="shared" si="6"/>
        <v>0</v>
      </c>
      <c r="P60" s="149">
        <f t="shared" si="2"/>
        <v>0</v>
      </c>
      <c r="Q60" s="149">
        <f t="shared" si="7"/>
        <v>0</v>
      </c>
      <c r="R60" s="149">
        <f t="shared" si="3"/>
        <v>0</v>
      </c>
    </row>
    <row r="61" spans="1:18" x14ac:dyDescent="0.25">
      <c r="A61" s="97" t="s">
        <v>791</v>
      </c>
      <c r="B61" s="97" t="s">
        <v>792</v>
      </c>
      <c r="C61" s="98">
        <v>10</v>
      </c>
      <c r="D61" s="98">
        <v>1</v>
      </c>
      <c r="E61" s="98"/>
      <c r="F61" s="98"/>
      <c r="G61" s="98">
        <v>11</v>
      </c>
      <c r="H61" s="102"/>
      <c r="I61" s="102"/>
      <c r="J61" s="148"/>
      <c r="K61" s="149">
        <f t="shared" si="4"/>
        <v>0</v>
      </c>
      <c r="L61" s="149">
        <f t="shared" si="0"/>
        <v>0</v>
      </c>
      <c r="M61" s="149">
        <f t="shared" si="5"/>
        <v>0</v>
      </c>
      <c r="N61" s="149">
        <f t="shared" si="1"/>
        <v>0</v>
      </c>
      <c r="O61" s="149">
        <f t="shared" si="6"/>
        <v>0</v>
      </c>
      <c r="P61" s="149">
        <f t="shared" si="2"/>
        <v>0</v>
      </c>
      <c r="Q61" s="149">
        <f t="shared" si="7"/>
        <v>0</v>
      </c>
      <c r="R61" s="149">
        <f t="shared" si="3"/>
        <v>0</v>
      </c>
    </row>
    <row r="62" spans="1:18" x14ac:dyDescent="0.25">
      <c r="A62" s="97" t="s">
        <v>793</v>
      </c>
      <c r="B62" s="97" t="s">
        <v>794</v>
      </c>
      <c r="C62" s="98">
        <v>4</v>
      </c>
      <c r="D62" s="98"/>
      <c r="E62" s="98"/>
      <c r="F62" s="98"/>
      <c r="G62" s="98">
        <v>4</v>
      </c>
      <c r="H62" s="102"/>
      <c r="I62" s="102"/>
      <c r="J62" s="148"/>
      <c r="K62" s="149">
        <f t="shared" si="4"/>
        <v>0</v>
      </c>
      <c r="L62" s="149">
        <f t="shared" si="0"/>
        <v>0</v>
      </c>
      <c r="M62" s="149">
        <f t="shared" si="5"/>
        <v>0</v>
      </c>
      <c r="N62" s="149">
        <f t="shared" si="1"/>
        <v>0</v>
      </c>
      <c r="O62" s="149">
        <f t="shared" si="6"/>
        <v>0</v>
      </c>
      <c r="P62" s="149">
        <f t="shared" si="2"/>
        <v>0</v>
      </c>
      <c r="Q62" s="149">
        <f t="shared" si="7"/>
        <v>0</v>
      </c>
      <c r="R62" s="149">
        <f t="shared" si="3"/>
        <v>0</v>
      </c>
    </row>
    <row r="63" spans="1:18" x14ac:dyDescent="0.25">
      <c r="A63" s="97" t="s">
        <v>795</v>
      </c>
      <c r="B63" s="97" t="s">
        <v>796</v>
      </c>
      <c r="C63" s="98">
        <v>9</v>
      </c>
      <c r="D63" s="98">
        <v>1</v>
      </c>
      <c r="E63" s="98"/>
      <c r="F63" s="98"/>
      <c r="G63" s="98">
        <v>10</v>
      </c>
      <c r="H63" s="102"/>
      <c r="I63" s="102"/>
      <c r="J63" s="148"/>
      <c r="K63" s="149">
        <f t="shared" si="4"/>
        <v>0</v>
      </c>
      <c r="L63" s="149">
        <f t="shared" si="0"/>
        <v>0</v>
      </c>
      <c r="M63" s="149">
        <f t="shared" si="5"/>
        <v>0</v>
      </c>
      <c r="N63" s="149">
        <f t="shared" si="1"/>
        <v>0</v>
      </c>
      <c r="O63" s="149">
        <f t="shared" si="6"/>
        <v>0</v>
      </c>
      <c r="P63" s="149">
        <f t="shared" si="2"/>
        <v>0</v>
      </c>
      <c r="Q63" s="149">
        <f t="shared" si="7"/>
        <v>0</v>
      </c>
      <c r="R63" s="149">
        <f t="shared" si="3"/>
        <v>0</v>
      </c>
    </row>
    <row r="64" spans="1:18" x14ac:dyDescent="0.25">
      <c r="A64" s="97" t="s">
        <v>797</v>
      </c>
      <c r="B64" s="97" t="s">
        <v>798</v>
      </c>
      <c r="C64" s="98">
        <v>18</v>
      </c>
      <c r="D64" s="98"/>
      <c r="E64" s="98"/>
      <c r="F64" s="98"/>
      <c r="G64" s="98">
        <v>18</v>
      </c>
      <c r="H64" s="102"/>
      <c r="I64" s="102"/>
      <c r="J64" s="148"/>
      <c r="K64" s="149">
        <f t="shared" si="4"/>
        <v>0</v>
      </c>
      <c r="L64" s="149">
        <f t="shared" si="0"/>
        <v>0</v>
      </c>
      <c r="M64" s="149">
        <f t="shared" si="5"/>
        <v>0</v>
      </c>
      <c r="N64" s="149">
        <f t="shared" si="1"/>
        <v>0</v>
      </c>
      <c r="O64" s="149">
        <f t="shared" si="6"/>
        <v>0</v>
      </c>
      <c r="P64" s="149">
        <f t="shared" si="2"/>
        <v>0</v>
      </c>
      <c r="Q64" s="149">
        <f t="shared" si="7"/>
        <v>0</v>
      </c>
      <c r="R64" s="149">
        <f t="shared" si="3"/>
        <v>0</v>
      </c>
    </row>
    <row r="65" spans="1:18" x14ac:dyDescent="0.25">
      <c r="A65" s="97" t="s">
        <v>97</v>
      </c>
      <c r="B65" s="97" t="s">
        <v>269</v>
      </c>
      <c r="C65" s="98">
        <v>4</v>
      </c>
      <c r="D65" s="98">
        <v>1</v>
      </c>
      <c r="E65" s="98"/>
      <c r="F65" s="98"/>
      <c r="G65" s="98">
        <v>5</v>
      </c>
      <c r="H65" s="102"/>
      <c r="I65" s="102"/>
      <c r="J65" s="148"/>
      <c r="K65" s="149">
        <f t="shared" si="4"/>
        <v>0</v>
      </c>
      <c r="L65" s="149">
        <f t="shared" si="0"/>
        <v>0</v>
      </c>
      <c r="M65" s="149">
        <f t="shared" si="5"/>
        <v>0</v>
      </c>
      <c r="N65" s="149">
        <f t="shared" si="1"/>
        <v>0</v>
      </c>
      <c r="O65" s="149">
        <f t="shared" si="6"/>
        <v>0</v>
      </c>
      <c r="P65" s="149">
        <f t="shared" si="2"/>
        <v>0</v>
      </c>
      <c r="Q65" s="149">
        <f t="shared" si="7"/>
        <v>0</v>
      </c>
      <c r="R65" s="149">
        <f t="shared" si="3"/>
        <v>0</v>
      </c>
    </row>
    <row r="66" spans="1:18" x14ac:dyDescent="0.25">
      <c r="A66" s="97" t="s">
        <v>799</v>
      </c>
      <c r="B66" s="97" t="s">
        <v>800</v>
      </c>
      <c r="C66" s="98">
        <v>6</v>
      </c>
      <c r="D66" s="98">
        <v>1</v>
      </c>
      <c r="E66" s="98"/>
      <c r="F66" s="98"/>
      <c r="G66" s="98">
        <v>7</v>
      </c>
      <c r="H66" s="102"/>
      <c r="I66" s="102"/>
      <c r="J66" s="148"/>
      <c r="K66" s="149">
        <f t="shared" si="4"/>
        <v>0</v>
      </c>
      <c r="L66" s="149">
        <f t="shared" si="0"/>
        <v>0</v>
      </c>
      <c r="M66" s="149">
        <f t="shared" si="5"/>
        <v>0</v>
      </c>
      <c r="N66" s="149">
        <f t="shared" si="1"/>
        <v>0</v>
      </c>
      <c r="O66" s="149">
        <f t="shared" si="6"/>
        <v>0</v>
      </c>
      <c r="P66" s="149">
        <f t="shared" si="2"/>
        <v>0</v>
      </c>
      <c r="Q66" s="149">
        <f t="shared" si="7"/>
        <v>0</v>
      </c>
      <c r="R66" s="149">
        <f t="shared" si="3"/>
        <v>0</v>
      </c>
    </row>
    <row r="67" spans="1:18" x14ac:dyDescent="0.25">
      <c r="A67" s="97" t="s">
        <v>801</v>
      </c>
      <c r="B67" s="97" t="s">
        <v>266</v>
      </c>
      <c r="C67" s="98">
        <v>5</v>
      </c>
      <c r="D67" s="98">
        <v>1</v>
      </c>
      <c r="E67" s="98"/>
      <c r="F67" s="98"/>
      <c r="G67" s="98">
        <v>6</v>
      </c>
      <c r="H67" s="102"/>
      <c r="I67" s="102"/>
      <c r="J67" s="148"/>
      <c r="K67" s="149">
        <f t="shared" si="4"/>
        <v>0</v>
      </c>
      <c r="L67" s="149">
        <f t="shared" ref="L67:L130" si="8">K67*C67</f>
        <v>0</v>
      </c>
      <c r="M67" s="149">
        <f t="shared" si="5"/>
        <v>0</v>
      </c>
      <c r="N67" s="149">
        <f t="shared" ref="N67:N130" si="9">M67*D67</f>
        <v>0</v>
      </c>
      <c r="O67" s="149">
        <f t="shared" si="6"/>
        <v>0</v>
      </c>
      <c r="P67" s="149">
        <f t="shared" ref="P67:P130" si="10">O67*E67</f>
        <v>0</v>
      </c>
      <c r="Q67" s="149">
        <f t="shared" si="7"/>
        <v>0</v>
      </c>
      <c r="R67" s="149">
        <f t="shared" ref="R67:R130" si="11">Q67*F67</f>
        <v>0</v>
      </c>
    </row>
    <row r="68" spans="1:18" x14ac:dyDescent="0.25">
      <c r="A68" s="97" t="s">
        <v>802</v>
      </c>
      <c r="B68" s="97" t="s">
        <v>292</v>
      </c>
      <c r="C68" s="98">
        <v>6</v>
      </c>
      <c r="D68" s="98">
        <v>1</v>
      </c>
      <c r="E68" s="98"/>
      <c r="F68" s="98"/>
      <c r="G68" s="98">
        <v>7</v>
      </c>
      <c r="H68" s="102"/>
      <c r="I68" s="102"/>
      <c r="J68" s="148"/>
      <c r="K68" s="149">
        <f t="shared" ref="K68:K131" si="12">K67</f>
        <v>0</v>
      </c>
      <c r="L68" s="149">
        <f t="shared" si="8"/>
        <v>0</v>
      </c>
      <c r="M68" s="149">
        <f t="shared" ref="M68:M131" si="13">M67</f>
        <v>0</v>
      </c>
      <c r="N68" s="149">
        <f t="shared" si="9"/>
        <v>0</v>
      </c>
      <c r="O68" s="149">
        <f t="shared" ref="O68:O131" si="14">O67</f>
        <v>0</v>
      </c>
      <c r="P68" s="149">
        <f t="shared" si="10"/>
        <v>0</v>
      </c>
      <c r="Q68" s="149">
        <f t="shared" ref="Q68:Q131" si="15">Q67</f>
        <v>0</v>
      </c>
      <c r="R68" s="149">
        <f t="shared" si="11"/>
        <v>0</v>
      </c>
    </row>
    <row r="69" spans="1:18" x14ac:dyDescent="0.25">
      <c r="A69" s="97" t="s">
        <v>101</v>
      </c>
      <c r="B69" s="97" t="s">
        <v>803</v>
      </c>
      <c r="C69" s="98">
        <v>17</v>
      </c>
      <c r="D69" s="98">
        <v>1</v>
      </c>
      <c r="E69" s="98"/>
      <c r="F69" s="98"/>
      <c r="G69" s="98">
        <v>18</v>
      </c>
      <c r="H69" s="102"/>
      <c r="I69" s="102"/>
      <c r="J69" s="148"/>
      <c r="K69" s="149">
        <f t="shared" si="12"/>
        <v>0</v>
      </c>
      <c r="L69" s="149">
        <f t="shared" si="8"/>
        <v>0</v>
      </c>
      <c r="M69" s="149">
        <f t="shared" si="13"/>
        <v>0</v>
      </c>
      <c r="N69" s="149">
        <f t="shared" si="9"/>
        <v>0</v>
      </c>
      <c r="O69" s="149">
        <f t="shared" si="14"/>
        <v>0</v>
      </c>
      <c r="P69" s="149">
        <f t="shared" si="10"/>
        <v>0</v>
      </c>
      <c r="Q69" s="149">
        <f t="shared" si="15"/>
        <v>0</v>
      </c>
      <c r="R69" s="149">
        <f t="shared" si="11"/>
        <v>0</v>
      </c>
    </row>
    <row r="70" spans="1:18" x14ac:dyDescent="0.25">
      <c r="A70" s="97" t="s">
        <v>804</v>
      </c>
      <c r="B70" s="97" t="s">
        <v>805</v>
      </c>
      <c r="C70" s="98">
        <v>7</v>
      </c>
      <c r="D70" s="98">
        <v>1</v>
      </c>
      <c r="E70" s="98">
        <v>1</v>
      </c>
      <c r="F70" s="98"/>
      <c r="G70" s="98">
        <v>9</v>
      </c>
      <c r="H70" s="102"/>
      <c r="I70" s="102"/>
      <c r="J70" s="148"/>
      <c r="K70" s="149">
        <f t="shared" si="12"/>
        <v>0</v>
      </c>
      <c r="L70" s="149">
        <f t="shared" si="8"/>
        <v>0</v>
      </c>
      <c r="M70" s="149">
        <f t="shared" si="13"/>
        <v>0</v>
      </c>
      <c r="N70" s="149">
        <f t="shared" si="9"/>
        <v>0</v>
      </c>
      <c r="O70" s="149">
        <f t="shared" si="14"/>
        <v>0</v>
      </c>
      <c r="P70" s="149">
        <f t="shared" si="10"/>
        <v>0</v>
      </c>
      <c r="Q70" s="149">
        <f t="shared" si="15"/>
        <v>0</v>
      </c>
      <c r="R70" s="149">
        <f t="shared" si="11"/>
        <v>0</v>
      </c>
    </row>
    <row r="71" spans="1:18" x14ac:dyDescent="0.25">
      <c r="A71" s="97" t="s">
        <v>806</v>
      </c>
      <c r="B71" s="97" t="s">
        <v>256</v>
      </c>
      <c r="C71" s="98">
        <v>16</v>
      </c>
      <c r="D71" s="98">
        <v>1</v>
      </c>
      <c r="E71" s="98"/>
      <c r="F71" s="98"/>
      <c r="G71" s="98">
        <v>17</v>
      </c>
      <c r="H71" s="102"/>
      <c r="I71" s="102"/>
      <c r="J71" s="148"/>
      <c r="K71" s="149">
        <f t="shared" si="12"/>
        <v>0</v>
      </c>
      <c r="L71" s="149">
        <f t="shared" si="8"/>
        <v>0</v>
      </c>
      <c r="M71" s="149">
        <f t="shared" si="13"/>
        <v>0</v>
      </c>
      <c r="N71" s="149">
        <f t="shared" si="9"/>
        <v>0</v>
      </c>
      <c r="O71" s="149">
        <f t="shared" si="14"/>
        <v>0</v>
      </c>
      <c r="P71" s="149">
        <f t="shared" si="10"/>
        <v>0</v>
      </c>
      <c r="Q71" s="149">
        <f t="shared" si="15"/>
        <v>0</v>
      </c>
      <c r="R71" s="149">
        <f t="shared" si="11"/>
        <v>0</v>
      </c>
    </row>
    <row r="72" spans="1:18" x14ac:dyDescent="0.25">
      <c r="A72" s="97" t="s">
        <v>807</v>
      </c>
      <c r="B72" s="97" t="s">
        <v>255</v>
      </c>
      <c r="C72" s="98">
        <v>10</v>
      </c>
      <c r="D72" s="98">
        <v>1</v>
      </c>
      <c r="E72" s="98"/>
      <c r="F72" s="98"/>
      <c r="G72" s="98">
        <v>11</v>
      </c>
      <c r="H72" s="102"/>
      <c r="I72" s="102"/>
      <c r="J72" s="148"/>
      <c r="K72" s="149">
        <f t="shared" si="12"/>
        <v>0</v>
      </c>
      <c r="L72" s="149">
        <f t="shared" si="8"/>
        <v>0</v>
      </c>
      <c r="M72" s="149">
        <f t="shared" si="13"/>
        <v>0</v>
      </c>
      <c r="N72" s="149">
        <f t="shared" si="9"/>
        <v>0</v>
      </c>
      <c r="O72" s="149">
        <f t="shared" si="14"/>
        <v>0</v>
      </c>
      <c r="P72" s="149">
        <f t="shared" si="10"/>
        <v>0</v>
      </c>
      <c r="Q72" s="149">
        <f t="shared" si="15"/>
        <v>0</v>
      </c>
      <c r="R72" s="149">
        <f t="shared" si="11"/>
        <v>0</v>
      </c>
    </row>
    <row r="73" spans="1:18" x14ac:dyDescent="0.25">
      <c r="A73" s="97" t="s">
        <v>98</v>
      </c>
      <c r="B73" s="97" t="s">
        <v>808</v>
      </c>
      <c r="C73" s="98">
        <v>9</v>
      </c>
      <c r="D73" s="98">
        <v>1</v>
      </c>
      <c r="E73" s="98"/>
      <c r="F73" s="98"/>
      <c r="G73" s="98">
        <v>10</v>
      </c>
      <c r="H73" s="102"/>
      <c r="I73" s="102"/>
      <c r="J73" s="148"/>
      <c r="K73" s="149">
        <f t="shared" si="12"/>
        <v>0</v>
      </c>
      <c r="L73" s="149">
        <f t="shared" si="8"/>
        <v>0</v>
      </c>
      <c r="M73" s="149">
        <f t="shared" si="13"/>
        <v>0</v>
      </c>
      <c r="N73" s="149">
        <f t="shared" si="9"/>
        <v>0</v>
      </c>
      <c r="O73" s="149">
        <f t="shared" si="14"/>
        <v>0</v>
      </c>
      <c r="P73" s="149">
        <f t="shared" si="10"/>
        <v>0</v>
      </c>
      <c r="Q73" s="149">
        <f t="shared" si="15"/>
        <v>0</v>
      </c>
      <c r="R73" s="149">
        <f t="shared" si="11"/>
        <v>0</v>
      </c>
    </row>
    <row r="74" spans="1:18" x14ac:dyDescent="0.25">
      <c r="A74" s="97" t="s">
        <v>809</v>
      </c>
      <c r="B74" s="97" t="s">
        <v>810</v>
      </c>
      <c r="C74" s="98">
        <v>9</v>
      </c>
      <c r="D74" s="98">
        <v>1</v>
      </c>
      <c r="E74" s="98"/>
      <c r="F74" s="98"/>
      <c r="G74" s="98">
        <v>10</v>
      </c>
      <c r="H74" s="102"/>
      <c r="I74" s="102"/>
      <c r="J74" s="148"/>
      <c r="K74" s="149">
        <f t="shared" si="12"/>
        <v>0</v>
      </c>
      <c r="L74" s="149">
        <f t="shared" si="8"/>
        <v>0</v>
      </c>
      <c r="M74" s="149">
        <f t="shared" si="13"/>
        <v>0</v>
      </c>
      <c r="N74" s="149">
        <f t="shared" si="9"/>
        <v>0</v>
      </c>
      <c r="O74" s="149">
        <f t="shared" si="14"/>
        <v>0</v>
      </c>
      <c r="P74" s="149">
        <f t="shared" si="10"/>
        <v>0</v>
      </c>
      <c r="Q74" s="149">
        <f t="shared" si="15"/>
        <v>0</v>
      </c>
      <c r="R74" s="149">
        <f t="shared" si="11"/>
        <v>0</v>
      </c>
    </row>
    <row r="75" spans="1:18" x14ac:dyDescent="0.25">
      <c r="A75" s="97" t="s">
        <v>811</v>
      </c>
      <c r="B75" s="97" t="s">
        <v>812</v>
      </c>
      <c r="C75" s="98">
        <v>31</v>
      </c>
      <c r="D75" s="98">
        <v>2</v>
      </c>
      <c r="E75" s="98">
        <v>1</v>
      </c>
      <c r="F75" s="98"/>
      <c r="G75" s="98">
        <v>34</v>
      </c>
      <c r="H75" s="102"/>
      <c r="I75" s="102"/>
      <c r="J75" s="148"/>
      <c r="K75" s="149">
        <f t="shared" si="12"/>
        <v>0</v>
      </c>
      <c r="L75" s="149">
        <f t="shared" si="8"/>
        <v>0</v>
      </c>
      <c r="M75" s="149">
        <f t="shared" si="13"/>
        <v>0</v>
      </c>
      <c r="N75" s="149">
        <f t="shared" si="9"/>
        <v>0</v>
      </c>
      <c r="O75" s="149">
        <f t="shared" si="14"/>
        <v>0</v>
      </c>
      <c r="P75" s="149">
        <f t="shared" si="10"/>
        <v>0</v>
      </c>
      <c r="Q75" s="149">
        <f t="shared" si="15"/>
        <v>0</v>
      </c>
      <c r="R75" s="149">
        <f t="shared" si="11"/>
        <v>0</v>
      </c>
    </row>
    <row r="76" spans="1:18" x14ac:dyDescent="0.25">
      <c r="A76" s="97" t="s">
        <v>813</v>
      </c>
      <c r="B76" s="97" t="s">
        <v>814</v>
      </c>
      <c r="C76" s="98"/>
      <c r="D76" s="98"/>
      <c r="E76" s="98">
        <v>2</v>
      </c>
      <c r="F76" s="98"/>
      <c r="G76" s="98">
        <v>2</v>
      </c>
      <c r="H76" s="102"/>
      <c r="I76" s="102"/>
      <c r="J76" s="148"/>
      <c r="K76" s="149">
        <f t="shared" si="12"/>
        <v>0</v>
      </c>
      <c r="L76" s="149">
        <f t="shared" si="8"/>
        <v>0</v>
      </c>
      <c r="M76" s="149">
        <f t="shared" si="13"/>
        <v>0</v>
      </c>
      <c r="N76" s="149">
        <f t="shared" si="9"/>
        <v>0</v>
      </c>
      <c r="O76" s="149">
        <f t="shared" si="14"/>
        <v>0</v>
      </c>
      <c r="P76" s="149">
        <f t="shared" si="10"/>
        <v>0</v>
      </c>
      <c r="Q76" s="149">
        <f t="shared" si="15"/>
        <v>0</v>
      </c>
      <c r="R76" s="149">
        <f t="shared" si="11"/>
        <v>0</v>
      </c>
    </row>
    <row r="77" spans="1:18" x14ac:dyDescent="0.25">
      <c r="A77" s="97" t="s">
        <v>815</v>
      </c>
      <c r="B77" s="97" t="s">
        <v>816</v>
      </c>
      <c r="C77" s="98"/>
      <c r="D77" s="98"/>
      <c r="E77" s="98">
        <v>1</v>
      </c>
      <c r="F77" s="98"/>
      <c r="G77" s="98">
        <v>1</v>
      </c>
      <c r="H77" s="102"/>
      <c r="I77" s="102"/>
      <c r="J77" s="148"/>
      <c r="K77" s="149">
        <f t="shared" si="12"/>
        <v>0</v>
      </c>
      <c r="L77" s="149">
        <f t="shared" si="8"/>
        <v>0</v>
      </c>
      <c r="M77" s="149">
        <f t="shared" si="13"/>
        <v>0</v>
      </c>
      <c r="N77" s="149">
        <f t="shared" si="9"/>
        <v>0</v>
      </c>
      <c r="O77" s="149">
        <f t="shared" si="14"/>
        <v>0</v>
      </c>
      <c r="P77" s="149">
        <f t="shared" si="10"/>
        <v>0</v>
      </c>
      <c r="Q77" s="149">
        <f t="shared" si="15"/>
        <v>0</v>
      </c>
      <c r="R77" s="149">
        <f t="shared" si="11"/>
        <v>0</v>
      </c>
    </row>
    <row r="78" spans="1:18" x14ac:dyDescent="0.25">
      <c r="A78" s="97" t="s">
        <v>817</v>
      </c>
      <c r="B78" s="97" t="s">
        <v>818</v>
      </c>
      <c r="C78" s="98">
        <v>2</v>
      </c>
      <c r="D78" s="98"/>
      <c r="E78" s="98"/>
      <c r="F78" s="98"/>
      <c r="G78" s="98">
        <v>2</v>
      </c>
      <c r="H78" s="102"/>
      <c r="I78" s="102"/>
      <c r="J78" s="148"/>
      <c r="K78" s="149">
        <f t="shared" si="12"/>
        <v>0</v>
      </c>
      <c r="L78" s="149">
        <f t="shared" si="8"/>
        <v>0</v>
      </c>
      <c r="M78" s="149">
        <f t="shared" si="13"/>
        <v>0</v>
      </c>
      <c r="N78" s="149">
        <f t="shared" si="9"/>
        <v>0</v>
      </c>
      <c r="O78" s="149">
        <f t="shared" si="14"/>
        <v>0</v>
      </c>
      <c r="P78" s="149">
        <f t="shared" si="10"/>
        <v>0</v>
      </c>
      <c r="Q78" s="149">
        <f t="shared" si="15"/>
        <v>0</v>
      </c>
      <c r="R78" s="149">
        <f t="shared" si="11"/>
        <v>0</v>
      </c>
    </row>
    <row r="79" spans="1:18" x14ac:dyDescent="0.25">
      <c r="A79" s="97" t="s">
        <v>819</v>
      </c>
      <c r="B79" s="97" t="s">
        <v>820</v>
      </c>
      <c r="C79" s="98">
        <v>30</v>
      </c>
      <c r="D79" s="98"/>
      <c r="E79" s="98"/>
      <c r="F79" s="98"/>
      <c r="G79" s="98">
        <v>30</v>
      </c>
      <c r="H79" s="102"/>
      <c r="I79" s="102"/>
      <c r="J79" s="148"/>
      <c r="K79" s="149">
        <f t="shared" si="12"/>
        <v>0</v>
      </c>
      <c r="L79" s="149">
        <f t="shared" si="8"/>
        <v>0</v>
      </c>
      <c r="M79" s="149">
        <f t="shared" si="13"/>
        <v>0</v>
      </c>
      <c r="N79" s="149">
        <f t="shared" si="9"/>
        <v>0</v>
      </c>
      <c r="O79" s="149">
        <f t="shared" si="14"/>
        <v>0</v>
      </c>
      <c r="P79" s="149">
        <f t="shared" si="10"/>
        <v>0</v>
      </c>
      <c r="Q79" s="149">
        <f t="shared" si="15"/>
        <v>0</v>
      </c>
      <c r="R79" s="149">
        <f t="shared" si="11"/>
        <v>0</v>
      </c>
    </row>
    <row r="80" spans="1:18" x14ac:dyDescent="0.25">
      <c r="A80" s="97" t="s">
        <v>821</v>
      </c>
      <c r="B80" s="97" t="s">
        <v>267</v>
      </c>
      <c r="C80" s="98">
        <v>6</v>
      </c>
      <c r="D80" s="98">
        <v>1</v>
      </c>
      <c r="E80" s="98"/>
      <c r="F80" s="98"/>
      <c r="G80" s="98">
        <v>7</v>
      </c>
      <c r="H80" s="102"/>
      <c r="I80" s="102"/>
      <c r="J80" s="148"/>
      <c r="K80" s="149">
        <f t="shared" si="12"/>
        <v>0</v>
      </c>
      <c r="L80" s="149">
        <f t="shared" si="8"/>
        <v>0</v>
      </c>
      <c r="M80" s="149">
        <f t="shared" si="13"/>
        <v>0</v>
      </c>
      <c r="N80" s="149">
        <f t="shared" si="9"/>
        <v>0</v>
      </c>
      <c r="O80" s="149">
        <f t="shared" si="14"/>
        <v>0</v>
      </c>
      <c r="P80" s="149">
        <f t="shared" si="10"/>
        <v>0</v>
      </c>
      <c r="Q80" s="149">
        <f t="shared" si="15"/>
        <v>0</v>
      </c>
      <c r="R80" s="149">
        <f t="shared" si="11"/>
        <v>0</v>
      </c>
    </row>
    <row r="81" spans="1:18" x14ac:dyDescent="0.25">
      <c r="A81" s="97" t="s">
        <v>822</v>
      </c>
      <c r="B81" s="97" t="s">
        <v>248</v>
      </c>
      <c r="C81" s="98">
        <v>6</v>
      </c>
      <c r="D81" s="98">
        <v>1</v>
      </c>
      <c r="E81" s="98"/>
      <c r="F81" s="98"/>
      <c r="G81" s="98">
        <v>7</v>
      </c>
      <c r="H81" s="102"/>
      <c r="I81" s="102"/>
      <c r="J81" s="148"/>
      <c r="K81" s="149">
        <f t="shared" si="12"/>
        <v>0</v>
      </c>
      <c r="L81" s="149">
        <f t="shared" si="8"/>
        <v>0</v>
      </c>
      <c r="M81" s="149">
        <f t="shared" si="13"/>
        <v>0</v>
      </c>
      <c r="N81" s="149">
        <f t="shared" si="9"/>
        <v>0</v>
      </c>
      <c r="O81" s="149">
        <f t="shared" si="14"/>
        <v>0</v>
      </c>
      <c r="P81" s="149">
        <f t="shared" si="10"/>
        <v>0</v>
      </c>
      <c r="Q81" s="149">
        <f t="shared" si="15"/>
        <v>0</v>
      </c>
      <c r="R81" s="149">
        <f t="shared" si="11"/>
        <v>0</v>
      </c>
    </row>
    <row r="82" spans="1:18" x14ac:dyDescent="0.25">
      <c r="A82" s="97" t="s">
        <v>823</v>
      </c>
      <c r="B82" s="97" t="s">
        <v>824</v>
      </c>
      <c r="C82" s="98">
        <v>1</v>
      </c>
      <c r="D82" s="98"/>
      <c r="E82" s="98"/>
      <c r="F82" s="98"/>
      <c r="G82" s="98">
        <v>1</v>
      </c>
      <c r="H82" s="102"/>
      <c r="I82" s="102"/>
      <c r="J82" s="148"/>
      <c r="K82" s="149">
        <f t="shared" si="12"/>
        <v>0</v>
      </c>
      <c r="L82" s="149">
        <f t="shared" si="8"/>
        <v>0</v>
      </c>
      <c r="M82" s="149">
        <f t="shared" si="13"/>
        <v>0</v>
      </c>
      <c r="N82" s="149">
        <f t="shared" si="9"/>
        <v>0</v>
      </c>
      <c r="O82" s="149">
        <f t="shared" si="14"/>
        <v>0</v>
      </c>
      <c r="P82" s="149">
        <f t="shared" si="10"/>
        <v>0</v>
      </c>
      <c r="Q82" s="149">
        <f t="shared" si="15"/>
        <v>0</v>
      </c>
      <c r="R82" s="149">
        <f t="shared" si="11"/>
        <v>0</v>
      </c>
    </row>
    <row r="83" spans="1:18" x14ac:dyDescent="0.25">
      <c r="A83" s="97" t="s">
        <v>825</v>
      </c>
      <c r="B83" s="97" t="s">
        <v>826</v>
      </c>
      <c r="C83" s="98">
        <v>35</v>
      </c>
      <c r="D83" s="98">
        <v>1</v>
      </c>
      <c r="E83" s="98"/>
      <c r="F83" s="98"/>
      <c r="G83" s="98">
        <v>36</v>
      </c>
      <c r="H83" s="102"/>
      <c r="I83" s="102"/>
      <c r="J83" s="148"/>
      <c r="K83" s="149">
        <f t="shared" si="12"/>
        <v>0</v>
      </c>
      <c r="L83" s="149">
        <f t="shared" si="8"/>
        <v>0</v>
      </c>
      <c r="M83" s="149">
        <f t="shared" si="13"/>
        <v>0</v>
      </c>
      <c r="N83" s="149">
        <f t="shared" si="9"/>
        <v>0</v>
      </c>
      <c r="O83" s="149">
        <f t="shared" si="14"/>
        <v>0</v>
      </c>
      <c r="P83" s="149">
        <f t="shared" si="10"/>
        <v>0</v>
      </c>
      <c r="Q83" s="149">
        <f t="shared" si="15"/>
        <v>0</v>
      </c>
      <c r="R83" s="149">
        <f t="shared" si="11"/>
        <v>0</v>
      </c>
    </row>
    <row r="84" spans="1:18" x14ac:dyDescent="0.25">
      <c r="A84" s="97" t="s">
        <v>827</v>
      </c>
      <c r="B84" s="97" t="s">
        <v>828</v>
      </c>
      <c r="C84" s="98">
        <v>19</v>
      </c>
      <c r="D84" s="98"/>
      <c r="E84" s="98"/>
      <c r="F84" s="98">
        <v>3</v>
      </c>
      <c r="G84" s="98">
        <v>22</v>
      </c>
      <c r="H84" s="102"/>
      <c r="I84" s="102"/>
      <c r="J84" s="148"/>
      <c r="K84" s="149">
        <f t="shared" si="12"/>
        <v>0</v>
      </c>
      <c r="L84" s="149">
        <f t="shared" si="8"/>
        <v>0</v>
      </c>
      <c r="M84" s="149">
        <f t="shared" si="13"/>
        <v>0</v>
      </c>
      <c r="N84" s="149">
        <f t="shared" si="9"/>
        <v>0</v>
      </c>
      <c r="O84" s="149">
        <f t="shared" si="14"/>
        <v>0</v>
      </c>
      <c r="P84" s="149">
        <f t="shared" si="10"/>
        <v>0</v>
      </c>
      <c r="Q84" s="149">
        <f t="shared" si="15"/>
        <v>0</v>
      </c>
      <c r="R84" s="149">
        <f t="shared" si="11"/>
        <v>0</v>
      </c>
    </row>
    <row r="85" spans="1:18" x14ac:dyDescent="0.25">
      <c r="A85" s="97" t="s">
        <v>829</v>
      </c>
      <c r="B85" s="97" t="s">
        <v>830</v>
      </c>
      <c r="C85" s="98">
        <v>5</v>
      </c>
      <c r="D85" s="98">
        <v>1</v>
      </c>
      <c r="E85" s="98"/>
      <c r="F85" s="98"/>
      <c r="G85" s="98">
        <v>6</v>
      </c>
      <c r="H85" s="102"/>
      <c r="I85" s="102"/>
      <c r="J85" s="148"/>
      <c r="K85" s="149">
        <f t="shared" si="12"/>
        <v>0</v>
      </c>
      <c r="L85" s="149">
        <f t="shared" si="8"/>
        <v>0</v>
      </c>
      <c r="M85" s="149">
        <f t="shared" si="13"/>
        <v>0</v>
      </c>
      <c r="N85" s="149">
        <f t="shared" si="9"/>
        <v>0</v>
      </c>
      <c r="O85" s="149">
        <f t="shared" si="14"/>
        <v>0</v>
      </c>
      <c r="P85" s="149">
        <f t="shared" si="10"/>
        <v>0</v>
      </c>
      <c r="Q85" s="149">
        <f t="shared" si="15"/>
        <v>0</v>
      </c>
      <c r="R85" s="149">
        <f t="shared" si="11"/>
        <v>0</v>
      </c>
    </row>
    <row r="86" spans="1:18" x14ac:dyDescent="0.25">
      <c r="A86" s="97" t="s">
        <v>831</v>
      </c>
      <c r="B86" s="97" t="s">
        <v>832</v>
      </c>
      <c r="C86" s="98">
        <v>3</v>
      </c>
      <c r="D86" s="98">
        <v>1</v>
      </c>
      <c r="E86" s="98"/>
      <c r="F86" s="98"/>
      <c r="G86" s="98">
        <v>4</v>
      </c>
      <c r="H86" s="102"/>
      <c r="I86" s="102"/>
      <c r="J86" s="148"/>
      <c r="K86" s="149">
        <f t="shared" si="12"/>
        <v>0</v>
      </c>
      <c r="L86" s="149">
        <f t="shared" si="8"/>
        <v>0</v>
      </c>
      <c r="M86" s="149">
        <f t="shared" si="13"/>
        <v>0</v>
      </c>
      <c r="N86" s="149">
        <f t="shared" si="9"/>
        <v>0</v>
      </c>
      <c r="O86" s="149">
        <f t="shared" si="14"/>
        <v>0</v>
      </c>
      <c r="P86" s="149">
        <f t="shared" si="10"/>
        <v>0</v>
      </c>
      <c r="Q86" s="149">
        <f t="shared" si="15"/>
        <v>0</v>
      </c>
      <c r="R86" s="149">
        <f t="shared" si="11"/>
        <v>0</v>
      </c>
    </row>
    <row r="87" spans="1:18" x14ac:dyDescent="0.25">
      <c r="A87" s="97" t="s">
        <v>833</v>
      </c>
      <c r="B87" s="97" t="s">
        <v>562</v>
      </c>
      <c r="C87" s="98">
        <v>4</v>
      </c>
      <c r="D87" s="98">
        <v>1</v>
      </c>
      <c r="E87" s="98"/>
      <c r="F87" s="98"/>
      <c r="G87" s="98">
        <v>5</v>
      </c>
      <c r="H87" s="102"/>
      <c r="I87" s="102"/>
      <c r="J87" s="148"/>
      <c r="K87" s="149">
        <f t="shared" si="12"/>
        <v>0</v>
      </c>
      <c r="L87" s="149">
        <f t="shared" si="8"/>
        <v>0</v>
      </c>
      <c r="M87" s="149">
        <f t="shared" si="13"/>
        <v>0</v>
      </c>
      <c r="N87" s="149">
        <f t="shared" si="9"/>
        <v>0</v>
      </c>
      <c r="O87" s="149">
        <f t="shared" si="14"/>
        <v>0</v>
      </c>
      <c r="P87" s="149">
        <f t="shared" si="10"/>
        <v>0</v>
      </c>
      <c r="Q87" s="149">
        <f t="shared" si="15"/>
        <v>0</v>
      </c>
      <c r="R87" s="149">
        <f t="shared" si="11"/>
        <v>0</v>
      </c>
    </row>
    <row r="88" spans="1:18" x14ac:dyDescent="0.25">
      <c r="A88" s="97" t="s">
        <v>834</v>
      </c>
      <c r="B88" s="97" t="s">
        <v>602</v>
      </c>
      <c r="C88" s="98">
        <v>3</v>
      </c>
      <c r="D88" s="98">
        <v>1</v>
      </c>
      <c r="E88" s="98"/>
      <c r="F88" s="98"/>
      <c r="G88" s="98">
        <v>4</v>
      </c>
      <c r="H88" s="102"/>
      <c r="I88" s="102"/>
      <c r="J88" s="148"/>
      <c r="K88" s="149">
        <f t="shared" si="12"/>
        <v>0</v>
      </c>
      <c r="L88" s="149">
        <f t="shared" si="8"/>
        <v>0</v>
      </c>
      <c r="M88" s="149">
        <f t="shared" si="13"/>
        <v>0</v>
      </c>
      <c r="N88" s="149">
        <f t="shared" si="9"/>
        <v>0</v>
      </c>
      <c r="O88" s="149">
        <f t="shared" si="14"/>
        <v>0</v>
      </c>
      <c r="P88" s="149">
        <f t="shared" si="10"/>
        <v>0</v>
      </c>
      <c r="Q88" s="149">
        <f t="shared" si="15"/>
        <v>0</v>
      </c>
      <c r="R88" s="149">
        <f t="shared" si="11"/>
        <v>0</v>
      </c>
    </row>
    <row r="89" spans="1:18" x14ac:dyDescent="0.25">
      <c r="A89" s="97" t="s">
        <v>102</v>
      </c>
      <c r="B89" s="97" t="s">
        <v>835</v>
      </c>
      <c r="C89" s="98">
        <v>15</v>
      </c>
      <c r="D89" s="98">
        <v>2</v>
      </c>
      <c r="E89" s="98"/>
      <c r="F89" s="98"/>
      <c r="G89" s="98">
        <v>17</v>
      </c>
      <c r="H89" s="102"/>
      <c r="I89" s="102"/>
      <c r="J89" s="148"/>
      <c r="K89" s="149">
        <f t="shared" si="12"/>
        <v>0</v>
      </c>
      <c r="L89" s="149">
        <f t="shared" si="8"/>
        <v>0</v>
      </c>
      <c r="M89" s="149">
        <f t="shared" si="13"/>
        <v>0</v>
      </c>
      <c r="N89" s="149">
        <f t="shared" si="9"/>
        <v>0</v>
      </c>
      <c r="O89" s="149">
        <f t="shared" si="14"/>
        <v>0</v>
      </c>
      <c r="P89" s="149">
        <f t="shared" si="10"/>
        <v>0</v>
      </c>
      <c r="Q89" s="149">
        <f t="shared" si="15"/>
        <v>0</v>
      </c>
      <c r="R89" s="149">
        <f t="shared" si="11"/>
        <v>0</v>
      </c>
    </row>
    <row r="90" spans="1:18" x14ac:dyDescent="0.25">
      <c r="A90" s="97" t="s">
        <v>836</v>
      </c>
      <c r="B90" s="97" t="s">
        <v>837</v>
      </c>
      <c r="C90" s="98">
        <v>10</v>
      </c>
      <c r="D90" s="98">
        <v>1</v>
      </c>
      <c r="E90" s="98"/>
      <c r="F90" s="98"/>
      <c r="G90" s="98">
        <v>11</v>
      </c>
      <c r="H90" s="102"/>
      <c r="I90" s="102"/>
      <c r="J90" s="148"/>
      <c r="K90" s="149">
        <f t="shared" si="12"/>
        <v>0</v>
      </c>
      <c r="L90" s="149">
        <f t="shared" si="8"/>
        <v>0</v>
      </c>
      <c r="M90" s="149">
        <f t="shared" si="13"/>
        <v>0</v>
      </c>
      <c r="N90" s="149">
        <f t="shared" si="9"/>
        <v>0</v>
      </c>
      <c r="O90" s="149">
        <f t="shared" si="14"/>
        <v>0</v>
      </c>
      <c r="P90" s="149">
        <f t="shared" si="10"/>
        <v>0</v>
      </c>
      <c r="Q90" s="149">
        <f t="shared" si="15"/>
        <v>0</v>
      </c>
      <c r="R90" s="149">
        <f t="shared" si="11"/>
        <v>0</v>
      </c>
    </row>
    <row r="91" spans="1:18" x14ac:dyDescent="0.25">
      <c r="A91" s="97" t="s">
        <v>838</v>
      </c>
      <c r="B91" s="97" t="s">
        <v>839</v>
      </c>
      <c r="C91" s="98">
        <v>1</v>
      </c>
      <c r="D91" s="98">
        <v>1</v>
      </c>
      <c r="E91" s="98"/>
      <c r="F91" s="98"/>
      <c r="G91" s="98">
        <v>2</v>
      </c>
      <c r="H91" s="102"/>
      <c r="I91" s="102"/>
      <c r="J91" s="148"/>
      <c r="K91" s="149">
        <f t="shared" si="12"/>
        <v>0</v>
      </c>
      <c r="L91" s="149">
        <f t="shared" si="8"/>
        <v>0</v>
      </c>
      <c r="M91" s="149">
        <f t="shared" si="13"/>
        <v>0</v>
      </c>
      <c r="N91" s="149">
        <f t="shared" si="9"/>
        <v>0</v>
      </c>
      <c r="O91" s="149">
        <f t="shared" si="14"/>
        <v>0</v>
      </c>
      <c r="P91" s="149">
        <f t="shared" si="10"/>
        <v>0</v>
      </c>
      <c r="Q91" s="149">
        <f t="shared" si="15"/>
        <v>0</v>
      </c>
      <c r="R91" s="149">
        <f t="shared" si="11"/>
        <v>0</v>
      </c>
    </row>
    <row r="92" spans="1:18" x14ac:dyDescent="0.25">
      <c r="A92" s="97" t="s">
        <v>840</v>
      </c>
      <c r="B92" s="97" t="s">
        <v>841</v>
      </c>
      <c r="C92" s="98">
        <v>6</v>
      </c>
      <c r="D92" s="98">
        <v>1</v>
      </c>
      <c r="E92" s="98"/>
      <c r="F92" s="98"/>
      <c r="G92" s="98">
        <v>7</v>
      </c>
      <c r="H92" s="102"/>
      <c r="I92" s="102"/>
      <c r="J92" s="148"/>
      <c r="K92" s="149">
        <f t="shared" si="12"/>
        <v>0</v>
      </c>
      <c r="L92" s="149">
        <f t="shared" si="8"/>
        <v>0</v>
      </c>
      <c r="M92" s="149">
        <f t="shared" si="13"/>
        <v>0</v>
      </c>
      <c r="N92" s="149">
        <f t="shared" si="9"/>
        <v>0</v>
      </c>
      <c r="O92" s="149">
        <f t="shared" si="14"/>
        <v>0</v>
      </c>
      <c r="P92" s="149">
        <f t="shared" si="10"/>
        <v>0</v>
      </c>
      <c r="Q92" s="149">
        <f t="shared" si="15"/>
        <v>0</v>
      </c>
      <c r="R92" s="149">
        <f t="shared" si="11"/>
        <v>0</v>
      </c>
    </row>
    <row r="93" spans="1:18" x14ac:dyDescent="0.25">
      <c r="A93" s="97" t="s">
        <v>842</v>
      </c>
      <c r="B93" s="97" t="s">
        <v>843</v>
      </c>
      <c r="C93" s="98">
        <v>10</v>
      </c>
      <c r="D93" s="98">
        <v>1</v>
      </c>
      <c r="E93" s="98"/>
      <c r="F93" s="98"/>
      <c r="G93" s="98">
        <v>11</v>
      </c>
      <c r="H93" s="102"/>
      <c r="I93" s="102"/>
      <c r="J93" s="148"/>
      <c r="K93" s="149">
        <f t="shared" si="12"/>
        <v>0</v>
      </c>
      <c r="L93" s="149">
        <f t="shared" si="8"/>
        <v>0</v>
      </c>
      <c r="M93" s="149">
        <f t="shared" si="13"/>
        <v>0</v>
      </c>
      <c r="N93" s="149">
        <f t="shared" si="9"/>
        <v>0</v>
      </c>
      <c r="O93" s="149">
        <f t="shared" si="14"/>
        <v>0</v>
      </c>
      <c r="P93" s="149">
        <f t="shared" si="10"/>
        <v>0</v>
      </c>
      <c r="Q93" s="149">
        <f t="shared" si="15"/>
        <v>0</v>
      </c>
      <c r="R93" s="149">
        <f t="shared" si="11"/>
        <v>0</v>
      </c>
    </row>
    <row r="94" spans="1:18" x14ac:dyDescent="0.25">
      <c r="A94" s="97" t="s">
        <v>844</v>
      </c>
      <c r="B94" s="97" t="s">
        <v>845</v>
      </c>
      <c r="C94" s="98">
        <v>1</v>
      </c>
      <c r="D94" s="98">
        <v>1</v>
      </c>
      <c r="E94" s="98"/>
      <c r="F94" s="98"/>
      <c r="G94" s="98">
        <v>2</v>
      </c>
      <c r="H94" s="102"/>
      <c r="I94" s="102"/>
      <c r="J94" s="148"/>
      <c r="K94" s="149">
        <f t="shared" si="12"/>
        <v>0</v>
      </c>
      <c r="L94" s="149">
        <f t="shared" si="8"/>
        <v>0</v>
      </c>
      <c r="M94" s="149">
        <f t="shared" si="13"/>
        <v>0</v>
      </c>
      <c r="N94" s="149">
        <f t="shared" si="9"/>
        <v>0</v>
      </c>
      <c r="O94" s="149">
        <f t="shared" si="14"/>
        <v>0</v>
      </c>
      <c r="P94" s="149">
        <f t="shared" si="10"/>
        <v>0</v>
      </c>
      <c r="Q94" s="149">
        <f t="shared" si="15"/>
        <v>0</v>
      </c>
      <c r="R94" s="149">
        <f t="shared" si="11"/>
        <v>0</v>
      </c>
    </row>
    <row r="95" spans="1:18" x14ac:dyDescent="0.25">
      <c r="A95" s="97" t="s">
        <v>846</v>
      </c>
      <c r="B95" s="97" t="s">
        <v>847</v>
      </c>
      <c r="C95" s="98">
        <v>16</v>
      </c>
      <c r="D95" s="98">
        <v>1</v>
      </c>
      <c r="E95" s="98"/>
      <c r="F95" s="98"/>
      <c r="G95" s="98">
        <v>17</v>
      </c>
      <c r="H95" s="102"/>
      <c r="I95" s="102"/>
      <c r="J95" s="148"/>
      <c r="K95" s="149">
        <f t="shared" si="12"/>
        <v>0</v>
      </c>
      <c r="L95" s="149">
        <f t="shared" si="8"/>
        <v>0</v>
      </c>
      <c r="M95" s="149">
        <f t="shared" si="13"/>
        <v>0</v>
      </c>
      <c r="N95" s="149">
        <f t="shared" si="9"/>
        <v>0</v>
      </c>
      <c r="O95" s="149">
        <f t="shared" si="14"/>
        <v>0</v>
      </c>
      <c r="P95" s="149">
        <f t="shared" si="10"/>
        <v>0</v>
      </c>
      <c r="Q95" s="149">
        <f t="shared" si="15"/>
        <v>0</v>
      </c>
      <c r="R95" s="149">
        <f t="shared" si="11"/>
        <v>0</v>
      </c>
    </row>
    <row r="96" spans="1:18" x14ac:dyDescent="0.25">
      <c r="A96" s="97" t="s">
        <v>848</v>
      </c>
      <c r="B96" s="97" t="s">
        <v>849</v>
      </c>
      <c r="C96" s="98">
        <v>12</v>
      </c>
      <c r="D96" s="98">
        <v>1</v>
      </c>
      <c r="E96" s="98"/>
      <c r="F96" s="98"/>
      <c r="G96" s="98">
        <v>13</v>
      </c>
      <c r="H96" s="102"/>
      <c r="I96" s="102"/>
      <c r="J96" s="148"/>
      <c r="K96" s="149">
        <f t="shared" si="12"/>
        <v>0</v>
      </c>
      <c r="L96" s="149">
        <f t="shared" si="8"/>
        <v>0</v>
      </c>
      <c r="M96" s="149">
        <f t="shared" si="13"/>
        <v>0</v>
      </c>
      <c r="N96" s="149">
        <f t="shared" si="9"/>
        <v>0</v>
      </c>
      <c r="O96" s="149">
        <f t="shared" si="14"/>
        <v>0</v>
      </c>
      <c r="P96" s="149">
        <f t="shared" si="10"/>
        <v>0</v>
      </c>
      <c r="Q96" s="149">
        <f t="shared" si="15"/>
        <v>0</v>
      </c>
      <c r="R96" s="149">
        <f t="shared" si="11"/>
        <v>0</v>
      </c>
    </row>
    <row r="97" spans="1:18" x14ac:dyDescent="0.25">
      <c r="A97" s="97" t="s">
        <v>850</v>
      </c>
      <c r="B97" s="97" t="s">
        <v>851</v>
      </c>
      <c r="C97" s="98">
        <v>1</v>
      </c>
      <c r="D97" s="98">
        <v>1</v>
      </c>
      <c r="E97" s="98"/>
      <c r="F97" s="98"/>
      <c r="G97" s="98">
        <v>2</v>
      </c>
      <c r="H97" s="102"/>
      <c r="I97" s="102"/>
      <c r="J97" s="148"/>
      <c r="K97" s="149">
        <f t="shared" si="12"/>
        <v>0</v>
      </c>
      <c r="L97" s="149">
        <f t="shared" si="8"/>
        <v>0</v>
      </c>
      <c r="M97" s="149">
        <f t="shared" si="13"/>
        <v>0</v>
      </c>
      <c r="N97" s="149">
        <f t="shared" si="9"/>
        <v>0</v>
      </c>
      <c r="O97" s="149">
        <f t="shared" si="14"/>
        <v>0</v>
      </c>
      <c r="P97" s="149">
        <f t="shared" si="10"/>
        <v>0</v>
      </c>
      <c r="Q97" s="149">
        <f t="shared" si="15"/>
        <v>0</v>
      </c>
      <c r="R97" s="149">
        <f t="shared" si="11"/>
        <v>0</v>
      </c>
    </row>
    <row r="98" spans="1:18" x14ac:dyDescent="0.25">
      <c r="A98" s="97" t="s">
        <v>852</v>
      </c>
      <c r="B98" s="97" t="s">
        <v>853</v>
      </c>
      <c r="C98" s="98">
        <v>1</v>
      </c>
      <c r="D98" s="98">
        <v>1</v>
      </c>
      <c r="E98" s="98"/>
      <c r="F98" s="98"/>
      <c r="G98" s="98">
        <v>2</v>
      </c>
      <c r="H98" s="102"/>
      <c r="I98" s="102"/>
      <c r="J98" s="148"/>
      <c r="K98" s="149">
        <f t="shared" si="12"/>
        <v>0</v>
      </c>
      <c r="L98" s="149">
        <f t="shared" si="8"/>
        <v>0</v>
      </c>
      <c r="M98" s="149">
        <f t="shared" si="13"/>
        <v>0</v>
      </c>
      <c r="N98" s="149">
        <f t="shared" si="9"/>
        <v>0</v>
      </c>
      <c r="O98" s="149">
        <f t="shared" si="14"/>
        <v>0</v>
      </c>
      <c r="P98" s="149">
        <f t="shared" si="10"/>
        <v>0</v>
      </c>
      <c r="Q98" s="149">
        <f t="shared" si="15"/>
        <v>0</v>
      </c>
      <c r="R98" s="149">
        <f t="shared" si="11"/>
        <v>0</v>
      </c>
    </row>
    <row r="99" spans="1:18" x14ac:dyDescent="0.25">
      <c r="A99" s="97" t="s">
        <v>79</v>
      </c>
      <c r="B99" s="97" t="s">
        <v>854</v>
      </c>
      <c r="C99" s="98">
        <v>14</v>
      </c>
      <c r="D99" s="98">
        <v>1</v>
      </c>
      <c r="E99" s="98"/>
      <c r="F99" s="98"/>
      <c r="G99" s="98">
        <v>15</v>
      </c>
      <c r="H99" s="102"/>
      <c r="I99" s="102"/>
      <c r="J99" s="148"/>
      <c r="K99" s="149">
        <f t="shared" si="12"/>
        <v>0</v>
      </c>
      <c r="L99" s="149">
        <f t="shared" si="8"/>
        <v>0</v>
      </c>
      <c r="M99" s="149">
        <f t="shared" si="13"/>
        <v>0</v>
      </c>
      <c r="N99" s="149">
        <f t="shared" si="9"/>
        <v>0</v>
      </c>
      <c r="O99" s="149">
        <f t="shared" si="14"/>
        <v>0</v>
      </c>
      <c r="P99" s="149">
        <f t="shared" si="10"/>
        <v>0</v>
      </c>
      <c r="Q99" s="149">
        <f t="shared" si="15"/>
        <v>0</v>
      </c>
      <c r="R99" s="149">
        <f t="shared" si="11"/>
        <v>0</v>
      </c>
    </row>
    <row r="100" spans="1:18" x14ac:dyDescent="0.25">
      <c r="A100" s="97" t="s">
        <v>855</v>
      </c>
      <c r="B100" s="97" t="s">
        <v>856</v>
      </c>
      <c r="C100" s="98">
        <v>1</v>
      </c>
      <c r="D100" s="98">
        <v>1</v>
      </c>
      <c r="E100" s="98"/>
      <c r="F100" s="98"/>
      <c r="G100" s="98">
        <v>2</v>
      </c>
      <c r="H100" s="102"/>
      <c r="I100" s="102"/>
      <c r="J100" s="148"/>
      <c r="K100" s="149">
        <f t="shared" si="12"/>
        <v>0</v>
      </c>
      <c r="L100" s="149">
        <f t="shared" si="8"/>
        <v>0</v>
      </c>
      <c r="M100" s="149">
        <f t="shared" si="13"/>
        <v>0</v>
      </c>
      <c r="N100" s="149">
        <f t="shared" si="9"/>
        <v>0</v>
      </c>
      <c r="O100" s="149">
        <f t="shared" si="14"/>
        <v>0</v>
      </c>
      <c r="P100" s="149">
        <f t="shared" si="10"/>
        <v>0</v>
      </c>
      <c r="Q100" s="149">
        <f t="shared" si="15"/>
        <v>0</v>
      </c>
      <c r="R100" s="149">
        <f t="shared" si="11"/>
        <v>0</v>
      </c>
    </row>
    <row r="101" spans="1:18" x14ac:dyDescent="0.25">
      <c r="A101" s="97" t="s">
        <v>103</v>
      </c>
      <c r="B101" s="97" t="s">
        <v>857</v>
      </c>
      <c r="C101" s="98">
        <v>16</v>
      </c>
      <c r="D101" s="98">
        <v>1</v>
      </c>
      <c r="E101" s="98"/>
      <c r="F101" s="98"/>
      <c r="G101" s="98">
        <v>17</v>
      </c>
      <c r="H101" s="102"/>
      <c r="I101" s="102"/>
      <c r="J101" s="148"/>
      <c r="K101" s="149">
        <f t="shared" si="12"/>
        <v>0</v>
      </c>
      <c r="L101" s="149">
        <f t="shared" si="8"/>
        <v>0</v>
      </c>
      <c r="M101" s="149">
        <f t="shared" si="13"/>
        <v>0</v>
      </c>
      <c r="N101" s="149">
        <f t="shared" si="9"/>
        <v>0</v>
      </c>
      <c r="O101" s="149">
        <f t="shared" si="14"/>
        <v>0</v>
      </c>
      <c r="P101" s="149">
        <f t="shared" si="10"/>
        <v>0</v>
      </c>
      <c r="Q101" s="149">
        <f t="shared" si="15"/>
        <v>0</v>
      </c>
      <c r="R101" s="149">
        <f t="shared" si="11"/>
        <v>0</v>
      </c>
    </row>
    <row r="102" spans="1:18" x14ac:dyDescent="0.25">
      <c r="A102" s="97" t="s">
        <v>858</v>
      </c>
      <c r="B102" s="97" t="s">
        <v>859</v>
      </c>
      <c r="C102" s="98">
        <v>7</v>
      </c>
      <c r="D102" s="98">
        <v>1</v>
      </c>
      <c r="E102" s="98"/>
      <c r="F102" s="98"/>
      <c r="G102" s="98">
        <v>8</v>
      </c>
      <c r="H102" s="102"/>
      <c r="I102" s="102"/>
      <c r="J102" s="148"/>
      <c r="K102" s="149">
        <f t="shared" si="12"/>
        <v>0</v>
      </c>
      <c r="L102" s="149">
        <f t="shared" si="8"/>
        <v>0</v>
      </c>
      <c r="M102" s="149">
        <f t="shared" si="13"/>
        <v>0</v>
      </c>
      <c r="N102" s="149">
        <f t="shared" si="9"/>
        <v>0</v>
      </c>
      <c r="O102" s="149">
        <f t="shared" si="14"/>
        <v>0</v>
      </c>
      <c r="P102" s="149">
        <f t="shared" si="10"/>
        <v>0</v>
      </c>
      <c r="Q102" s="149">
        <f t="shared" si="15"/>
        <v>0</v>
      </c>
      <c r="R102" s="149">
        <f t="shared" si="11"/>
        <v>0</v>
      </c>
    </row>
    <row r="103" spans="1:18" x14ac:dyDescent="0.25">
      <c r="A103" s="97" t="s">
        <v>860</v>
      </c>
      <c r="B103" s="97" t="s">
        <v>861</v>
      </c>
      <c r="C103" s="98">
        <v>5</v>
      </c>
      <c r="D103" s="98">
        <v>1</v>
      </c>
      <c r="E103" s="98"/>
      <c r="F103" s="98"/>
      <c r="G103" s="98">
        <v>6</v>
      </c>
      <c r="H103" s="102"/>
      <c r="I103" s="102"/>
      <c r="J103" s="148"/>
      <c r="K103" s="149">
        <f t="shared" si="12"/>
        <v>0</v>
      </c>
      <c r="L103" s="149">
        <f t="shared" si="8"/>
        <v>0</v>
      </c>
      <c r="M103" s="149">
        <f t="shared" si="13"/>
        <v>0</v>
      </c>
      <c r="N103" s="149">
        <f t="shared" si="9"/>
        <v>0</v>
      </c>
      <c r="O103" s="149">
        <f t="shared" si="14"/>
        <v>0</v>
      </c>
      <c r="P103" s="149">
        <f t="shared" si="10"/>
        <v>0</v>
      </c>
      <c r="Q103" s="149">
        <f t="shared" si="15"/>
        <v>0</v>
      </c>
      <c r="R103" s="149">
        <f t="shared" si="11"/>
        <v>0</v>
      </c>
    </row>
    <row r="104" spans="1:18" x14ac:dyDescent="0.25">
      <c r="A104" s="97" t="s">
        <v>862</v>
      </c>
      <c r="B104" s="97" t="s">
        <v>863</v>
      </c>
      <c r="C104" s="98">
        <v>12</v>
      </c>
      <c r="D104" s="98">
        <v>1</v>
      </c>
      <c r="E104" s="98">
        <v>1</v>
      </c>
      <c r="F104" s="98"/>
      <c r="G104" s="98">
        <v>14</v>
      </c>
      <c r="H104" s="102"/>
      <c r="I104" s="102"/>
      <c r="J104" s="148"/>
      <c r="K104" s="149">
        <f t="shared" si="12"/>
        <v>0</v>
      </c>
      <c r="L104" s="149">
        <f t="shared" si="8"/>
        <v>0</v>
      </c>
      <c r="M104" s="149">
        <f t="shared" si="13"/>
        <v>0</v>
      </c>
      <c r="N104" s="149">
        <f t="shared" si="9"/>
        <v>0</v>
      </c>
      <c r="O104" s="149">
        <f t="shared" si="14"/>
        <v>0</v>
      </c>
      <c r="P104" s="149">
        <f t="shared" si="10"/>
        <v>0</v>
      </c>
      <c r="Q104" s="149">
        <f t="shared" si="15"/>
        <v>0</v>
      </c>
      <c r="R104" s="149">
        <f t="shared" si="11"/>
        <v>0</v>
      </c>
    </row>
    <row r="105" spans="1:18" x14ac:dyDescent="0.25">
      <c r="A105" s="97" t="s">
        <v>864</v>
      </c>
      <c r="B105" s="97" t="s">
        <v>865</v>
      </c>
      <c r="C105" s="98">
        <v>53</v>
      </c>
      <c r="D105" s="98">
        <v>1</v>
      </c>
      <c r="E105" s="98"/>
      <c r="F105" s="98"/>
      <c r="G105" s="98">
        <v>54</v>
      </c>
      <c r="H105" s="102"/>
      <c r="I105" s="102"/>
      <c r="J105" s="148"/>
      <c r="K105" s="149">
        <f t="shared" si="12"/>
        <v>0</v>
      </c>
      <c r="L105" s="149">
        <f t="shared" si="8"/>
        <v>0</v>
      </c>
      <c r="M105" s="149">
        <f t="shared" si="13"/>
        <v>0</v>
      </c>
      <c r="N105" s="149">
        <f t="shared" si="9"/>
        <v>0</v>
      </c>
      <c r="O105" s="149">
        <f t="shared" si="14"/>
        <v>0</v>
      </c>
      <c r="P105" s="149">
        <f t="shared" si="10"/>
        <v>0</v>
      </c>
      <c r="Q105" s="149">
        <f t="shared" si="15"/>
        <v>0</v>
      </c>
      <c r="R105" s="149">
        <f t="shared" si="11"/>
        <v>0</v>
      </c>
    </row>
    <row r="106" spans="1:18" x14ac:dyDescent="0.25">
      <c r="A106" s="97" t="s">
        <v>866</v>
      </c>
      <c r="B106" s="97" t="s">
        <v>867</v>
      </c>
      <c r="C106" s="98">
        <v>2</v>
      </c>
      <c r="D106" s="98">
        <v>1</v>
      </c>
      <c r="E106" s="98"/>
      <c r="F106" s="98"/>
      <c r="G106" s="98">
        <v>3</v>
      </c>
      <c r="H106" s="102"/>
      <c r="I106" s="102"/>
      <c r="J106" s="148"/>
      <c r="K106" s="149">
        <f t="shared" si="12"/>
        <v>0</v>
      </c>
      <c r="L106" s="149">
        <f t="shared" si="8"/>
        <v>0</v>
      </c>
      <c r="M106" s="149">
        <f t="shared" si="13"/>
        <v>0</v>
      </c>
      <c r="N106" s="149">
        <f t="shared" si="9"/>
        <v>0</v>
      </c>
      <c r="O106" s="149">
        <f t="shared" si="14"/>
        <v>0</v>
      </c>
      <c r="P106" s="149">
        <f t="shared" si="10"/>
        <v>0</v>
      </c>
      <c r="Q106" s="149">
        <f t="shared" si="15"/>
        <v>0</v>
      </c>
      <c r="R106" s="149">
        <f t="shared" si="11"/>
        <v>0</v>
      </c>
    </row>
    <row r="107" spans="1:18" x14ac:dyDescent="0.25">
      <c r="A107" s="97" t="s">
        <v>868</v>
      </c>
      <c r="B107" s="97" t="s">
        <v>869</v>
      </c>
      <c r="C107" s="98">
        <v>16</v>
      </c>
      <c r="D107" s="98">
        <v>1</v>
      </c>
      <c r="E107" s="98"/>
      <c r="F107" s="98"/>
      <c r="G107" s="98">
        <v>17</v>
      </c>
      <c r="H107" s="102"/>
      <c r="I107" s="102"/>
      <c r="J107" s="148"/>
      <c r="K107" s="149">
        <f t="shared" si="12"/>
        <v>0</v>
      </c>
      <c r="L107" s="149">
        <f t="shared" si="8"/>
        <v>0</v>
      </c>
      <c r="M107" s="149">
        <f t="shared" si="13"/>
        <v>0</v>
      </c>
      <c r="N107" s="149">
        <f t="shared" si="9"/>
        <v>0</v>
      </c>
      <c r="O107" s="149">
        <f t="shared" si="14"/>
        <v>0</v>
      </c>
      <c r="P107" s="149">
        <f t="shared" si="10"/>
        <v>0</v>
      </c>
      <c r="Q107" s="149">
        <f t="shared" si="15"/>
        <v>0</v>
      </c>
      <c r="R107" s="149">
        <f t="shared" si="11"/>
        <v>0</v>
      </c>
    </row>
    <row r="108" spans="1:18" x14ac:dyDescent="0.25">
      <c r="A108" s="97" t="s">
        <v>870</v>
      </c>
      <c r="B108" s="97" t="s">
        <v>871</v>
      </c>
      <c r="C108" s="98">
        <v>10</v>
      </c>
      <c r="D108" s="98">
        <v>1</v>
      </c>
      <c r="E108" s="98"/>
      <c r="F108" s="98"/>
      <c r="G108" s="98">
        <v>11</v>
      </c>
      <c r="H108" s="102"/>
      <c r="I108" s="102"/>
      <c r="J108" s="148"/>
      <c r="K108" s="149">
        <f t="shared" si="12"/>
        <v>0</v>
      </c>
      <c r="L108" s="149">
        <f t="shared" si="8"/>
        <v>0</v>
      </c>
      <c r="M108" s="149">
        <f t="shared" si="13"/>
        <v>0</v>
      </c>
      <c r="N108" s="149">
        <f t="shared" si="9"/>
        <v>0</v>
      </c>
      <c r="O108" s="149">
        <f t="shared" si="14"/>
        <v>0</v>
      </c>
      <c r="P108" s="149">
        <f t="shared" si="10"/>
        <v>0</v>
      </c>
      <c r="Q108" s="149">
        <f t="shared" si="15"/>
        <v>0</v>
      </c>
      <c r="R108" s="149">
        <f t="shared" si="11"/>
        <v>0</v>
      </c>
    </row>
    <row r="109" spans="1:18" x14ac:dyDescent="0.25">
      <c r="A109" s="97" t="s">
        <v>872</v>
      </c>
      <c r="B109" s="97" t="s">
        <v>728</v>
      </c>
      <c r="C109" s="98">
        <v>5</v>
      </c>
      <c r="D109" s="98">
        <v>1</v>
      </c>
      <c r="E109" s="98"/>
      <c r="F109" s="98"/>
      <c r="G109" s="98">
        <v>6</v>
      </c>
      <c r="H109" s="102"/>
      <c r="I109" s="102"/>
      <c r="J109" s="148"/>
      <c r="K109" s="149">
        <f t="shared" si="12"/>
        <v>0</v>
      </c>
      <c r="L109" s="149">
        <f t="shared" si="8"/>
        <v>0</v>
      </c>
      <c r="M109" s="149">
        <f t="shared" si="13"/>
        <v>0</v>
      </c>
      <c r="N109" s="149">
        <f t="shared" si="9"/>
        <v>0</v>
      </c>
      <c r="O109" s="149">
        <f t="shared" si="14"/>
        <v>0</v>
      </c>
      <c r="P109" s="149">
        <f t="shared" si="10"/>
        <v>0</v>
      </c>
      <c r="Q109" s="149">
        <f t="shared" si="15"/>
        <v>0</v>
      </c>
      <c r="R109" s="149">
        <f t="shared" si="11"/>
        <v>0</v>
      </c>
    </row>
    <row r="110" spans="1:18" x14ac:dyDescent="0.25">
      <c r="A110" s="97" t="s">
        <v>873</v>
      </c>
      <c r="B110" s="97" t="s">
        <v>874</v>
      </c>
      <c r="C110" s="98">
        <v>4</v>
      </c>
      <c r="D110" s="98">
        <v>1</v>
      </c>
      <c r="E110" s="98"/>
      <c r="F110" s="98"/>
      <c r="G110" s="98">
        <v>5</v>
      </c>
      <c r="H110" s="102"/>
      <c r="I110" s="102"/>
      <c r="J110" s="148"/>
      <c r="K110" s="149">
        <f t="shared" si="12"/>
        <v>0</v>
      </c>
      <c r="L110" s="149">
        <f t="shared" si="8"/>
        <v>0</v>
      </c>
      <c r="M110" s="149">
        <f t="shared" si="13"/>
        <v>0</v>
      </c>
      <c r="N110" s="149">
        <f t="shared" si="9"/>
        <v>0</v>
      </c>
      <c r="O110" s="149">
        <f t="shared" si="14"/>
        <v>0</v>
      </c>
      <c r="P110" s="149">
        <f t="shared" si="10"/>
        <v>0</v>
      </c>
      <c r="Q110" s="149">
        <f t="shared" si="15"/>
        <v>0</v>
      </c>
      <c r="R110" s="149">
        <f t="shared" si="11"/>
        <v>0</v>
      </c>
    </row>
    <row r="111" spans="1:18" x14ac:dyDescent="0.25">
      <c r="A111" s="97" t="s">
        <v>875</v>
      </c>
      <c r="B111" s="97" t="s">
        <v>876</v>
      </c>
      <c r="C111" s="98">
        <v>2</v>
      </c>
      <c r="D111" s="98">
        <v>1</v>
      </c>
      <c r="E111" s="98"/>
      <c r="F111" s="98"/>
      <c r="G111" s="98">
        <v>3</v>
      </c>
      <c r="H111" s="102"/>
      <c r="I111" s="102"/>
      <c r="J111" s="148"/>
      <c r="K111" s="149">
        <f t="shared" si="12"/>
        <v>0</v>
      </c>
      <c r="L111" s="149">
        <f t="shared" si="8"/>
        <v>0</v>
      </c>
      <c r="M111" s="149">
        <f t="shared" si="13"/>
        <v>0</v>
      </c>
      <c r="N111" s="149">
        <f t="shared" si="9"/>
        <v>0</v>
      </c>
      <c r="O111" s="149">
        <f t="shared" si="14"/>
        <v>0</v>
      </c>
      <c r="P111" s="149">
        <f t="shared" si="10"/>
        <v>0</v>
      </c>
      <c r="Q111" s="149">
        <f t="shared" si="15"/>
        <v>0</v>
      </c>
      <c r="R111" s="149">
        <f t="shared" si="11"/>
        <v>0</v>
      </c>
    </row>
    <row r="112" spans="1:18" x14ac:dyDescent="0.25">
      <c r="A112" s="97" t="s">
        <v>877</v>
      </c>
      <c r="B112" s="97" t="s">
        <v>323</v>
      </c>
      <c r="C112" s="98">
        <v>1</v>
      </c>
      <c r="D112" s="98"/>
      <c r="E112" s="98"/>
      <c r="F112" s="98"/>
      <c r="G112" s="98">
        <v>1</v>
      </c>
      <c r="H112" s="102"/>
      <c r="I112" s="102"/>
      <c r="J112" s="148"/>
      <c r="K112" s="149">
        <f t="shared" si="12"/>
        <v>0</v>
      </c>
      <c r="L112" s="149">
        <f t="shared" si="8"/>
        <v>0</v>
      </c>
      <c r="M112" s="149">
        <f t="shared" si="13"/>
        <v>0</v>
      </c>
      <c r="N112" s="149">
        <f t="shared" si="9"/>
        <v>0</v>
      </c>
      <c r="O112" s="149">
        <f t="shared" si="14"/>
        <v>0</v>
      </c>
      <c r="P112" s="149">
        <f t="shared" si="10"/>
        <v>0</v>
      </c>
      <c r="Q112" s="149">
        <f t="shared" si="15"/>
        <v>0</v>
      </c>
      <c r="R112" s="149">
        <f t="shared" si="11"/>
        <v>0</v>
      </c>
    </row>
    <row r="113" spans="1:18" x14ac:dyDescent="0.25">
      <c r="A113" s="97" t="s">
        <v>878</v>
      </c>
      <c r="B113" s="97" t="s">
        <v>879</v>
      </c>
      <c r="C113" s="98">
        <v>2</v>
      </c>
      <c r="D113" s="98"/>
      <c r="E113" s="98"/>
      <c r="F113" s="98"/>
      <c r="G113" s="98">
        <v>2</v>
      </c>
      <c r="H113" s="102"/>
      <c r="I113" s="102"/>
      <c r="J113" s="148"/>
      <c r="K113" s="149">
        <f t="shared" si="12"/>
        <v>0</v>
      </c>
      <c r="L113" s="149">
        <f t="shared" si="8"/>
        <v>0</v>
      </c>
      <c r="M113" s="149">
        <f t="shared" si="13"/>
        <v>0</v>
      </c>
      <c r="N113" s="149">
        <f t="shared" si="9"/>
        <v>0</v>
      </c>
      <c r="O113" s="149">
        <f t="shared" si="14"/>
        <v>0</v>
      </c>
      <c r="P113" s="149">
        <f t="shared" si="10"/>
        <v>0</v>
      </c>
      <c r="Q113" s="149">
        <f t="shared" si="15"/>
        <v>0</v>
      </c>
      <c r="R113" s="149">
        <f t="shared" si="11"/>
        <v>0</v>
      </c>
    </row>
    <row r="114" spans="1:18" x14ac:dyDescent="0.25">
      <c r="A114" s="97" t="s">
        <v>880</v>
      </c>
      <c r="B114" s="97" t="s">
        <v>881</v>
      </c>
      <c r="C114" s="98">
        <v>22</v>
      </c>
      <c r="D114" s="98">
        <v>1</v>
      </c>
      <c r="E114" s="98">
        <v>1</v>
      </c>
      <c r="F114" s="98"/>
      <c r="G114" s="98">
        <v>24</v>
      </c>
      <c r="H114" s="102"/>
      <c r="I114" s="102"/>
      <c r="J114" s="148"/>
      <c r="K114" s="149">
        <f t="shared" si="12"/>
        <v>0</v>
      </c>
      <c r="L114" s="149">
        <f t="shared" si="8"/>
        <v>0</v>
      </c>
      <c r="M114" s="149">
        <f t="shared" si="13"/>
        <v>0</v>
      </c>
      <c r="N114" s="149">
        <f t="shared" si="9"/>
        <v>0</v>
      </c>
      <c r="O114" s="149">
        <f t="shared" si="14"/>
        <v>0</v>
      </c>
      <c r="P114" s="149">
        <f t="shared" si="10"/>
        <v>0</v>
      </c>
      <c r="Q114" s="149">
        <f t="shared" si="15"/>
        <v>0</v>
      </c>
      <c r="R114" s="149">
        <f t="shared" si="11"/>
        <v>0</v>
      </c>
    </row>
    <row r="115" spans="1:18" x14ac:dyDescent="0.25">
      <c r="A115" s="97" t="s">
        <v>882</v>
      </c>
      <c r="B115" s="97" t="s">
        <v>883</v>
      </c>
      <c r="C115" s="98">
        <v>12</v>
      </c>
      <c r="D115" s="98">
        <v>1</v>
      </c>
      <c r="E115" s="98"/>
      <c r="F115" s="98"/>
      <c r="G115" s="98">
        <v>13</v>
      </c>
      <c r="H115" s="102"/>
      <c r="I115" s="102"/>
      <c r="J115" s="148"/>
      <c r="K115" s="149">
        <f t="shared" si="12"/>
        <v>0</v>
      </c>
      <c r="L115" s="149">
        <f t="shared" si="8"/>
        <v>0</v>
      </c>
      <c r="M115" s="149">
        <f t="shared" si="13"/>
        <v>0</v>
      </c>
      <c r="N115" s="149">
        <f t="shared" si="9"/>
        <v>0</v>
      </c>
      <c r="O115" s="149">
        <f t="shared" si="14"/>
        <v>0</v>
      </c>
      <c r="P115" s="149">
        <f t="shared" si="10"/>
        <v>0</v>
      </c>
      <c r="Q115" s="149">
        <f t="shared" si="15"/>
        <v>0</v>
      </c>
      <c r="R115" s="149">
        <f t="shared" si="11"/>
        <v>0</v>
      </c>
    </row>
    <row r="116" spans="1:18" x14ac:dyDescent="0.25">
      <c r="A116" s="97" t="s">
        <v>884</v>
      </c>
      <c r="B116" s="97" t="s">
        <v>885</v>
      </c>
      <c r="C116" s="98">
        <v>11</v>
      </c>
      <c r="D116" s="98">
        <v>1</v>
      </c>
      <c r="E116" s="98"/>
      <c r="F116" s="98"/>
      <c r="G116" s="98">
        <v>12</v>
      </c>
      <c r="H116" s="102"/>
      <c r="I116" s="102"/>
      <c r="J116" s="148"/>
      <c r="K116" s="149">
        <f t="shared" si="12"/>
        <v>0</v>
      </c>
      <c r="L116" s="149">
        <f t="shared" si="8"/>
        <v>0</v>
      </c>
      <c r="M116" s="149">
        <f t="shared" si="13"/>
        <v>0</v>
      </c>
      <c r="N116" s="149">
        <f t="shared" si="9"/>
        <v>0</v>
      </c>
      <c r="O116" s="149">
        <f t="shared" si="14"/>
        <v>0</v>
      </c>
      <c r="P116" s="149">
        <f t="shared" si="10"/>
        <v>0</v>
      </c>
      <c r="Q116" s="149">
        <f t="shared" si="15"/>
        <v>0</v>
      </c>
      <c r="R116" s="149">
        <f t="shared" si="11"/>
        <v>0</v>
      </c>
    </row>
    <row r="117" spans="1:18" x14ac:dyDescent="0.25">
      <c r="A117" s="97" t="s">
        <v>886</v>
      </c>
      <c r="B117" s="97" t="s">
        <v>887</v>
      </c>
      <c r="C117" s="98">
        <v>2</v>
      </c>
      <c r="D117" s="98"/>
      <c r="E117" s="98"/>
      <c r="F117" s="98"/>
      <c r="G117" s="98">
        <v>2</v>
      </c>
      <c r="H117" s="102"/>
      <c r="I117" s="102"/>
      <c r="J117" s="148"/>
      <c r="K117" s="149">
        <f t="shared" si="12"/>
        <v>0</v>
      </c>
      <c r="L117" s="149">
        <f t="shared" si="8"/>
        <v>0</v>
      </c>
      <c r="M117" s="149">
        <f t="shared" si="13"/>
        <v>0</v>
      </c>
      <c r="N117" s="149">
        <f t="shared" si="9"/>
        <v>0</v>
      </c>
      <c r="O117" s="149">
        <f t="shared" si="14"/>
        <v>0</v>
      </c>
      <c r="P117" s="149">
        <f t="shared" si="10"/>
        <v>0</v>
      </c>
      <c r="Q117" s="149">
        <f t="shared" si="15"/>
        <v>0</v>
      </c>
      <c r="R117" s="149">
        <f t="shared" si="11"/>
        <v>0</v>
      </c>
    </row>
    <row r="118" spans="1:18" x14ac:dyDescent="0.25">
      <c r="A118" s="97" t="s">
        <v>888</v>
      </c>
      <c r="B118" s="97" t="s">
        <v>889</v>
      </c>
      <c r="C118" s="98">
        <v>15</v>
      </c>
      <c r="D118" s="98">
        <v>2</v>
      </c>
      <c r="E118" s="98">
        <v>1</v>
      </c>
      <c r="F118" s="98"/>
      <c r="G118" s="98">
        <v>18</v>
      </c>
      <c r="H118" s="102"/>
      <c r="I118" s="102"/>
      <c r="J118" s="148"/>
      <c r="K118" s="149">
        <f t="shared" si="12"/>
        <v>0</v>
      </c>
      <c r="L118" s="149">
        <f t="shared" si="8"/>
        <v>0</v>
      </c>
      <c r="M118" s="149">
        <f t="shared" si="13"/>
        <v>0</v>
      </c>
      <c r="N118" s="149">
        <f t="shared" si="9"/>
        <v>0</v>
      </c>
      <c r="O118" s="149">
        <f t="shared" si="14"/>
        <v>0</v>
      </c>
      <c r="P118" s="149">
        <f t="shared" si="10"/>
        <v>0</v>
      </c>
      <c r="Q118" s="149">
        <f t="shared" si="15"/>
        <v>0</v>
      </c>
      <c r="R118" s="149">
        <f t="shared" si="11"/>
        <v>0</v>
      </c>
    </row>
    <row r="119" spans="1:18" x14ac:dyDescent="0.25">
      <c r="A119" s="97" t="s">
        <v>890</v>
      </c>
      <c r="B119" s="97" t="s">
        <v>891</v>
      </c>
      <c r="C119" s="98">
        <v>4</v>
      </c>
      <c r="D119" s="98">
        <v>1</v>
      </c>
      <c r="E119" s="98"/>
      <c r="F119" s="98"/>
      <c r="G119" s="98">
        <v>5</v>
      </c>
      <c r="H119" s="102"/>
      <c r="I119" s="102"/>
      <c r="J119" s="148"/>
      <c r="K119" s="149">
        <f t="shared" si="12"/>
        <v>0</v>
      </c>
      <c r="L119" s="149">
        <f t="shared" si="8"/>
        <v>0</v>
      </c>
      <c r="M119" s="149">
        <f t="shared" si="13"/>
        <v>0</v>
      </c>
      <c r="N119" s="149">
        <f t="shared" si="9"/>
        <v>0</v>
      </c>
      <c r="O119" s="149">
        <f t="shared" si="14"/>
        <v>0</v>
      </c>
      <c r="P119" s="149">
        <f t="shared" si="10"/>
        <v>0</v>
      </c>
      <c r="Q119" s="149">
        <f t="shared" si="15"/>
        <v>0</v>
      </c>
      <c r="R119" s="149">
        <f t="shared" si="11"/>
        <v>0</v>
      </c>
    </row>
    <row r="120" spans="1:18" x14ac:dyDescent="0.25">
      <c r="A120" s="97" t="s">
        <v>892</v>
      </c>
      <c r="B120" s="97" t="s">
        <v>893</v>
      </c>
      <c r="C120" s="98">
        <v>2</v>
      </c>
      <c r="D120" s="98">
        <v>1</v>
      </c>
      <c r="E120" s="98"/>
      <c r="F120" s="98"/>
      <c r="G120" s="98">
        <v>3</v>
      </c>
      <c r="H120" s="102"/>
      <c r="I120" s="102"/>
      <c r="J120" s="148"/>
      <c r="K120" s="149">
        <f t="shared" si="12"/>
        <v>0</v>
      </c>
      <c r="L120" s="149">
        <f t="shared" si="8"/>
        <v>0</v>
      </c>
      <c r="M120" s="149">
        <f t="shared" si="13"/>
        <v>0</v>
      </c>
      <c r="N120" s="149">
        <f t="shared" si="9"/>
        <v>0</v>
      </c>
      <c r="O120" s="149">
        <f t="shared" si="14"/>
        <v>0</v>
      </c>
      <c r="P120" s="149">
        <f t="shared" si="10"/>
        <v>0</v>
      </c>
      <c r="Q120" s="149">
        <f t="shared" si="15"/>
        <v>0</v>
      </c>
      <c r="R120" s="149">
        <f t="shared" si="11"/>
        <v>0</v>
      </c>
    </row>
    <row r="121" spans="1:18" x14ac:dyDescent="0.25">
      <c r="A121" s="97" t="s">
        <v>894</v>
      </c>
      <c r="B121" s="97" t="s">
        <v>512</v>
      </c>
      <c r="C121" s="98"/>
      <c r="D121" s="98">
        <v>1</v>
      </c>
      <c r="E121" s="98"/>
      <c r="F121" s="98"/>
      <c r="G121" s="98">
        <v>1</v>
      </c>
      <c r="H121" s="102"/>
      <c r="I121" s="102"/>
      <c r="J121" s="148"/>
      <c r="K121" s="149">
        <f t="shared" si="12"/>
        <v>0</v>
      </c>
      <c r="L121" s="149">
        <f t="shared" si="8"/>
        <v>0</v>
      </c>
      <c r="M121" s="149">
        <f t="shared" si="13"/>
        <v>0</v>
      </c>
      <c r="N121" s="149">
        <f t="shared" si="9"/>
        <v>0</v>
      </c>
      <c r="O121" s="149">
        <f t="shared" si="14"/>
        <v>0</v>
      </c>
      <c r="P121" s="149">
        <f t="shared" si="10"/>
        <v>0</v>
      </c>
      <c r="Q121" s="149">
        <f t="shared" si="15"/>
        <v>0</v>
      </c>
      <c r="R121" s="149">
        <f t="shared" si="11"/>
        <v>0</v>
      </c>
    </row>
    <row r="122" spans="1:18" x14ac:dyDescent="0.25">
      <c r="A122" s="97" t="s">
        <v>895</v>
      </c>
      <c r="B122" s="97" t="s">
        <v>327</v>
      </c>
      <c r="C122" s="98"/>
      <c r="D122" s="98">
        <v>1</v>
      </c>
      <c r="E122" s="98"/>
      <c r="F122" s="98"/>
      <c r="G122" s="98">
        <v>1</v>
      </c>
      <c r="H122" s="102"/>
      <c r="I122" s="102"/>
      <c r="J122" s="148"/>
      <c r="K122" s="149">
        <f t="shared" si="12"/>
        <v>0</v>
      </c>
      <c r="L122" s="149">
        <f t="shared" si="8"/>
        <v>0</v>
      </c>
      <c r="M122" s="149">
        <f t="shared" si="13"/>
        <v>0</v>
      </c>
      <c r="N122" s="149">
        <f t="shared" si="9"/>
        <v>0</v>
      </c>
      <c r="O122" s="149">
        <f t="shared" si="14"/>
        <v>0</v>
      </c>
      <c r="P122" s="149">
        <f t="shared" si="10"/>
        <v>0</v>
      </c>
      <c r="Q122" s="149">
        <f t="shared" si="15"/>
        <v>0</v>
      </c>
      <c r="R122" s="149">
        <f t="shared" si="11"/>
        <v>0</v>
      </c>
    </row>
    <row r="123" spans="1:18" x14ac:dyDescent="0.25">
      <c r="A123" s="97" t="s">
        <v>896</v>
      </c>
      <c r="B123" s="97" t="s">
        <v>323</v>
      </c>
      <c r="C123" s="98">
        <v>3</v>
      </c>
      <c r="D123" s="98">
        <v>1</v>
      </c>
      <c r="E123" s="98"/>
      <c r="F123" s="98"/>
      <c r="G123" s="98">
        <v>4</v>
      </c>
      <c r="H123" s="102"/>
      <c r="I123" s="102"/>
      <c r="J123" s="148"/>
      <c r="K123" s="149">
        <f t="shared" si="12"/>
        <v>0</v>
      </c>
      <c r="L123" s="149">
        <f t="shared" si="8"/>
        <v>0</v>
      </c>
      <c r="M123" s="149">
        <f t="shared" si="13"/>
        <v>0</v>
      </c>
      <c r="N123" s="149">
        <f t="shared" si="9"/>
        <v>0</v>
      </c>
      <c r="O123" s="149">
        <f t="shared" si="14"/>
        <v>0</v>
      </c>
      <c r="P123" s="149">
        <f t="shared" si="10"/>
        <v>0</v>
      </c>
      <c r="Q123" s="149">
        <f t="shared" si="15"/>
        <v>0</v>
      </c>
      <c r="R123" s="149">
        <f t="shared" si="11"/>
        <v>0</v>
      </c>
    </row>
    <row r="124" spans="1:18" x14ac:dyDescent="0.25">
      <c r="A124" s="97" t="s">
        <v>897</v>
      </c>
      <c r="B124" s="97" t="s">
        <v>324</v>
      </c>
      <c r="C124" s="98">
        <v>3</v>
      </c>
      <c r="D124" s="98"/>
      <c r="E124" s="98"/>
      <c r="F124" s="98"/>
      <c r="G124" s="98">
        <v>3</v>
      </c>
      <c r="H124" s="102"/>
      <c r="I124" s="102"/>
      <c r="J124" s="148"/>
      <c r="K124" s="149">
        <f t="shared" si="12"/>
        <v>0</v>
      </c>
      <c r="L124" s="149">
        <f t="shared" si="8"/>
        <v>0</v>
      </c>
      <c r="M124" s="149">
        <f t="shared" si="13"/>
        <v>0</v>
      </c>
      <c r="N124" s="149">
        <f t="shared" si="9"/>
        <v>0</v>
      </c>
      <c r="O124" s="149">
        <f t="shared" si="14"/>
        <v>0</v>
      </c>
      <c r="P124" s="149">
        <f t="shared" si="10"/>
        <v>0</v>
      </c>
      <c r="Q124" s="149">
        <f t="shared" si="15"/>
        <v>0</v>
      </c>
      <c r="R124" s="149">
        <f t="shared" si="11"/>
        <v>0</v>
      </c>
    </row>
    <row r="125" spans="1:18" x14ac:dyDescent="0.25">
      <c r="A125" s="97" t="s">
        <v>898</v>
      </c>
      <c r="B125" s="97" t="s">
        <v>520</v>
      </c>
      <c r="C125" s="98">
        <v>2</v>
      </c>
      <c r="D125" s="98">
        <v>1</v>
      </c>
      <c r="E125" s="98"/>
      <c r="F125" s="98"/>
      <c r="G125" s="98">
        <v>3</v>
      </c>
      <c r="H125" s="102"/>
      <c r="I125" s="102"/>
      <c r="J125" s="148"/>
      <c r="K125" s="149">
        <f t="shared" si="12"/>
        <v>0</v>
      </c>
      <c r="L125" s="149">
        <f t="shared" si="8"/>
        <v>0</v>
      </c>
      <c r="M125" s="149">
        <f t="shared" si="13"/>
        <v>0</v>
      </c>
      <c r="N125" s="149">
        <f t="shared" si="9"/>
        <v>0</v>
      </c>
      <c r="O125" s="149">
        <f t="shared" si="14"/>
        <v>0</v>
      </c>
      <c r="P125" s="149">
        <f t="shared" si="10"/>
        <v>0</v>
      </c>
      <c r="Q125" s="149">
        <f t="shared" si="15"/>
        <v>0</v>
      </c>
      <c r="R125" s="149">
        <f t="shared" si="11"/>
        <v>0</v>
      </c>
    </row>
    <row r="126" spans="1:18" x14ac:dyDescent="0.25">
      <c r="A126" s="97" t="s">
        <v>899</v>
      </c>
      <c r="B126" s="97" t="s">
        <v>900</v>
      </c>
      <c r="C126" s="98"/>
      <c r="D126" s="98">
        <v>5</v>
      </c>
      <c r="E126" s="98">
        <v>1</v>
      </c>
      <c r="F126" s="98"/>
      <c r="G126" s="98">
        <v>6</v>
      </c>
      <c r="H126" s="102"/>
      <c r="I126" s="102"/>
      <c r="J126" s="148"/>
      <c r="K126" s="149">
        <f t="shared" si="12"/>
        <v>0</v>
      </c>
      <c r="L126" s="149">
        <f t="shared" si="8"/>
        <v>0</v>
      </c>
      <c r="M126" s="149">
        <f t="shared" si="13"/>
        <v>0</v>
      </c>
      <c r="N126" s="149">
        <f t="shared" si="9"/>
        <v>0</v>
      </c>
      <c r="O126" s="149">
        <f t="shared" si="14"/>
        <v>0</v>
      </c>
      <c r="P126" s="149">
        <f t="shared" si="10"/>
        <v>0</v>
      </c>
      <c r="Q126" s="149">
        <f t="shared" si="15"/>
        <v>0</v>
      </c>
      <c r="R126" s="149">
        <f t="shared" si="11"/>
        <v>0</v>
      </c>
    </row>
    <row r="127" spans="1:18" x14ac:dyDescent="0.25">
      <c r="A127" s="97" t="s">
        <v>901</v>
      </c>
      <c r="B127" s="97" t="s">
        <v>902</v>
      </c>
      <c r="C127" s="98">
        <v>7</v>
      </c>
      <c r="D127" s="98">
        <v>1</v>
      </c>
      <c r="E127" s="98"/>
      <c r="F127" s="98"/>
      <c r="G127" s="98">
        <v>8</v>
      </c>
      <c r="H127" s="102"/>
      <c r="I127" s="102"/>
      <c r="J127" s="148"/>
      <c r="K127" s="149">
        <f t="shared" si="12"/>
        <v>0</v>
      </c>
      <c r="L127" s="149">
        <f t="shared" si="8"/>
        <v>0</v>
      </c>
      <c r="M127" s="149">
        <f t="shared" si="13"/>
        <v>0</v>
      </c>
      <c r="N127" s="149">
        <f t="shared" si="9"/>
        <v>0</v>
      </c>
      <c r="O127" s="149">
        <f t="shared" si="14"/>
        <v>0</v>
      </c>
      <c r="P127" s="149">
        <f t="shared" si="10"/>
        <v>0</v>
      </c>
      <c r="Q127" s="149">
        <f t="shared" si="15"/>
        <v>0</v>
      </c>
      <c r="R127" s="149">
        <f t="shared" si="11"/>
        <v>0</v>
      </c>
    </row>
    <row r="128" spans="1:18" x14ac:dyDescent="0.25">
      <c r="A128" s="97" t="s">
        <v>903</v>
      </c>
      <c r="B128" s="97" t="s">
        <v>904</v>
      </c>
      <c r="C128" s="98"/>
      <c r="D128" s="98">
        <v>1</v>
      </c>
      <c r="E128" s="98"/>
      <c r="F128" s="98"/>
      <c r="G128" s="98">
        <v>1</v>
      </c>
      <c r="H128" s="102"/>
      <c r="I128" s="102"/>
      <c r="J128" s="148"/>
      <c r="K128" s="149">
        <f t="shared" si="12"/>
        <v>0</v>
      </c>
      <c r="L128" s="149">
        <f t="shared" si="8"/>
        <v>0</v>
      </c>
      <c r="M128" s="149">
        <f t="shared" si="13"/>
        <v>0</v>
      </c>
      <c r="N128" s="149">
        <f t="shared" si="9"/>
        <v>0</v>
      </c>
      <c r="O128" s="149">
        <f t="shared" si="14"/>
        <v>0</v>
      </c>
      <c r="P128" s="149">
        <f t="shared" si="10"/>
        <v>0</v>
      </c>
      <c r="Q128" s="149">
        <f t="shared" si="15"/>
        <v>0</v>
      </c>
      <c r="R128" s="149">
        <f t="shared" si="11"/>
        <v>0</v>
      </c>
    </row>
    <row r="129" spans="1:18" x14ac:dyDescent="0.25">
      <c r="A129" s="97" t="s">
        <v>905</v>
      </c>
      <c r="B129" s="97" t="s">
        <v>229</v>
      </c>
      <c r="C129" s="98">
        <v>8</v>
      </c>
      <c r="D129" s="98">
        <v>3</v>
      </c>
      <c r="E129" s="98"/>
      <c r="F129" s="98"/>
      <c r="G129" s="98">
        <v>11</v>
      </c>
      <c r="H129" s="102"/>
      <c r="I129" s="102"/>
      <c r="J129" s="148"/>
      <c r="K129" s="149">
        <f t="shared" si="12"/>
        <v>0</v>
      </c>
      <c r="L129" s="149">
        <f t="shared" si="8"/>
        <v>0</v>
      </c>
      <c r="M129" s="149">
        <f t="shared" si="13"/>
        <v>0</v>
      </c>
      <c r="N129" s="149">
        <f t="shared" si="9"/>
        <v>0</v>
      </c>
      <c r="O129" s="149">
        <f t="shared" si="14"/>
        <v>0</v>
      </c>
      <c r="P129" s="149">
        <f t="shared" si="10"/>
        <v>0</v>
      </c>
      <c r="Q129" s="149">
        <f t="shared" si="15"/>
        <v>0</v>
      </c>
      <c r="R129" s="149">
        <f t="shared" si="11"/>
        <v>0</v>
      </c>
    </row>
    <row r="130" spans="1:18" x14ac:dyDescent="0.25">
      <c r="A130" s="97" t="s">
        <v>906</v>
      </c>
      <c r="B130" s="97" t="s">
        <v>907</v>
      </c>
      <c r="C130" s="98">
        <v>11</v>
      </c>
      <c r="D130" s="98">
        <v>1</v>
      </c>
      <c r="E130" s="98"/>
      <c r="F130" s="98"/>
      <c r="G130" s="98">
        <v>12</v>
      </c>
      <c r="H130" s="102"/>
      <c r="I130" s="102"/>
      <c r="J130" s="148"/>
      <c r="K130" s="149">
        <f t="shared" si="12"/>
        <v>0</v>
      </c>
      <c r="L130" s="149">
        <f t="shared" si="8"/>
        <v>0</v>
      </c>
      <c r="M130" s="149">
        <f t="shared" si="13"/>
        <v>0</v>
      </c>
      <c r="N130" s="149">
        <f t="shared" si="9"/>
        <v>0</v>
      </c>
      <c r="O130" s="149">
        <f t="shared" si="14"/>
        <v>0</v>
      </c>
      <c r="P130" s="149">
        <f t="shared" si="10"/>
        <v>0</v>
      </c>
      <c r="Q130" s="149">
        <f t="shared" si="15"/>
        <v>0</v>
      </c>
      <c r="R130" s="149">
        <f t="shared" si="11"/>
        <v>0</v>
      </c>
    </row>
    <row r="131" spans="1:18" x14ac:dyDescent="0.25">
      <c r="A131" s="97" t="s">
        <v>908</v>
      </c>
      <c r="B131" s="97" t="s">
        <v>909</v>
      </c>
      <c r="C131" s="98">
        <v>4</v>
      </c>
      <c r="D131" s="98">
        <v>1</v>
      </c>
      <c r="E131" s="98"/>
      <c r="F131" s="98"/>
      <c r="G131" s="98">
        <v>5</v>
      </c>
      <c r="H131" s="102"/>
      <c r="I131" s="102"/>
      <c r="J131" s="148"/>
      <c r="K131" s="149">
        <f t="shared" si="12"/>
        <v>0</v>
      </c>
      <c r="L131" s="149">
        <f t="shared" ref="L131:L144" si="16">K131*C131</f>
        <v>0</v>
      </c>
      <c r="M131" s="149">
        <f t="shared" si="13"/>
        <v>0</v>
      </c>
      <c r="N131" s="149">
        <f t="shared" ref="N131:N143" si="17">M131*D131</f>
        <v>0</v>
      </c>
      <c r="O131" s="149">
        <f t="shared" si="14"/>
        <v>0</v>
      </c>
      <c r="P131" s="149">
        <f t="shared" ref="P131:P144" si="18">O131*E131</f>
        <v>0</v>
      </c>
      <c r="Q131" s="149">
        <f t="shared" si="15"/>
        <v>0</v>
      </c>
      <c r="R131" s="149">
        <f t="shared" ref="R131:R144" si="19">Q131*F131</f>
        <v>0</v>
      </c>
    </row>
    <row r="132" spans="1:18" x14ac:dyDescent="0.25">
      <c r="A132" s="97" t="s">
        <v>910</v>
      </c>
      <c r="B132" s="97" t="s">
        <v>911</v>
      </c>
      <c r="C132" s="98">
        <v>1</v>
      </c>
      <c r="D132" s="98">
        <v>1</v>
      </c>
      <c r="E132" s="98"/>
      <c r="F132" s="98"/>
      <c r="G132" s="98">
        <v>2</v>
      </c>
      <c r="H132" s="102"/>
      <c r="I132" s="102"/>
      <c r="J132" s="148"/>
      <c r="K132" s="149">
        <f t="shared" ref="K132:K144" si="20">K131</f>
        <v>0</v>
      </c>
      <c r="L132" s="149">
        <f t="shared" si="16"/>
        <v>0</v>
      </c>
      <c r="M132" s="149">
        <f t="shared" ref="M132:M143" si="21">M131</f>
        <v>0</v>
      </c>
      <c r="N132" s="149">
        <f t="shared" si="17"/>
        <v>0</v>
      </c>
      <c r="O132" s="149">
        <f t="shared" ref="O132:O143" si="22">O131</f>
        <v>0</v>
      </c>
      <c r="P132" s="149">
        <f t="shared" si="18"/>
        <v>0</v>
      </c>
      <c r="Q132" s="149">
        <f t="shared" ref="Q132:Q143" si="23">Q131</f>
        <v>0</v>
      </c>
      <c r="R132" s="149">
        <f t="shared" si="19"/>
        <v>0</v>
      </c>
    </row>
    <row r="133" spans="1:18" x14ac:dyDescent="0.25">
      <c r="A133" s="97" t="s">
        <v>912</v>
      </c>
      <c r="B133" s="97" t="s">
        <v>913</v>
      </c>
      <c r="C133" s="98">
        <v>2</v>
      </c>
      <c r="D133" s="98"/>
      <c r="E133" s="98"/>
      <c r="F133" s="98"/>
      <c r="G133" s="98">
        <v>2</v>
      </c>
      <c r="H133" s="102"/>
      <c r="I133" s="102"/>
      <c r="J133" s="148"/>
      <c r="K133" s="149">
        <f t="shared" si="20"/>
        <v>0</v>
      </c>
      <c r="L133" s="149">
        <f t="shared" si="16"/>
        <v>0</v>
      </c>
      <c r="M133" s="149">
        <f t="shared" si="21"/>
        <v>0</v>
      </c>
      <c r="N133" s="149">
        <f t="shared" si="17"/>
        <v>0</v>
      </c>
      <c r="O133" s="149">
        <f t="shared" si="22"/>
        <v>0</v>
      </c>
      <c r="P133" s="149">
        <f t="shared" si="18"/>
        <v>0</v>
      </c>
      <c r="Q133" s="149">
        <f t="shared" si="23"/>
        <v>0</v>
      </c>
      <c r="R133" s="149">
        <f t="shared" si="19"/>
        <v>0</v>
      </c>
    </row>
    <row r="134" spans="1:18" x14ac:dyDescent="0.25">
      <c r="A134" s="97" t="s">
        <v>914</v>
      </c>
      <c r="B134" s="97" t="s">
        <v>915</v>
      </c>
      <c r="C134" s="98">
        <v>1</v>
      </c>
      <c r="D134" s="98">
        <v>1</v>
      </c>
      <c r="E134" s="98"/>
      <c r="F134" s="98"/>
      <c r="G134" s="98">
        <v>2</v>
      </c>
      <c r="H134" s="102"/>
      <c r="I134" s="102"/>
      <c r="J134" s="148"/>
      <c r="K134" s="149">
        <f t="shared" si="20"/>
        <v>0</v>
      </c>
      <c r="L134" s="149">
        <f t="shared" si="16"/>
        <v>0</v>
      </c>
      <c r="M134" s="149">
        <f t="shared" si="21"/>
        <v>0</v>
      </c>
      <c r="N134" s="149">
        <f t="shared" si="17"/>
        <v>0</v>
      </c>
      <c r="O134" s="149">
        <f t="shared" si="22"/>
        <v>0</v>
      </c>
      <c r="P134" s="149">
        <f t="shared" si="18"/>
        <v>0</v>
      </c>
      <c r="Q134" s="149">
        <f t="shared" si="23"/>
        <v>0</v>
      </c>
      <c r="R134" s="149">
        <f t="shared" si="19"/>
        <v>0</v>
      </c>
    </row>
    <row r="135" spans="1:18" x14ac:dyDescent="0.25">
      <c r="A135" s="97" t="s">
        <v>916</v>
      </c>
      <c r="B135" s="97" t="s">
        <v>917</v>
      </c>
      <c r="C135" s="98">
        <v>1</v>
      </c>
      <c r="D135" s="98">
        <v>1</v>
      </c>
      <c r="E135" s="98"/>
      <c r="F135" s="98"/>
      <c r="G135" s="98">
        <v>2</v>
      </c>
      <c r="H135" s="102"/>
      <c r="I135" s="102"/>
      <c r="J135" s="148"/>
      <c r="K135" s="149">
        <f t="shared" si="20"/>
        <v>0</v>
      </c>
      <c r="L135" s="149">
        <f t="shared" si="16"/>
        <v>0</v>
      </c>
      <c r="M135" s="149">
        <f t="shared" si="21"/>
        <v>0</v>
      </c>
      <c r="N135" s="149">
        <f t="shared" si="17"/>
        <v>0</v>
      </c>
      <c r="O135" s="149">
        <f t="shared" si="22"/>
        <v>0</v>
      </c>
      <c r="P135" s="149">
        <f t="shared" si="18"/>
        <v>0</v>
      </c>
      <c r="Q135" s="149">
        <f t="shared" si="23"/>
        <v>0</v>
      </c>
      <c r="R135" s="149">
        <f t="shared" si="19"/>
        <v>0</v>
      </c>
    </row>
    <row r="136" spans="1:18" x14ac:dyDescent="0.25">
      <c r="A136" s="97" t="s">
        <v>918</v>
      </c>
      <c r="B136" s="97" t="s">
        <v>919</v>
      </c>
      <c r="C136" s="98"/>
      <c r="D136" s="98">
        <v>1</v>
      </c>
      <c r="E136" s="98"/>
      <c r="F136" s="98"/>
      <c r="G136" s="98">
        <v>1</v>
      </c>
      <c r="H136" s="102"/>
      <c r="I136" s="102"/>
      <c r="J136" s="148"/>
      <c r="K136" s="149">
        <f t="shared" si="20"/>
        <v>0</v>
      </c>
      <c r="L136" s="149">
        <f t="shared" si="16"/>
        <v>0</v>
      </c>
      <c r="M136" s="149">
        <f t="shared" si="21"/>
        <v>0</v>
      </c>
      <c r="N136" s="149">
        <f t="shared" si="17"/>
        <v>0</v>
      </c>
      <c r="O136" s="149">
        <f t="shared" si="22"/>
        <v>0</v>
      </c>
      <c r="P136" s="149">
        <f t="shared" si="18"/>
        <v>0</v>
      </c>
      <c r="Q136" s="149">
        <f t="shared" si="23"/>
        <v>0</v>
      </c>
      <c r="R136" s="149">
        <f t="shared" si="19"/>
        <v>0</v>
      </c>
    </row>
    <row r="137" spans="1:18" x14ac:dyDescent="0.25">
      <c r="A137" s="97" t="s">
        <v>920</v>
      </c>
      <c r="B137" s="97" t="s">
        <v>921</v>
      </c>
      <c r="C137" s="98">
        <v>2</v>
      </c>
      <c r="D137" s="98">
        <v>1</v>
      </c>
      <c r="E137" s="98"/>
      <c r="F137" s="98"/>
      <c r="G137" s="98">
        <v>3</v>
      </c>
      <c r="H137" s="102"/>
      <c r="I137" s="102"/>
      <c r="J137" s="148"/>
      <c r="K137" s="149">
        <f t="shared" si="20"/>
        <v>0</v>
      </c>
      <c r="L137" s="149">
        <f t="shared" si="16"/>
        <v>0</v>
      </c>
      <c r="M137" s="149">
        <f t="shared" si="21"/>
        <v>0</v>
      </c>
      <c r="N137" s="149">
        <f t="shared" si="17"/>
        <v>0</v>
      </c>
      <c r="O137" s="149">
        <f t="shared" si="22"/>
        <v>0</v>
      </c>
      <c r="P137" s="149">
        <f t="shared" si="18"/>
        <v>0</v>
      </c>
      <c r="Q137" s="149">
        <f t="shared" si="23"/>
        <v>0</v>
      </c>
      <c r="R137" s="149">
        <f t="shared" si="19"/>
        <v>0</v>
      </c>
    </row>
    <row r="138" spans="1:18" x14ac:dyDescent="0.25">
      <c r="A138" s="97" t="s">
        <v>922</v>
      </c>
      <c r="B138" s="97" t="s">
        <v>244</v>
      </c>
      <c r="C138" s="98">
        <v>10</v>
      </c>
      <c r="D138" s="98">
        <v>1</v>
      </c>
      <c r="E138" s="98"/>
      <c r="F138" s="98"/>
      <c r="G138" s="98">
        <v>11</v>
      </c>
      <c r="H138" s="102"/>
      <c r="I138" s="102"/>
      <c r="J138" s="148"/>
      <c r="K138" s="149">
        <f t="shared" si="20"/>
        <v>0</v>
      </c>
      <c r="L138" s="149">
        <f t="shared" si="16"/>
        <v>0</v>
      </c>
      <c r="M138" s="149">
        <f t="shared" si="21"/>
        <v>0</v>
      </c>
      <c r="N138" s="149">
        <f t="shared" si="17"/>
        <v>0</v>
      </c>
      <c r="O138" s="149">
        <f t="shared" si="22"/>
        <v>0</v>
      </c>
      <c r="P138" s="149">
        <f t="shared" si="18"/>
        <v>0</v>
      </c>
      <c r="Q138" s="149">
        <f t="shared" si="23"/>
        <v>0</v>
      </c>
      <c r="R138" s="149">
        <f t="shared" si="19"/>
        <v>0</v>
      </c>
    </row>
    <row r="139" spans="1:18" x14ac:dyDescent="0.25">
      <c r="A139" s="97" t="s">
        <v>923</v>
      </c>
      <c r="B139" s="97" t="s">
        <v>924</v>
      </c>
      <c r="C139" s="98">
        <v>8</v>
      </c>
      <c r="D139" s="98">
        <v>1</v>
      </c>
      <c r="E139" s="98"/>
      <c r="F139" s="98"/>
      <c r="G139" s="98">
        <v>9</v>
      </c>
      <c r="H139" s="102"/>
      <c r="I139" s="102"/>
      <c r="J139" s="148"/>
      <c r="K139" s="149">
        <f t="shared" si="20"/>
        <v>0</v>
      </c>
      <c r="L139" s="149">
        <f t="shared" si="16"/>
        <v>0</v>
      </c>
      <c r="M139" s="149">
        <f t="shared" si="21"/>
        <v>0</v>
      </c>
      <c r="N139" s="149">
        <f t="shared" si="17"/>
        <v>0</v>
      </c>
      <c r="O139" s="149">
        <f t="shared" si="22"/>
        <v>0</v>
      </c>
      <c r="P139" s="149">
        <f t="shared" si="18"/>
        <v>0</v>
      </c>
      <c r="Q139" s="149">
        <f t="shared" si="23"/>
        <v>0</v>
      </c>
      <c r="R139" s="149">
        <f t="shared" si="19"/>
        <v>0</v>
      </c>
    </row>
    <row r="140" spans="1:18" x14ac:dyDescent="0.25">
      <c r="A140" s="97" t="s">
        <v>925</v>
      </c>
      <c r="B140" s="97" t="s">
        <v>924</v>
      </c>
      <c r="C140" s="98">
        <v>6</v>
      </c>
      <c r="D140" s="98">
        <v>1</v>
      </c>
      <c r="E140" s="98"/>
      <c r="F140" s="98"/>
      <c r="G140" s="98">
        <v>7</v>
      </c>
      <c r="H140" s="102"/>
      <c r="I140" s="102"/>
      <c r="J140" s="148"/>
      <c r="K140" s="149">
        <f t="shared" si="20"/>
        <v>0</v>
      </c>
      <c r="L140" s="149">
        <f t="shared" si="16"/>
        <v>0</v>
      </c>
      <c r="M140" s="149">
        <f t="shared" si="21"/>
        <v>0</v>
      </c>
      <c r="N140" s="149">
        <f t="shared" si="17"/>
        <v>0</v>
      </c>
      <c r="O140" s="149">
        <f t="shared" si="22"/>
        <v>0</v>
      </c>
      <c r="P140" s="149">
        <f t="shared" si="18"/>
        <v>0</v>
      </c>
      <c r="Q140" s="149">
        <f t="shared" si="23"/>
        <v>0</v>
      </c>
      <c r="R140" s="149">
        <f t="shared" si="19"/>
        <v>0</v>
      </c>
    </row>
    <row r="141" spans="1:18" x14ac:dyDescent="0.25">
      <c r="A141" s="97" t="s">
        <v>926</v>
      </c>
      <c r="B141" s="97" t="s">
        <v>927</v>
      </c>
      <c r="C141" s="98">
        <v>134</v>
      </c>
      <c r="D141" s="98"/>
      <c r="E141" s="98"/>
      <c r="F141" s="98"/>
      <c r="G141" s="98">
        <v>134</v>
      </c>
      <c r="H141" s="102"/>
      <c r="I141" s="102"/>
      <c r="J141" s="148"/>
      <c r="K141" s="149">
        <f t="shared" si="20"/>
        <v>0</v>
      </c>
      <c r="L141" s="149">
        <f t="shared" si="16"/>
        <v>0</v>
      </c>
      <c r="M141" s="149">
        <f t="shared" si="21"/>
        <v>0</v>
      </c>
      <c r="N141" s="149">
        <f t="shared" si="17"/>
        <v>0</v>
      </c>
      <c r="O141" s="149">
        <f t="shared" si="22"/>
        <v>0</v>
      </c>
      <c r="P141" s="149">
        <f t="shared" si="18"/>
        <v>0</v>
      </c>
      <c r="Q141" s="149">
        <f t="shared" si="23"/>
        <v>0</v>
      </c>
      <c r="R141" s="149">
        <f t="shared" si="19"/>
        <v>0</v>
      </c>
    </row>
    <row r="142" spans="1:18" x14ac:dyDescent="0.25">
      <c r="A142" s="97" t="s">
        <v>928</v>
      </c>
      <c r="B142" s="97" t="s">
        <v>929</v>
      </c>
      <c r="C142" s="98">
        <v>15</v>
      </c>
      <c r="D142" s="98"/>
      <c r="E142" s="98"/>
      <c r="F142" s="98"/>
      <c r="G142" s="98">
        <v>15</v>
      </c>
      <c r="H142" s="102"/>
      <c r="I142" s="102"/>
      <c r="J142" s="148"/>
      <c r="K142" s="149">
        <f t="shared" si="20"/>
        <v>0</v>
      </c>
      <c r="L142" s="149">
        <f t="shared" si="16"/>
        <v>0</v>
      </c>
      <c r="M142" s="149">
        <f t="shared" si="21"/>
        <v>0</v>
      </c>
      <c r="N142" s="149">
        <f t="shared" si="17"/>
        <v>0</v>
      </c>
      <c r="O142" s="149">
        <f t="shared" si="22"/>
        <v>0</v>
      </c>
      <c r="P142" s="149">
        <f t="shared" si="18"/>
        <v>0</v>
      </c>
      <c r="Q142" s="149">
        <f t="shared" si="23"/>
        <v>0</v>
      </c>
      <c r="R142" s="149">
        <f t="shared" si="19"/>
        <v>0</v>
      </c>
    </row>
    <row r="143" spans="1:18" x14ac:dyDescent="0.25">
      <c r="A143" s="97" t="s">
        <v>930</v>
      </c>
      <c r="B143" s="97" t="s">
        <v>931</v>
      </c>
      <c r="C143" s="98">
        <v>44</v>
      </c>
      <c r="D143" s="98"/>
      <c r="E143" s="98"/>
      <c r="F143" s="98"/>
      <c r="G143" s="98">
        <v>44</v>
      </c>
      <c r="H143" s="102"/>
      <c r="I143" s="102"/>
      <c r="J143" s="148"/>
      <c r="K143" s="149">
        <f t="shared" si="20"/>
        <v>0</v>
      </c>
      <c r="L143" s="149">
        <f t="shared" si="16"/>
        <v>0</v>
      </c>
      <c r="M143" s="149">
        <f t="shared" si="21"/>
        <v>0</v>
      </c>
      <c r="N143" s="149">
        <f t="shared" si="17"/>
        <v>0</v>
      </c>
      <c r="O143" s="149">
        <f t="shared" si="22"/>
        <v>0</v>
      </c>
      <c r="P143" s="149">
        <f t="shared" si="18"/>
        <v>0</v>
      </c>
      <c r="Q143" s="149">
        <f t="shared" si="23"/>
        <v>0</v>
      </c>
      <c r="R143" s="149">
        <f t="shared" si="19"/>
        <v>0</v>
      </c>
    </row>
    <row r="144" spans="1:18" x14ac:dyDescent="0.25">
      <c r="A144" s="97" t="s">
        <v>932</v>
      </c>
      <c r="B144" s="97" t="s">
        <v>933</v>
      </c>
      <c r="C144" s="98"/>
      <c r="D144" s="98">
        <v>1</v>
      </c>
      <c r="E144" s="98"/>
      <c r="F144" s="98"/>
      <c r="G144" s="98">
        <v>1</v>
      </c>
      <c r="H144" s="102"/>
      <c r="I144" s="102"/>
      <c r="J144" s="148"/>
      <c r="K144" s="149">
        <f t="shared" si="20"/>
        <v>0</v>
      </c>
      <c r="L144" s="149">
        <f t="shared" si="16"/>
        <v>0</v>
      </c>
      <c r="M144" s="149">
        <f>M143</f>
        <v>0</v>
      </c>
      <c r="N144" s="149">
        <f>M144*D144</f>
        <v>0</v>
      </c>
      <c r="O144" s="149">
        <f>O143</f>
        <v>0</v>
      </c>
      <c r="P144" s="149">
        <f t="shared" si="18"/>
        <v>0</v>
      </c>
      <c r="Q144" s="149">
        <f>Q143</f>
        <v>0</v>
      </c>
      <c r="R144" s="149">
        <f t="shared" si="19"/>
        <v>0</v>
      </c>
    </row>
    <row r="145" spans="3:18" x14ac:dyDescent="0.25">
      <c r="C145" s="103">
        <f t="shared" ref="C145:F145" si="24">SUM(C2:C144)</f>
        <v>1306</v>
      </c>
      <c r="D145" s="103">
        <f t="shared" si="24"/>
        <v>170</v>
      </c>
      <c r="E145" s="103">
        <f t="shared" si="24"/>
        <v>21</v>
      </c>
      <c r="F145" s="103">
        <f t="shared" si="24"/>
        <v>3</v>
      </c>
      <c r="G145" s="103">
        <f>SUM(G2:G144)</f>
        <v>1500</v>
      </c>
      <c r="H145" s="99"/>
      <c r="I145" s="99"/>
      <c r="J145" s="106">
        <f>SUM(J2:J144)</f>
        <v>0</v>
      </c>
      <c r="K145" s="150"/>
      <c r="L145" s="106">
        <f t="shared" ref="L145" si="25">SUM(L2:L144)</f>
        <v>0</v>
      </c>
      <c r="M145" s="150"/>
      <c r="N145" s="106">
        <f t="shared" ref="N145" si="26">SUM(N2:N144)</f>
        <v>0</v>
      </c>
      <c r="O145" s="150"/>
      <c r="P145" s="106">
        <f>SUM(P2:P144)</f>
        <v>0</v>
      </c>
      <c r="Q145" s="150"/>
      <c r="R145" s="106">
        <f>SUM(R2:R144)</f>
        <v>0</v>
      </c>
    </row>
    <row r="146" spans="3:18" x14ac:dyDescent="0.25">
      <c r="J146" s="151"/>
      <c r="K146" s="151"/>
      <c r="L146" s="151"/>
      <c r="M146" s="151"/>
      <c r="N146" s="151"/>
      <c r="O146" s="151"/>
      <c r="P146" s="151"/>
      <c r="Q146" s="151"/>
      <c r="R146" s="151"/>
    </row>
    <row r="147" spans="3:18" x14ac:dyDescent="0.25">
      <c r="J147" s="106">
        <f>J145/G145</f>
        <v>0</v>
      </c>
      <c r="K147" s="151"/>
      <c r="L147" s="106">
        <f>L145/C145</f>
        <v>0</v>
      </c>
      <c r="M147" s="151"/>
      <c r="N147" s="106">
        <f>N145/D145</f>
        <v>0</v>
      </c>
      <c r="O147" s="151"/>
      <c r="P147" s="106">
        <f>P145/E145</f>
        <v>0</v>
      </c>
      <c r="Q147" s="151"/>
      <c r="R147" s="106">
        <f>R145/F145</f>
        <v>0</v>
      </c>
    </row>
  </sheetData>
  <pageMargins left="0.70866141732283472" right="0.70866141732283472" top="0.74803149606299213" bottom="0.74803149606299213" header="0.31496062992125984" footer="0.31496062992125984"/>
  <pageSetup paperSize="9" scale="49" fitToHeight="2" orientation="landscape" r:id="rId1"/>
  <headerFooter>
    <oddHeader>&amp;LAjuntament de Barcelona&amp;C&amp;A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workbookViewId="0">
      <selection activeCell="C17" sqref="C17"/>
    </sheetView>
  </sheetViews>
  <sheetFormatPr defaultColWidth="10.81640625" defaultRowHeight="12.5" x14ac:dyDescent="0.25"/>
  <cols>
    <col min="1" max="1" width="79.81640625" style="21" customWidth="1"/>
    <col min="2" max="6" width="20.54296875" style="21" customWidth="1"/>
    <col min="7" max="16384" width="10.81640625" style="21"/>
  </cols>
  <sheetData>
    <row r="1" spans="1:7" s="28" customFormat="1" ht="18" x14ac:dyDescent="0.25">
      <c r="A1" s="25" t="s">
        <v>942</v>
      </c>
      <c r="B1" s="26"/>
      <c r="C1" s="26"/>
      <c r="D1" s="26"/>
      <c r="E1" s="26"/>
      <c r="F1" s="26"/>
      <c r="G1" s="27"/>
    </row>
    <row r="2" spans="1:7" s="28" customFormat="1" ht="10.5" x14ac:dyDescent="0.25">
      <c r="A2" s="29" t="s">
        <v>10</v>
      </c>
      <c r="B2" s="30"/>
      <c r="C2" s="30"/>
      <c r="D2" s="30"/>
      <c r="E2" s="30"/>
      <c r="F2" s="26"/>
      <c r="G2" s="27"/>
    </row>
    <row r="3" spans="1:7" s="28" customFormat="1" ht="10.5" x14ac:dyDescent="0.25">
      <c r="A3" s="29" t="s">
        <v>108</v>
      </c>
      <c r="B3" s="30"/>
      <c r="C3" s="30"/>
      <c r="D3" s="30"/>
      <c r="E3" s="30"/>
      <c r="F3" s="26"/>
      <c r="G3" s="27"/>
    </row>
    <row r="4" spans="1:7" x14ac:dyDescent="0.25">
      <c r="A4" s="3"/>
      <c r="B4" s="3"/>
      <c r="C4" s="3"/>
      <c r="D4" s="4"/>
      <c r="E4" s="4"/>
      <c r="F4" s="24"/>
    </row>
    <row r="5" spans="1:7" s="86" customFormat="1" x14ac:dyDescent="0.25">
      <c r="A5" s="56" t="s">
        <v>11</v>
      </c>
      <c r="B5" s="3"/>
      <c r="C5" s="56"/>
      <c r="D5" s="84"/>
      <c r="E5" s="84"/>
      <c r="F5" s="85"/>
    </row>
    <row r="6" spans="1:7" x14ac:dyDescent="0.25">
      <c r="A6" s="3"/>
      <c r="B6" s="3"/>
      <c r="C6" s="4"/>
      <c r="D6" s="4"/>
      <c r="E6" s="4"/>
      <c r="F6" s="24"/>
    </row>
    <row r="7" spans="1:7" s="86" customFormat="1" x14ac:dyDescent="0.25">
      <c r="A7" s="11" t="s">
        <v>12</v>
      </c>
      <c r="B7" s="56"/>
      <c r="C7" s="84"/>
      <c r="D7" s="84"/>
      <c r="E7" s="84"/>
      <c r="F7" s="85"/>
    </row>
    <row r="9" spans="1:7" ht="14" x14ac:dyDescent="0.25">
      <c r="A9" s="188" t="s">
        <v>939</v>
      </c>
      <c r="B9" s="189"/>
      <c r="C9" s="189"/>
      <c r="D9" s="189"/>
      <c r="E9" s="190"/>
      <c r="F9" s="24"/>
    </row>
    <row r="10" spans="1:7" s="64" customFormat="1" ht="21" x14ac:dyDescent="0.25">
      <c r="A10" s="5" t="s">
        <v>3</v>
      </c>
      <c r="B10" s="87" t="s">
        <v>0</v>
      </c>
      <c r="C10" s="87" t="s">
        <v>13</v>
      </c>
      <c r="D10" s="88" t="s">
        <v>14</v>
      </c>
      <c r="E10" s="87" t="s">
        <v>22</v>
      </c>
      <c r="F10" s="89"/>
    </row>
    <row r="11" spans="1:7" s="86" customFormat="1" ht="16" customHeight="1" x14ac:dyDescent="0.25">
      <c r="A11" s="6" t="s">
        <v>3</v>
      </c>
      <c r="B11" s="90">
        <v>1</v>
      </c>
      <c r="C11" s="13"/>
      <c r="D11" s="7"/>
      <c r="E11" s="141">
        <f>D11*B11</f>
        <v>0</v>
      </c>
      <c r="F11" s="85"/>
    </row>
    <row r="12" spans="1:7" s="86" customFormat="1" ht="15.75" customHeight="1" x14ac:dyDescent="0.25">
      <c r="A12" s="91" t="s">
        <v>130</v>
      </c>
      <c r="B12" s="14">
        <f>SUM(B11:B11)</f>
        <v>1</v>
      </c>
      <c r="C12" s="13"/>
      <c r="D12" s="13"/>
      <c r="E12" s="118">
        <f>SUM(E11:E11)</f>
        <v>0</v>
      </c>
      <c r="F12" s="85"/>
    </row>
    <row r="14" spans="1:7" s="86" customFormat="1" x14ac:dyDescent="0.25">
      <c r="A14" s="11" t="s">
        <v>1063</v>
      </c>
      <c r="B14" s="56"/>
      <c r="C14" s="84"/>
      <c r="D14" s="84"/>
      <c r="E14" s="84"/>
      <c r="F14" s="85"/>
    </row>
    <row r="16" spans="1:7" s="31" customFormat="1" ht="21" x14ac:dyDescent="0.25">
      <c r="A16" s="8" t="s">
        <v>941</v>
      </c>
      <c r="B16" s="9" t="s">
        <v>0</v>
      </c>
      <c r="C16" s="9" t="s">
        <v>1017</v>
      </c>
      <c r="D16" s="9" t="s">
        <v>22</v>
      </c>
      <c r="E16" s="110"/>
    </row>
    <row r="17" spans="1:5" s="31" customFormat="1" ht="16" customHeight="1" x14ac:dyDescent="0.25">
      <c r="A17" s="111" t="s">
        <v>1064</v>
      </c>
      <c r="B17" s="112">
        <v>1</v>
      </c>
      <c r="C17" s="118">
        <f>(90000+200000+35000)/12/1.21</f>
        <v>22382.920110192837</v>
      </c>
      <c r="D17" s="152">
        <f>B17*C17</f>
        <v>22382.920110192837</v>
      </c>
      <c r="E17" s="31" t="s">
        <v>1018</v>
      </c>
    </row>
    <row r="18" spans="1:5" s="31" customFormat="1" ht="10" x14ac:dyDescent="0.2">
      <c r="A18" s="119" t="s">
        <v>1023</v>
      </c>
      <c r="B18" s="110"/>
      <c r="C18" s="110"/>
      <c r="D18" s="110"/>
      <c r="E18" s="110"/>
    </row>
  </sheetData>
  <mergeCells count="1">
    <mergeCell ref="A9:E9"/>
  </mergeCells>
  <pageMargins left="0.70866141732283472" right="0.70866141732283472" top="0.74803149606299213" bottom="0.74803149606299213" header="0.31496062992125984" footer="0.31496062992125984"/>
  <pageSetup paperSize="9" scale="62" orientation="landscape" r:id="rId1"/>
  <headerFooter>
    <oddHeader>&amp;LAjuntament de Barcelona&amp;C&amp;A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10</vt:i4>
      </vt:variant>
      <vt:variant>
        <vt:lpstr>Intervals amb nom</vt:lpstr>
      </vt:variant>
      <vt:variant>
        <vt:i4>14</vt:i4>
      </vt:variant>
    </vt:vector>
  </HeadingPairs>
  <TitlesOfParts>
    <vt:vector size="24" baseType="lpstr">
      <vt:lpstr>ANNEX L1. Resum Prop. Econòmica</vt:lpstr>
      <vt:lpstr>ANNEX L1. Prop.Serveis Veu Fixa</vt:lpstr>
      <vt:lpstr>ANNEX L1.Veu Fixa-Desglossament</vt:lpstr>
      <vt:lpstr>ANNEX L1. Prop.Serveis Dades</vt:lpstr>
      <vt:lpstr>ANNEX L1. Dades-Desglossament</vt:lpstr>
      <vt:lpstr>ANNEX L1. Sistemes, CCUU,Video</vt:lpstr>
      <vt:lpstr>ANNEX L1.XnCV(Actual PlantaOXO)</vt:lpstr>
      <vt:lpstr>ANNEX L1.XnCV(Actual Of.Mòbil)</vt:lpstr>
      <vt:lpstr>ANNEX L1. Recursos i altres</vt:lpstr>
      <vt:lpstr>ANNEX L1. Preuari</vt:lpstr>
      <vt:lpstr>'ANNEX L1. Dades-Desglossament'!Àrea_d'impressió</vt:lpstr>
      <vt:lpstr>'ANNEX L1. Preuari'!Àrea_d'impressió</vt:lpstr>
      <vt:lpstr>'ANNEX L1. Prop.Serveis Dades'!Àrea_d'impressió</vt:lpstr>
      <vt:lpstr>'ANNEX L1. Prop.Serveis Veu Fixa'!Àrea_d'impressió</vt:lpstr>
      <vt:lpstr>'ANNEX L1. Recursos i altres'!Àrea_d'impressió</vt:lpstr>
      <vt:lpstr>'ANNEX L1. Resum Prop. Econòmica'!Àrea_d'impressió</vt:lpstr>
      <vt:lpstr>'ANNEX L1. Sistemes, CCUU,Video'!Àrea_d'impressió</vt:lpstr>
      <vt:lpstr>'ANNEX L1.Veu Fixa-Desglossament'!Àrea_d'impressió</vt:lpstr>
      <vt:lpstr>'ANNEX L1.XnCV(Actual Of.Mòbil)'!Àrea_d'impressió</vt:lpstr>
      <vt:lpstr>'ANNEX L1.XnCV(Actual PlantaOXO)'!Àrea_d'impressió</vt:lpstr>
      <vt:lpstr>'ANNEX L1. Dades-Desglossament'!Títols_per_imprimir</vt:lpstr>
      <vt:lpstr>'ANNEX L1. Preuari'!Títols_per_imprimir</vt:lpstr>
      <vt:lpstr>'ANNEX L1.Veu Fixa-Desglossament'!Títols_per_imprimir</vt:lpstr>
      <vt:lpstr>'ANNEX L1.XnCV(Actual Of.Mòbil)'!Títols_per_imprimir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S&amp;C</dc:creator>
  <cp:lastModifiedBy>Sandra López</cp:lastModifiedBy>
  <cp:lastPrinted>2019-11-26T14:16:39Z</cp:lastPrinted>
  <dcterms:created xsi:type="dcterms:W3CDTF">2008-05-13T06:30:31Z</dcterms:created>
  <dcterms:modified xsi:type="dcterms:W3CDTF">2021-01-15T11:08:10Z</dcterms:modified>
</cp:coreProperties>
</file>