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tersa.sharepoint.com/iesfv/Documents compartits/A_Riscos_IESFV/2020_Licitació_SPA/"/>
    </mc:Choice>
  </mc:AlternateContent>
  <xr:revisionPtr revIDLastSave="19" documentId="8_{07AAD161-087C-4F9B-8EAF-5585B492203E}" xr6:coauthVersionLast="45" xr6:coauthVersionMax="45" xr10:uidLastSave="{D392D223-61E7-46B0-97DE-ED808DB0FDEA}"/>
  <bookViews>
    <workbookView xWindow="-109" yWindow="458" windowWidth="15120" windowHeight="8029" tabRatio="786" xr2:uid="{00000000-000D-0000-FFFF-FFFF00000000}"/>
  </bookViews>
  <sheets>
    <sheet name="Potències i captació solar" sheetId="1" r:id="rId1"/>
  </sheets>
  <definedNames>
    <definedName name="_xlnm._FilterDatabase" localSheetId="0" hidden="1">'Potències i captació solar'!$B$70:$H$114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0" i="1" l="1"/>
  <c r="G140" i="1"/>
  <c r="F111" i="1" l="1"/>
  <c r="H6" i="1"/>
  <c r="H20" i="1" s="1"/>
  <c r="G9" i="1"/>
  <c r="G20" i="1" s="1"/>
  <c r="F20" i="1"/>
  <c r="F42" i="1"/>
  <c r="G42" i="1"/>
  <c r="H42" i="1"/>
  <c r="F47" i="1"/>
  <c r="G47" i="1"/>
  <c r="H47" i="1"/>
  <c r="F59" i="1"/>
  <c r="F67" i="1" s="1"/>
  <c r="H59" i="1"/>
  <c r="H67" i="1" s="1"/>
  <c r="G67" i="1"/>
  <c r="H73" i="1"/>
  <c r="H99" i="1"/>
  <c r="H101" i="1"/>
  <c r="H113" i="1"/>
  <c r="F114" i="1"/>
  <c r="F116" i="1" s="1"/>
  <c r="G116" i="1"/>
  <c r="F127" i="1"/>
  <c r="F128" i="1"/>
  <c r="F131" i="1"/>
  <c r="F140" i="1" l="1"/>
  <c r="H116" i="1"/>
</calcChain>
</file>

<file path=xl/sharedStrings.xml><?xml version="1.0" encoding="utf-8"?>
<sst xmlns="http://schemas.openxmlformats.org/spreadsheetml/2006/main" count="495" uniqueCount="325">
  <si>
    <t>Ítem</t>
  </si>
  <si>
    <t>Instal·lació</t>
  </si>
  <si>
    <t>Adreça</t>
  </si>
  <si>
    <t>C/ Castelladral, 6 - 10</t>
  </si>
  <si>
    <t>CEIP Taber</t>
  </si>
  <si>
    <t>C/ Esports, 9</t>
  </si>
  <si>
    <t>CEIP Font d'en Fargas</t>
  </si>
  <si>
    <t>Passeig Font d'en Fargues, 65</t>
  </si>
  <si>
    <t>C/ Capella Can Caralleu, 3</t>
  </si>
  <si>
    <t>Biblioteca Can Fabra</t>
  </si>
  <si>
    <t>C/ Segre, 22-24</t>
  </si>
  <si>
    <t>IES M. Joan Manuel Zafra</t>
  </si>
  <si>
    <t>C/ Rogent, 51</t>
  </si>
  <si>
    <t>Passeig Vall d'Hebron, 171 (Campus)</t>
  </si>
  <si>
    <t>C/ Sagrera, 179</t>
  </si>
  <si>
    <t>IES M. Bosc de Montjuïc</t>
  </si>
  <si>
    <t>Avinguda Miramar, 9</t>
  </si>
  <si>
    <t>IES M. Narcís Monturiol</t>
  </si>
  <si>
    <t>Passeig Salvat Papasseït s/n</t>
  </si>
  <si>
    <t>IES M. Serrat i Bonastre</t>
  </si>
  <si>
    <t>C/ Marquès de Santa Anna, 4</t>
  </si>
  <si>
    <t>IES M. Ferran Tallada</t>
  </si>
  <si>
    <t>C/ Gran Vista, 54</t>
  </si>
  <si>
    <t>C/ Gènova, 12</t>
  </si>
  <si>
    <t>C/ Padilla, 210</t>
  </si>
  <si>
    <t>C/ Murtra, 135-145</t>
  </si>
  <si>
    <t>C/ Nàpols, 22</t>
  </si>
  <si>
    <t>Masia de Can cadena</t>
  </si>
  <si>
    <t>C/ Menorca, 11-23</t>
  </si>
  <si>
    <t>C/ Santuaris, 27</t>
  </si>
  <si>
    <t>Pèrgola de Bon Pastor</t>
  </si>
  <si>
    <t>C/ Sant Adrià Arbeca</t>
  </si>
  <si>
    <t>Centre OSI</t>
  </si>
  <si>
    <t>C/ Gran de Gràcia, 190-192</t>
  </si>
  <si>
    <t>CC Anníbal</t>
  </si>
  <si>
    <t>C/ Anníbal, 4-6</t>
  </si>
  <si>
    <t>Plaça del Sortidor, 12</t>
  </si>
  <si>
    <t>Passeig Zona Franca, 205</t>
  </si>
  <si>
    <t>C/ Arquitecte Moragas, 5</t>
  </si>
  <si>
    <t>Casal de Navàs</t>
  </si>
  <si>
    <t>C/ Capella s/n</t>
  </si>
  <si>
    <t>Seu districte Les Corts</t>
  </si>
  <si>
    <t>Plaça Comas, 18</t>
  </si>
  <si>
    <t>Edifici SUMA</t>
  </si>
  <si>
    <t>C/ Torrent de l'Olla, 218-220</t>
  </si>
  <si>
    <t>Escola Adults Barceloneta</t>
  </si>
  <si>
    <t>C/ Balboa, 11</t>
  </si>
  <si>
    <t>C/ València, 302</t>
  </si>
  <si>
    <t>Passatge del Vapor Vell s/n</t>
  </si>
  <si>
    <t>CC Vàzquez Montalbán</t>
  </si>
  <si>
    <t>Reis Catòlics, 16-34</t>
  </si>
  <si>
    <t>Via Favència, 288</t>
  </si>
  <si>
    <t>C/ Santa Rosa, 7</t>
  </si>
  <si>
    <t>FÒRUM Fase I</t>
  </si>
  <si>
    <t>Edifici Nou i Novíssim</t>
  </si>
  <si>
    <t>Plaça Sant Miquel, 1</t>
  </si>
  <si>
    <t>CEIP Costa i Llobera</t>
  </si>
  <si>
    <t>CEE M. Pont del Dragó</t>
  </si>
  <si>
    <t>Biblioteca Juan Marsé</t>
  </si>
  <si>
    <t>CC Sandaru</t>
  </si>
  <si>
    <t>Esplanada Fòrum</t>
  </si>
  <si>
    <t>CC Carmel</t>
  </si>
  <si>
    <t>Biblioteca Les Roquetes</t>
  </si>
  <si>
    <t>Escola Bressol Sant Medir</t>
  </si>
  <si>
    <t>Biblioteca Joan Miró</t>
  </si>
  <si>
    <t>Biblioteca Vapor Vell</t>
  </si>
  <si>
    <t>Centre Cultural Casa Elizalde</t>
  </si>
  <si>
    <t>Potència nominal [kWn]</t>
  </si>
  <si>
    <t>CEIP Gaudí</t>
  </si>
  <si>
    <t>C/ Artesania, 81-83</t>
  </si>
  <si>
    <t xml:space="preserve">Biblioteca Francesc Candel </t>
  </si>
  <si>
    <t>C/ Foradada, 36</t>
  </si>
  <si>
    <t>Palau Alòs</t>
  </si>
  <si>
    <t>C/ Sant Pere més baix, 55</t>
  </si>
  <si>
    <t>Casal GG Vall d'Hebron</t>
  </si>
  <si>
    <t>IES M. A G de Mundet</t>
  </si>
  <si>
    <t>Centre Social El Raval</t>
  </si>
  <si>
    <t>Seu del Districte de Gràcia</t>
  </si>
  <si>
    <t>Biblioteca Joan Miró II</t>
  </si>
  <si>
    <t>Seu del Districte d'Horta-Guinardó</t>
  </si>
  <si>
    <t>Centre Cívic El Coll</t>
  </si>
  <si>
    <t>Pèrgola de Vallbona</t>
  </si>
  <si>
    <t>C/ Carme, 101-109</t>
  </si>
  <si>
    <t>C/ Francesc Giner, 51</t>
  </si>
  <si>
    <t>Ronda Guinardó, 49</t>
  </si>
  <si>
    <t>C/ Aldea, 15</t>
  </si>
  <si>
    <t>Centre Cultural Teresa Pàmies</t>
  </si>
  <si>
    <t>Centre disseny HUB Barcelona</t>
  </si>
  <si>
    <t xml:space="preserve">Illa Fustes Gilabert </t>
  </si>
  <si>
    <t>Av. Albert Bastardes, 19</t>
  </si>
  <si>
    <t>C/ Compte d'Urgel, 145-147</t>
  </si>
  <si>
    <t>Biblioteca Trinitat Vella</t>
  </si>
  <si>
    <t>Plaça Trinitat, 8</t>
  </si>
  <si>
    <t>RD 661/2007 =&gt; RDL 9/2013</t>
  </si>
  <si>
    <t>Ludoteca Olzinelles</t>
  </si>
  <si>
    <t>C/ Constitució, 2</t>
  </si>
  <si>
    <t>NMEB</t>
  </si>
  <si>
    <t>C/ Castillejos, 158</t>
  </si>
  <si>
    <t>-</t>
  </si>
  <si>
    <t>Baixa Tensió</t>
  </si>
  <si>
    <t>Mitja Tensió</t>
  </si>
  <si>
    <t>AUTOGENERACIÓ</t>
  </si>
  <si>
    <t>Potència instal·lació 
[kWp]</t>
  </si>
  <si>
    <t>Arxiu municipal de Barcelona</t>
  </si>
  <si>
    <t>La fotovoltaica de Pere IV</t>
  </si>
  <si>
    <t>C/ Ciutat de Granada, 104-106</t>
  </si>
  <si>
    <t>C/ Pere IV, 81</t>
  </si>
  <si>
    <t>CEIP Escola del Mar</t>
  </si>
  <si>
    <t>CS El Sortidor</t>
  </si>
  <si>
    <t>CC Trinitat Vella</t>
  </si>
  <si>
    <t>Parc de Can Rigal</t>
  </si>
  <si>
    <t>CC Baró de Viver</t>
  </si>
  <si>
    <t>Poliesportiu La Bàscula</t>
  </si>
  <si>
    <t>Espai musical La Bàscula</t>
  </si>
  <si>
    <t>Casal gent gran La Capa</t>
  </si>
  <si>
    <t>Casal del Rellotge</t>
  </si>
  <si>
    <t>C/ Ferrocarrils catalans, 8-10 / C/Foc,132</t>
  </si>
  <si>
    <t>C/ Ferrocarrils catalans, 8-10 / C/Foc,128</t>
  </si>
  <si>
    <t>C/ Alts Forns, 84 Local 1</t>
  </si>
  <si>
    <t>Passeig zona Franca 104 Bajos</t>
  </si>
  <si>
    <t>Mercat del Guinardó</t>
  </si>
  <si>
    <t>Umbracle de Glòries</t>
  </si>
  <si>
    <t>Vil·la Urània</t>
  </si>
  <si>
    <t>C/ Saragossa, 29-31</t>
  </si>
  <si>
    <t>Biblioteca Mercè Rodoreda</t>
  </si>
  <si>
    <t>C/ Camèlies, 76-80</t>
  </si>
  <si>
    <t>Plaça de les Glòries Catalanes, 1</t>
  </si>
  <si>
    <t>Masia Can Portabella</t>
  </si>
  <si>
    <t>Mercat del Ninot</t>
  </si>
  <si>
    <t>Carrer Mallorca, 133</t>
  </si>
  <si>
    <t>Baixa Tensió (excepte 53MT)</t>
  </si>
  <si>
    <t>C/ Virgili, 18</t>
  </si>
  <si>
    <t>Escola dels Encants</t>
  </si>
  <si>
    <t>Carrer Consell de Cent, 558</t>
  </si>
  <si>
    <t>Multiequipament Calàbria</t>
  </si>
  <si>
    <t>C/ Calàbria, 66-78</t>
  </si>
  <si>
    <t>Jardins SAFÓ</t>
  </si>
  <si>
    <t>Escola Univers</t>
  </si>
  <si>
    <t>Carrer Bailén, 225-231</t>
  </si>
  <si>
    <t>C/ Beat Domènec Savio, 1</t>
  </si>
  <si>
    <t>C/ Àvila, 180 - Pl.Glòries Catalanes, 37-38</t>
  </si>
  <si>
    <t>CC Joan Oliver "Pere Quart"</t>
  </si>
  <si>
    <t>C/ Olzinelles, 31</t>
  </si>
  <si>
    <t>Espai Felip II</t>
  </si>
  <si>
    <t>C/ Felip II, 222</t>
  </si>
  <si>
    <t>C/ Comtes Bell-lloc, 194</t>
  </si>
  <si>
    <t>Pont de Sarajevo</t>
  </si>
  <si>
    <t>Escola Can Fabra</t>
  </si>
  <si>
    <t>Residència Francesc Layret</t>
  </si>
  <si>
    <t>Avinguda Josep Tarradellas, s/n</t>
  </si>
  <si>
    <t>Gran Via de les Corts Catalanes, 475-477</t>
  </si>
  <si>
    <t>Equipament Anglesola</t>
  </si>
  <si>
    <t>Plaça del Centre</t>
  </si>
  <si>
    <t>Plaça del Centre s/n</t>
  </si>
  <si>
    <t>C/ Almassora (entre C/ Mireia i C/ Agaró)</t>
  </si>
  <si>
    <t>Serra i Martí</t>
  </si>
  <si>
    <t>Palau Foronda</t>
  </si>
  <si>
    <t>Plaça Joan Pelegrí</t>
  </si>
  <si>
    <t>Josep Tarradellas - As</t>
  </si>
  <si>
    <t>Plaça Joan Cortada - José Millán González</t>
  </si>
  <si>
    <t>Casal de gent gran St Genís</t>
  </si>
  <si>
    <t>Cobertura Vies de Sants</t>
  </si>
  <si>
    <t>Josep Tarradellas</t>
  </si>
  <si>
    <t>Parc Josep Serra i Martí</t>
  </si>
  <si>
    <r>
      <t>Superfície captació [m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]</t>
    </r>
  </si>
  <si>
    <r>
      <t>C/ Sant Adrià, 24 (</t>
    </r>
    <r>
      <rPr>
        <sz val="7"/>
        <color indexed="8"/>
        <rFont val="Calibri"/>
        <family val="2"/>
      </rPr>
      <t>antiga fàbrica Fabra i Coats</t>
    </r>
    <r>
      <rPr>
        <sz val="11"/>
        <color indexed="8"/>
        <rFont val="Calibri"/>
        <family val="2"/>
      </rPr>
      <t>)</t>
    </r>
  </si>
  <si>
    <t>Casal joves Trinitat Nova</t>
  </si>
  <si>
    <t>Rodrigo Caro</t>
  </si>
  <si>
    <t>Tenerife</t>
  </si>
  <si>
    <t>C/ Tenerife s/n (accés Parc del Guinardó)</t>
  </si>
  <si>
    <t>C/ Anglesola, 1</t>
  </si>
  <si>
    <t>C/ Naïm, 10-12</t>
  </si>
  <si>
    <t xml:space="preserve">Parc Rodrigo Caro </t>
  </si>
  <si>
    <t>Camí Finestrelles</t>
  </si>
  <si>
    <t>Joan Cortada</t>
  </si>
  <si>
    <t>Carrer Vilamarí, 1</t>
  </si>
  <si>
    <t>Torrent de les roses 43</t>
  </si>
  <si>
    <t>La Fàbrica del Sol</t>
  </si>
  <si>
    <t>Passeig Salvat Papasseit s/n</t>
  </si>
  <si>
    <t>Plaça Joan Pelegrí s/n</t>
  </si>
  <si>
    <t>Districte</t>
  </si>
  <si>
    <t>Ciutat Vella</t>
  </si>
  <si>
    <t>Nou Barris</t>
  </si>
  <si>
    <t>Sarrià-Sant Gervasi</t>
  </si>
  <si>
    <t>Horta-Guinardó</t>
  </si>
  <si>
    <t>Sant Andreu</t>
  </si>
  <si>
    <t>Les Corts</t>
  </si>
  <si>
    <t>Sants-Montjuïc</t>
  </si>
  <si>
    <t>Gràcia</t>
  </si>
  <si>
    <t>L'Eixample</t>
  </si>
  <si>
    <t>Sant Martí</t>
  </si>
  <si>
    <t>Sant Adrià de Besòs</t>
  </si>
  <si>
    <t>Avinyó7</t>
  </si>
  <si>
    <t>Biblioteca Les Corts-Miquel Llongueras</t>
  </si>
  <si>
    <t>Biblioteca Clarà</t>
  </si>
  <si>
    <t>CE Turó de la Peira</t>
  </si>
  <si>
    <t>C/ Sant Iscle, 50-54</t>
  </si>
  <si>
    <t>Casal Entitats Mas Guinardó</t>
  </si>
  <si>
    <t>Seu dte Sarrià</t>
  </si>
  <si>
    <t>Biblioteca Montbau-Albert Pérez Baró</t>
  </si>
  <si>
    <t>Biblioteca Trinita Vella-José Barbero</t>
  </si>
  <si>
    <t>Parc de neteja Joan Miró</t>
  </si>
  <si>
    <t>Club Fútbol Turó de la Peira</t>
  </si>
  <si>
    <t>Biblioteca Les Corts-Montserrat Abelló</t>
  </si>
  <si>
    <t>III.5A</t>
  </si>
  <si>
    <t>III.6A</t>
  </si>
  <si>
    <t>Casal_gent_gran_HORTA</t>
  </si>
  <si>
    <t>II.3A</t>
  </si>
  <si>
    <t>I.1A</t>
  </si>
  <si>
    <t>Convent de Sant Agustí</t>
  </si>
  <si>
    <t>II.4A</t>
  </si>
  <si>
    <t>Arxiu mpal de Sant Adreu</t>
  </si>
  <si>
    <t>III.4A</t>
  </si>
  <si>
    <t>RD 900/2015 - RD 244/2019</t>
  </si>
  <si>
    <t>II.1A</t>
  </si>
  <si>
    <t>PVZ_Collserolla-Gràcia</t>
  </si>
  <si>
    <t>III.3A</t>
  </si>
  <si>
    <t>III.2A</t>
  </si>
  <si>
    <t>I.2A</t>
  </si>
  <si>
    <t>Lleialtat Santsenca</t>
  </si>
  <si>
    <t>I.5A</t>
  </si>
  <si>
    <t>Camp de Ferro</t>
  </si>
  <si>
    <t>C /Comandante Benítez 6</t>
  </si>
  <si>
    <t>II.5</t>
  </si>
  <si>
    <t>Pista esportiva Arístides Maillol</t>
  </si>
  <si>
    <t>Carrer Martí i Franquès, 19-21</t>
  </si>
  <si>
    <t>Parc de Mas Ravetllat</t>
  </si>
  <si>
    <t>Biblioteca Vallcarca i el Penitents-M.Antonieta Cot</t>
  </si>
  <si>
    <t>Sant Ramon 6</t>
  </si>
  <si>
    <t>Carrer Sant Ramon, 6</t>
  </si>
  <si>
    <t>Mercat de Provençals</t>
  </si>
  <si>
    <t>Mercat de la Vall d'Hebron-Teixonera</t>
  </si>
  <si>
    <t>MB1A</t>
  </si>
  <si>
    <t>MB2A</t>
  </si>
  <si>
    <t>MB3A</t>
  </si>
  <si>
    <t>MB4A</t>
  </si>
  <si>
    <t>Passeig de la Vall d’Hebron, 130</t>
  </si>
  <si>
    <t>Carrer Teodoro Lorente, 30</t>
  </si>
  <si>
    <t>Carrer Menorca, 19</t>
  </si>
  <si>
    <t>IMHAB1A</t>
  </si>
  <si>
    <t>Barcelona Activa-Parc Tecnològic</t>
  </si>
  <si>
    <t>Biblioteca Vilapicina i la Torre Llobeta</t>
  </si>
  <si>
    <t>Plaça de les dones del 36</t>
  </si>
  <si>
    <t>III.7A</t>
  </si>
  <si>
    <t>C/ Garbí, 2 amb C/ Palamós, 90</t>
  </si>
  <si>
    <t>Plaça Joan Miró, s/n, 08015</t>
  </si>
  <si>
    <t>Jardins de la Riera de Sants, 08014</t>
  </si>
  <si>
    <t>Carrer Beret, 5, 08031</t>
  </si>
  <si>
    <t>Plaça de les Dones del 36, 08012</t>
  </si>
  <si>
    <t>C/ Vilamarí, 61, 08015</t>
  </si>
  <si>
    <t>C/ Avinyó, 7, 08002</t>
  </si>
  <si>
    <t>Avinguda Roma, 22, 08015</t>
  </si>
  <si>
    <t>Ronda Sant Pau, 43-45, 08015</t>
  </si>
  <si>
    <t>C/ Pere Manyanet, 40, 08027</t>
  </si>
  <si>
    <t>C/ Marie Curie, 8, 08042</t>
  </si>
  <si>
    <t>Passatge del Torrent d'en Mèlis, 08041</t>
  </si>
  <si>
    <t>Carrer Comerç, 36, 08003</t>
  </si>
  <si>
    <t>Plaça de Salvador Riera, 2, 08041</t>
  </si>
  <si>
    <t>Plaça del Consell de la Vila, 7, 08034</t>
  </si>
  <si>
    <t>Carrer de Collserola, 2, 08035</t>
  </si>
  <si>
    <t>Carrer Feliu i Codina, 37-43, 08031</t>
  </si>
  <si>
    <t>Carrer dels Segadors, 2, 08030</t>
  </si>
  <si>
    <t>Passeig de la Vall d'Hebron, 65-69, 08035</t>
  </si>
  <si>
    <t>Carrer de l'Arquitectura, 8, 08035</t>
  </si>
  <si>
    <t>Carrer Doctor Carulla, 22, 08017</t>
  </si>
  <si>
    <t>Travessera de les Corts, 58, 08028</t>
  </si>
  <si>
    <t>Carrer de Galícia, 16, 08033</t>
  </si>
  <si>
    <t>Cobertura Ronda Dalt</t>
  </si>
  <si>
    <t>91A</t>
  </si>
  <si>
    <t>CF Baró de Viver</t>
  </si>
  <si>
    <t>I.3A</t>
  </si>
  <si>
    <t>Seu dte Sant Andreu</t>
  </si>
  <si>
    <t>Plaça Orfila, 1, 08030</t>
  </si>
  <si>
    <t>Carrer de la Ciutat d'Asunción, 73, 08030</t>
  </si>
  <si>
    <t>V.1A</t>
  </si>
  <si>
    <t>V.2A</t>
  </si>
  <si>
    <t>V.3A</t>
  </si>
  <si>
    <t>V.4A</t>
  </si>
  <si>
    <t>V.5A</t>
  </si>
  <si>
    <t>Plaça Carmen Laforet, 11, 08016</t>
  </si>
  <si>
    <t>EBM_El_Vent</t>
  </si>
  <si>
    <t>Escola_Ferran_Tallada</t>
  </si>
  <si>
    <t>Institut_Barri_Besos</t>
  </si>
  <si>
    <t>IES_Princep_Viana-CEIP_Pegaso</t>
  </si>
  <si>
    <t>Institut_Doctor_Puigvert</t>
  </si>
  <si>
    <t>Institut_Rambla_Prim</t>
  </si>
  <si>
    <t>V.6A</t>
  </si>
  <si>
    <t>IMHAB2A</t>
  </si>
  <si>
    <t>IMHAB3A</t>
  </si>
  <si>
    <t>IMHAB4A</t>
  </si>
  <si>
    <t>Ciutat_Granada</t>
  </si>
  <si>
    <t>Trinitat Nova_UA3</t>
  </si>
  <si>
    <t>Solar_Compte_Borrell</t>
  </si>
  <si>
    <t>01_Via_BARCINO</t>
  </si>
  <si>
    <t>02_Plaça_JA_ABELLÓ</t>
  </si>
  <si>
    <t>03_Circuit_Modelisme</t>
  </si>
  <si>
    <t>04_Parc_Trinitat</t>
  </si>
  <si>
    <t>05_Via_FAVÈNCIA</t>
  </si>
  <si>
    <t>06_Plaça_KARL_MARX</t>
  </si>
  <si>
    <t>PLAÇA_ALFONS_COMIN</t>
  </si>
  <si>
    <t>X.Campillo_de_la_VIRGEN</t>
  </si>
  <si>
    <t>X.Coberta_costat_biblio_Merce_Rodoreda</t>
  </si>
  <si>
    <t>X.Cobertura_RONDA</t>
  </si>
  <si>
    <t>X.Pilar Miró</t>
  </si>
  <si>
    <t>X.Plaça_de_les_dones_del_36</t>
  </si>
  <si>
    <t>XA.Av Estatut Plaça Botticelli</t>
  </si>
  <si>
    <t>XA.Biblioteca Gabriel García Márquez</t>
  </si>
  <si>
    <t>XA.CAI_Jardins_CAN_FERRERO</t>
  </si>
  <si>
    <t>XA.Canòpia</t>
  </si>
  <si>
    <t>XA.Casal acollida CISTER20</t>
  </si>
  <si>
    <t>XA.Casal joves La PROSPERITAT</t>
  </si>
  <si>
    <t>XA.Casal Porta TRINITAT</t>
  </si>
  <si>
    <t>XA.CF_Baró_de_Viver</t>
  </si>
  <si>
    <t>XA.Edifici_Zona_Franca</t>
  </si>
  <si>
    <t>XA.GU_Zona_FRANCA</t>
  </si>
  <si>
    <t>XA.IES VILADOMAT</t>
  </si>
  <si>
    <t>XA.Mercat Sant Gervasi</t>
  </si>
  <si>
    <t>XA.Mercat Tres Torres</t>
  </si>
  <si>
    <t>XA.Mina de la Ciutat</t>
  </si>
  <si>
    <t>XA.Mitgera_Mas_GUINARDÓ</t>
  </si>
  <si>
    <t>XA.Nau_4_Can_Batlló_Coopolis</t>
  </si>
  <si>
    <t>XA.Plaça_SARRIÀ</t>
  </si>
  <si>
    <t>XA.Porta_SOLLER</t>
  </si>
  <si>
    <t>XA.Roger54</t>
  </si>
  <si>
    <t>Y.Poliesportiu_camí_torrent_roses_41B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</si>
</sst>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7"/>
      <color indexed="8"/>
      <name val="Calibri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sz val="8"/>
      <color rgb="FFFF0000"/>
      <name val="Verdana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6" fillId="5" borderId="8" xfId="0" applyFont="1" applyFill="1" applyBorder="1"/>
    <xf numFmtId="0" fontId="6" fillId="5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4" fontId="6" fillId="0" borderId="6" xfId="0" applyNumberFormat="1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/>
    </xf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/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4" fontId="7" fillId="6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9" borderId="8" xfId="0" applyFont="1" applyFill="1" applyBorder="1"/>
    <xf numFmtId="0" fontId="6" fillId="9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vertical="center"/>
    </xf>
    <xf numFmtId="4" fontId="7" fillId="9" borderId="8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/>
    </xf>
    <xf numFmtId="0" fontId="6" fillId="10" borderId="8" xfId="0" applyFont="1" applyFill="1" applyBorder="1"/>
    <xf numFmtId="0" fontId="6" fillId="10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vertical="center"/>
    </xf>
    <xf numFmtId="4" fontId="7" fillId="10" borderId="8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/>
    </xf>
    <xf numFmtId="0" fontId="6" fillId="11" borderId="8" xfId="0" applyFont="1" applyFill="1" applyBorder="1"/>
    <xf numFmtId="0" fontId="6" fillId="11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vertical="center"/>
    </xf>
    <xf numFmtId="4" fontId="7" fillId="11" borderId="8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/>
    </xf>
    <xf numFmtId="0" fontId="6" fillId="12" borderId="8" xfId="0" applyFont="1" applyFill="1" applyBorder="1"/>
    <xf numFmtId="0" fontId="6" fillId="12" borderId="8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vertical="center"/>
    </xf>
    <xf numFmtId="4" fontId="7" fillId="12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H201"/>
  <sheetViews>
    <sheetView tabSelected="1" topLeftCell="A55" zoomScale="55" zoomScaleNormal="55" workbookViewId="0">
      <pane xSplit="2" topLeftCell="C1" activePane="topRight" state="frozen"/>
      <selection activeCell="A56" sqref="A56"/>
      <selection pane="topRight" activeCell="P139" sqref="P139"/>
    </sheetView>
  </sheetViews>
  <sheetFormatPr baseColWidth="10" defaultColWidth="11.3984375" defaultRowHeight="10.4" x14ac:dyDescent="0.2"/>
  <cols>
    <col min="1" max="1" width="11.3984375" style="83"/>
    <col min="2" max="2" width="7.69921875" style="3" bestFit="1" customWidth="1"/>
    <col min="3" max="3" width="40.59765625" style="62" bestFit="1" customWidth="1"/>
    <col min="4" max="4" width="33" style="6" bestFit="1" customWidth="1"/>
    <col min="5" max="5" width="15.19921875" style="6" bestFit="1" customWidth="1"/>
    <col min="6" max="7" width="10.19921875" style="6" customWidth="1"/>
    <col min="8" max="8" width="11.59765625" style="6" bestFit="1" customWidth="1"/>
    <col min="9" max="16384" width="11.3984375" style="6"/>
  </cols>
  <sheetData>
    <row r="2" spans="2:8" x14ac:dyDescent="0.2">
      <c r="B2" s="5"/>
      <c r="C2" s="66"/>
      <c r="D2" s="3" t="s">
        <v>99</v>
      </c>
      <c r="E2" s="3"/>
      <c r="F2" s="5"/>
      <c r="G2" s="5"/>
      <c r="H2" s="5"/>
    </row>
    <row r="3" spans="2:8" ht="37.1" thickBot="1" x14ac:dyDescent="0.25">
      <c r="B3" s="7" t="s">
        <v>0</v>
      </c>
      <c r="C3" s="7" t="s">
        <v>1</v>
      </c>
      <c r="D3" s="7" t="s">
        <v>2</v>
      </c>
      <c r="E3" s="7" t="s">
        <v>180</v>
      </c>
      <c r="F3" s="8" t="s">
        <v>102</v>
      </c>
      <c r="G3" s="8" t="s">
        <v>67</v>
      </c>
      <c r="H3" s="8" t="s">
        <v>164</v>
      </c>
    </row>
    <row r="4" spans="2:8" x14ac:dyDescent="0.2">
      <c r="B4" s="3">
        <v>1</v>
      </c>
      <c r="C4" s="67" t="s">
        <v>54</v>
      </c>
      <c r="D4" s="10" t="s">
        <v>55</v>
      </c>
      <c r="E4" s="10" t="s">
        <v>181</v>
      </c>
      <c r="F4" s="45">
        <v>84.635000000000005</v>
      </c>
      <c r="G4" s="45">
        <v>71.25</v>
      </c>
      <c r="H4" s="45">
        <v>641.27</v>
      </c>
    </row>
    <row r="5" spans="2:8" x14ac:dyDescent="0.2">
      <c r="B5" s="3">
        <v>2</v>
      </c>
      <c r="C5" s="68" t="s">
        <v>81</v>
      </c>
      <c r="D5" s="10" t="s">
        <v>3</v>
      </c>
      <c r="E5" s="10" t="s">
        <v>182</v>
      </c>
      <c r="F5" s="12">
        <v>57.6</v>
      </c>
      <c r="G5" s="12">
        <v>48</v>
      </c>
      <c r="H5" s="12">
        <v>467</v>
      </c>
    </row>
    <row r="6" spans="2:8" x14ac:dyDescent="0.2">
      <c r="B6" s="3">
        <v>3</v>
      </c>
      <c r="C6" s="67" t="s">
        <v>4</v>
      </c>
      <c r="D6" s="10" t="s">
        <v>5</v>
      </c>
      <c r="E6" s="10" t="s">
        <v>183</v>
      </c>
      <c r="F6" s="12">
        <v>30.085000000000001</v>
      </c>
      <c r="G6" s="11">
        <v>25.7</v>
      </c>
      <c r="H6" s="12">
        <f>230.39</f>
        <v>230.39</v>
      </c>
    </row>
    <row r="7" spans="2:8" x14ac:dyDescent="0.2">
      <c r="B7" s="3">
        <v>4</v>
      </c>
      <c r="C7" s="67" t="s">
        <v>6</v>
      </c>
      <c r="D7" s="10" t="s">
        <v>7</v>
      </c>
      <c r="E7" s="10" t="s">
        <v>184</v>
      </c>
      <c r="F7" s="12">
        <v>4.8</v>
      </c>
      <c r="G7" s="12">
        <v>5</v>
      </c>
      <c r="H7" s="12">
        <v>37.799999999999997</v>
      </c>
    </row>
    <row r="8" spans="2:8" x14ac:dyDescent="0.2">
      <c r="B8" s="3">
        <v>5</v>
      </c>
      <c r="C8" s="67" t="s">
        <v>56</v>
      </c>
      <c r="D8" s="10" t="s">
        <v>8</v>
      </c>
      <c r="E8" s="10" t="s">
        <v>183</v>
      </c>
      <c r="F8" s="12">
        <v>4.8</v>
      </c>
      <c r="G8" s="12">
        <v>5</v>
      </c>
      <c r="H8" s="12">
        <v>37.799999999999997</v>
      </c>
    </row>
    <row r="9" spans="2:8" x14ac:dyDescent="0.2">
      <c r="B9" s="3">
        <v>6</v>
      </c>
      <c r="C9" s="67" t="s">
        <v>9</v>
      </c>
      <c r="D9" s="10" t="s">
        <v>10</v>
      </c>
      <c r="E9" s="10" t="s">
        <v>185</v>
      </c>
      <c r="F9" s="12">
        <v>5.4059999999999997</v>
      </c>
      <c r="G9" s="11">
        <f>2.2+1.5</f>
        <v>3.7</v>
      </c>
      <c r="H9" s="12">
        <v>33</v>
      </c>
    </row>
    <row r="10" spans="2:8" x14ac:dyDescent="0.2">
      <c r="B10" s="3">
        <v>7</v>
      </c>
      <c r="C10" s="67" t="s">
        <v>11</v>
      </c>
      <c r="D10" s="10" t="s">
        <v>12</v>
      </c>
      <c r="E10" s="10" t="s">
        <v>186</v>
      </c>
      <c r="F10" s="12">
        <v>4.8</v>
      </c>
      <c r="G10" s="11">
        <v>4.5999999999999996</v>
      </c>
      <c r="H10" s="12">
        <v>47</v>
      </c>
    </row>
    <row r="11" spans="2:8" x14ac:dyDescent="0.2">
      <c r="B11" s="3">
        <v>8</v>
      </c>
      <c r="C11" s="67" t="s">
        <v>75</v>
      </c>
      <c r="D11" s="10" t="s">
        <v>13</v>
      </c>
      <c r="E11" s="10" t="s">
        <v>184</v>
      </c>
      <c r="F11" s="12">
        <v>4.8</v>
      </c>
      <c r="G11" s="45">
        <v>4.4000000000000004</v>
      </c>
      <c r="H11" s="12">
        <v>40</v>
      </c>
    </row>
    <row r="12" spans="2:8" x14ac:dyDescent="0.2">
      <c r="B12" s="3">
        <v>9</v>
      </c>
      <c r="C12" s="67" t="s">
        <v>57</v>
      </c>
      <c r="D12" s="10" t="s">
        <v>14</v>
      </c>
      <c r="E12" s="10" t="s">
        <v>185</v>
      </c>
      <c r="F12" s="12">
        <v>4.8</v>
      </c>
      <c r="G12" s="12">
        <v>4.4000000000000004</v>
      </c>
      <c r="H12" s="12">
        <v>40</v>
      </c>
    </row>
    <row r="13" spans="2:8" x14ac:dyDescent="0.2">
      <c r="B13" s="3">
        <v>10</v>
      </c>
      <c r="C13" s="67" t="s">
        <v>15</v>
      </c>
      <c r="D13" s="10" t="s">
        <v>16</v>
      </c>
      <c r="E13" s="10" t="s">
        <v>187</v>
      </c>
      <c r="F13" s="12">
        <v>4.8</v>
      </c>
      <c r="G13" s="12">
        <v>4.4000000000000004</v>
      </c>
      <c r="H13" s="12">
        <v>40</v>
      </c>
    </row>
    <row r="14" spans="2:8" x14ac:dyDescent="0.2">
      <c r="B14" s="3">
        <v>11</v>
      </c>
      <c r="C14" s="67" t="s">
        <v>17</v>
      </c>
      <c r="D14" s="10" t="s">
        <v>18</v>
      </c>
      <c r="E14" s="10" t="s">
        <v>181</v>
      </c>
      <c r="F14" s="12">
        <v>4.8</v>
      </c>
      <c r="G14" s="12">
        <v>4.4000000000000004</v>
      </c>
      <c r="H14" s="12">
        <v>40</v>
      </c>
    </row>
    <row r="15" spans="2:8" x14ac:dyDescent="0.2">
      <c r="B15" s="3">
        <v>12</v>
      </c>
      <c r="C15" s="67" t="s">
        <v>19</v>
      </c>
      <c r="D15" s="10" t="s">
        <v>20</v>
      </c>
      <c r="E15" s="10" t="s">
        <v>188</v>
      </c>
      <c r="F15" s="12">
        <v>2.88</v>
      </c>
      <c r="G15" s="12">
        <v>2.2000000000000002</v>
      </c>
      <c r="H15" s="12">
        <v>25</v>
      </c>
    </row>
    <row r="16" spans="2:8" x14ac:dyDescent="0.2">
      <c r="B16" s="3">
        <v>13</v>
      </c>
      <c r="C16" s="67" t="s">
        <v>21</v>
      </c>
      <c r="D16" s="10" t="s">
        <v>22</v>
      </c>
      <c r="E16" s="10" t="s">
        <v>184</v>
      </c>
      <c r="F16" s="12">
        <v>4.8</v>
      </c>
      <c r="G16" s="12">
        <v>4.4000000000000004</v>
      </c>
      <c r="H16" s="12">
        <v>40</v>
      </c>
    </row>
    <row r="17" spans="2:8" x14ac:dyDescent="0.2">
      <c r="B17" s="3">
        <v>14</v>
      </c>
      <c r="C17" s="67" t="s">
        <v>107</v>
      </c>
      <c r="D17" s="10" t="s">
        <v>23</v>
      </c>
      <c r="E17" s="10" t="s">
        <v>184</v>
      </c>
      <c r="F17" s="12">
        <v>4.8</v>
      </c>
      <c r="G17" s="11">
        <v>4.7</v>
      </c>
      <c r="H17" s="12">
        <v>40</v>
      </c>
    </row>
    <row r="18" spans="2:8" x14ac:dyDescent="0.2">
      <c r="B18" s="3">
        <v>15</v>
      </c>
      <c r="C18" s="67" t="s">
        <v>88</v>
      </c>
      <c r="D18" s="10" t="s">
        <v>24</v>
      </c>
      <c r="E18" s="10" t="s">
        <v>189</v>
      </c>
      <c r="F18" s="12">
        <v>3.2</v>
      </c>
      <c r="G18" s="12">
        <v>2</v>
      </c>
      <c r="H18" s="12">
        <v>25.07</v>
      </c>
    </row>
    <row r="19" spans="2:8" ht="14.05" customHeight="1" thickBot="1" x14ac:dyDescent="0.25">
      <c r="B19" s="15">
        <v>16</v>
      </c>
      <c r="C19" s="70" t="s">
        <v>58</v>
      </c>
      <c r="D19" s="13" t="s">
        <v>25</v>
      </c>
      <c r="E19" s="13" t="s">
        <v>184</v>
      </c>
      <c r="F19" s="14">
        <v>5.4</v>
      </c>
      <c r="G19" s="63">
        <v>4.5999999999999996</v>
      </c>
      <c r="H19" s="14">
        <v>43</v>
      </c>
    </row>
    <row r="20" spans="2:8" x14ac:dyDescent="0.2">
      <c r="B20" s="17"/>
      <c r="C20" s="71"/>
      <c r="D20" s="16"/>
      <c r="E20" s="16"/>
      <c r="F20" s="18">
        <f>SUM(F4:F19)</f>
        <v>232.40600000000012</v>
      </c>
      <c r="G20" s="19">
        <f>SUM(G4:G19)</f>
        <v>198.74999999999997</v>
      </c>
      <c r="H20" s="20">
        <f>SUM(H4:H19)</f>
        <v>1827.3299999999997</v>
      </c>
    </row>
    <row r="21" spans="2:8" ht="10.95" thickBot="1" x14ac:dyDescent="0.25">
      <c r="B21" s="22"/>
      <c r="C21" s="72"/>
      <c r="D21" s="21"/>
      <c r="E21" s="21"/>
      <c r="F21" s="21"/>
      <c r="G21" s="21"/>
      <c r="H21" s="21"/>
    </row>
    <row r="22" spans="2:8" ht="10.95" thickTop="1" x14ac:dyDescent="0.2">
      <c r="B22" s="5"/>
      <c r="C22" s="66"/>
      <c r="D22" s="3" t="s">
        <v>99</v>
      </c>
      <c r="E22" s="3"/>
      <c r="F22" s="5"/>
      <c r="G22" s="5"/>
      <c r="H22" s="5"/>
    </row>
    <row r="23" spans="2:8" ht="37.1" thickBot="1" x14ac:dyDescent="0.25">
      <c r="B23" s="23" t="s">
        <v>0</v>
      </c>
      <c r="C23" s="23" t="s">
        <v>1</v>
      </c>
      <c r="D23" s="23" t="s">
        <v>2</v>
      </c>
      <c r="E23" s="23" t="s">
        <v>180</v>
      </c>
      <c r="F23" s="24" t="s">
        <v>102</v>
      </c>
      <c r="G23" s="24" t="s">
        <v>67</v>
      </c>
      <c r="H23" s="24" t="s">
        <v>164</v>
      </c>
    </row>
    <row r="24" spans="2:8" x14ac:dyDescent="0.2">
      <c r="B24" s="3">
        <v>17</v>
      </c>
      <c r="C24" s="67" t="s">
        <v>59</v>
      </c>
      <c r="D24" s="10" t="s">
        <v>26</v>
      </c>
      <c r="E24" s="10" t="s">
        <v>190</v>
      </c>
      <c r="F24" s="12">
        <v>17.64</v>
      </c>
      <c r="G24" s="12">
        <v>15</v>
      </c>
      <c r="H24" s="12">
        <v>138</v>
      </c>
    </row>
    <row r="25" spans="2:8" x14ac:dyDescent="0.2">
      <c r="B25" s="3">
        <v>18</v>
      </c>
      <c r="C25" s="67" t="s">
        <v>27</v>
      </c>
      <c r="D25" s="10" t="s">
        <v>28</v>
      </c>
      <c r="E25" s="10" t="s">
        <v>190</v>
      </c>
      <c r="F25" s="12">
        <v>8.3699999999999992</v>
      </c>
      <c r="G25" s="12">
        <v>7.5</v>
      </c>
      <c r="H25" s="12">
        <v>67.8</v>
      </c>
    </row>
    <row r="26" spans="2:8" x14ac:dyDescent="0.2">
      <c r="B26" s="3">
        <v>19</v>
      </c>
      <c r="C26" s="67" t="s">
        <v>61</v>
      </c>
      <c r="D26" s="10" t="s">
        <v>29</v>
      </c>
      <c r="E26" s="10" t="s">
        <v>184</v>
      </c>
      <c r="F26" s="12">
        <v>7.7</v>
      </c>
      <c r="G26" s="12">
        <v>7</v>
      </c>
      <c r="H26" s="12">
        <v>58.64</v>
      </c>
    </row>
    <row r="27" spans="2:8" x14ac:dyDescent="0.2">
      <c r="B27" s="3">
        <v>20</v>
      </c>
      <c r="C27" s="67" t="s">
        <v>30</v>
      </c>
      <c r="D27" s="10" t="s">
        <v>31</v>
      </c>
      <c r="E27" s="10" t="s">
        <v>185</v>
      </c>
      <c r="F27" s="12">
        <v>107.8</v>
      </c>
      <c r="G27" s="12">
        <v>96</v>
      </c>
      <c r="H27" s="12">
        <v>813</v>
      </c>
    </row>
    <row r="28" spans="2:8" x14ac:dyDescent="0.2">
      <c r="B28" s="3">
        <v>21</v>
      </c>
      <c r="C28" s="67" t="s">
        <v>32</v>
      </c>
      <c r="D28" s="10" t="s">
        <v>33</v>
      </c>
      <c r="E28" s="10" t="s">
        <v>188</v>
      </c>
      <c r="F28" s="12">
        <v>6.0750000000000002</v>
      </c>
      <c r="G28" s="12">
        <v>5</v>
      </c>
      <c r="H28" s="12">
        <v>45</v>
      </c>
    </row>
    <row r="29" spans="2:8" x14ac:dyDescent="0.2">
      <c r="B29" s="3">
        <v>22</v>
      </c>
      <c r="C29" s="67" t="s">
        <v>34</v>
      </c>
      <c r="D29" s="10" t="s">
        <v>35</v>
      </c>
      <c r="E29" s="6" t="s">
        <v>187</v>
      </c>
      <c r="F29" s="12">
        <v>11.16</v>
      </c>
      <c r="G29" s="12">
        <v>9.9</v>
      </c>
      <c r="H29" s="12">
        <v>90.4</v>
      </c>
    </row>
    <row r="30" spans="2:8" x14ac:dyDescent="0.2">
      <c r="B30" s="3">
        <v>23</v>
      </c>
      <c r="C30" s="67" t="s">
        <v>108</v>
      </c>
      <c r="D30" s="10" t="s">
        <v>36</v>
      </c>
      <c r="E30" s="10" t="s">
        <v>187</v>
      </c>
      <c r="F30" s="12">
        <v>6.2</v>
      </c>
      <c r="G30" s="12">
        <v>5</v>
      </c>
      <c r="H30" s="12">
        <v>50.3</v>
      </c>
    </row>
    <row r="31" spans="2:8" x14ac:dyDescent="0.2">
      <c r="B31" s="3">
        <v>24</v>
      </c>
      <c r="C31" s="67" t="s">
        <v>70</v>
      </c>
      <c r="D31" s="10" t="s">
        <v>37</v>
      </c>
      <c r="E31" s="10" t="s">
        <v>187</v>
      </c>
      <c r="F31" s="12">
        <v>25.2</v>
      </c>
      <c r="G31" s="45">
        <v>20</v>
      </c>
      <c r="H31" s="12">
        <v>198</v>
      </c>
    </row>
    <row r="32" spans="2:8" x14ac:dyDescent="0.2">
      <c r="B32" s="3">
        <v>25</v>
      </c>
      <c r="C32" s="67" t="s">
        <v>74</v>
      </c>
      <c r="D32" s="10" t="s">
        <v>38</v>
      </c>
      <c r="E32" s="10" t="s">
        <v>184</v>
      </c>
      <c r="F32" s="12">
        <v>13.44</v>
      </c>
      <c r="G32" s="12">
        <v>12</v>
      </c>
      <c r="H32" s="12">
        <v>115</v>
      </c>
    </row>
    <row r="33" spans="2:8" x14ac:dyDescent="0.2">
      <c r="B33" s="3">
        <v>26</v>
      </c>
      <c r="C33" s="67" t="s">
        <v>39</v>
      </c>
      <c r="D33" s="10" t="s">
        <v>40</v>
      </c>
      <c r="E33" s="10" t="s">
        <v>185</v>
      </c>
      <c r="F33" s="12">
        <v>6.2</v>
      </c>
      <c r="G33" s="12">
        <v>5</v>
      </c>
      <c r="H33" s="12">
        <v>50.3</v>
      </c>
    </row>
    <row r="34" spans="2:8" x14ac:dyDescent="0.2">
      <c r="B34" s="3">
        <v>27</v>
      </c>
      <c r="C34" s="67" t="s">
        <v>41</v>
      </c>
      <c r="D34" s="10" t="s">
        <v>42</v>
      </c>
      <c r="E34" s="10" t="s">
        <v>186</v>
      </c>
      <c r="F34" s="12">
        <v>2.88</v>
      </c>
      <c r="G34" s="12">
        <v>2.5</v>
      </c>
      <c r="H34" s="12">
        <v>23.5</v>
      </c>
    </row>
    <row r="35" spans="2:8" x14ac:dyDescent="0.2">
      <c r="B35" s="3">
        <v>28</v>
      </c>
      <c r="C35" s="67" t="s">
        <v>43</v>
      </c>
      <c r="D35" s="10" t="s">
        <v>44</v>
      </c>
      <c r="E35" s="10" t="s">
        <v>188</v>
      </c>
      <c r="F35" s="12">
        <v>5.25</v>
      </c>
      <c r="G35" s="12">
        <v>4.5999999999999996</v>
      </c>
      <c r="H35" s="12">
        <v>42</v>
      </c>
    </row>
    <row r="36" spans="2:8" x14ac:dyDescent="0.2">
      <c r="B36" s="3">
        <v>29</v>
      </c>
      <c r="C36" s="67" t="s">
        <v>45</v>
      </c>
      <c r="D36" s="10" t="s">
        <v>46</v>
      </c>
      <c r="E36" s="10" t="s">
        <v>181</v>
      </c>
      <c r="F36" s="12">
        <v>7.68</v>
      </c>
      <c r="G36" s="12">
        <v>6.9</v>
      </c>
      <c r="H36" s="12">
        <v>61</v>
      </c>
    </row>
    <row r="37" spans="2:8" x14ac:dyDescent="0.2">
      <c r="B37" s="3">
        <v>30</v>
      </c>
      <c r="C37" s="67" t="s">
        <v>66</v>
      </c>
      <c r="D37" s="10" t="s">
        <v>47</v>
      </c>
      <c r="E37" s="10" t="s">
        <v>189</v>
      </c>
      <c r="F37" s="12">
        <v>4.8</v>
      </c>
      <c r="G37" s="12">
        <v>3.8</v>
      </c>
      <c r="H37" s="12">
        <v>39.5</v>
      </c>
    </row>
    <row r="38" spans="2:8" x14ac:dyDescent="0.2">
      <c r="B38" s="3">
        <v>31</v>
      </c>
      <c r="C38" s="67" t="s">
        <v>65</v>
      </c>
      <c r="D38" s="10" t="s">
        <v>48</v>
      </c>
      <c r="E38" s="10" t="s">
        <v>187</v>
      </c>
      <c r="F38" s="12">
        <v>12.42</v>
      </c>
      <c r="G38" s="12">
        <v>11.4</v>
      </c>
      <c r="H38" s="12">
        <v>101</v>
      </c>
    </row>
    <row r="39" spans="2:8" x14ac:dyDescent="0.2">
      <c r="B39" s="3">
        <v>32</v>
      </c>
      <c r="C39" s="67" t="s">
        <v>49</v>
      </c>
      <c r="D39" s="10" t="s">
        <v>50</v>
      </c>
      <c r="E39" s="10" t="s">
        <v>183</v>
      </c>
      <c r="F39" s="12">
        <v>22.68</v>
      </c>
      <c r="G39" s="12">
        <v>19.8</v>
      </c>
      <c r="H39" s="12">
        <v>173.6</v>
      </c>
    </row>
    <row r="40" spans="2:8" x14ac:dyDescent="0.2">
      <c r="B40" s="3">
        <v>33</v>
      </c>
      <c r="C40" s="67" t="s">
        <v>62</v>
      </c>
      <c r="D40" s="10" t="s">
        <v>51</v>
      </c>
      <c r="E40" s="10" t="s">
        <v>182</v>
      </c>
      <c r="F40" s="12">
        <v>13.8</v>
      </c>
      <c r="G40" s="12">
        <v>12.6</v>
      </c>
      <c r="H40" s="12">
        <v>110.4</v>
      </c>
    </row>
    <row r="41" spans="2:8" ht="10.95" thickBot="1" x14ac:dyDescent="0.25">
      <c r="B41" s="15">
        <v>34</v>
      </c>
      <c r="C41" s="70" t="s">
        <v>63</v>
      </c>
      <c r="D41" s="13" t="s">
        <v>52</v>
      </c>
      <c r="E41" s="13" t="s">
        <v>188</v>
      </c>
      <c r="F41" s="14">
        <v>12.48</v>
      </c>
      <c r="G41" s="14">
        <v>11.4</v>
      </c>
      <c r="H41" s="14">
        <v>92</v>
      </c>
    </row>
    <row r="42" spans="2:8" x14ac:dyDescent="0.2">
      <c r="B42" s="26"/>
      <c r="C42" s="73"/>
      <c r="D42" s="25"/>
      <c r="E42" s="25"/>
      <c r="F42" s="27">
        <f>SUM(F24:F41)</f>
        <v>291.77499999999998</v>
      </c>
      <c r="G42" s="28">
        <f>SUM(G24:G41)</f>
        <v>255.40000000000003</v>
      </c>
      <c r="H42" s="29">
        <f>SUM(H24:H41)</f>
        <v>2269.44</v>
      </c>
    </row>
    <row r="43" spans="2:8" ht="10.95" thickBot="1" x14ac:dyDescent="0.25">
      <c r="B43" s="22"/>
      <c r="C43" s="72"/>
      <c r="D43" s="21"/>
      <c r="E43" s="21"/>
      <c r="F43" s="21"/>
      <c r="G43" s="21"/>
      <c r="H43" s="21"/>
    </row>
    <row r="44" spans="2:8" ht="10.95" thickTop="1" x14ac:dyDescent="0.2">
      <c r="B44" s="5"/>
      <c r="C44" s="66" t="s">
        <v>93</v>
      </c>
      <c r="D44" s="3" t="s">
        <v>100</v>
      </c>
      <c r="E44" s="3"/>
      <c r="F44" s="5"/>
      <c r="G44" s="5"/>
      <c r="H44" s="5"/>
    </row>
    <row r="45" spans="2:8" ht="41.05" customHeight="1" thickBot="1" x14ac:dyDescent="0.25">
      <c r="B45" s="30" t="s">
        <v>0</v>
      </c>
      <c r="C45" s="30" t="s">
        <v>1</v>
      </c>
      <c r="D45" s="30" t="s">
        <v>2</v>
      </c>
      <c r="E45" s="30" t="s">
        <v>180</v>
      </c>
      <c r="F45" s="31" t="s">
        <v>102</v>
      </c>
      <c r="G45" s="31" t="s">
        <v>67</v>
      </c>
      <c r="H45" s="31" t="s">
        <v>164</v>
      </c>
    </row>
    <row r="46" spans="2:8" ht="10.95" thickBot="1" x14ac:dyDescent="0.25">
      <c r="B46" s="34">
        <v>36</v>
      </c>
      <c r="C46" s="74" t="s">
        <v>53</v>
      </c>
      <c r="D46" s="35" t="s">
        <v>60</v>
      </c>
      <c r="E46" s="35" t="s">
        <v>191</v>
      </c>
      <c r="F46" s="33">
        <v>443.19</v>
      </c>
      <c r="G46" s="33">
        <v>375</v>
      </c>
      <c r="H46" s="36">
        <v>3410</v>
      </c>
    </row>
    <row r="47" spans="2:8" x14ac:dyDescent="0.2">
      <c r="B47" s="38"/>
      <c r="C47" s="75"/>
      <c r="D47" s="37"/>
      <c r="E47" s="37"/>
      <c r="F47" s="39">
        <f>F46</f>
        <v>443.19</v>
      </c>
      <c r="G47" s="39">
        <f>G46</f>
        <v>375</v>
      </c>
      <c r="H47" s="40">
        <f>H46</f>
        <v>3410</v>
      </c>
    </row>
    <row r="48" spans="2:8" ht="10.95" thickBot="1" x14ac:dyDescent="0.25">
      <c r="B48" s="22"/>
      <c r="C48" s="72"/>
      <c r="D48" s="21"/>
      <c r="E48" s="21"/>
      <c r="F48" s="21"/>
      <c r="G48" s="21"/>
      <c r="H48" s="21"/>
    </row>
    <row r="49" spans="2:8" ht="10.95" thickTop="1" x14ac:dyDescent="0.2">
      <c r="B49" s="5"/>
      <c r="C49" s="66"/>
      <c r="D49" s="3" t="s">
        <v>130</v>
      </c>
      <c r="E49" s="3"/>
      <c r="F49" s="5"/>
      <c r="G49" s="5"/>
      <c r="H49" s="5"/>
    </row>
    <row r="50" spans="2:8" ht="40.5" customHeight="1" thickBot="1" x14ac:dyDescent="0.25">
      <c r="B50" s="41" t="s">
        <v>0</v>
      </c>
      <c r="C50" s="41" t="s">
        <v>1</v>
      </c>
      <c r="D50" s="41" t="s">
        <v>2</v>
      </c>
      <c r="E50" s="41" t="s">
        <v>180</v>
      </c>
      <c r="F50" s="42" t="s">
        <v>102</v>
      </c>
      <c r="G50" s="42" t="s">
        <v>67</v>
      </c>
      <c r="H50" s="42" t="s">
        <v>164</v>
      </c>
    </row>
    <row r="51" spans="2:8" x14ac:dyDescent="0.2">
      <c r="B51" s="3">
        <v>35</v>
      </c>
      <c r="C51" s="67" t="s">
        <v>64</v>
      </c>
      <c r="D51" s="10" t="s">
        <v>175</v>
      </c>
      <c r="E51" s="10" t="s">
        <v>189</v>
      </c>
      <c r="F51" s="12">
        <v>6.6</v>
      </c>
      <c r="G51" s="12">
        <v>5</v>
      </c>
      <c r="H51" s="43">
        <v>41.5</v>
      </c>
    </row>
    <row r="52" spans="2:8" x14ac:dyDescent="0.2">
      <c r="B52" s="3">
        <v>37</v>
      </c>
      <c r="C52" s="67" t="s">
        <v>109</v>
      </c>
      <c r="D52" s="10" t="s">
        <v>71</v>
      </c>
      <c r="E52" s="10" t="s">
        <v>185</v>
      </c>
      <c r="F52" s="12">
        <v>28.38</v>
      </c>
      <c r="G52" s="12">
        <v>25</v>
      </c>
      <c r="H52" s="43">
        <v>144</v>
      </c>
    </row>
    <row r="53" spans="2:8" x14ac:dyDescent="0.2">
      <c r="B53" s="3">
        <v>38</v>
      </c>
      <c r="C53" s="67" t="s">
        <v>68</v>
      </c>
      <c r="D53" s="10" t="s">
        <v>69</v>
      </c>
      <c r="E53" s="10" t="s">
        <v>182</v>
      </c>
      <c r="F53" s="12">
        <v>24.3</v>
      </c>
      <c r="G53" s="12">
        <v>19.95</v>
      </c>
      <c r="H53" s="43">
        <v>132</v>
      </c>
    </row>
    <row r="54" spans="2:8" x14ac:dyDescent="0.2">
      <c r="B54" s="3">
        <v>39</v>
      </c>
      <c r="C54" s="67" t="s">
        <v>72</v>
      </c>
      <c r="D54" s="10" t="s">
        <v>73</v>
      </c>
      <c r="E54" s="10" t="s">
        <v>181</v>
      </c>
      <c r="F54" s="12">
        <v>30.24</v>
      </c>
      <c r="G54" s="12">
        <v>30</v>
      </c>
      <c r="H54" s="43">
        <v>234.41</v>
      </c>
    </row>
    <row r="55" spans="2:8" x14ac:dyDescent="0.2">
      <c r="B55" s="3">
        <v>45</v>
      </c>
      <c r="C55" s="67" t="s">
        <v>110</v>
      </c>
      <c r="D55" s="10" t="s">
        <v>89</v>
      </c>
      <c r="E55" s="10" t="s">
        <v>186</v>
      </c>
      <c r="F55" s="12">
        <v>5.94</v>
      </c>
      <c r="G55" s="12">
        <v>5</v>
      </c>
      <c r="H55" s="43">
        <v>81.2</v>
      </c>
    </row>
    <row r="56" spans="2:8" x14ac:dyDescent="0.2">
      <c r="B56" s="44">
        <v>50</v>
      </c>
      <c r="C56" s="60" t="s">
        <v>96</v>
      </c>
      <c r="D56" s="10" t="s">
        <v>97</v>
      </c>
      <c r="E56" s="10" t="s">
        <v>189</v>
      </c>
      <c r="F56" s="45">
        <v>29.92</v>
      </c>
      <c r="G56" s="12">
        <v>30</v>
      </c>
      <c r="H56" s="43">
        <v>447.7</v>
      </c>
    </row>
    <row r="57" spans="2:8" x14ac:dyDescent="0.2">
      <c r="B57" s="47">
        <v>53</v>
      </c>
      <c r="C57" s="67" t="s">
        <v>87</v>
      </c>
      <c r="D57" s="10" t="s">
        <v>140</v>
      </c>
      <c r="E57" s="10" t="s">
        <v>190</v>
      </c>
      <c r="F57" s="12">
        <v>156.80000000000001</v>
      </c>
      <c r="G57" s="12">
        <v>134.4</v>
      </c>
      <c r="H57" s="12">
        <v>1013.58</v>
      </c>
    </row>
    <row r="58" spans="2:8" x14ac:dyDescent="0.2">
      <c r="B58" s="88">
        <v>69</v>
      </c>
      <c r="C58" s="67" t="s">
        <v>146</v>
      </c>
      <c r="D58" s="10" t="s">
        <v>154</v>
      </c>
      <c r="E58" s="10" t="s">
        <v>182</v>
      </c>
      <c r="F58" s="12">
        <v>4</v>
      </c>
      <c r="G58" s="12">
        <v>4</v>
      </c>
      <c r="H58" s="12">
        <v>26.4</v>
      </c>
    </row>
    <row r="59" spans="2:8" x14ac:dyDescent="0.2">
      <c r="B59" s="91">
        <v>72</v>
      </c>
      <c r="C59" s="60" t="s">
        <v>162</v>
      </c>
      <c r="D59" s="10" t="s">
        <v>149</v>
      </c>
      <c r="E59" s="10" t="s">
        <v>186</v>
      </c>
      <c r="F59" s="12">
        <f>66*0.26</f>
        <v>17.16</v>
      </c>
      <c r="G59" s="12">
        <v>15</v>
      </c>
      <c r="H59" s="65">
        <f>66*1.645*0.99</f>
        <v>107.4843</v>
      </c>
    </row>
    <row r="60" spans="2:8" x14ac:dyDescent="0.2">
      <c r="B60" s="64">
        <v>78</v>
      </c>
      <c r="C60" s="60" t="s">
        <v>201</v>
      </c>
      <c r="D60" s="10" t="s">
        <v>245</v>
      </c>
      <c r="E60" s="10" t="s">
        <v>189</v>
      </c>
      <c r="F60" s="12">
        <v>40.799999999999997</v>
      </c>
      <c r="G60" s="12">
        <v>36</v>
      </c>
      <c r="H60" s="65">
        <v>221.25</v>
      </c>
    </row>
    <row r="61" spans="2:8" x14ac:dyDescent="0.2">
      <c r="B61" s="48">
        <v>81</v>
      </c>
      <c r="C61" s="60" t="s">
        <v>161</v>
      </c>
      <c r="D61" s="10" t="s">
        <v>246</v>
      </c>
      <c r="E61" s="10" t="s">
        <v>187</v>
      </c>
      <c r="F61" s="12">
        <v>83.4</v>
      </c>
      <c r="G61" s="12">
        <v>75</v>
      </c>
      <c r="H61" s="12">
        <v>731.12</v>
      </c>
    </row>
    <row r="62" spans="2:8" x14ac:dyDescent="0.2">
      <c r="B62" s="64">
        <v>83</v>
      </c>
      <c r="C62" s="60" t="s">
        <v>202</v>
      </c>
      <c r="D62" s="10" t="s">
        <v>247</v>
      </c>
      <c r="E62" s="10" t="s">
        <v>182</v>
      </c>
      <c r="F62" s="12">
        <v>4.8</v>
      </c>
      <c r="G62" s="12">
        <v>5</v>
      </c>
      <c r="H62" s="12">
        <v>29.34</v>
      </c>
    </row>
    <row r="63" spans="2:8" s="83" customFormat="1" x14ac:dyDescent="0.2">
      <c r="B63" s="48">
        <v>87</v>
      </c>
      <c r="C63" s="77" t="s">
        <v>242</v>
      </c>
      <c r="D63" s="83" t="s">
        <v>248</v>
      </c>
      <c r="E63" s="83" t="s">
        <v>188</v>
      </c>
      <c r="F63" s="131">
        <v>10.23</v>
      </c>
      <c r="G63" s="131">
        <v>10</v>
      </c>
      <c r="H63" s="132">
        <v>62</v>
      </c>
    </row>
    <row r="64" spans="2:8" s="83" customFormat="1" x14ac:dyDescent="0.2">
      <c r="B64" s="48" t="s">
        <v>223</v>
      </c>
      <c r="C64" s="77" t="s">
        <v>224</v>
      </c>
      <c r="D64" s="83" t="s">
        <v>225</v>
      </c>
      <c r="E64" s="83" t="s">
        <v>186</v>
      </c>
      <c r="F64" s="102">
        <v>79.2</v>
      </c>
      <c r="G64" s="102">
        <v>75</v>
      </c>
      <c r="H64" s="103">
        <v>475.2</v>
      </c>
    </row>
    <row r="65" spans="2:8" s="83" customFormat="1" x14ac:dyDescent="0.2">
      <c r="B65" s="48">
        <v>90</v>
      </c>
      <c r="C65" s="77" t="s">
        <v>267</v>
      </c>
      <c r="F65" s="134"/>
      <c r="G65" s="134">
        <v>40</v>
      </c>
      <c r="H65" s="135"/>
    </row>
    <row r="66" spans="2:8" ht="10.95" thickBot="1" x14ac:dyDescent="0.25">
      <c r="B66" s="49"/>
      <c r="C66" s="70"/>
      <c r="D66" s="13"/>
      <c r="E66" s="13"/>
      <c r="F66" s="14"/>
      <c r="G66" s="14"/>
      <c r="H66" s="14"/>
    </row>
    <row r="67" spans="2:8" x14ac:dyDescent="0.2">
      <c r="B67" s="2"/>
      <c r="C67" s="94"/>
      <c r="D67" s="1"/>
      <c r="E67" s="1"/>
      <c r="F67" s="95">
        <f>SUM(F51:F62)</f>
        <v>432.34000000000009</v>
      </c>
      <c r="G67" s="95">
        <f>SUM(G51:G62)</f>
        <v>384.35</v>
      </c>
      <c r="H67" s="96">
        <f>SUM(H51:H62)</f>
        <v>3209.9843000000001</v>
      </c>
    </row>
    <row r="68" spans="2:8" ht="10.95" thickBot="1" x14ac:dyDescent="0.25">
      <c r="B68" s="22"/>
      <c r="C68" s="72"/>
      <c r="D68" s="21"/>
      <c r="E68" s="21"/>
      <c r="F68" s="21"/>
      <c r="G68" s="21"/>
      <c r="H68" s="21"/>
    </row>
    <row r="69" spans="2:8" ht="10.95" thickTop="1" x14ac:dyDescent="0.2">
      <c r="B69" s="5"/>
      <c r="C69" s="101"/>
      <c r="D69" s="3" t="s">
        <v>101</v>
      </c>
      <c r="E69" s="3"/>
      <c r="F69" s="5"/>
      <c r="G69" s="5"/>
      <c r="H69" s="5"/>
    </row>
    <row r="70" spans="2:8" ht="37.1" thickBot="1" x14ac:dyDescent="0.25">
      <c r="B70" s="51" t="s">
        <v>0</v>
      </c>
      <c r="C70" s="51" t="s">
        <v>1</v>
      </c>
      <c r="D70" s="51" t="s">
        <v>2</v>
      </c>
      <c r="E70" s="51" t="s">
        <v>180</v>
      </c>
      <c r="F70" s="50" t="s">
        <v>102</v>
      </c>
      <c r="G70" s="50" t="s">
        <v>67</v>
      </c>
      <c r="H70" s="50" t="s">
        <v>164</v>
      </c>
    </row>
    <row r="71" spans="2:8" x14ac:dyDescent="0.2">
      <c r="B71" s="52">
        <v>40</v>
      </c>
      <c r="C71" s="60" t="s">
        <v>76</v>
      </c>
      <c r="D71" s="10" t="s">
        <v>82</v>
      </c>
      <c r="E71" s="77" t="s">
        <v>181</v>
      </c>
      <c r="F71" s="93">
        <v>17.760000000000002</v>
      </c>
      <c r="G71" s="93">
        <v>17</v>
      </c>
      <c r="H71" s="53">
        <v>123</v>
      </c>
    </row>
    <row r="72" spans="2:8" x14ac:dyDescent="0.2">
      <c r="B72" s="44">
        <v>41</v>
      </c>
      <c r="C72" s="60" t="s">
        <v>77</v>
      </c>
      <c r="D72" s="10" t="s">
        <v>83</v>
      </c>
      <c r="E72" s="77" t="s">
        <v>188</v>
      </c>
      <c r="F72" s="93">
        <v>3</v>
      </c>
      <c r="G72" s="93">
        <v>3.1</v>
      </c>
      <c r="H72" s="53">
        <v>18</v>
      </c>
    </row>
    <row r="73" spans="2:8" x14ac:dyDescent="0.2">
      <c r="B73" s="44">
        <v>42</v>
      </c>
      <c r="C73" s="60" t="s">
        <v>124</v>
      </c>
      <c r="D73" s="10" t="s">
        <v>125</v>
      </c>
      <c r="E73" s="77" t="s">
        <v>184</v>
      </c>
      <c r="F73" s="93">
        <v>40</v>
      </c>
      <c r="G73" s="93">
        <v>40</v>
      </c>
      <c r="H73" s="53">
        <f>160*1.652*0.994</f>
        <v>262.73408000000001</v>
      </c>
    </row>
    <row r="74" spans="2:8" hidden="1" x14ac:dyDescent="0.2">
      <c r="B74" s="48">
        <v>43</v>
      </c>
      <c r="C74" s="60" t="s">
        <v>79</v>
      </c>
      <c r="D74" s="10" t="s">
        <v>84</v>
      </c>
      <c r="E74" s="77" t="s">
        <v>184</v>
      </c>
      <c r="F74" s="93">
        <v>16.5</v>
      </c>
      <c r="G74" s="93">
        <v>16</v>
      </c>
      <c r="H74" s="53">
        <v>145</v>
      </c>
    </row>
    <row r="75" spans="2:8" x14ac:dyDescent="0.2">
      <c r="B75" s="44">
        <v>44</v>
      </c>
      <c r="C75" s="60" t="s">
        <v>80</v>
      </c>
      <c r="D75" s="10" t="s">
        <v>85</v>
      </c>
      <c r="E75" s="77" t="s">
        <v>188</v>
      </c>
      <c r="F75" s="61">
        <v>10.574999999999999</v>
      </c>
      <c r="G75" s="93">
        <v>10</v>
      </c>
      <c r="H75" s="53">
        <v>73.7</v>
      </c>
    </row>
    <row r="76" spans="2:8" x14ac:dyDescent="0.2">
      <c r="B76" s="44">
        <v>46</v>
      </c>
      <c r="C76" s="60" t="s">
        <v>86</v>
      </c>
      <c r="D76" s="10" t="s">
        <v>90</v>
      </c>
      <c r="E76" s="77" t="s">
        <v>189</v>
      </c>
      <c r="F76" s="61">
        <v>14.6</v>
      </c>
      <c r="G76" s="93">
        <v>14</v>
      </c>
      <c r="H76" s="53">
        <v>119.47</v>
      </c>
    </row>
    <row r="77" spans="2:8" x14ac:dyDescent="0.2">
      <c r="B77" s="44">
        <v>47</v>
      </c>
      <c r="C77" s="60" t="s">
        <v>94</v>
      </c>
      <c r="D77" s="10" t="s">
        <v>95</v>
      </c>
      <c r="E77" s="77" t="s">
        <v>187</v>
      </c>
      <c r="F77" s="61">
        <v>23.56</v>
      </c>
      <c r="G77" s="93">
        <v>20</v>
      </c>
      <c r="H77" s="53">
        <v>167.78</v>
      </c>
    </row>
    <row r="78" spans="2:8" x14ac:dyDescent="0.2">
      <c r="B78" s="44">
        <v>48</v>
      </c>
      <c r="C78" s="60" t="s">
        <v>91</v>
      </c>
      <c r="D78" s="10" t="s">
        <v>92</v>
      </c>
      <c r="E78" s="77" t="s">
        <v>185</v>
      </c>
      <c r="F78" s="93">
        <v>8.4</v>
      </c>
      <c r="G78" s="93">
        <v>8</v>
      </c>
      <c r="H78" s="53">
        <v>58.2</v>
      </c>
    </row>
    <row r="79" spans="2:8" x14ac:dyDescent="0.2">
      <c r="B79" s="44">
        <v>49</v>
      </c>
      <c r="C79" s="60" t="s">
        <v>103</v>
      </c>
      <c r="D79" s="10" t="s">
        <v>105</v>
      </c>
      <c r="E79" s="77" t="s">
        <v>190</v>
      </c>
      <c r="F79" s="93">
        <v>21.06</v>
      </c>
      <c r="G79" s="93">
        <v>18</v>
      </c>
      <c r="H79" s="53">
        <v>137.87</v>
      </c>
    </row>
    <row r="80" spans="2:8" x14ac:dyDescent="0.2">
      <c r="B80" s="44">
        <v>51</v>
      </c>
      <c r="C80" s="60" t="s">
        <v>104</v>
      </c>
      <c r="D80" s="10" t="s">
        <v>106</v>
      </c>
      <c r="E80" s="77" t="s">
        <v>190</v>
      </c>
      <c r="F80" s="61">
        <v>9.66</v>
      </c>
      <c r="G80" s="93">
        <v>13.5</v>
      </c>
      <c r="H80" s="53">
        <v>73</v>
      </c>
    </row>
    <row r="81" spans="1:8" x14ac:dyDescent="0.2">
      <c r="B81" s="44">
        <v>52</v>
      </c>
      <c r="C81" s="60" t="s">
        <v>111</v>
      </c>
      <c r="D81" s="10" t="s">
        <v>139</v>
      </c>
      <c r="E81" s="77" t="s">
        <v>185</v>
      </c>
      <c r="F81" s="61">
        <v>11.5</v>
      </c>
      <c r="G81" s="93">
        <v>10</v>
      </c>
      <c r="H81" s="53">
        <v>137.87</v>
      </c>
    </row>
    <row r="82" spans="1:8" x14ac:dyDescent="0.2">
      <c r="B82" s="44">
        <v>54</v>
      </c>
      <c r="C82" s="60" t="s">
        <v>112</v>
      </c>
      <c r="D82" s="10" t="s">
        <v>116</v>
      </c>
      <c r="E82" s="77" t="s">
        <v>187</v>
      </c>
      <c r="F82" s="61">
        <v>3.5</v>
      </c>
      <c r="G82" s="93">
        <v>3</v>
      </c>
      <c r="H82" s="53">
        <v>23.1</v>
      </c>
    </row>
    <row r="83" spans="1:8" x14ac:dyDescent="0.2">
      <c r="B83" s="44">
        <v>55</v>
      </c>
      <c r="C83" s="60" t="s">
        <v>113</v>
      </c>
      <c r="D83" s="10" t="s">
        <v>117</v>
      </c>
      <c r="E83" s="77" t="s">
        <v>187</v>
      </c>
      <c r="F83" s="61">
        <v>5.25</v>
      </c>
      <c r="G83" s="93">
        <v>5</v>
      </c>
      <c r="H83" s="53">
        <v>34.65</v>
      </c>
    </row>
    <row r="84" spans="1:8" x14ac:dyDescent="0.2">
      <c r="B84" s="44">
        <v>56</v>
      </c>
      <c r="C84" s="60" t="s">
        <v>114</v>
      </c>
      <c r="D84" s="10" t="s">
        <v>118</v>
      </c>
      <c r="E84" s="77" t="s">
        <v>187</v>
      </c>
      <c r="F84" s="61">
        <v>7.5</v>
      </c>
      <c r="G84" s="93">
        <v>7</v>
      </c>
      <c r="H84" s="53">
        <v>49.5</v>
      </c>
    </row>
    <row r="85" spans="1:8" x14ac:dyDescent="0.2">
      <c r="B85" s="44">
        <v>57</v>
      </c>
      <c r="C85" s="60" t="s">
        <v>115</v>
      </c>
      <c r="D85" s="10" t="s">
        <v>119</v>
      </c>
      <c r="E85" s="77" t="s">
        <v>187</v>
      </c>
      <c r="F85" s="61">
        <v>10</v>
      </c>
      <c r="G85" s="93">
        <v>10</v>
      </c>
      <c r="H85" s="53">
        <v>66</v>
      </c>
    </row>
    <row r="86" spans="1:8" s="62" customFormat="1" x14ac:dyDescent="0.3">
      <c r="A86" s="77"/>
      <c r="B86" s="44">
        <v>58</v>
      </c>
      <c r="C86" s="60" t="s">
        <v>78</v>
      </c>
      <c r="D86" s="60" t="s">
        <v>249</v>
      </c>
      <c r="E86" s="77" t="s">
        <v>189</v>
      </c>
      <c r="F86" s="61">
        <v>74.94</v>
      </c>
      <c r="G86" s="130">
        <v>60</v>
      </c>
      <c r="H86" s="53">
        <v>496</v>
      </c>
    </row>
    <row r="87" spans="1:8" x14ac:dyDescent="0.2">
      <c r="B87" s="44">
        <v>59</v>
      </c>
      <c r="C87" s="60" t="s">
        <v>121</v>
      </c>
      <c r="D87" s="10" t="s">
        <v>126</v>
      </c>
      <c r="E87" s="77" t="s">
        <v>190</v>
      </c>
      <c r="F87" s="93">
        <v>10.5</v>
      </c>
      <c r="G87" s="93">
        <v>4.5999999999999996</v>
      </c>
      <c r="H87" s="53">
        <v>70</v>
      </c>
    </row>
    <row r="88" spans="1:8" x14ac:dyDescent="0.2">
      <c r="B88" s="91">
        <v>60</v>
      </c>
      <c r="C88" s="60" t="s">
        <v>192</v>
      </c>
      <c r="D88" s="10" t="s">
        <v>250</v>
      </c>
      <c r="E88" s="77" t="s">
        <v>181</v>
      </c>
      <c r="F88" s="93">
        <v>6.63</v>
      </c>
      <c r="G88" s="93">
        <v>6</v>
      </c>
      <c r="H88" s="53">
        <v>42.9</v>
      </c>
    </row>
    <row r="89" spans="1:8" x14ac:dyDescent="0.2">
      <c r="B89" s="44">
        <v>61</v>
      </c>
      <c r="C89" s="60" t="s">
        <v>136</v>
      </c>
      <c r="D89" s="10" t="s">
        <v>251</v>
      </c>
      <c r="E89" s="77" t="s">
        <v>189</v>
      </c>
      <c r="F89" s="93">
        <v>4</v>
      </c>
      <c r="G89" s="93">
        <v>7.5</v>
      </c>
      <c r="H89" s="53">
        <v>26</v>
      </c>
    </row>
    <row r="90" spans="1:8" x14ac:dyDescent="0.2">
      <c r="B90" s="44">
        <v>62</v>
      </c>
      <c r="C90" s="60" t="s">
        <v>127</v>
      </c>
      <c r="D90" s="10" t="s">
        <v>131</v>
      </c>
      <c r="E90" s="77" t="s">
        <v>185</v>
      </c>
      <c r="F90" s="93">
        <v>9.8000000000000007</v>
      </c>
      <c r="G90" s="93">
        <v>10</v>
      </c>
      <c r="H90" s="53">
        <v>64</v>
      </c>
    </row>
    <row r="91" spans="1:8" x14ac:dyDescent="0.2">
      <c r="B91" s="44">
        <v>63</v>
      </c>
      <c r="C91" s="60" t="s">
        <v>134</v>
      </c>
      <c r="D91" s="10" t="s">
        <v>135</v>
      </c>
      <c r="E91" s="77" t="s">
        <v>189</v>
      </c>
      <c r="F91" s="93">
        <v>30</v>
      </c>
      <c r="G91" s="93">
        <v>30</v>
      </c>
      <c r="H91" s="76">
        <v>181.87</v>
      </c>
    </row>
    <row r="92" spans="1:8" x14ac:dyDescent="0.2">
      <c r="B92" s="44">
        <v>64</v>
      </c>
      <c r="C92" s="60" t="s">
        <v>141</v>
      </c>
      <c r="D92" s="10" t="s">
        <v>222</v>
      </c>
      <c r="E92" s="77" t="s">
        <v>186</v>
      </c>
      <c r="F92" s="93">
        <v>6</v>
      </c>
      <c r="G92" s="93">
        <v>6</v>
      </c>
      <c r="H92" s="53">
        <v>39.04</v>
      </c>
    </row>
    <row r="93" spans="1:8" x14ac:dyDescent="0.2">
      <c r="B93" s="91">
        <v>65</v>
      </c>
      <c r="C93" s="60" t="s">
        <v>122</v>
      </c>
      <c r="D93" s="10" t="s">
        <v>123</v>
      </c>
      <c r="E93" s="77" t="s">
        <v>183</v>
      </c>
      <c r="F93" s="93">
        <v>19.125</v>
      </c>
      <c r="G93" s="93">
        <v>15</v>
      </c>
      <c r="H93" s="76">
        <v>123.75</v>
      </c>
    </row>
    <row r="94" spans="1:8" x14ac:dyDescent="0.2">
      <c r="B94" s="91">
        <v>66</v>
      </c>
      <c r="C94" s="60" t="s">
        <v>219</v>
      </c>
      <c r="D94" s="10" t="s">
        <v>142</v>
      </c>
      <c r="E94" s="77" t="s">
        <v>187</v>
      </c>
      <c r="F94" s="93">
        <v>4</v>
      </c>
      <c r="G94" s="93">
        <v>4</v>
      </c>
      <c r="H94" s="53">
        <v>23.36</v>
      </c>
    </row>
    <row r="95" spans="1:8" x14ac:dyDescent="0.2">
      <c r="B95" s="64">
        <v>67</v>
      </c>
      <c r="C95" s="60" t="s">
        <v>143</v>
      </c>
      <c r="D95" s="10" t="s">
        <v>144</v>
      </c>
      <c r="E95" s="77" t="s">
        <v>185</v>
      </c>
      <c r="F95" s="93">
        <v>3</v>
      </c>
      <c r="G95" s="93">
        <v>3</v>
      </c>
      <c r="H95" s="53">
        <v>19.8</v>
      </c>
    </row>
    <row r="96" spans="1:8" x14ac:dyDescent="0.2">
      <c r="B96" s="91">
        <v>68</v>
      </c>
      <c r="C96" s="60" t="s">
        <v>203</v>
      </c>
      <c r="D96" s="10" t="s">
        <v>145</v>
      </c>
      <c r="E96" s="77" t="s">
        <v>186</v>
      </c>
      <c r="F96" s="93">
        <v>29.12</v>
      </c>
      <c r="G96" s="93">
        <v>28</v>
      </c>
      <c r="H96" s="53">
        <v>180.93</v>
      </c>
    </row>
    <row r="97" spans="1:8" s="62" customFormat="1" ht="14.45" customHeight="1" x14ac:dyDescent="0.3">
      <c r="A97" s="77"/>
      <c r="B97" s="91">
        <v>70</v>
      </c>
      <c r="C97" s="60" t="s">
        <v>177</v>
      </c>
      <c r="D97" s="60" t="s">
        <v>178</v>
      </c>
      <c r="E97" s="77" t="s">
        <v>181</v>
      </c>
      <c r="F97" s="93">
        <v>23.155000000000001</v>
      </c>
      <c r="G97" s="93">
        <v>20.6</v>
      </c>
      <c r="H97" s="53">
        <v>155</v>
      </c>
    </row>
    <row r="98" spans="1:8" x14ac:dyDescent="0.2">
      <c r="B98" s="91">
        <v>71</v>
      </c>
      <c r="C98" s="60" t="s">
        <v>148</v>
      </c>
      <c r="D98" s="10" t="s">
        <v>150</v>
      </c>
      <c r="E98" s="77" t="s">
        <v>189</v>
      </c>
      <c r="F98" s="93">
        <v>8.82</v>
      </c>
      <c r="G98" s="93">
        <v>10</v>
      </c>
      <c r="H98" s="53">
        <v>82.75</v>
      </c>
    </row>
    <row r="99" spans="1:8" x14ac:dyDescent="0.2">
      <c r="B99" s="91">
        <v>73</v>
      </c>
      <c r="C99" s="60" t="s">
        <v>151</v>
      </c>
      <c r="D99" s="10" t="s">
        <v>170</v>
      </c>
      <c r="E99" s="77" t="s">
        <v>186</v>
      </c>
      <c r="F99" s="93">
        <v>3.4</v>
      </c>
      <c r="G99" s="93">
        <v>4.2</v>
      </c>
      <c r="H99" s="53">
        <f>34*0.88</f>
        <v>29.92</v>
      </c>
    </row>
    <row r="100" spans="1:8" x14ac:dyDescent="0.2">
      <c r="B100" s="44">
        <v>74</v>
      </c>
      <c r="C100" s="60" t="s">
        <v>152</v>
      </c>
      <c r="D100" s="10" t="s">
        <v>153</v>
      </c>
      <c r="E100" s="77" t="s">
        <v>186</v>
      </c>
      <c r="F100" s="93">
        <v>12.48</v>
      </c>
      <c r="G100" s="93">
        <v>16.5</v>
      </c>
      <c r="H100" s="53">
        <v>78.17</v>
      </c>
    </row>
    <row r="101" spans="1:8" x14ac:dyDescent="0.2">
      <c r="B101" s="44">
        <v>75</v>
      </c>
      <c r="C101" s="60" t="s">
        <v>158</v>
      </c>
      <c r="D101" s="10" t="s">
        <v>149</v>
      </c>
      <c r="E101" s="77" t="s">
        <v>186</v>
      </c>
      <c r="F101" s="93">
        <v>13.5</v>
      </c>
      <c r="G101" s="93">
        <v>16.5</v>
      </c>
      <c r="H101" s="53">
        <f>54*1.645*0.99</f>
        <v>87.941699999999997</v>
      </c>
    </row>
    <row r="102" spans="1:8" x14ac:dyDescent="0.2">
      <c r="B102" s="48">
        <v>76</v>
      </c>
      <c r="C102" s="60" t="s">
        <v>174</v>
      </c>
      <c r="D102" s="10" t="s">
        <v>159</v>
      </c>
      <c r="E102" s="77" t="s">
        <v>184</v>
      </c>
      <c r="F102" s="93">
        <v>11.7</v>
      </c>
      <c r="G102" s="93">
        <v>7.2</v>
      </c>
      <c r="H102" s="53">
        <v>72</v>
      </c>
    </row>
    <row r="103" spans="1:8" x14ac:dyDescent="0.2">
      <c r="B103" s="91">
        <v>77</v>
      </c>
      <c r="C103" s="60" t="s">
        <v>155</v>
      </c>
      <c r="D103" s="10" t="s">
        <v>163</v>
      </c>
      <c r="E103" s="77" t="s">
        <v>182</v>
      </c>
      <c r="F103" s="93">
        <v>29.7</v>
      </c>
      <c r="G103" s="93">
        <v>28.2</v>
      </c>
      <c r="H103" s="53">
        <v>162.54</v>
      </c>
    </row>
    <row r="104" spans="1:8" x14ac:dyDescent="0.2">
      <c r="B104" s="91">
        <v>79</v>
      </c>
      <c r="C104" s="60" t="s">
        <v>166</v>
      </c>
      <c r="D104" s="10" t="s">
        <v>244</v>
      </c>
      <c r="E104" s="77" t="s">
        <v>182</v>
      </c>
      <c r="F104" s="93">
        <v>8.99</v>
      </c>
      <c r="G104" s="93">
        <v>9</v>
      </c>
      <c r="H104" s="53">
        <v>58.62</v>
      </c>
    </row>
    <row r="105" spans="1:8" x14ac:dyDescent="0.2">
      <c r="B105" s="91">
        <v>80</v>
      </c>
      <c r="C105" s="60" t="s">
        <v>160</v>
      </c>
      <c r="D105" s="10" t="s">
        <v>171</v>
      </c>
      <c r="E105" s="77" t="s">
        <v>184</v>
      </c>
      <c r="F105" s="93">
        <v>6.36</v>
      </c>
      <c r="G105" s="61">
        <v>5.5</v>
      </c>
      <c r="H105" s="53">
        <v>39.090000000000003</v>
      </c>
    </row>
    <row r="106" spans="1:8" ht="11.45" customHeight="1" x14ac:dyDescent="0.2">
      <c r="B106" s="91">
        <v>82</v>
      </c>
      <c r="C106" s="60" t="s">
        <v>157</v>
      </c>
      <c r="D106" s="10" t="s">
        <v>179</v>
      </c>
      <c r="E106" s="77" t="s">
        <v>187</v>
      </c>
      <c r="F106" s="93">
        <v>14.31</v>
      </c>
      <c r="G106" s="93">
        <v>13.5</v>
      </c>
      <c r="H106" s="53">
        <v>89.1</v>
      </c>
    </row>
    <row r="107" spans="1:8" s="83" customFormat="1" ht="11.45" customHeight="1" x14ac:dyDescent="0.2">
      <c r="B107" s="64">
        <v>84</v>
      </c>
      <c r="C107" s="82" t="s">
        <v>195</v>
      </c>
      <c r="D107" s="82" t="s">
        <v>196</v>
      </c>
      <c r="E107" s="77" t="s">
        <v>182</v>
      </c>
      <c r="F107" s="93">
        <v>97.5</v>
      </c>
      <c r="G107" s="93">
        <v>80</v>
      </c>
      <c r="H107" s="53">
        <v>579</v>
      </c>
    </row>
    <row r="108" spans="1:8" ht="11.45" customHeight="1" x14ac:dyDescent="0.2">
      <c r="B108" s="91">
        <v>85</v>
      </c>
      <c r="C108" s="60" t="s">
        <v>156</v>
      </c>
      <c r="D108" s="10" t="s">
        <v>252</v>
      </c>
      <c r="E108" s="77" t="s">
        <v>189</v>
      </c>
      <c r="F108" s="61">
        <v>6.84</v>
      </c>
      <c r="G108" s="61">
        <v>7</v>
      </c>
      <c r="H108" s="76">
        <v>79.84</v>
      </c>
    </row>
    <row r="109" spans="1:8" s="83" customFormat="1" x14ac:dyDescent="0.2">
      <c r="B109" s="64">
        <v>86</v>
      </c>
      <c r="C109" s="77" t="s">
        <v>221</v>
      </c>
      <c r="D109" s="83" t="s">
        <v>253</v>
      </c>
      <c r="E109" s="77" t="s">
        <v>185</v>
      </c>
      <c r="F109" s="61">
        <v>51.06</v>
      </c>
      <c r="G109" s="61">
        <v>50</v>
      </c>
      <c r="H109" s="76">
        <v>297</v>
      </c>
    </row>
    <row r="110" spans="1:8" s="83" customFormat="1" x14ac:dyDescent="0.2">
      <c r="B110" s="64">
        <v>88</v>
      </c>
      <c r="C110" s="77" t="s">
        <v>240</v>
      </c>
      <c r="D110" s="83" t="s">
        <v>254</v>
      </c>
      <c r="E110" s="77" t="s">
        <v>182</v>
      </c>
      <c r="F110" s="61">
        <v>43.66</v>
      </c>
      <c r="G110" s="61">
        <v>40</v>
      </c>
      <c r="H110" s="76">
        <v>247.15</v>
      </c>
    </row>
    <row r="111" spans="1:8" s="83" customFormat="1" x14ac:dyDescent="0.2">
      <c r="B111" s="48">
        <v>89</v>
      </c>
      <c r="C111" s="77" t="s">
        <v>226</v>
      </c>
      <c r="D111" s="83" t="s">
        <v>255</v>
      </c>
      <c r="E111" s="77" t="s">
        <v>184</v>
      </c>
      <c r="F111" s="61">
        <f>15*0.385</f>
        <v>5.7750000000000004</v>
      </c>
      <c r="G111" s="61">
        <v>5</v>
      </c>
      <c r="H111" s="76">
        <v>29.56</v>
      </c>
    </row>
    <row r="112" spans="1:8" x14ac:dyDescent="0.2">
      <c r="B112" s="44" t="s">
        <v>98</v>
      </c>
      <c r="C112" s="60" t="s">
        <v>167</v>
      </c>
      <c r="D112" s="10" t="s">
        <v>172</v>
      </c>
      <c r="E112" s="77" t="s">
        <v>182</v>
      </c>
      <c r="F112" s="93">
        <v>7.6859999999999999</v>
      </c>
      <c r="G112" s="61">
        <v>7</v>
      </c>
      <c r="H112" s="53">
        <v>65.11</v>
      </c>
    </row>
    <row r="113" spans="2:8" x14ac:dyDescent="0.2">
      <c r="B113" s="44" t="s">
        <v>98</v>
      </c>
      <c r="C113" s="60" t="s">
        <v>168</v>
      </c>
      <c r="D113" s="10" t="s">
        <v>169</v>
      </c>
      <c r="E113" s="77" t="s">
        <v>184</v>
      </c>
      <c r="F113" s="93">
        <v>2.94</v>
      </c>
      <c r="G113" s="93">
        <v>3</v>
      </c>
      <c r="H113" s="53">
        <f>1.65*12</f>
        <v>19.799999999999997</v>
      </c>
    </row>
    <row r="114" spans="2:8" x14ac:dyDescent="0.2">
      <c r="B114" s="64" t="s">
        <v>98</v>
      </c>
      <c r="C114" s="60" t="s">
        <v>173</v>
      </c>
      <c r="D114" s="10" t="s">
        <v>176</v>
      </c>
      <c r="E114" s="77" t="s">
        <v>186</v>
      </c>
      <c r="F114" s="93">
        <f>4*0.333</f>
        <v>1.3320000000000001</v>
      </c>
      <c r="G114" s="93">
        <v>1.3</v>
      </c>
      <c r="H114" s="53">
        <v>6.52</v>
      </c>
    </row>
    <row r="115" spans="2:8" ht="10.95" thickBot="1" x14ac:dyDescent="0.25">
      <c r="B115" s="54"/>
      <c r="C115" s="69"/>
      <c r="D115" s="13"/>
      <c r="E115" s="13"/>
      <c r="F115" s="14"/>
      <c r="G115" s="14"/>
      <c r="H115" s="55"/>
    </row>
    <row r="116" spans="2:8" x14ac:dyDescent="0.2">
      <c r="B116" s="98"/>
      <c r="C116" s="99"/>
      <c r="D116" s="97"/>
      <c r="E116" s="97"/>
      <c r="F116" s="100">
        <f>SUM(F75:F114)+SUM(F71:F73)</f>
        <v>732.6880000000001</v>
      </c>
      <c r="G116" s="100">
        <f>SUM(G75:G114)+SUM(G71:G73)</f>
        <v>677.19999999999993</v>
      </c>
      <c r="H116" s="100">
        <f>SUM(H75:H114)+SUM(H71:H73)</f>
        <v>4791.6357800000005</v>
      </c>
    </row>
    <row r="117" spans="2:8" ht="10.95" thickBot="1" x14ac:dyDescent="0.25">
      <c r="B117" s="22"/>
      <c r="C117" s="72"/>
      <c r="D117" s="21"/>
      <c r="E117" s="21"/>
      <c r="F117" s="21"/>
      <c r="G117" s="21"/>
      <c r="H117" s="21"/>
    </row>
    <row r="118" spans="2:8" ht="10.95" thickTop="1" x14ac:dyDescent="0.2">
      <c r="B118" s="78"/>
      <c r="C118" s="79" t="s">
        <v>213</v>
      </c>
      <c r="D118" s="79" t="s">
        <v>101</v>
      </c>
      <c r="E118" s="79"/>
      <c r="F118" s="78"/>
      <c r="G118" s="78"/>
      <c r="H118" s="78"/>
    </row>
    <row r="119" spans="2:8" ht="40.5" customHeight="1" thickBot="1" x14ac:dyDescent="0.25">
      <c r="B119" s="81" t="s">
        <v>0</v>
      </c>
      <c r="C119" s="81" t="s">
        <v>1</v>
      </c>
      <c r="D119" s="81" t="s">
        <v>2</v>
      </c>
      <c r="E119" s="81" t="s">
        <v>180</v>
      </c>
      <c r="F119" s="80" t="s">
        <v>102</v>
      </c>
      <c r="G119" s="80" t="s">
        <v>67</v>
      </c>
      <c r="H119" s="80" t="s">
        <v>164</v>
      </c>
    </row>
    <row r="120" spans="2:8" s="83" customFormat="1" x14ac:dyDescent="0.2">
      <c r="B120" s="108" t="s">
        <v>208</v>
      </c>
      <c r="C120" s="77" t="s">
        <v>209</v>
      </c>
      <c r="D120" s="83" t="s">
        <v>256</v>
      </c>
      <c r="E120" s="83" t="s">
        <v>181</v>
      </c>
      <c r="F120" s="87">
        <v>35.28</v>
      </c>
      <c r="G120" s="87">
        <v>30</v>
      </c>
      <c r="H120" s="59">
        <v>187.03</v>
      </c>
    </row>
    <row r="121" spans="2:8" x14ac:dyDescent="0.2">
      <c r="B121" s="91" t="s">
        <v>218</v>
      </c>
      <c r="C121" s="60" t="s">
        <v>197</v>
      </c>
      <c r="D121" s="10" t="s">
        <v>257</v>
      </c>
      <c r="E121" s="10" t="s">
        <v>184</v>
      </c>
      <c r="F121" s="12">
        <v>5.9850000000000003</v>
      </c>
      <c r="G121" s="12">
        <v>5.5</v>
      </c>
      <c r="H121" s="46">
        <v>35.07</v>
      </c>
    </row>
    <row r="122" spans="2:8" s="83" customFormat="1" x14ac:dyDescent="0.2">
      <c r="B122" s="48" t="s">
        <v>270</v>
      </c>
      <c r="C122" s="77" t="s">
        <v>271</v>
      </c>
      <c r="D122" s="83" t="s">
        <v>272</v>
      </c>
      <c r="E122" s="83" t="s">
        <v>185</v>
      </c>
      <c r="F122" s="136">
        <v>13.23</v>
      </c>
      <c r="G122" s="136">
        <v>15</v>
      </c>
      <c r="H122" s="46">
        <v>68.33</v>
      </c>
    </row>
    <row r="123" spans="2:8" x14ac:dyDescent="0.2">
      <c r="B123" s="91" t="s">
        <v>220</v>
      </c>
      <c r="C123" s="60" t="s">
        <v>198</v>
      </c>
      <c r="D123" s="10" t="s">
        <v>258</v>
      </c>
      <c r="E123" s="10" t="s">
        <v>183</v>
      </c>
      <c r="F123" s="12">
        <v>7.15</v>
      </c>
      <c r="G123" s="12">
        <v>6</v>
      </c>
      <c r="H123" s="84">
        <v>70</v>
      </c>
    </row>
    <row r="124" spans="2:8" s="83" customFormat="1" x14ac:dyDescent="0.2">
      <c r="B124" s="64" t="s">
        <v>214</v>
      </c>
      <c r="C124" s="77" t="s">
        <v>215</v>
      </c>
      <c r="D124" s="83" t="s">
        <v>259</v>
      </c>
      <c r="E124" s="83" t="s">
        <v>188</v>
      </c>
      <c r="F124" s="92">
        <v>22</v>
      </c>
      <c r="G124" s="92">
        <v>20</v>
      </c>
      <c r="H124" s="93">
        <v>132</v>
      </c>
    </row>
    <row r="125" spans="2:8" s="83" customFormat="1" x14ac:dyDescent="0.2">
      <c r="B125" s="91" t="s">
        <v>207</v>
      </c>
      <c r="C125" s="77" t="s">
        <v>206</v>
      </c>
      <c r="D125" s="83" t="s">
        <v>260</v>
      </c>
      <c r="E125" s="83" t="s">
        <v>184</v>
      </c>
      <c r="F125" s="85">
        <v>20.9</v>
      </c>
      <c r="G125" s="85">
        <v>20</v>
      </c>
      <c r="H125" s="86">
        <v>125.4</v>
      </c>
    </row>
    <row r="126" spans="2:8" s="83" customFormat="1" x14ac:dyDescent="0.2">
      <c r="B126" s="91" t="s">
        <v>210</v>
      </c>
      <c r="C126" s="77" t="s">
        <v>211</v>
      </c>
      <c r="D126" s="83" t="s">
        <v>261</v>
      </c>
      <c r="E126" s="83" t="s">
        <v>185</v>
      </c>
      <c r="F126" s="89">
        <v>12.65</v>
      </c>
      <c r="G126" s="89">
        <v>12</v>
      </c>
      <c r="H126" s="90">
        <v>75.900000000000006</v>
      </c>
    </row>
    <row r="127" spans="2:8" x14ac:dyDescent="0.2">
      <c r="B127" s="91" t="s">
        <v>217</v>
      </c>
      <c r="C127" s="60" t="s">
        <v>227</v>
      </c>
      <c r="D127" s="10" t="s">
        <v>262</v>
      </c>
      <c r="E127" s="10" t="s">
        <v>188</v>
      </c>
      <c r="F127" s="12">
        <f>23*0.28</f>
        <v>6.44</v>
      </c>
      <c r="G127" s="12">
        <v>6</v>
      </c>
      <c r="H127" s="43">
        <v>37.6</v>
      </c>
    </row>
    <row r="128" spans="2:8" x14ac:dyDescent="0.2">
      <c r="B128" s="91" t="s">
        <v>216</v>
      </c>
      <c r="C128" s="60" t="s">
        <v>199</v>
      </c>
      <c r="D128" s="10" t="s">
        <v>263</v>
      </c>
      <c r="E128" s="10" t="s">
        <v>184</v>
      </c>
      <c r="F128" s="12">
        <f>67*0.3</f>
        <v>20.099999999999998</v>
      </c>
      <c r="G128" s="12">
        <v>20</v>
      </c>
      <c r="H128" s="43">
        <v>110</v>
      </c>
    </row>
    <row r="129" spans="2:8" x14ac:dyDescent="0.2">
      <c r="B129" s="91" t="s">
        <v>212</v>
      </c>
      <c r="C129" s="60" t="s">
        <v>194</v>
      </c>
      <c r="D129" s="10" t="s">
        <v>264</v>
      </c>
      <c r="E129" s="10" t="s">
        <v>183</v>
      </c>
      <c r="F129" s="12">
        <v>13.68</v>
      </c>
      <c r="G129" s="12">
        <v>12</v>
      </c>
      <c r="H129" s="43">
        <v>80.16</v>
      </c>
    </row>
    <row r="130" spans="2:8" x14ac:dyDescent="0.2">
      <c r="B130" s="91" t="s">
        <v>204</v>
      </c>
      <c r="C130" s="60" t="s">
        <v>193</v>
      </c>
      <c r="D130" s="10" t="s">
        <v>265</v>
      </c>
      <c r="E130" s="10" t="s">
        <v>186</v>
      </c>
      <c r="F130" s="12">
        <v>14.4</v>
      </c>
      <c r="G130" s="12">
        <v>15</v>
      </c>
      <c r="H130" s="43">
        <v>79.8</v>
      </c>
    </row>
    <row r="131" spans="2:8" x14ac:dyDescent="0.2">
      <c r="B131" s="91" t="s">
        <v>205</v>
      </c>
      <c r="C131" s="60" t="s">
        <v>200</v>
      </c>
      <c r="D131" s="10" t="s">
        <v>266</v>
      </c>
      <c r="E131" s="10" t="s">
        <v>185</v>
      </c>
      <c r="F131" s="12">
        <f>54*0.28</f>
        <v>15.120000000000001</v>
      </c>
      <c r="G131" s="12">
        <v>15</v>
      </c>
      <c r="H131" s="43">
        <v>88.4</v>
      </c>
    </row>
    <row r="132" spans="2:8" s="83" customFormat="1" x14ac:dyDescent="0.2">
      <c r="B132" s="48" t="s">
        <v>243</v>
      </c>
      <c r="C132" s="77" t="s">
        <v>241</v>
      </c>
      <c r="D132" s="83" t="s">
        <v>279</v>
      </c>
      <c r="E132" s="83" t="s">
        <v>189</v>
      </c>
      <c r="F132" s="11">
        <v>51.52</v>
      </c>
      <c r="G132" s="11">
        <v>50</v>
      </c>
      <c r="H132" s="133">
        <v>301</v>
      </c>
    </row>
    <row r="133" spans="2:8" s="83" customFormat="1" x14ac:dyDescent="0.2">
      <c r="B133" s="48" t="s">
        <v>268</v>
      </c>
      <c r="C133" s="77" t="s">
        <v>269</v>
      </c>
      <c r="D133" s="83" t="s">
        <v>273</v>
      </c>
      <c r="E133" s="83" t="s">
        <v>185</v>
      </c>
      <c r="F133" s="45">
        <v>18.09</v>
      </c>
      <c r="G133" s="45">
        <v>20</v>
      </c>
      <c r="H133" s="133">
        <v>102.5</v>
      </c>
    </row>
    <row r="134" spans="2:8" s="83" customFormat="1" x14ac:dyDescent="0.2">
      <c r="B134" s="48" t="s">
        <v>274</v>
      </c>
      <c r="C134" s="77" t="s">
        <v>280</v>
      </c>
      <c r="F134" s="45"/>
      <c r="G134" s="45"/>
      <c r="H134" s="133"/>
    </row>
    <row r="135" spans="2:8" s="83" customFormat="1" x14ac:dyDescent="0.2">
      <c r="B135" s="48" t="s">
        <v>275</v>
      </c>
      <c r="C135" s="77" t="s">
        <v>281</v>
      </c>
      <c r="F135" s="45"/>
      <c r="G135" s="45"/>
      <c r="H135" s="133"/>
    </row>
    <row r="136" spans="2:8" s="83" customFormat="1" x14ac:dyDescent="0.2">
      <c r="B136" s="48" t="s">
        <v>276</v>
      </c>
      <c r="C136" s="77" t="s">
        <v>282</v>
      </c>
      <c r="F136" s="45"/>
      <c r="G136" s="45"/>
      <c r="H136" s="133"/>
    </row>
    <row r="137" spans="2:8" s="83" customFormat="1" x14ac:dyDescent="0.2">
      <c r="B137" s="48" t="s">
        <v>277</v>
      </c>
      <c r="C137" s="77" t="s">
        <v>283</v>
      </c>
      <c r="F137" s="45"/>
      <c r="G137" s="45"/>
      <c r="H137" s="133"/>
    </row>
    <row r="138" spans="2:8" s="83" customFormat="1" x14ac:dyDescent="0.2">
      <c r="B138" s="48" t="s">
        <v>278</v>
      </c>
      <c r="C138" s="77" t="s">
        <v>284</v>
      </c>
      <c r="F138" s="45"/>
      <c r="G138" s="45"/>
      <c r="H138" s="133"/>
    </row>
    <row r="139" spans="2:8" customFormat="1" ht="12.55" customHeight="1" thickBot="1" x14ac:dyDescent="0.35">
      <c r="B139" s="48" t="s">
        <v>286</v>
      </c>
      <c r="C139" s="77" t="s">
        <v>285</v>
      </c>
    </row>
    <row r="140" spans="2:8" s="83" customFormat="1" x14ac:dyDescent="0.2">
      <c r="B140" s="105"/>
      <c r="C140" s="106"/>
      <c r="D140" s="104"/>
      <c r="E140" s="104"/>
      <c r="F140" s="107">
        <f>SUM(F120:F131)</f>
        <v>186.93500000000003</v>
      </c>
      <c r="G140" s="107">
        <f>SUM(G120:G133)</f>
        <v>246.5</v>
      </c>
      <c r="H140" s="107">
        <f>SUM(H120:H133)</f>
        <v>1493.19</v>
      </c>
    </row>
    <row r="142" spans="2:8" s="83" customFormat="1" x14ac:dyDescent="0.2">
      <c r="B142" s="109"/>
      <c r="C142" s="111"/>
      <c r="D142" s="111" t="s">
        <v>101</v>
      </c>
      <c r="E142" s="111"/>
      <c r="F142" s="109"/>
      <c r="G142" s="109"/>
      <c r="H142" s="109"/>
    </row>
    <row r="143" spans="2:8" s="83" customFormat="1" ht="40.5" customHeight="1" thickBot="1" x14ac:dyDescent="0.25">
      <c r="B143" s="113" t="s">
        <v>0</v>
      </c>
      <c r="C143" s="113" t="s">
        <v>1</v>
      </c>
      <c r="D143" s="113" t="s">
        <v>2</v>
      </c>
      <c r="E143" s="113" t="s">
        <v>180</v>
      </c>
      <c r="F143" s="112" t="s">
        <v>102</v>
      </c>
      <c r="G143" s="112" t="s">
        <v>67</v>
      </c>
      <c r="H143" s="112" t="s">
        <v>164</v>
      </c>
    </row>
    <row r="144" spans="2:8" s="83" customFormat="1" x14ac:dyDescent="0.2">
      <c r="B144" s="108" t="s">
        <v>232</v>
      </c>
      <c r="C144" s="77" t="s">
        <v>231</v>
      </c>
      <c r="D144" s="83" t="s">
        <v>236</v>
      </c>
      <c r="E144" s="83" t="s">
        <v>184</v>
      </c>
      <c r="F144" s="110">
        <v>79.92</v>
      </c>
      <c r="G144" s="110">
        <v>75</v>
      </c>
      <c r="H144" s="59"/>
    </row>
    <row r="145" spans="2:8" x14ac:dyDescent="0.2">
      <c r="B145" s="64" t="s">
        <v>233</v>
      </c>
      <c r="C145" s="60" t="s">
        <v>120</v>
      </c>
      <c r="D145" s="10" t="s">
        <v>237</v>
      </c>
      <c r="E145" s="10" t="s">
        <v>184</v>
      </c>
      <c r="F145" s="9">
        <v>13</v>
      </c>
      <c r="G145" s="9">
        <v>13</v>
      </c>
      <c r="H145" s="43"/>
    </row>
    <row r="146" spans="2:8" x14ac:dyDescent="0.2">
      <c r="B146" s="64" t="s">
        <v>234</v>
      </c>
      <c r="C146" s="60" t="s">
        <v>128</v>
      </c>
      <c r="D146" s="10" t="s">
        <v>129</v>
      </c>
      <c r="E146" s="10" t="s">
        <v>189</v>
      </c>
      <c r="F146" s="12">
        <v>51</v>
      </c>
      <c r="G146" s="12">
        <v>45</v>
      </c>
      <c r="H146" s="43">
        <v>337</v>
      </c>
    </row>
    <row r="147" spans="2:8" s="83" customFormat="1" x14ac:dyDescent="0.2">
      <c r="B147" s="64" t="s">
        <v>235</v>
      </c>
      <c r="C147" s="77" t="s">
        <v>230</v>
      </c>
      <c r="D147" s="83" t="s">
        <v>238</v>
      </c>
      <c r="E147" s="83" t="s">
        <v>190</v>
      </c>
      <c r="F147" s="110">
        <v>6.12</v>
      </c>
      <c r="G147" s="110">
        <v>6</v>
      </c>
      <c r="H147" s="59"/>
    </row>
    <row r="148" spans="2:8" customFormat="1" ht="14.75" thickBot="1" x14ac:dyDescent="0.35"/>
    <row r="149" spans="2:8" s="83" customFormat="1" x14ac:dyDescent="0.2">
      <c r="B149" s="115"/>
      <c r="C149" s="116"/>
      <c r="D149" s="114"/>
      <c r="E149" s="114"/>
      <c r="F149" s="117"/>
      <c r="G149" s="117"/>
      <c r="H149" s="117"/>
    </row>
    <row r="150" spans="2:8" s="83" customFormat="1" ht="10.95" thickBot="1" x14ac:dyDescent="0.25">
      <c r="B150" s="22"/>
      <c r="C150" s="72"/>
      <c r="D150" s="21"/>
      <c r="E150" s="21"/>
      <c r="F150" s="21"/>
      <c r="G150" s="21"/>
      <c r="H150" s="21"/>
    </row>
    <row r="151" spans="2:8" s="83" customFormat="1" ht="10.95" thickTop="1" x14ac:dyDescent="0.2">
      <c r="B151" s="109"/>
      <c r="C151" s="111"/>
      <c r="D151" s="111" t="s">
        <v>101</v>
      </c>
      <c r="E151" s="111"/>
      <c r="F151" s="109"/>
      <c r="G151" s="109"/>
      <c r="H151" s="109"/>
    </row>
    <row r="152" spans="2:8" s="83" customFormat="1" ht="40.5" customHeight="1" thickBot="1" x14ac:dyDescent="0.25">
      <c r="B152" s="125" t="s">
        <v>0</v>
      </c>
      <c r="C152" s="125" t="s">
        <v>1</v>
      </c>
      <c r="D152" s="125" t="s">
        <v>2</v>
      </c>
      <c r="E152" s="125" t="s">
        <v>180</v>
      </c>
      <c r="F152" s="124" t="s">
        <v>102</v>
      </c>
      <c r="G152" s="124" t="s">
        <v>67</v>
      </c>
      <c r="H152" s="124" t="s">
        <v>164</v>
      </c>
    </row>
    <row r="153" spans="2:8" s="83" customFormat="1" x14ac:dyDescent="0.2">
      <c r="B153" s="48" t="s">
        <v>239</v>
      </c>
      <c r="C153" s="77" t="s">
        <v>228</v>
      </c>
      <c r="D153" s="83" t="s">
        <v>229</v>
      </c>
      <c r="E153" s="83" t="s">
        <v>181</v>
      </c>
      <c r="F153" s="110">
        <v>5.66</v>
      </c>
      <c r="G153" s="110">
        <v>5</v>
      </c>
      <c r="H153" s="59">
        <v>43</v>
      </c>
    </row>
    <row r="154" spans="2:8" s="83" customFormat="1" x14ac:dyDescent="0.2">
      <c r="B154" s="48" t="s">
        <v>287</v>
      </c>
      <c r="C154" s="77" t="s">
        <v>290</v>
      </c>
      <c r="F154" s="137"/>
      <c r="G154" s="137"/>
      <c r="H154" s="59"/>
    </row>
    <row r="155" spans="2:8" s="83" customFormat="1" x14ac:dyDescent="0.2">
      <c r="B155" s="48" t="s">
        <v>288</v>
      </c>
      <c r="C155" s="77" t="s">
        <v>291</v>
      </c>
      <c r="F155" s="137"/>
      <c r="G155" s="137"/>
      <c r="H155" s="59"/>
    </row>
    <row r="156" spans="2:8" s="83" customFormat="1" x14ac:dyDescent="0.2">
      <c r="B156" s="48" t="s">
        <v>289</v>
      </c>
      <c r="C156" s="77" t="s">
        <v>292</v>
      </c>
      <c r="F156" s="137"/>
      <c r="G156" s="137"/>
      <c r="H156" s="59"/>
    </row>
    <row r="157" spans="2:8" customFormat="1" ht="14.75" thickBot="1" x14ac:dyDescent="0.35"/>
    <row r="158" spans="2:8" s="83" customFormat="1" x14ac:dyDescent="0.2">
      <c r="B158" s="127"/>
      <c r="C158" s="128"/>
      <c r="D158" s="126"/>
      <c r="E158" s="126"/>
      <c r="F158" s="129"/>
      <c r="G158" s="129"/>
      <c r="H158" s="129"/>
    </row>
    <row r="159" spans="2:8" s="83" customFormat="1" ht="10.95" thickBot="1" x14ac:dyDescent="0.25">
      <c r="B159" s="22"/>
      <c r="C159" s="72"/>
      <c r="D159" s="21"/>
      <c r="E159" s="21"/>
      <c r="F159" s="21"/>
      <c r="G159" s="21"/>
      <c r="H159" s="21"/>
    </row>
    <row r="160" spans="2:8" s="83" customFormat="1" ht="10.95" thickTop="1" x14ac:dyDescent="0.2">
      <c r="B160" s="109"/>
      <c r="C160" s="111"/>
      <c r="D160" s="111" t="s">
        <v>101</v>
      </c>
      <c r="E160" s="111"/>
      <c r="F160" s="109"/>
      <c r="G160" s="109"/>
      <c r="H160" s="109"/>
    </row>
    <row r="161" spans="1:8" s="83" customFormat="1" ht="40.5" customHeight="1" thickBot="1" x14ac:dyDescent="0.25">
      <c r="B161" s="119" t="s">
        <v>0</v>
      </c>
      <c r="C161" s="119" t="s">
        <v>1</v>
      </c>
      <c r="D161" s="119" t="s">
        <v>2</v>
      </c>
      <c r="E161" s="119" t="s">
        <v>180</v>
      </c>
      <c r="F161" s="118" t="s">
        <v>102</v>
      </c>
      <c r="G161" s="118" t="s">
        <v>67</v>
      </c>
      <c r="H161" s="118" t="s">
        <v>164</v>
      </c>
    </row>
    <row r="162" spans="1:8" s="4" customFormat="1" x14ac:dyDescent="0.2">
      <c r="A162" s="83"/>
      <c r="B162" s="48">
        <v>58</v>
      </c>
      <c r="C162" s="77" t="s">
        <v>137</v>
      </c>
      <c r="D162" s="58" t="s">
        <v>138</v>
      </c>
      <c r="E162" s="58"/>
      <c r="F162" s="32">
        <v>15</v>
      </c>
      <c r="G162" s="32">
        <v>16.5</v>
      </c>
      <c r="H162" s="59">
        <v>92</v>
      </c>
    </row>
    <row r="163" spans="1:8" x14ac:dyDescent="0.2">
      <c r="B163" s="64">
        <v>60</v>
      </c>
      <c r="C163" s="62" t="s">
        <v>132</v>
      </c>
      <c r="D163" s="6" t="s">
        <v>133</v>
      </c>
      <c r="F163" s="3">
        <v>67.31</v>
      </c>
      <c r="G163" s="3">
        <v>68</v>
      </c>
      <c r="H163" s="3">
        <v>419.1</v>
      </c>
    </row>
    <row r="164" spans="1:8" ht="14.2" x14ac:dyDescent="0.3">
      <c r="B164" s="48">
        <v>70</v>
      </c>
      <c r="C164" s="60" t="s">
        <v>147</v>
      </c>
      <c r="D164" s="10" t="s">
        <v>165</v>
      </c>
      <c r="E164" s="10"/>
      <c r="F164" s="12">
        <v>18</v>
      </c>
      <c r="G164" s="12">
        <v>15</v>
      </c>
      <c r="H164" s="43">
        <v>98.51</v>
      </c>
    </row>
    <row r="165" spans="1:8" customFormat="1" ht="14.75" thickBot="1" x14ac:dyDescent="0.35"/>
    <row r="166" spans="1:8" s="83" customFormat="1" x14ac:dyDescent="0.2">
      <c r="B166" s="121"/>
      <c r="C166" s="122"/>
      <c r="D166" s="120"/>
      <c r="E166" s="120"/>
      <c r="F166" s="123"/>
      <c r="G166" s="123"/>
      <c r="H166" s="123"/>
    </row>
    <row r="168" spans="1:8" s="83" customFormat="1" ht="37.1" thickBot="1" x14ac:dyDescent="0.25">
      <c r="B168" s="57" t="s">
        <v>0</v>
      </c>
      <c r="C168" s="57" t="s">
        <v>1</v>
      </c>
      <c r="D168" s="56" t="s">
        <v>102</v>
      </c>
      <c r="E168" s="56" t="s">
        <v>67</v>
      </c>
      <c r="F168" s="56" t="s">
        <v>164</v>
      </c>
    </row>
    <row r="169" spans="1:8" s="83" customFormat="1" x14ac:dyDescent="0.2">
      <c r="B169" s="44"/>
      <c r="C169" s="77" t="s">
        <v>293</v>
      </c>
      <c r="D169" s="45"/>
      <c r="E169" s="137"/>
      <c r="F169" s="59"/>
    </row>
    <row r="170" spans="1:8" s="83" customFormat="1" x14ac:dyDescent="0.2">
      <c r="B170" s="138"/>
      <c r="C170" s="77" t="s">
        <v>294</v>
      </c>
    </row>
    <row r="171" spans="1:8" s="83" customFormat="1" x14ac:dyDescent="0.2">
      <c r="B171" s="138"/>
      <c r="C171" s="77" t="s">
        <v>295</v>
      </c>
    </row>
    <row r="172" spans="1:8" s="83" customFormat="1" x14ac:dyDescent="0.2">
      <c r="B172" s="138"/>
      <c r="C172" s="77" t="s">
        <v>296</v>
      </c>
    </row>
    <row r="173" spans="1:8" s="83" customFormat="1" x14ac:dyDescent="0.2">
      <c r="B173" s="138"/>
      <c r="C173" s="77" t="s">
        <v>297</v>
      </c>
    </row>
    <row r="174" spans="1:8" s="83" customFormat="1" x14ac:dyDescent="0.2">
      <c r="B174" s="138"/>
      <c r="C174" s="77" t="s">
        <v>298</v>
      </c>
    </row>
    <row r="175" spans="1:8" s="83" customFormat="1" x14ac:dyDescent="0.2">
      <c r="B175" s="138"/>
      <c r="C175" s="77" t="s">
        <v>299</v>
      </c>
    </row>
    <row r="176" spans="1:8" s="83" customFormat="1" x14ac:dyDescent="0.2">
      <c r="B176" s="138"/>
      <c r="C176" s="77" t="s">
        <v>300</v>
      </c>
    </row>
    <row r="177" spans="2:3" s="83" customFormat="1" x14ac:dyDescent="0.2">
      <c r="B177" s="138"/>
      <c r="C177" s="77" t="s">
        <v>301</v>
      </c>
    </row>
    <row r="178" spans="2:3" s="83" customFormat="1" x14ac:dyDescent="0.2">
      <c r="B178" s="138"/>
      <c r="C178" s="77" t="s">
        <v>302</v>
      </c>
    </row>
    <row r="179" spans="2:3" s="83" customFormat="1" x14ac:dyDescent="0.2">
      <c r="B179" s="138"/>
      <c r="C179" s="77" t="s">
        <v>303</v>
      </c>
    </row>
    <row r="180" spans="2:3" s="83" customFormat="1" x14ac:dyDescent="0.2">
      <c r="B180" s="138"/>
      <c r="C180" s="77" t="s">
        <v>304</v>
      </c>
    </row>
    <row r="181" spans="2:3" s="83" customFormat="1" x14ac:dyDescent="0.2">
      <c r="B181" s="138"/>
      <c r="C181" s="77" t="s">
        <v>305</v>
      </c>
    </row>
    <row r="182" spans="2:3" s="83" customFormat="1" x14ac:dyDescent="0.2">
      <c r="B182" s="138"/>
      <c r="C182" s="77" t="s">
        <v>306</v>
      </c>
    </row>
    <row r="183" spans="2:3" s="83" customFormat="1" x14ac:dyDescent="0.2">
      <c r="B183" s="138"/>
      <c r="C183" s="77" t="s">
        <v>307</v>
      </c>
    </row>
    <row r="184" spans="2:3" s="83" customFormat="1" x14ac:dyDescent="0.2">
      <c r="B184" s="138"/>
      <c r="C184" s="77" t="s">
        <v>308</v>
      </c>
    </row>
    <row r="185" spans="2:3" s="83" customFormat="1" x14ac:dyDescent="0.2">
      <c r="B185" s="138"/>
      <c r="C185" s="77" t="s">
        <v>309</v>
      </c>
    </row>
    <row r="186" spans="2:3" s="83" customFormat="1" x14ac:dyDescent="0.2">
      <c r="B186" s="138"/>
      <c r="C186" s="77" t="s">
        <v>310</v>
      </c>
    </row>
    <row r="187" spans="2:3" s="83" customFormat="1" x14ac:dyDescent="0.2">
      <c r="B187" s="138"/>
      <c r="C187" s="77" t="s">
        <v>311</v>
      </c>
    </row>
    <row r="188" spans="2:3" s="83" customFormat="1" x14ac:dyDescent="0.2">
      <c r="B188" s="138"/>
      <c r="C188" s="77" t="s">
        <v>312</v>
      </c>
    </row>
    <row r="189" spans="2:3" s="83" customFormat="1" x14ac:dyDescent="0.2">
      <c r="B189" s="138"/>
      <c r="C189" s="77" t="s">
        <v>313</v>
      </c>
    </row>
    <row r="190" spans="2:3" s="83" customFormat="1" x14ac:dyDescent="0.2">
      <c r="B190" s="138"/>
      <c r="C190" s="77" t="s">
        <v>314</v>
      </c>
    </row>
    <row r="191" spans="2:3" s="83" customFormat="1" x14ac:dyDescent="0.2">
      <c r="B191" s="138"/>
      <c r="C191" s="77" t="s">
        <v>315</v>
      </c>
    </row>
    <row r="192" spans="2:3" s="83" customFormat="1" x14ac:dyDescent="0.2">
      <c r="B192" s="138"/>
      <c r="C192" s="77" t="s">
        <v>316</v>
      </c>
    </row>
    <row r="193" spans="2:3" s="83" customFormat="1" x14ac:dyDescent="0.2">
      <c r="B193" s="138"/>
      <c r="C193" s="77" t="s">
        <v>317</v>
      </c>
    </row>
    <row r="194" spans="2:3" s="83" customFormat="1" x14ac:dyDescent="0.2">
      <c r="B194" s="138"/>
      <c r="C194" s="77" t="s">
        <v>318</v>
      </c>
    </row>
    <row r="195" spans="2:3" s="83" customFormat="1" x14ac:dyDescent="0.2">
      <c r="B195" s="138"/>
      <c r="C195" s="77" t="s">
        <v>319</v>
      </c>
    </row>
    <row r="196" spans="2:3" s="83" customFormat="1" x14ac:dyDescent="0.2">
      <c r="B196" s="138"/>
      <c r="C196" s="77" t="s">
        <v>320</v>
      </c>
    </row>
    <row r="197" spans="2:3" s="83" customFormat="1" x14ac:dyDescent="0.2">
      <c r="B197" s="138"/>
      <c r="C197" s="77" t="s">
        <v>321</v>
      </c>
    </row>
    <row r="198" spans="2:3" s="83" customFormat="1" x14ac:dyDescent="0.2">
      <c r="B198" s="138"/>
      <c r="C198" s="77" t="s">
        <v>322</v>
      </c>
    </row>
    <row r="199" spans="2:3" s="83" customFormat="1" x14ac:dyDescent="0.2">
      <c r="B199" s="138"/>
      <c r="C199" s="77" t="s">
        <v>323</v>
      </c>
    </row>
    <row r="200" spans="2:3" s="83" customFormat="1" x14ac:dyDescent="0.2">
      <c r="B200" s="138"/>
      <c r="C200" s="77" t="s">
        <v>324</v>
      </c>
    </row>
    <row r="201" spans="2:3" x14ac:dyDescent="0.2">
      <c r="B201" s="6"/>
      <c r="C201" s="6"/>
    </row>
  </sheetData>
  <autoFilter ref="B70:H114" xr:uid="{00000000-0009-0000-0000-000000000000}"/>
  <phoneticPr fontId="10" type="noConversion"/>
  <printOptions horizontalCentered="1"/>
  <pageMargins left="0.11811023622047245" right="0.11811023622047245" top="0.74803149606299213" bottom="1.8110236220472442" header="0.39370078740157483" footer="0.39370078740157483"/>
  <pageSetup paperSize="9" scale="43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425F9B7123F34B9E8138173DD416FD" ma:contentTypeVersion="10" ma:contentTypeDescription="Crea un document nou" ma:contentTypeScope="" ma:versionID="dc33f0afc5eee072b30e7f22f1058629">
  <xsd:schema xmlns:xsd="http://www.w3.org/2001/XMLSchema" xmlns:xs="http://www.w3.org/2001/XMLSchema" xmlns:p="http://schemas.microsoft.com/office/2006/metadata/properties" xmlns:ns2="3ac91607-b30e-4f2b-8490-aed21b6b8d6f" targetNamespace="http://schemas.microsoft.com/office/2006/metadata/properties" ma:root="true" ma:fieldsID="d7deaa61ec04886a68ef9d3323366840" ns2:_="">
    <xsd:import namespace="3ac91607-b30e-4f2b-8490-aed21b6b8d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91607-b30e-4f2b-8490-aed21b6b8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20E06-3C3D-49AD-847F-B0D03385A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81CAC-E9FA-4328-AF69-E1779E9FA1FA}"/>
</file>

<file path=customXml/itemProps3.xml><?xml version="1.0" encoding="utf-8"?>
<ds:datastoreItem xmlns:ds="http://schemas.openxmlformats.org/officeDocument/2006/customXml" ds:itemID="{01D4E77B-E403-4304-ACDE-34499372AE84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3295b6-2c5d-4d90-af3a-835f408b735f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Potències i captació solar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</dc:creator>
  <cp:lastModifiedBy>Llorenç Pérez Escudero</cp:lastModifiedBy>
  <cp:lastPrinted>2019-10-22T12:32:45Z</cp:lastPrinted>
  <dcterms:created xsi:type="dcterms:W3CDTF">2009-02-26T07:55:09Z</dcterms:created>
  <dcterms:modified xsi:type="dcterms:W3CDTF">2020-10-06T13:17:38Z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0x010100F4425F9B7123F34B9E8138173DD416FD</vt:lpwstr>
  </property>
</Properties>
</file>