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T:\Tecnica\Tecnica\VIGENTS\EDIFICACIÓ\E138 ctra. BCN-Zurbano\02 GESTIÓ\04 CONSTRUCTOR\LICITACIÓ\NEGOCIAT\"/>
    </mc:Choice>
  </mc:AlternateContent>
  <bookViews>
    <workbookView xWindow="0" yWindow="0" windowWidth="16350" windowHeight="8985" activeTab="1"/>
    <workbookView xWindow="0" yWindow="0" windowWidth="28800" windowHeight="11835" activeTab="1"/>
  </bookViews>
  <sheets>
    <sheet name="Base" sheetId="14" r:id="rId1"/>
    <sheet name="B-Resum " sheetId="1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67" i="14" l="1"/>
  <c r="I1169" i="14" s="1"/>
  <c r="H50" i="12" s="1"/>
  <c r="I49" i="12" s="1"/>
  <c r="I1159" i="14"/>
  <c r="I1161" i="14" s="1"/>
  <c r="H47" i="12" s="1"/>
  <c r="I1153" i="14"/>
  <c r="H44" i="12" s="1"/>
  <c r="I1151" i="14"/>
  <c r="I1142" i="14"/>
  <c r="I1144" i="14" s="1"/>
  <c r="H41" i="12" s="1"/>
  <c r="I1134" i="14"/>
  <c r="I1136" i="14" s="1"/>
  <c r="H40" i="12" s="1"/>
  <c r="I1126" i="14"/>
  <c r="I1124" i="14"/>
  <c r="I1122" i="14"/>
  <c r="I1113" i="14"/>
  <c r="I1115" i="14" s="1"/>
  <c r="I1104" i="14"/>
  <c r="I1102" i="14"/>
  <c r="I1100" i="14"/>
  <c r="I1098" i="14"/>
  <c r="I1096" i="14"/>
  <c r="I1094" i="14"/>
  <c r="I1106" i="14" s="1"/>
  <c r="I1086" i="14"/>
  <c r="I1084" i="14"/>
  <c r="I1082" i="14"/>
  <c r="I1080" i="14"/>
  <c r="I1079" i="14"/>
  <c r="I1077" i="14"/>
  <c r="I1087" i="14" s="1"/>
  <c r="I1068" i="14"/>
  <c r="I1070" i="14" s="1"/>
  <c r="I1059" i="14"/>
  <c r="I1057" i="14"/>
  <c r="I1048" i="14"/>
  <c r="I1050" i="14" s="1"/>
  <c r="I1039" i="14"/>
  <c r="I1041" i="14" s="1"/>
  <c r="I1030" i="14"/>
  <c r="I1028" i="14"/>
  <c r="I1026" i="14"/>
  <c r="I1024" i="14"/>
  <c r="I1022" i="14"/>
  <c r="I1032" i="14" s="1"/>
  <c r="I1014" i="14"/>
  <c r="I1012" i="14"/>
  <c r="I1015" i="14" s="1"/>
  <c r="I1003" i="14"/>
  <c r="I1001" i="14"/>
  <c r="I999" i="14"/>
  <c r="I997" i="14"/>
  <c r="I981" i="14"/>
  <c r="I979" i="14"/>
  <c r="I970" i="14"/>
  <c r="I972" i="14" s="1"/>
  <c r="I960" i="14"/>
  <c r="I958" i="14"/>
  <c r="I956" i="14"/>
  <c r="I955" i="14"/>
  <c r="I953" i="14"/>
  <c r="I952" i="14"/>
  <c r="I950" i="14"/>
  <c r="I949" i="14"/>
  <c r="I947" i="14"/>
  <c r="I938" i="14"/>
  <c r="I937" i="14"/>
  <c r="I927" i="14"/>
  <c r="I925" i="14"/>
  <c r="I923" i="14"/>
  <c r="I921" i="14"/>
  <c r="I919" i="14"/>
  <c r="I917" i="14"/>
  <c r="I915" i="14"/>
  <c r="I905" i="14"/>
  <c r="I903" i="14"/>
  <c r="I901" i="14"/>
  <c r="I892" i="14"/>
  <c r="I894" i="14" s="1"/>
  <c r="H36" i="12" s="1"/>
  <c r="I885" i="14"/>
  <c r="I886" i="14" s="1"/>
  <c r="H35" i="12" s="1"/>
  <c r="I877" i="14"/>
  <c r="I875" i="14"/>
  <c r="I873" i="14"/>
  <c r="I871" i="14"/>
  <c r="I863" i="14"/>
  <c r="I861" i="14"/>
  <c r="I860" i="14"/>
  <c r="I858" i="14"/>
  <c r="I856" i="14"/>
  <c r="I854" i="14"/>
  <c r="I846" i="14"/>
  <c r="I844" i="14"/>
  <c r="I834" i="14"/>
  <c r="I832" i="14"/>
  <c r="I823" i="14"/>
  <c r="I821" i="14"/>
  <c r="I819" i="14"/>
  <c r="I817" i="14"/>
  <c r="I808" i="14"/>
  <c r="I806" i="14"/>
  <c r="I804" i="14"/>
  <c r="I795" i="14"/>
  <c r="I793" i="14"/>
  <c r="I797" i="14" s="1"/>
  <c r="I778" i="14"/>
  <c r="I776" i="14"/>
  <c r="I774" i="14"/>
  <c r="I772" i="14"/>
  <c r="I770" i="14"/>
  <c r="I769" i="14"/>
  <c r="I767" i="14"/>
  <c r="I766" i="14"/>
  <c r="I764" i="14"/>
  <c r="I756" i="14"/>
  <c r="I758" i="14" s="1"/>
  <c r="H28" i="12" s="1"/>
  <c r="I748" i="14"/>
  <c r="I746" i="14"/>
  <c r="I744" i="14"/>
  <c r="I742" i="14"/>
  <c r="I740" i="14"/>
  <c r="I732" i="14"/>
  <c r="I730" i="14"/>
  <c r="I728" i="14"/>
  <c r="I726" i="14"/>
  <c r="I724" i="14"/>
  <c r="I723" i="14"/>
  <c r="I722" i="14"/>
  <c r="I721" i="14"/>
  <c r="I719" i="14"/>
  <c r="I718" i="14"/>
  <c r="I716" i="14"/>
  <c r="I714" i="14"/>
  <c r="I712" i="14"/>
  <c r="I710" i="14"/>
  <c r="I708" i="14"/>
  <c r="I706" i="14"/>
  <c r="I704" i="14"/>
  <c r="I702" i="14"/>
  <c r="I694" i="14"/>
  <c r="I692" i="14"/>
  <c r="I690" i="14"/>
  <c r="I688" i="14"/>
  <c r="I686" i="14"/>
  <c r="I684" i="14"/>
  <c r="I682" i="14"/>
  <c r="I680" i="14"/>
  <c r="I672" i="14"/>
  <c r="I670" i="14"/>
  <c r="I668" i="14"/>
  <c r="I666" i="14"/>
  <c r="I664" i="14"/>
  <c r="I662" i="14"/>
  <c r="I660" i="14"/>
  <c r="I658" i="14"/>
  <c r="I656" i="14"/>
  <c r="I654" i="14"/>
  <c r="I652" i="14"/>
  <c r="I650" i="14"/>
  <c r="I648" i="14"/>
  <c r="I674" i="14" s="1"/>
  <c r="H24" i="12" s="1"/>
  <c r="I638" i="14"/>
  <c r="I636" i="14"/>
  <c r="I634" i="14"/>
  <c r="I632" i="14"/>
  <c r="I630" i="14"/>
  <c r="I628" i="14"/>
  <c r="I626" i="14"/>
  <c r="I624" i="14"/>
  <c r="I622" i="14"/>
  <c r="I620" i="14"/>
  <c r="I618" i="14"/>
  <c r="I616" i="14"/>
  <c r="I614" i="14"/>
  <c r="I612" i="14"/>
  <c r="I610" i="14"/>
  <c r="I608" i="14"/>
  <c r="I606" i="14"/>
  <c r="I604" i="14"/>
  <c r="I602" i="14"/>
  <c r="I600" i="14"/>
  <c r="I598" i="14"/>
  <c r="I596" i="14"/>
  <c r="I594" i="14"/>
  <c r="I592" i="14"/>
  <c r="I590" i="14"/>
  <c r="I588" i="14"/>
  <c r="I586" i="14"/>
  <c r="I584" i="14"/>
  <c r="I582" i="14"/>
  <c r="I580" i="14"/>
  <c r="I578" i="14"/>
  <c r="I576" i="14"/>
  <c r="I574" i="14"/>
  <c r="I572" i="14"/>
  <c r="I570" i="14"/>
  <c r="I568" i="14"/>
  <c r="I560" i="14"/>
  <c r="I558" i="14"/>
  <c r="I556" i="14"/>
  <c r="I547" i="14"/>
  <c r="I545" i="14"/>
  <c r="I543" i="14"/>
  <c r="I541" i="14"/>
  <c r="I539" i="14"/>
  <c r="I537" i="14"/>
  <c r="I528" i="14"/>
  <c r="I526" i="14"/>
  <c r="I524" i="14"/>
  <c r="I523" i="14"/>
  <c r="I522" i="14"/>
  <c r="I520" i="14"/>
  <c r="I518" i="14"/>
  <c r="I517" i="14"/>
  <c r="I514" i="14"/>
  <c r="I512" i="14"/>
  <c r="I510" i="14"/>
  <c r="I508" i="14"/>
  <c r="I506" i="14"/>
  <c r="I504" i="14"/>
  <c r="I502" i="14"/>
  <c r="I500" i="14"/>
  <c r="I498" i="14"/>
  <c r="I496" i="14"/>
  <c r="I494" i="14"/>
  <c r="I492" i="14"/>
  <c r="I490" i="14"/>
  <c r="I488" i="14"/>
  <c r="I486" i="14"/>
  <c r="I484" i="14"/>
  <c r="I482" i="14"/>
  <c r="I480" i="14"/>
  <c r="I478" i="14"/>
  <c r="I530" i="14" s="1"/>
  <c r="I462" i="14"/>
  <c r="I464" i="14" s="1"/>
  <c r="I453" i="14"/>
  <c r="I451" i="14"/>
  <c r="I449" i="14"/>
  <c r="I447" i="14"/>
  <c r="I445" i="14"/>
  <c r="I443" i="14"/>
  <c r="I441" i="14"/>
  <c r="I440" i="14"/>
  <c r="I438" i="14"/>
  <c r="I436" i="14"/>
  <c r="I434" i="14"/>
  <c r="I432" i="14"/>
  <c r="I430" i="14"/>
  <c r="I428" i="14"/>
  <c r="I419" i="14"/>
  <c r="I417" i="14"/>
  <c r="I415" i="14"/>
  <c r="I413" i="14"/>
  <c r="I404" i="14"/>
  <c r="I406" i="14" s="1"/>
  <c r="I395" i="14"/>
  <c r="I393" i="14"/>
  <c r="I391" i="14"/>
  <c r="I382" i="14"/>
  <c r="I380" i="14"/>
  <c r="I378" i="14"/>
  <c r="I377" i="14"/>
  <c r="I376" i="14"/>
  <c r="I374" i="14"/>
  <c r="I372" i="14"/>
  <c r="I370" i="14"/>
  <c r="I368" i="14"/>
  <c r="I384" i="14" s="1"/>
  <c r="I348" i="14"/>
  <c r="I346" i="14"/>
  <c r="I344" i="14"/>
  <c r="I342" i="14"/>
  <c r="I340" i="14"/>
  <c r="I338" i="14"/>
  <c r="I336" i="14"/>
  <c r="I334" i="14"/>
  <c r="I332" i="14"/>
  <c r="I330" i="14"/>
  <c r="I328" i="14"/>
  <c r="I326" i="14"/>
  <c r="I324" i="14"/>
  <c r="I322" i="14"/>
  <c r="I320" i="14"/>
  <c r="I305" i="14"/>
  <c r="I303" i="14"/>
  <c r="I301" i="14"/>
  <c r="I299" i="14"/>
  <c r="I297" i="14"/>
  <c r="I295" i="14"/>
  <c r="I293" i="14"/>
  <c r="I291" i="14"/>
  <c r="I290" i="14"/>
  <c r="I289" i="14"/>
  <c r="I287" i="14"/>
  <c r="I285" i="14"/>
  <c r="I277" i="14"/>
  <c r="I275" i="14"/>
  <c r="I262" i="14"/>
  <c r="I261" i="14"/>
  <c r="I259" i="14"/>
  <c r="I257" i="14"/>
  <c r="I255" i="14"/>
  <c r="I253" i="14"/>
  <c r="I251" i="14"/>
  <c r="I249" i="14"/>
  <c r="I247" i="14"/>
  <c r="I264" i="14" s="1"/>
  <c r="I239" i="14"/>
  <c r="I237" i="14"/>
  <c r="I235" i="14"/>
  <c r="I233" i="14"/>
  <c r="I231" i="14"/>
  <c r="I229" i="14"/>
  <c r="I227" i="14"/>
  <c r="I225" i="14"/>
  <c r="I240" i="14" s="1"/>
  <c r="I217" i="14"/>
  <c r="I215" i="14"/>
  <c r="I213" i="14"/>
  <c r="I211" i="14"/>
  <c r="I209" i="14"/>
  <c r="I207" i="14"/>
  <c r="I218" i="14" s="1"/>
  <c r="H18" i="12" s="1"/>
  <c r="I191" i="14"/>
  <c r="G189" i="14"/>
  <c r="I189" i="14" s="1"/>
  <c r="I187" i="14"/>
  <c r="I183" i="14"/>
  <c r="G181" i="14"/>
  <c r="I181" i="14" s="1"/>
  <c r="G179" i="14"/>
  <c r="I179" i="14" s="1"/>
  <c r="I177" i="14"/>
  <c r="I175" i="14"/>
  <c r="I173" i="14"/>
  <c r="I171" i="14"/>
  <c r="I169" i="14"/>
  <c r="I167" i="14"/>
  <c r="I165" i="14"/>
  <c r="I163" i="14"/>
  <c r="G163" i="14"/>
  <c r="I161" i="14"/>
  <c r="I159" i="14"/>
  <c r="I157" i="14"/>
  <c r="G157" i="14"/>
  <c r="I144" i="14"/>
  <c r="I143" i="14"/>
  <c r="I134" i="14"/>
  <c r="I131" i="14"/>
  <c r="I128" i="14"/>
  <c r="I125" i="14"/>
  <c r="I116" i="14"/>
  <c r="I119" i="14" s="1"/>
  <c r="H12" i="12" s="1"/>
  <c r="I107" i="14"/>
  <c r="I104" i="14"/>
  <c r="I101" i="14"/>
  <c r="I98" i="14"/>
  <c r="I95" i="14"/>
  <c r="I92" i="14"/>
  <c r="I89" i="14"/>
  <c r="I86" i="14"/>
  <c r="I83" i="14"/>
  <c r="I80" i="14"/>
  <c r="I76" i="14"/>
  <c r="I73" i="14"/>
  <c r="I64" i="14"/>
  <c r="I59" i="14"/>
  <c r="I56" i="14"/>
  <c r="I53" i="14"/>
  <c r="I67" i="14" s="1"/>
  <c r="H10" i="12" s="1"/>
  <c r="I44" i="14"/>
  <c r="I41" i="14"/>
  <c r="I38" i="14"/>
  <c r="I35" i="14"/>
  <c r="I32" i="14"/>
  <c r="I29" i="14"/>
  <c r="I26" i="14"/>
  <c r="I23" i="14"/>
  <c r="I20" i="14"/>
  <c r="I17" i="14"/>
  <c r="I146" i="14" l="1"/>
  <c r="H14" i="12" s="1"/>
  <c r="I278" i="14"/>
  <c r="I397" i="14"/>
  <c r="I549" i="14"/>
  <c r="I696" i="14"/>
  <c r="H25" i="12" s="1"/>
  <c r="I750" i="14"/>
  <c r="H27" i="12" s="1"/>
  <c r="I780" i="14"/>
  <c r="H29" i="12" s="1"/>
  <c r="I825" i="14"/>
  <c r="I836" i="14"/>
  <c r="I847" i="14"/>
  <c r="I907" i="14"/>
  <c r="I939" i="14"/>
  <c r="I1128" i="14"/>
  <c r="I1061" i="14"/>
  <c r="H39" i="12" s="1"/>
  <c r="I1005" i="14"/>
  <c r="H38" i="12" s="1"/>
  <c r="I983" i="14"/>
  <c r="I962" i="14"/>
  <c r="I929" i="14"/>
  <c r="H37" i="12" s="1"/>
  <c r="I879" i="14"/>
  <c r="H34" i="12" s="1"/>
  <c r="H33" i="12"/>
  <c r="I865" i="14"/>
  <c r="I810" i="14"/>
  <c r="H32" i="12" s="1"/>
  <c r="I734" i="14"/>
  <c r="H26" i="12" s="1"/>
  <c r="I640" i="14"/>
  <c r="H23" i="12" s="1"/>
  <c r="I562" i="14"/>
  <c r="H22" i="12"/>
  <c r="I455" i="14"/>
  <c r="I421" i="14"/>
  <c r="H21" i="12" s="1"/>
  <c r="I349" i="14"/>
  <c r="H20" i="12" s="1"/>
  <c r="I307" i="14"/>
  <c r="I193" i="14"/>
  <c r="H15" i="12" s="1"/>
  <c r="I137" i="14"/>
  <c r="H13" i="12" s="1"/>
  <c r="I110" i="14"/>
  <c r="H11" i="12" s="1"/>
  <c r="I47" i="14"/>
  <c r="H19" i="12" l="1"/>
  <c r="I1171" i="14"/>
  <c r="H9" i="12"/>
  <c r="I46" i="12" l="1"/>
  <c r="I43" i="12"/>
  <c r="I8" i="12" l="1"/>
  <c r="I31" i="12" l="1"/>
  <c r="I17" i="12"/>
  <c r="I52" i="12" s="1"/>
</calcChain>
</file>

<file path=xl/sharedStrings.xml><?xml version="1.0" encoding="utf-8"?>
<sst xmlns="http://schemas.openxmlformats.org/spreadsheetml/2006/main" count="2353" uniqueCount="953">
  <si>
    <t>21 HABITATGES DE LLOGUER</t>
  </si>
  <si>
    <t>C/ Zurbano 102-08, Crta Barcelona 173-179, Sabadell</t>
  </si>
  <si>
    <t>VIMUSA. Habitatges Municipals de Sabadell S.A.</t>
  </si>
  <si>
    <t>ARQUITECTES: RICARD PERICH, EDUARD FREIXAS</t>
  </si>
  <si>
    <t>PRESSUPOST</t>
  </si>
  <si>
    <t>Import</t>
  </si>
  <si>
    <t>Obra</t>
  </si>
  <si>
    <t>01</t>
  </si>
  <si>
    <t>Sub Obra</t>
  </si>
  <si>
    <t>EDIFICACIÓ</t>
  </si>
  <si>
    <t>Capítol</t>
  </si>
  <si>
    <t>SANEJAMENT</t>
  </si>
  <si>
    <t>Subcapítol</t>
  </si>
  <si>
    <t>00</t>
  </si>
  <si>
    <t>NOTES</t>
  </si>
  <si>
    <t>ZNOTA01</t>
  </si>
  <si>
    <t>.</t>
  </si>
  <si>
    <t>XARXA VERTICAL</t>
  </si>
  <si>
    <t>'01.01.01.01</t>
  </si>
  <si>
    <t>ED15B571</t>
  </si>
  <si>
    <t>m</t>
  </si>
  <si>
    <t>Baixant de tub de PVC-U de paret massissa, àrea d'aplicació B segons norma UNE-EN 1329-1, de DN 75 mm, incloses les peces especials i fixat mecànicament amb brides.
Criteri d'amidament: m de llargària instal·lada, amidada segons les especificacions de la DT, entre els eixos dels elements o dels punts per connectar.Aquest criteri inclou les pèrdues de material corresponents a retalls i la repercussió de les peces especials a col·locar.</t>
  </si>
  <si>
    <t>ED15B671</t>
  </si>
  <si>
    <t>Baixant de tub de PVC-U de paret massissa, àrea d'aplicació B segons norma UNE-EN 1329-1, de DN 90 mm, incloses les peces especials i fixat mecànicament amb brides.
Criteri d'amidament: m de llargària instal·lada, amidada segons les especificacions de la DT, entre els eixos dels elements o dels punts per connectar.Aquest criteri inclou les pèrdues de material corresponents a retalls i la repercussió de les peces especials a col·locar.</t>
  </si>
  <si>
    <t>ED15B771</t>
  </si>
  <si>
    <t>Baixant de tub de PVC-U de paret massissa, àrea d'aplicació B segons norma UNE-EN 1329-1, de DN 110 mm, incloses les peces especials i fixat mecànicament amb brides.
Criteri d'amidament: m de llargària instal·lada, amidada segons les especificacions de la DT, entre els eixos dels elements o dels punts per connectar.Aquest criteri inclou les pèrdues de material corresponents a retalls i la repercussió de les peces especials a col·locar.</t>
  </si>
  <si>
    <t>ED15B871</t>
  </si>
  <si>
    <t>Baixant de tub de PVC-U de paret massissa, àrea d'aplicació B segons norma UNE-EN 1329-1, de DN 125 mm, incloses les peces especials i fixat mecànicament amb brides.
Criteri d'amidament: m de llargària instal·lada, amidada segons les especificacions de la DT, entre els eixos dels elements o dels punts per connectar.Aquest criteri inclou les pèrdues de material corresponents a retalls i la repercussió de les peces especials a col·locar.</t>
  </si>
  <si>
    <t>ED15B971</t>
  </si>
  <si>
    <t>Baixant de tub de PVC-U de paret massissa, àrea d'aplicació B segons norma UNE-EN 1329-1, de DN 160 mm, incloses les peces especials i fixat mecànicament amb brides.
Criteri d'amidament: m de llargària instal·lada, amidada segons les especificacions de la DT, entre els eixos dels elements o dels punts per connectar.Aquest criteri inclou les pèrdues de material corresponents a retalls i la repercussió de les peces especials a col·locar.</t>
  </si>
  <si>
    <t>ED15B977</t>
  </si>
  <si>
    <t>Baixant de tub de PVC-U de paret massissa, àrea d'aplicació B segons norma UNE-EN 1329-1, de DN 200 mm, incloses les peces especials i fixat mecànicament amb brides.
Criteri d'amidament: m de llargària instal·lada, amidada segons les especificacions de la DT, entre els eixos dels elements o dels punts per connectar.Aquest criteri inclou les pèrdues de material corresponents a retalls i la repercussió de les peces especials a col·locar.</t>
  </si>
  <si>
    <t>02</t>
  </si>
  <si>
    <t>XARXA HORITZONTAL</t>
  </si>
  <si>
    <t>'01.01.01.02</t>
  </si>
  <si>
    <t>ED7FBB7P</t>
  </si>
  <si>
    <t>Clavegueró amb tub de PVC-U de paret massissa, àrea aplicació B segons norma UNE-EN 1329-1, de DN 110 mm, penjat al sostre.
Criteri d'amidament: m de llargària instal·lada, amidada segons les especificacions de la DT, entre els eixos dels elements o dels punts per connectar.Aquest criteri inclou les pèrdues de material corresponents a retalls i la repercussió de les peces especials a col·locar.</t>
  </si>
  <si>
    <t>ED7FBB8P</t>
  </si>
  <si>
    <t>Clavegueró amb tub de PVC-U de paret massissa, àrea aplicació B segons norma UNE-EN 1329-1, de DN 125 mm, penjat al sostre.
Criteri d'amidament: m de llargària instal·lada, amidada segons les especificacions de la DT, entre els eixos dels elements o dels punts per connectar.Aquest criteri inclou les pèrdues de material corresponents a retalls i la repercussió de les peces especials a col·locar.</t>
  </si>
  <si>
    <t>ED7FBB9P</t>
  </si>
  <si>
    <t>Clavegueró amb tub de PVC-U de paret massissa, àrea aplicació B segons norma UNE-EN 1329-1, de DN 160 mm, penjat al sostre.
Criteri d'amidament: m de llargària instal·lada, amidada segons les especificacions de la DT, entre els eixos dels elements o dels punts per connectar.Aquest criteri inclou les pèrdues de material corresponents a retalls i la repercussió de les peces especials a col·locar.</t>
  </si>
  <si>
    <t>ED7FBBAP</t>
  </si>
  <si>
    <t>Clavegueró amb tub de PVC-U de paret massissa, àrea aplicació B segons norma UNE-EN 1329-1, de DN 200 mm, penjat al sostre.
Criteri d'amidament: m de llargària instal·lada, amidada segons les especificacions de la DT, entre els eixos dels elements o dels punts per connectar.Aquest criteri inclou les pèrdues de material corresponents a retalls i la repercussió de les peces especials a col·locar.</t>
  </si>
  <si>
    <t>ED7FBBBP</t>
  </si>
  <si>
    <t>Clavegueró amb tub de PVC-U de paret massissa, àrea aplicació B segons norma UNE-EN 1329-1, de DN 250 mm, penjat al sostre.
Criteri d'amidament: m de llargària instal·lada, amidada segons les especificacions de la DT, entre els eixos dels elements o dels punts per connectar.Aquest criteri inclou les pèrdues de material corresponents a retalls i la repercussió de les peces especials a col·locar.</t>
  </si>
  <si>
    <t>ED7FSIFO</t>
  </si>
  <si>
    <t>u</t>
  </si>
  <si>
    <t xml:space="preserve">Sifó penjat del sostre o mur amb tub de PVC-U de paret massissa, àrea aplicació B segons norma UNE-EN 1329-1, de DN 250 mm, amb taps registrables. </t>
  </si>
  <si>
    <t>ED7ZI021</t>
  </si>
  <si>
    <t>Treballs d'obra civil de connexió a la xarxa publica d'evacuació des de façana de l'edifici fins a la claveguera. Incloent taxes del Servei Municipal de Clavegueram</t>
  </si>
  <si>
    <t>ED7FVENT</t>
  </si>
  <si>
    <t xml:space="preserve">Ventilació de la xarxa de sanejament pública des de deprés de la connexió del sifó general de l'edifici fins a la coberta, segons normativa municipal,  amb tub de PVC-U de paret massissa , àrea aplicació B segons norma UNE-EN 1329-1, de DN 75 mm. fixat mecàmicament al sostre o pareaments verticals, </t>
  </si>
  <si>
    <t>03</t>
  </si>
  <si>
    <t>PETITA RECOLLIDA</t>
  </si>
  <si>
    <t>'01.01.01.03</t>
  </si>
  <si>
    <t>ED7FXA01</t>
  </si>
  <si>
    <t xml:space="preserve">Xarxa de recollida de petita evacuació d'un habitatge de 1 o 2 dormitoris amb tub de PVC-U de paret massissa, àrea aplicació B segons norma UNE-EN 1329-1, des dels aparells sanitaris fins a connexió als baixants, amb tubs de diàmetre addient, segons plànols, penjats del sostre.  Inclou: aigüera, rentaplats, rentadora, secadora, vater, lavabo,  banyera o dutxa, i condensats equips aerotèrmia. Totalment acabada. </t>
  </si>
  <si>
    <t>ED7FXA02</t>
  </si>
  <si>
    <t xml:space="preserve">Xarxa de recollida de petita evacuació d'un habitatge de 3 dormitoris amb tub de PVC-U de paret massissa, àrea aplicació B segons norma UNE-EN 1329-1, des dels aparells sanitaris fins a connexió als baixants, amb tubs de diàmetre addient, segons plànols, penjats del sostre.  Inclou: aigüera, rentaplats, rentadora, secadora, 2 vaters, 2 lavabos,  banyera i dutxa, i condensats equips aerotèrmia. Totalment acabada. </t>
  </si>
  <si>
    <t>ED7FXA03</t>
  </si>
  <si>
    <t xml:space="preserve">Xarxa de recollida de petita evacuació d'un local comercial amb tub de PVC-U de paret massissa, àrea aplicació B segons norma UNE-EN 1329-1, des dels aparells sanitaris fins a connexió als baixants, amb tubs de diàmetre addient, segons plànols, penjats del sostre.  Inclou: 1 vaters, 1 lavabos. Totalment acabada. </t>
  </si>
  <si>
    <t>ED7FXA05</t>
  </si>
  <si>
    <t xml:space="preserve">Xarxa de recollida de petita evacuació de la cambra de neteja amb tub de PVC-U de paret massissa, àrea aplicació B segons norma UNE-EN 1329-1, des dels aparells sanitaris fins a connexió als baixants, amb tubs de diàmetre addient, segons plànols, penjats del sostre.  Inclou: 1 abocador. Totalment acabada. </t>
  </si>
  <si>
    <t>E5ZHADMX</t>
  </si>
  <si>
    <t>Bonera de PVC rígid de diàmetre 200 mm amb tapa plana, col·locada amb fixacions mecàniques, inclou connexió fins al baixant amb tub de PVC-U de paret massissa, àrea aplicació B segons norma UNE-EN 1329-1</t>
  </si>
  <si>
    <t>ED5GI01X</t>
  </si>
  <si>
    <t>Canal de formigó polimèric de 10 cm d'amplària, Ample exterior 130mm, ample interior 100mm i alçada exterior 80mm, sistema de fixació amb 2 visos/m , inclòs reixa ranurada de 15mm d'obertura, ref.  GR100UOC, d'acer galvanitzat C250, Model DOMO d'Ulma o similar equivalent. Totalment instal.lat i connectat a la xarxa d'evacució.</t>
  </si>
  <si>
    <t>FD5H111A</t>
  </si>
  <si>
    <t>Canal de formigó polímer sense pendent, sense reixa, amb ranura superior, diàmetre interior 100 mm i alçària exterior de 135 a 150 mm, classe A15 segons norma UNE-EN 1433, col·locada sobre formigó amb solera de 100 mm de gruix i parets de 100 mm de gruix.
Criteri d'amidament: m de llargària amidada segons les especificacions de la DT.</t>
  </si>
  <si>
    <t>E5ZHADSB</t>
  </si>
  <si>
    <t xml:space="preserve">Sobreixidor amb tub d'acer inoxidable d. 54mm amb peça plana a l'interior en entregar la làmina impermeable, col.lcat i segellat. </t>
  </si>
  <si>
    <t>ED515K4M</t>
  </si>
  <si>
    <t>Bonera sifònica d'acer inoxidable AISI 304 de 100x100 mm de costat amb sortida vertical de 40 mm de diàmetre, amb tapa plana acer inoxidable, col·locada amb morter per a ram de paleta classe M 5 ( 5 N/mm2 ).
Criteri d'amidament: Unitat de quantitat realment col·locada a l'obra d'acord amb les especificacions de la DT.</t>
  </si>
  <si>
    <t>RAM DE PALETA</t>
  </si>
  <si>
    <t>ZNOTA02</t>
  </si>
  <si>
    <t xml:space="preserve">S'hauran de complir amb tots els requisits que inclou el c.t.e., respecte a la documentació, identificació i idoneïtat dels materials, el procés d'execució, i les comprovacions finals i les toleràncies admissibles, específiques d'aquest capítol. 
Queden incloses al cost del capítol, si no s'esmenta el contrari en partides específiques, els següents conceptes amb caràcter enunciatiu i no limitatiu:
-La col·locació de bastiments i bastiments de base
-En els envans i trasdossats de cartró-guix s'inclouen els reforços necessaris de l'estructura de perfils d'acer galvanitzat per a penjar acessoris de bany, mobles de cuina, equips de clima, etc...
-Per a la fixació de sanitaris, aixetes, claus de tall s'utilitzaran les platines regulables dissenyades a tal efecte pel sistema de divisories de cartró-guix
- S'inclou en les parets en sec que siguin per tancament de conductes la perfileria galvanitzada tipus CH en la paret interior per poder fer el correcte muntatge de les plaques de guix laminat.  
-Les ajudes de paleta pels diferents industrials i neteja de l'obra en tot moment
-El sobrecost d'utilització de plaques hidròfugues de cartró guix en els nuclis humits com banys, cuines, aseos, cambres d'aigua, parament mobles de cuina, etc.  Tant en tancaments verticals com en cels rasos. 
-En els tancaments de gero s'inclou la col·locació de connectors d'acer galvanitzat per connectar amb estructura i reforç tipus murfor cada 3 filades.
-En els tancaments de ceràmica s'inclou la realització de junt de guix per la trobada amb els sostres. </t>
  </si>
  <si>
    <t>TANCAMENTS CERÀMICS</t>
  </si>
  <si>
    <t>'01.01.02.01</t>
  </si>
  <si>
    <t>E612BR1W</t>
  </si>
  <si>
    <t>m2</t>
  </si>
  <si>
    <t xml:space="preserve">Paret divisòria recolzada de gruix 14 cm, de maó calat, HD, de 290x140x100 mm , per a revestir, categoria I, segons la norma UNE-EN 771-1, col·locat amb morter per a ram de paleta industrialitzat M 7.5 (7.5 N/mm2 ) de designació (G) segons norma UNE-EN 998-2, inclosa la colocació de bastiments, i segellat superior amb sostres amb escuma de poliuretà. </t>
  </si>
  <si>
    <t>E614H11P</t>
  </si>
  <si>
    <t>Envà recolzat de tancament de 4 cm de gruix, de supermaó de 500x200x40 mm, LD, categoria I, segons la norma UNE-EN 771-1, per a revestir, col·locat amb morter per a ram de paleta industrialitzat M 2,5 (2,5 N/mm2) de designació (G) segons la norma UNE-EN 998-2.
Criteri d'amidament: m2 de superfície amidada segons les especificacions de la DT.Amb deducció del volum corresponent a obertures, d'acord amb els criteris següents:- Obertures &lt;= 2 m2: No es dedueixen
- Obertures &gt; 2 m2 i &lt;= 4 m2: Es dedueixen el 50%
- Obertures &gt; 4 m2: Es dedueixen el 100%Als forats que no es dedueixin, o que es dedueixin parcialment, l'amidament inclou la feina de fer els retorns, com brancals. En cas de deduir-se el 100% del forat cal amidar també aquests paraments.Aquests criteris inclouen la col·locació dels elements que configuren l'obertura, com és ara bastiments, excepte en el cas de forats de més de 4,00 m2 en què aquesta col·locació es compta a part.Inclouen l'execució de tots els treballs necessaris per a resoldre l'obertura, pel què fa a brancals i ampit, i s'utilitzaran, si cal, materials diferents dels que normalment conformen la unitat.</t>
  </si>
  <si>
    <t>TANCAMENTS EN SEC</t>
  </si>
  <si>
    <t>'01.01.02.02</t>
  </si>
  <si>
    <t>E6526AE1</t>
  </si>
  <si>
    <t>Envà de plaques de guix laminat format per estructura senzilla normal amb perfileria de planxa d'acer galvanitzat, amb un gruix total de l'envà de 78 mm, muntants cada 400 mm de 48 mm d'amplària i canals de 48 mm d'amplària, 1 placa estàndard (A) de 15 mm a cada cara, fixades mecànicament i aïllament de plaques de llana mineral de 5 cm de gruix i conductivitat resistència tèrmica &gt;= 0.034W/(m.k), i densitat 70 kg/m3 inclosa part proporcional de banda acústica amb cinta auto adhesiva de polietilé reticulat fixada als perfils metal·lics en totes les trobades amb sostres i terres i tancaments verticals,  juntes estanques, massilla i cinta per a juntes, visos, tacs de fusta de reforç per a suport de mobiliaris i equipaments agafats amb guix amb aditius  i fixats mecànicament, suports de planxa galvanitzada per a claus de pas i aixetes homologats pel fabricant,  col·locació de bastiments, totalment acabat per rebre imprimació, pintura o decoració</t>
  </si>
  <si>
    <t>E65261E3</t>
  </si>
  <si>
    <t>Envà de plaques de guix laminat format per estructura senzilla amb perfileria de planxa d'acer galvanitzat, amb un gruix total de l'envà de 110 mm, muntants cada 400 mm de 70 mm d'amplària i canals de 70 mm d'amplària, 1 placa estàndard (A) de 15 mm a una cara i dues de 12,5mm a l'altre cara, fixada mecànicament i aïllament amb panell rígid ACUSTILAINE 70 de llana de roca ISOVER o similar equivalent, no hidròfil, sense revestiment, de gruix 100mm, S/ UNE-EN 13162 amb una conductivitat tèrmica de 0,034 W/(m·K) o similar equivalent, inclosa part proporcional de banda acústica amb cinta auto adhesiva de polietilé reticulat fixada als perfils metal·lics en totes les trobades amb sostres i terres i tancaments verticals, juntes estanques, massilla i cinta per a juntes, visos, tacs de fusta de reforç per a suport de mobiliaris i equipaments agafats amb guix amb aditius i fixats mecànicament, suports de planxa galvanitzada per a claus de pas i aixetes homologats pel fabricant,  col·locació de bastiments, totalment acabat per rebre imprimació, pintura o decoració</t>
  </si>
  <si>
    <t>E6526AE5</t>
  </si>
  <si>
    <t>Envà de plaques de guix laminat format per estructura senzilla normal amb perfileria de planxa d'acer galvanitzat, amb un gruix total de l'envà de 140 mm, muntants cada 400 mm de 48 mm d'amplària i canals de 48 mm d'amplària, dues plaques tipus foc de 12.5mm a cada cara, fixades mecànicament i aïllament de plaques de llana mineral de 5 cm de gruix i conductivitat resistència tèrmica &gt;= 0.034W/(m.k), i densitat 70 kg/m3 inclosa part proporcional de banda acústica amb cinta auto adhesiva de polietilé reticulat fixada als perfils metal·lics en totes les trobades amb sostres i terres i tancaments verticals,  juntes estanques, massilla i cinta per a juntes, visos, tacs de fusta de reforç per a suport de mobiliaris i equipaments agafats amb guix amb aditius  i fixats mecànicament, suports de planxa galvanitzada per a claus de pas i aixetes homologats pel fabricant,  col·locació de bastiments, totalment acabat per rebre imprimació, pintura o decoració</t>
  </si>
  <si>
    <t>E6526AT6</t>
  </si>
  <si>
    <t>Trasdossat de plaques de guix laminat format per estructura senzilla normal amb perfileria de planxa d'acer galvanitzat, amb un gruix total de l'envà de 100 mm, muntants cada 400 mm de 70 mm d'amplària i canals de 70 mm d'amplària, 2 plaques foc de 15 mm, fixades mecànicament i aïllament de plaques de llana mineral de 7 cm de gruix i conductivitat resistència tèrmica &gt;= 0.034W/(m.k), i densitat 70 kg/m3 inclosa part proporcional de banda acústica amb cinta auto adhesiva de polietilé reticulat fixada als perfils metal·lics en totes les trobades amb sostres i terres i tancaments verticals,  juntes estanques, massilla i cinta per a juntes, visos, tacs de fusta de reforç per a suport de mobiliaris i equipaments agafats amb guix amb aditius  i fixats mecànicament, suports de planxa galvanitzada per a claus de pas i aixetes homologats pel fabricant,  col·locació de bastiments, totalment acabat per rebre imprimació, pintura o decoració</t>
  </si>
  <si>
    <t>E6526AT2</t>
  </si>
  <si>
    <t>Trasdossat de plaques de guix laminat format per estructura senzilla normal amb perfileria de planxa d'acer galvanitzat, amb un gruix total de l'envà de 78 mm, muntants cada 400 mm de 48 mm d'amplària i canals de 48 mm d'amplària, 2 plaques foc de 15 mm, fixades mecànicament i aïllament de plaques de llana mineral de 5 cm de gruix i conductivitat resistència tèrmica &gt;= 0.034W/(m.k), i densitat 70 kg/m3 inclosa part proporcional de banda acústica amb cinta auto adhesiva de polietilé reticulat fixada als perfils metal·lics en totes les trobades amb sostres i terres i tancaments verticals,  juntes estanques, massilla i cinta per a juntes, visos, tacs de fusta de reforç per a suport de mobiliaris i equipaments agafats amb guix amb aditius  i fixats mecànicament, suports de planxa galvanitzada per a claus de pas i aixetes homologats pel fabricant,  col·locació de bastiments, totalment acabat per rebre imprimació, pintura o decoració</t>
  </si>
  <si>
    <t>E6526AEM</t>
  </si>
  <si>
    <t xml:space="preserve">Protecció d'estructura d'acer laminat amb  plaques de guix laminat formada per estructura  amb perfileria de planxa d'acer galvanitzat clipada als perfils d'acer,  dues plaques tipus foc de 15mm  fixades mecànicament , inlcòs  juntes estanques, massilla i cinta per a juntes, visos,  totalment acabat per rebre imprimació, pintura o decoració, sistema homologat i certificat per empresa instaladora. </t>
  </si>
  <si>
    <t>E6528ATD</t>
  </si>
  <si>
    <t>Trasdossat de plaques de guix laminat format per estructura senzilla normal amb perfileria de planxa d'acer galvanitzat, amb un gruix total de l'envà de 98 mm, muntants cada 400 mm de 48 mm d'amplària i canals de 48 mm d'amplària, 2 plaques estàndard (A) de 15 mm, fixada mecànicament i aïllament de plaques de llana mineral de 5 cm de gruix i conductivitat resistència tèrmica &gt;= 0.034W/(m.k), i densitat 70 kg/m3 inclosa part proporcional de banda acústica amb cinta auto adhesiva de polietilé reticulat fixada als perfils metal·lics en totes les trobades amb sostres i terres i tancaments verticals,  juntes estanques, massilla i cinta per a juntes, visos, tacs de fusta de reforç per a suport de mobiliaris i equipaments agafats amb guix amb aditius  i fixats mecànicament, suports de planxa galvanitzada per a claus de pas i aixetes homologats pel fabricant,  col·locació de bastiments, totalment acabat per rebre imprimació, pintura o decoració</t>
  </si>
  <si>
    <t>E6529ATD</t>
  </si>
  <si>
    <t>Trasdossat semi directe de plaques de guix laminat format per estructura senzilla normal amb perfileria tipus omega de planxa d'acer galvanitzat, amb un gruix total de l'envà de 45 mm, muntants cada 400 mm de 30 mm d'amplària  1 placa estàndard (A) de 15 mm, fixada mecànicament i aïllament de plaques de llana mineral de 3 cm de gruix i conductivitat resistència tèrmica &gt;= 0.034W/(m.k), i densitat 70 kg/m3 inclosa part proporcional de banda acústica amb cinta auto adhesiva de polietilé reticulat fixada als perfils metal·lics en totes les trobades amb sostres i terres i tancaments verticals,  juntes estanques, massilla i cinta per a juntes, visos, tacs de fusta de reforç per a suport de mobiliaris i equipaments agafats amb guix amb aditius  i fixats mecànicament, suports de planxa galvanitzada per a claus de pas i aixetes homologats pel fabricant,  col·locació de bastiments, totalment acabat per rebre imprimació, pintura o decoració</t>
  </si>
  <si>
    <t>E6526AT3</t>
  </si>
  <si>
    <t>E6526AE4</t>
  </si>
  <si>
    <t>Envà de plaques de guix laminat format per estructura senzilla normal amb perfileria de planxa d'acer galvanitzat, amb un gruix total de l'envà de 140 mm, muntants cada 400 mm de 90 mm d'amplària i canals de 90 mm d'amplària, dues plaques tipus foc de 15mm a cada cara, fixades mecànicament i aïllament de plaques de llana mineral de 9 cm de gruix i conductivitat resistència tèrmica &gt;= 0.034W/(m.k), i densitat 70 kg/m3 inclosa part proporcional de banda acústica amb cinta auto adhesiva de polietilé reticulat fixada als perfils metal·lics en totes les trobades amb sostres i terres i tancaments verticals,  juntes estanques, massilla i cinta per a juntes, visos, tacs de fusta de reforç per a suport de mobiliaris i equipaments agafats amb guix amb aditius  i fixats mecànicament, suports de planxa galvanitzada per a claus de pas i aixetes homologats pel fabricant,  col·locació de bastiments, totalment acabat per rebre imprimació, pintura o decoració</t>
  </si>
  <si>
    <t>E6526AT8</t>
  </si>
  <si>
    <t xml:space="preserve">Trasdossat directe de plaques de guix laminat  amb 1 plaques foc de 15 mm, fixades mecànicament i  juntes estanques, massilla i cinta per a juntes, visos. totalment acabat. </t>
  </si>
  <si>
    <t>E6526ATD</t>
  </si>
  <si>
    <t>Trasdossat de plaques de guix laminat format per estructura senzilla normal amb perfileria de planxa d'acer galvanitzat, amb un gruix total de l'envà de 63 mm, muntants cada 400 mm de 48 mm d'amplària i canals de 48 mm d'amplària, 1 placa estàndard (A) de 15 mm, fixada mecànicament i aïllament de plaques de llana mineral de 5 cm de gruix i conductivitat resistència tèrmica &gt;= 0.034W/(m.k), i densitat 70 kg/m3 inclosa part proporcional de banda acústica amb cinta auto adhesiva de polietilé reticulat fixada als perfils metal·lics en totes les trobades amb sostres i terres i tancaments verticals,  juntes estanques, massilla i cinta per a juntes, visos, tacs de fusta de reforç per a suport de mobiliaris i equipaments agafats amb guix amb aditius  i fixats mecànicament, suports de planxa galvanitzada per a claus de pas i aixetes homologats pel fabricant,  col·locació de bastiments, totalment acabat per rebre imprimació, pintura o decoració</t>
  </si>
  <si>
    <t>COBERTES-IMPERMEABILITZACIÓ</t>
  </si>
  <si>
    <t>ZNOTA03</t>
  </si>
  <si>
    <t>S'hauran de complir amb tots els requisits que inclou el c.t.e., respecte a la documentació, identificació i idoneïtat dels materials, el procés d'execució, i les comprovacions finals i les toleràncies admissibles, específiques d'aquest capítol. 
Queden incloses al cost del capítol, si no s'esmenta el contrari en partides específiques, els següents conceptes amb caràcter enunciatiu i no limitatiu:
-Les ajudes de paleta pels diferents industrials i neteja de l'obra en tot moment
-Connexió als baixants amb cassoleta, que es considera inclosa en l'amidament de la partida
-La trobada del formigó alleugerit per formació de pendents amb els paraments verticals amb porex de 2cm de gruix.
-Reforç de làmina de betum elastomèric tipus esterdan plus 40P Elastomer (LBM-40-FP-150R) per col·locació de boneres i morrions. 
-La part proporcional de formació de mimvells en les trobades amb els paraments verticals
-El reforç mitjançant doblat de la impermeabilització en els minvells, junts de dilatació i junts d'obra. 
-Les proves de control d'execució i de servei previstes en el CTE</t>
  </si>
  <si>
    <t>COBERTES PLANES</t>
  </si>
  <si>
    <t>'01.01.03.01</t>
  </si>
  <si>
    <t>15113N01</t>
  </si>
  <si>
    <t>Formació de coberta plana invertida ventilada transitable composta per: lamina de polietilè galga 600 de 150 gr/m2 i 0,15 mm de gruix recolzada sobre forjat de fusta i unions encintades, formació de pendents amb formigó cel·lular de 10 cm de gruix promig, (entregat contra paraments verticals amb placa de porex de 2 cm de gruix), capa de morter de regularització de 2 cm de gruix, doble làmina de betum elastomèrica una amb armadura de feltre de polièster reforçat i l'altre amb armadura de fibra de vidre, de 3 kg/m2 (lbm-30-fp+lbm-30-fv), feltre geotextil separador de polièster punxonat danofelt py de 200 gr/m2 o equivalent, aïllament amb plaques de polièster extruït encadellat de densitat 35 kg/m3 tipus danopren de 80 mm de gruix, paviment de lloses flotants de formigó 50x50x5,5 cm amb bisell perimetral, sobre suports regulables de pvc. S'inclou formació de mitges canyes i juntes de dilatació, tela doblada a les parets (minvells) amb reforç perimetral de 60 cm d'amplada assegurant un solapament horitzontal amb làmina auto protegida amb pissarra estardan plus 40/GP (lbm-40/G-FP 150R)  els caps de baixant de coberta incorporaran un  eixamplament del tub amb pvc per a la introducció d'una cassoleta per a desguàs, de cautxú epdm, amb reixeta no sifònica incorporada. Els desguassos de coberta quedaran senyalitzats a les lloses del paviment amb un cargol passant. Segons plànols de detall</t>
  </si>
  <si>
    <t>15113N02</t>
  </si>
  <si>
    <t>Impermeabilització i pavimentació de terrasses i balcons consistent en: subministrament i col·locació recolzat sobre el forjat de fusta d'uns panells acústics rígids d'alta densitat de llana de roca no hidròfils de 30 mm de gruix tipus ´´panel solado de isover´´o equivalent.  Lamina de polietilè galga 600 de 150 gr/m2 i 0,15 mm de gruix amb unions encintades. Formació de pendents amb morter de ciment pòrtland anivellat, acabat anivellat de 2 a 6 cm de gruix. Impermeabilització amb membrana de base cementosa ardex 8+9 armada amb malla de fibra de vidre i especificacions tècniques del sistema incloent p.p. de minvells. Paviment  per a exteriors de gres porcellànic antilliscant per a exteriors, amb format a escollir de 4 a 25 peces el m2. Agafat amb ciment cola flexible a doble encolada i part proporcional de beurades de color, juntes de treball i sòcol en paraments verticals</t>
  </si>
  <si>
    <t>15113N03</t>
  </si>
  <si>
    <t>Impermeabilització i pavimentació dels accessos de planta baixa consistent en: formació de pendents amb formigó cel·lular de 10 cm de gruix promig, (entregat contra paraments verticals amb placa de porex de 2 cm de gruix), capa de morter de regularització de 2 cm de gruix, doble làmina de betum elastomèrica una amb armadura de feltre de polièster reforçat i l'altre amb armadura de fibra de vidre, de 3 kg/m2 (lbm-30-fp+lbm-30-fv), feltre geotextil separador de polièster punxonat danofelt py de 200 gr/m2 o equivalent, panells acústics rígids d'alta densitat de llana de roca no hidròfils de 30 mm de gruix tipus ´´panel solado de isover´´ o equivalent.  Lamina de polietilè galga 600 de 150 gr/m2 i 0,15 mm de gruix amb unions encintades. Capa de morter de protecció de 5cm de gruix i fibres de vidre aditivades, paviment de llamborda de formigó 20x10x6 cm, agafat amb morter m-15  de dosificació 1:3, model tegula six de breinco smart. Col·locat s7 criteri de la d.f. part proporcional de reblert de juntes de paviment amb sorra de silice de 2 mm de ø màxim. Porex d'entrega amb paraments verticals i p.p. d'encintat perimetral en formació de rigola..</t>
  </si>
  <si>
    <t>15113N04</t>
  </si>
  <si>
    <t>Impermeabilització i pavimentació dels accessos de planta baixa consistent en: formació de pendents amb formigó cel·lular de 10 cm de gruix promig, (entregat contra paraments verticals amb placa de porex de 2 cm de gruix), capa de morter de regularització de 2 cm de gruix, doble làmina de betum elastomèrica una amb armadura de feltre de polièster reforçat i l'altre amb armadura de fibra de vidre, de 3 kg/m2 (lbm-30-fp+lbm-30-fv), feltre geotextil separador de polièster punxonat danofelt py de 200 gr/m2 o equivalent, panells acústics rígids d'alta densitat de llana de roca no hidròfils de 30 mm de gruix tipus ´´panel solado de isover´´ o equivalent.  Lamina de polietilè galga 600 de 150 gr/m2 i 0,15 mm de gruix amb unions encintades. Capa de morter de protecció de 5cm de gruix i fibres de vidre aditivades, Paviment de pedra caliça sant Vicenç acabat flamejat, de 2 cm de gruix agafat amb morter de ciment cola elàstica amb doble encolada, col·locat a truc de maceta. Inclosa la beurada. Porex d'entrega amb paraments verticals</t>
  </si>
  <si>
    <t>15113N05</t>
  </si>
  <si>
    <t>Impermeabilització i pavimentació de sostre rampa a pb, consistent en:  impermeabilitcació amb membrana de base cementosa ardex 8+9 o equivalent armada amb malla de fibra de vidre i especificacions tècniques del sistema. Paviment antilliscant per a exteriors sasteak model li-150 de 150x13x3,5 col·locat adherit amb doble encolada amb ciment cola flexible ccpot-25  i part proporcional de juntes de treball, sòcol en paraments verticals o perfils laterals de confinament.</t>
  </si>
  <si>
    <t>15113N06</t>
  </si>
  <si>
    <t xml:space="preserve">Impermeabilització i pavimentació dels accessos de planta baixa consistent en: formació de pendents amb formigó cel·lular de 10 cm de gruix promig, (entregat contra paraments verticals amb placa de porex de 2 cm de gruix), capa de morter de regularització de 2 cm de gruix, doble làmina de betum elastomèrica una amb armadura de feltre de polièster reforçat i l'altre amb armadura de fibra de vidre, de 3 kg/m2 (lbm-30-fp+lbm-30-fv), feltre geotextil separador de polièster punxonat danofelt py de 200 gr/m2 o equivalent, panells acústics rígids d'alta densitat de llana de roca no hidròfils de 30 mm de gruix tipus ´´panel solado de isover´´ o equivalent.  Lamina de polietilè galga 600 de 150 gr/m2 i 0,15 mm de gruix amb unions encintades. Capa de morter de protecció de 5cm de gruix i fibres de vidre aditivades, Paviment de panot de vorera gris de 20x20x3cm, classe 1ª, preu mitjà,  agafat amb morter de ciment cola elàstica amb doble encolada, col·locat a truc de maceta. Inclosa la beurada. Porex d'entrega amb paraments verticals. Inclou encintat amb el límit del solar amb peça especial de paviment segons detall plànols. </t>
  </si>
  <si>
    <t>E7J512RP</t>
  </si>
  <si>
    <t>Segellat perimetral de trobada de la rampa de formigó de sortida de vehicles de l'aparcament, de planta soterrani -1 a planta baixa amb els paraments i tancaments verticals, amb massilla de poliuretà monocomponent, aplicada amb pistola manual, prèvia imprimació específica.</t>
  </si>
  <si>
    <t>15113N07</t>
  </si>
  <si>
    <t xml:space="preserve">Impermeabilització amb membrana de base cimentosa Ardex 8+9 o equivalent armada amb malla de fibra de vidre i especificacions tècniques del sistema. Incloent la formació de pendents amb morter de ciment, formació de mitges canyes i p.p. d'impermeabilització de minvells . Totalment acabada. </t>
  </si>
  <si>
    <t>E5411C26</t>
  </si>
  <si>
    <t>Coberta de planxa de zinc natural d'1,6 mm de gruix, rastrellat de fusta de pi de secció variable per a la formació de pendents. Taulell de contraxapat de 20 mm de gruix. Film separador. Coberta de xapa de zinc de 0,7 mm de gruix fixada a taulell amb potes de fixació fixes i correderes de xapa inoxidable de 0,4 mm (vmz) ancorades amb bisos al taulell cada 33 cm.</t>
  </si>
  <si>
    <t>E56ALL01</t>
  </si>
  <si>
    <t xml:space="preserve">Lluernari amb estructura de perfils d'alumini lacat, amb perfils T,L i rectangulars, de 105 mm d'alçada, amb peces de reforç a les unions, tapes del perfils d'alumini, i junts d'estanqueitat inferiors i superiors de l'envidrament i Vidre laminar de seguretat , de 5+5 mm de gruix, amb 2 butiral translúcid, classe 1 (B) 1 segons UNE-EN 12600, col·locat amb perfils conformats de neoprè sobre alumini o PVC.. Totalment acabada, inclos perfils i elements de suport. </t>
  </si>
  <si>
    <t>E5ZDW26X</t>
  </si>
  <si>
    <t>Minvell de planxa d'acer plegada amb acabat galvanitzat, de 2  mm de gruix, 30 cm de desenvolupament, com a màxim, amb 3 plecs, col·locat amb fixacions mecàniques, amb perfils conformats d' estanquitat i volanderes de neopré, i segellat</t>
  </si>
  <si>
    <t>E5ZDW26Y</t>
  </si>
  <si>
    <t>Minvell de planxa d'acer plegada amb acabat galvanitzat, de 2  mm de gruix, 30+30+30.2 cm de desenvolupament, com a màxim, tipus Z, segons detall de projecte, per inici de sistema SATE i confinament minvell de la impermeabilització de coberta., col·locat amb fixacions mecàniques, amb perfils conformats d' estanquitat i volanderes de neopré, i segellat</t>
  </si>
  <si>
    <t>EE4Z5NM2</t>
  </si>
  <si>
    <t xml:space="preserve">Barret de xemeneia amb lamel·les i antirregolfant de planxa d'alumini lacat, de secció rectangular o quadrada, de 80 cm. d'alçada,  incloent p.p. de coberta de planxa  d'alumini lacat per al calaix de la xememeneia, col·locat amb fixacions mecàniques sobre calaix d'obra, tipus ventum o similar equivalent, color a escollir per la D.O.
Criteri d'amidament: Perímetre de la xemeneia a cobrir. </t>
  </si>
  <si>
    <t>E713EX78</t>
  </si>
  <si>
    <t>Membrana per a impermeabilització de cobertes PN-7 segons la norma UNE 104402 de dues làmines, de densitat superficial 5,6 kg/m2 formada per làmina de betum modificat LBM (APP)-30-FV, amb armadura de feltre de fibra de vidre de 60 g/m2 i làmina LBM (APP)-30-FP, amb armadura de feltre de poliester de 160 g/m2, adherides entre elles en calent i col·locades sobre capa separadora amb geotèxtil.
Criteri d'amidament: m2 de superfície amidada segons les especificacions de la DT.Amb deducció de la superfície corresponent a obertures, d'acord amb els criteris següents:- Obertures &lt;= 1 m2:  No es dedueixen
- Obertures &gt; 1 m2:  Es dedueix el 100%En aquest criteri de deducció de forats s'inclou l'acabament específic dels acords amb els paraments o elements verticals que conformen el forat, utilitzant, si cal, materials diferents d'aquells que normalment conformen la unitatAquest criteri inclou les pèrdues de material corresponents a retalls i cavalcaments.</t>
  </si>
  <si>
    <t>E43FPERG</t>
  </si>
  <si>
    <t>ut</t>
  </si>
  <si>
    <t xml:space="preserve">Pergola formada per Pilars i bigures de fusta laminada  GL24h tractada en autoclau per a ús CU 3.2, de secció constant, de 24x10 cm de secció, amb pilars de 2,7m d'alçada aproximada i bigues de 6,10m de longitud, amb un total de 5 portics.  Amb suports s/ detall de projecte amb acer galvanitzat en calent i fixats mecanicament a l'estructura, inclou malla superior d'acer inoxidable amb entramat 20x20cm. i barres de diàmetre 6mm. Totalment acabada i muntada en obra segons detall de projecte. </t>
  </si>
  <si>
    <t>04</t>
  </si>
  <si>
    <t>REVESTIMENTS I PAVIMENTS</t>
  </si>
  <si>
    <t>'01.01.04.00</t>
  </si>
  <si>
    <t>G309</t>
  </si>
  <si>
    <t>REVESTIMENT FAÇANES</t>
  </si>
  <si>
    <t>'01.01.04.01</t>
  </si>
  <si>
    <t>17CDFC01</t>
  </si>
  <si>
    <t xml:space="preserve">Sistema d'aïllament tèrmic per a l'exterior sate, weber.therm etics orgànic acabat webertene extraclean active fratasat (revestiment orgànic al silicat amb efecte fotocatalític) o equivalent. El sistema complert ha de disposar de DITE.  Format per:  panells aïllants de poliestirè expandit (eps) de 80 mm de gruix i conductivitat tèrmica de 0,037 w/mºc adherits als murs de fusta clt amb adhesiu específic i 8 fixacions mecàniques per panell. Morter adhesiu i de regularització weber.therm base, malla de reforç weber.therm malla 160, morter adhesiu i de regularització weber.therm base. Imprimació de regularització de fons weber cs plus i el revestiment orgànic al silicat amb efecte fotocatalític webertene extraclean active  en color a escollir per la df. Inclou la pp de tractament de brancals i i llindes d'obertures, perfils d'inici i final, etc. Les parts baixes accessibles peatonalment fins a 2 m d'alçària es reforçaran amb doble malla. Per l'aplicació del producte es tindrà en compte les especificacions sobre el sistema del fabricant. El criteri d'amidament adoptat és descomptar el 100% de la superfície dels forats superiors a 8 m2, descomptar el 50 % de la superfície dels forats entre 3 i 8 m2, i no descomptar res dels forats inferiors a 3 m2. L'aplicació es realitzarà per part d'empresa formada o homologada pel fabricant. </t>
  </si>
  <si>
    <t>163LFC02</t>
  </si>
  <si>
    <t>Formació de façana ventilada consistent en: sobre el tancament de clt existent, subministrament i instal·lació de rastrellat de fusta làrix amb tractament ignifugat de 60x50 mm, col·locat en tots els perímetres de forats i horitzontalment cada 60 cm. Aïllament tèrmic amb plaques semirígides de llana de roca de 1350x600x60 mm tipus alpharock-e 225 de rockwoold o acustilaine e d'isover o equivalent, col·locada amb un mínim de 5 fixacions mecàniques tipus paraigües per a cada placa, especial fixació a mur de fusta. Làmina impermeabilitzant transpirable de color negre tipus dupont tyvek housewrap per a façana ventilada fixada al rastrellat. Perfilería de suport i anivellació a base de rastrellat vertical, amb perfils d'alumini extrusionat tipus ´´z´´ de 30+60+30.5 mm o similar, collat amb cargols amb volanderes de goma estanques al rastrellat de fusta. Aplacat amb taulell fenòlic de resines termoendurides hpl de 8 mm de gruix fundermax o equivalent (max exterior qualitat f) amb fixació reblonada a la subestructura d'alumini, color a escollir per la df. Inclosa la pp de formació de brancals i llindes.  El criteri d'amidament adoptat és descomptar el 100% de la superfície dels forats superiors a 8 m2, descomptar el 50 % de la superfície dels forats entre 3 i 8 m2, i no descomptar res dels forats inferiors a 3 m2.</t>
  </si>
  <si>
    <t>163LFC03</t>
  </si>
  <si>
    <t>Formació de façana ventilada consistent en: sobre el tancament de clt existent, subministrament i instal·lació de rastrellat de fusta larix amb tractament ignifugat de 60x50 mm, col·locat en tots els perimetres de forats i verticalment cada 60 cm. Aïllament tèrmic amb plaques semirigides de llana de roca de 1350x600x60 mm tipus alpharock-e 225 de rockwoold o acustilaine e d'isover o equivalent, col·locada amb un mínim de 5 fixacions mecàniques tipus paraigües per a cada placa, especial fixació a mur de fusta. Làmina impermeabilitzant transpirable de color negre tipus dupont tyvek uv facade o equivalent per a façana ventilada de llistons de fusta fixada al rastrellat. Perfileria de suport i nivellació a base de rastrellat horitzontal de fusta  làrix amb tractament ignifugant acabat raspallat a 4 cares de 50x40 mm i forma amb pendent per les aigües i col·locats cada  80 cm  com a màxim, inclosa la col·locació de separadors de plaques de polietilè rìgid de 50x50x10 mm c/ 60 cm. Malla mosquitera negra amb polipropilé amb tractament uv per a l'exterior de 6x6 fils/cm2 i 80 gr/m2. Acabat amb perfils verticals de fusta làrix amb tractament ignifugant, collats a rastrells previa perforació de ø inferior al bis i amb pendent cap a l'exterior i amb bisos d'acer inoxidable de ø a definir per la df., acabat raspallat a 4 cares de 40x40 mm separats cada 40  mm com a màxim, s/ replanteig. Inclosa la pp de retorns, brancals i llindes.  El criteri d'amidament adoptat és descomptar el 100% de la superficie dels forats superiors a 8 m2, descomptar el 50 % de la superficie dels forats entre 3 i 8 m2, i no descomptar res dels forats inferiors a 3 m2.</t>
  </si>
  <si>
    <t>163LFC04</t>
  </si>
  <si>
    <t>Formació  de tanca perímetre balcons i terrasses a base de : Làmina impermeabilitzant transpirable de color negre tipus dupont tyvek uv facade fixada al clt de baranes i forjats. Estructura de suport amb perfil d'acer treballada a taller i galvanitzada en calent, perfilería de suport i anivellació a base de rastrellat horitzontal de fusta  làrix amb tractament ignifugant acabat raspallat a 4 cares de 50x40 mm i forma amb pendent per les aigües i col·locats cada  50 cm, inclosa la col·locació de separadors de plaques de polietilè rígid de 50x50x10 mm c/ 60 cm. Malla mosquitera negra amb polipropilè amb tractament uv per a l'exterior de 6x6 fils/cm2 i 80 gr/m2. Acabat amb perfils verticals de fusta làrix amb tractament ignifugant, collats a rastrells prèvia perforació de ø inferior al bis i amb pendent cap a l'exterior i amb bisos d'acer inoxidable de ø a definir per la df., acabat raspallat a 4 cares de 40x40 mm separats cada 40  mm com a màxim, s/ replanteig. Inclosa la pp de retorns, i segellat  de la  junta horitzontal de baranes de clt amb forjat, previ execució de rasa de 5x5 mm al llarg del forjat, amb massilla de poliuretà monocomponent aplicada amb pistola.  El criteri d'amidament adoptat és descomptar el 100% de la superfície dels forats superiors a 8 m2, descomptar el 50 % de la superfície dels forats entre 3 i 8 m2, i no descomptar res dels forats inferiors a 3 m2.</t>
  </si>
  <si>
    <t>163PFC05</t>
  </si>
  <si>
    <t xml:space="preserve">Revestiment de façana amb composite d'alumini format per aïllament exterior amb plaques rígides de llana de roca, de 30 mm de gruix, col·locat amb fixacions mecàniques, i d'aplacat amb  panell de composite d'alumini de 4 mm de gruix , color a escollir per la DF, sobre estructura de suport d'alumini i segellat amb masssilla de poliuretà monocomponent.  Criteri d'amidament superfície realment executada descomptant tots els forats. </t>
  </si>
  <si>
    <t>163LFC06</t>
  </si>
  <si>
    <t>Aplacat de façana amb perfilería de suport i anivellació a base de rastrellat vertical, amb perfils d'alumini extrusionat tipus ´´z´´ de 30+60+30.5 mm o similar, collat amb cargols amb volanderes de goma estanques al parament de fusta i aplacat amb taulell fenòlic de resines termoendurides hpl de 8 mm de gruix fundermax (max exterior qualitat f) amb fixació reblonada a la subestructura d'alumini, color a escollir per la df. Inclosa la pp de formació de brancals i llindes.  El criteri d'amidament adoptat és descomptar el 100% de la superfície dels forats superiors a 8 m2, descomptar el 50 % de la superfície dels forats entre 3 i 8 m2, i no descomptar res dels forats inferiors a 3 m2.</t>
  </si>
  <si>
    <t>163LFCBR</t>
  </si>
  <si>
    <t xml:space="preserve">Revestiment de brancal o llinda de façana  amb taulell fenòlic de resines termoendurides hpl de 8 mm de gruix fundermax (max exterior qualitat f) amb fixació cargolada al parament de fusta, color a escollir per la df. </t>
  </si>
  <si>
    <t>E5ZDW26Z</t>
  </si>
  <si>
    <t xml:space="preserve">Peça de remat de planxa d'acer plegada amb acabat galvanitzat, de 2  mm de gruix, de desenvolupament variable, amb 4 plecs, segons detall de projecte, per remats frontals forjat de balcons, col·locat amb fixacions mecàniques, amb perfils conformats d' estanquitat i volanderes de neopré, i segellat. </t>
  </si>
  <si>
    <t>E83QB005</t>
  </si>
  <si>
    <t>Revestiment vertical amb planxa d'acer galvanitzat de 6mm de gruix, tallada a mida i  lacada a taller,   fixada sobre subestructura de tub d'acer galvanitzat 40x40x3, muntada amb soldadura , col·locada amb fixacions mecàniques. Inclou peces de remat i segellat.  col·locat amb fixacions mecàniques</t>
  </si>
  <si>
    <t>CORONAMENTS I ESCOPIDORS</t>
  </si>
  <si>
    <t>'01.01.04.02</t>
  </si>
  <si>
    <t>E8JACO01</t>
  </si>
  <si>
    <t xml:space="preserve">Coronament de paret de planxa de composite d'alumini lacat de 4 mm de gruix, color a escollir per la DO,  de fins a  400 mm de desenvolupament, pendent cap a l'interior i de 5 plecs, col·locat amb adhesiu i fixacions mecàniques segons detalls de projecte i segellat amb massilla de poliuretà </t>
  </si>
  <si>
    <t>E8KACO01</t>
  </si>
  <si>
    <t>Coronament de finestres amb panell composite d'alumini de 4 mm de gruix i 40 cm de desenvolupament  lacat color ral s/ fusteries pvc i  a escollir per df, amb un plec a cada lateral de l'ampit i 3 plecs paral·lels a façana. Fixats a obra amb tirafons per les pestanyes laterals i amb adhesiu especific en la base.</t>
  </si>
  <si>
    <t>E8J9AP01</t>
  </si>
  <si>
    <t xml:space="preserve">Remat de planxa d'acer plegada d'acer galvanitzat de 2 mm de gruix, , de 40 cm de desenvolupament, com a màxim, amb 2 plecs, col·locat amb fixacions mecàniques i volanderes de poliuretpa, amb peça de solapament entre junts  segellat amb massilla de poliuretà. </t>
  </si>
  <si>
    <t>ENGUIXATS I ARREBOSSATS</t>
  </si>
  <si>
    <t>'01.01.04.03</t>
  </si>
  <si>
    <t>E81121BT</t>
  </si>
  <si>
    <t xml:space="preserve">Arrebossat a bona vista sobre parament interior, com a màxim, amb morter de ciment 1:4, remolinat. Inclou formació d'arestes, racons i reglada de sòcol. </t>
  </si>
  <si>
    <t>CELS RASOS</t>
  </si>
  <si>
    <t>'01.01.04.04</t>
  </si>
  <si>
    <t>E8445220</t>
  </si>
  <si>
    <t xml:space="preserve">Cel ras continu de plaques de guix laminat tipus estàndard (A), per a revestir, de 13 mm de gruix i vora afinada (BA), amb entramat estructura senzilla d'acer galvanitzat format per perfils col·locats cada 600 mm fixats al sostre mitjançant vareta de suspensió cada 1.2 m. Inclou replanteig previ, nivellació, talls, formació de tabiques i calaixos, forats per a elements d'instal·lacions, i plaques hidròfugues en zones humides com banys, cuines o sales d'instal.lacions, encintat i massillat de junts i polit. totalment acabat per rebre pintura o decoració. </t>
  </si>
  <si>
    <t>E84HHYD1</t>
  </si>
  <si>
    <t>Formació de cel ras continu format per doble estructura primària i secundaria al mateix nivell, de perfils T-60 en forma ´´C´´ de 60x27 mm, modulades a 400 mm entre eixos, formant retícula 40x40cm mitjançant connexió H/T-60, degudament suspesa del forjat amb Horquilles T-60 i barra roscada Ø 6 mm cada 60 cm, recolzada en perfils perimetrals L A-30-TC fixats mecànicament i placa Glasroc X de Placo, inclou: tractament de juntes amb cinta Hydropanel strip i pasta per a juntes RM Finisher, part proporcional de juntes estanques/acústiques, massilles de segellat elàstic, encontres amb fusteries i altres paraments, remats perimetrals, etc., costos indirectes i despeses auxiliars de ma d'obra, de mitjans auxiliars i d'elevació, així com tots els treballs, elements, materials, accessoris i mitjans necessaris per a una correcte execució i acabat Nivell 2 (Q2) d'alta qualitat, llis i de poc gruix, d'acord amb la documentació gràfica, escrita i indicacions de la direcció facultativa, partida d'obra totalment acabada. treballs realitzats per personal especialitzat seguint les normes i guia d'aplicació del fabricant
C.Amid.: m2 de cel ras realment executat descomptant tots els buits</t>
  </si>
  <si>
    <t>E84ZG1A6</t>
  </si>
  <si>
    <t>Registre per a cel ras de plaques de guix laminat format per portella de 60x60 cm2 amb marc d'alumini i fulla de placa guix laminat hidròfuga (H) amb un gruix total de 15 mm com a màxim, tanca de pressió i dispositiu de retenció, col·locat amb perfileria d'acer galvanitzat</t>
  </si>
  <si>
    <t>E845OSB</t>
  </si>
  <si>
    <t>Cel ras registrable de plaques de fibres de fusta OSB, acabat envernissat amb cantell rebaixat (E) segons UNE-EN 13964, de 600x600 mm i 12 mm de gruix i amb reacció al foc B-s2, d0, col·locat amb estructura oculta d'acer galvanitzat formada per perfils principals en forma de T de base col·locats cada 1,2 m i fixats al sostre mitjançant vareta de suspensió cada 1,2 m com a màxim, amb perfils secundaris col·locats formant retícula.
Criteri d'amidament: m2 de superfície amidada segons les especificacions de la DT.Amb deducció de la superfície corresponent a obertures, d'acord amb els criteris següents:- Obertures &lt;= 1 m2:  No es dedueixen.
- Obertures &gt; 1 m2:  Es dedueix el 100%.Aquests criteris inclouen l'acabament específic dels acords a les vores, sense que comporti l'ús de materials diferents d'aquells que normalment conformen la unitat.</t>
  </si>
  <si>
    <t>05</t>
  </si>
  <si>
    <t>PAVIMENTS</t>
  </si>
  <si>
    <t>'01.01.04.05</t>
  </si>
  <si>
    <t>E9C134PL</t>
  </si>
  <si>
    <t xml:space="preserve">Paviment de terratzo llis de gra fi, de 40x40 cm,  de la sèrie S900 de Mosaics Planas o similar equivalent, col·locat a truc de maceta amb morter de ciment 1:6, sobre llit de sorra. per a ús interior normal, inclòs replanteig previ, talls, mermes, peces de canvi de paviment, p.p. de marxapeus  i junts amb perfils específics quan sigui necessari. </t>
  </si>
  <si>
    <t>E9Z2A100</t>
  </si>
  <si>
    <t>Rebaixat, polit i abrillantat del paviment de terratzo o pedra</t>
  </si>
  <si>
    <t>E9U43TP9</t>
  </si>
  <si>
    <t>Sòcol de material sintètic, tipus trusplas o equivalent, de 7 cm d'alçaria, color a definir per df,  col·locat amb adhesiu  C2 (UNE-EN 12004) , i rejuntat amb beurada CG2 (UNE-EN 13888)</t>
  </si>
  <si>
    <t>E93A14E5</t>
  </si>
  <si>
    <t xml:space="preserve">Recrescuda del suport de paviments amb Aïllament amb placa rígida de llana mineral de roca (MW), de densitat 66 a 85 kg/m3, de 30 mm de gruix, amb una conductivitat tèrmica &lt;= 0,036 W/mK i resistència tèrmica &gt;= 0,83333 m2.K/W ref. 55937 de la serie Paviments flotants d'ISOVER , col·locada sense adherir, làmina de polietilé galfa 600 i recrescut de morter acabat reglejat i remolinat mecànic, de 6 cm de gruix, amb morter de ciment 1:4, armat amb fibres de polipropilé de 12 mm , inclòs junt perimetral amb EPS d'1 cm. quan sigui necessari. </t>
  </si>
  <si>
    <t>E9DD1C38</t>
  </si>
  <si>
    <t xml:space="preserve">Subministre i col·locació de paviment de rajola de gres compacte porcellànic antilliscant, model a escollir, de mides 10x10 cm, col·locades amb ciment cola de lligants mixtes específic per a porcellànic tipus fermalànic de cemarksa o similar, estès sobre el suport amb llana dentada; inclòs talls per a formació de plat de dutxa, neteja del suport, replanteig previ, talls, mermes, separadors de pvc, rejuntat amb morter de color específic per a porcellànic i acabat amb neteja amb esponja humida, neteja final i mitjans auxiliars. Totalment col·locat i acabat. Les peces de gres han de disposar dels resultats d'assaigs segons la norma UNE, i certificat acreditatiu d'antilliscant, realitzats per laboratori acreditat, i la seva col·locació es regirà segons les especificacions del plec de condicions tècniques i normes nte i une corresponents. Inclou col·locació per formació de plats de dutxa in situ. </t>
  </si>
  <si>
    <t>E9QH13K3</t>
  </si>
  <si>
    <t>Subministrament i col·locació de paviment de parquet sintètic laminat a escollir per la df, sistema clipat, de tablero hidròfug (junta de parafina) antihumitat de 8 mm de gruix, ac4, ús 32, col·locat sobre làmina de polietilè expandit de 5 mm de gruix. Inclosa  pp de perfils pel terra en pas de portes  i entre paviments diferents d'alumini anoditzat plata tipus proelegant de progress profiles.</t>
  </si>
  <si>
    <t>E9U4DM01</t>
  </si>
  <si>
    <t>Subministrament i col·locació de sòcol de dm hidròfug lacat, color a escollir per df, de 60x10 mm. Col·locat amb massilla adhesiva específica i puntes.</t>
  </si>
  <si>
    <t>E9B39301</t>
  </si>
  <si>
    <t>Subministrament i col·locació de paviment de pedra calcària sant vicenç acabat flamejat, de 2 cm de gruix agafada amb morter de ciment cola elàstica amb doble encolada. Inclosa la beurada.</t>
  </si>
  <si>
    <t>E93A14E6</t>
  </si>
  <si>
    <t xml:space="preserve">Recrescuda del suport de paviments amb Aïllament amb placa rígida de llana mineral de roca (MW), de densitat 66 a 85 kg/m3, de 30 mm de gruix, amb una conductivitat tèrmica &lt;= 0,036 W/mK i resistència tèrmica &gt;= 0,83333 m2.K/W ref. 55937 de la serie Paviments flotants d'ISOVER , col·locada sense adherir, làmina de polietilé galfa 600 i recrescut de morter alleugerit amb arlita de 10-12 cm. de gruix i capa de regulartizació de morter acabat reglejat i remolinat mecànic, de 2 cm de gruix, amb morter de ciment 1:4, armat amb fibres de polipropilé de 12 mm , inclòs junt perimetral amb EPS d'1 cm. quan sigui necessari. </t>
  </si>
  <si>
    <t>E9J34200</t>
  </si>
  <si>
    <t>Pelfut arrissat de vinil de 14 mm de gruix, amb base de PVC, col·locat sense adheri, incloent bastiment perimetral amb perfil L d'acer inoxidable fixat mecàmicament al paviment. 
Criteri d'amidament: m2 de superfície amidada segons les especificacions de la DT.Unitat mesurada segons les especificacions de la DT.</t>
  </si>
  <si>
    <t>E86AIN01</t>
  </si>
  <si>
    <t>Paviment de llosses planes d'escala consistent en el folrat superior de les mateixes amb xapa d'acer inoxidable antilliscant model cross, de la casa struktur metall o similar, de 0,8 mm de gruix, fixada a suport de base segons especificacions del fabricant. Inclou p.p. de sòcol de 10cm. d'alçada del mateix material. Inclosa la pp de d'unions entre xapes amb cordó de soldadura làser continu o mètode a triar per la df, així com l'especejament mes idoni.</t>
  </si>
  <si>
    <t>E86AIN02</t>
  </si>
  <si>
    <t>Acabat de graons d'escala, frontal i estesa,  amb xapa d'acer inoxidable antilliscant model cross, de la casa struktur metall o similar, de 0,8 mm de gruix, fixada a suport de base segons especificacions del fabricant. Inclou la p.p. de sòcol segons detalls DF. Inclosa la pp de d'unions entre xapes amb cordó de soldadura làser continu o mètode a triar per la df, així com l'especejament mes idoni.</t>
  </si>
  <si>
    <t>E9V1420K</t>
  </si>
  <si>
    <t>Esglaó de pedra natural granítica nacional, preu alt, de dues peces, frontal i estesa, col·locat a truc de maceta amb morter mixt 1:2:10.
Criteri d'amidament: m d'esglaó amidat segons les especificacions de la DT.</t>
  </si>
  <si>
    <t>E9U143A5</t>
  </si>
  <si>
    <t>Sòcol de pedra natural granítica nacional, preu mitjà, de 10 cm d'alçària i 2 cm de gruix, col·locat amb adhesiu C2 TE (UNE-EN 12004) i rejuntat amb beurada CG2 ( UNE-EN 13888).
Criteri d'amidament: m de llargària amidada segons les especificacions del projecte, amb deducció de la llargària corresponent a obertures d'acord amb els criteris següents:- Obertures d'amplària &lt;= 1 m:  Es dedueix el 50%
- Obertures d'amplària &gt; 1 m:  Es dedueix el 100%</t>
  </si>
  <si>
    <t>06</t>
  </si>
  <si>
    <t>ENRAJOLATS I APLACATS</t>
  </si>
  <si>
    <t>'01.01.04.06</t>
  </si>
  <si>
    <t>E825123G</t>
  </si>
  <si>
    <t>Enrajolat de parament vertical interior a una alçària &lt;= 3 m amb rajola de ceràmica esmaltada mat, rajola de València, grup BIII (UNE-EN 14411), preu alt, de 16 a 25 peces/m2 col·locades amb adhesiu per a rajola ceràmica D2 TE (UNE-EN 12004) i rejuntat amb beurada CG2 (UNE-EN 13888).
Criteri d'amidament: m2 de superfície amidada segons les especificacions de la DT.En revestiment de paraments, amb deducció de la superfície corresponent a obertures d'acord amb els criteris següents:- Obertures &lt;= 1 m2: No es dedueixen
- Obertures &gt; 1 m2 i &lt;= 2 m2: Es dedueix el 50%
- Obertures &gt; 2 m2: Es dedueix el 100%Als forats que no es dedueixin, o que es dedueixin parcialment, l'amidament inclou la feina de fer els retorns, com brancals, llindes, etc. En cas de deduir-se el 100% del forat cal amidar també aquests paraments.</t>
  </si>
  <si>
    <t>FUSTERIA EXTERIOR</t>
  </si>
  <si>
    <t>FUSTERIA PVC</t>
  </si>
  <si>
    <t>'01.01.05.01</t>
  </si>
  <si>
    <t>EAJ1ZE01</t>
  </si>
  <si>
    <t xml:space="preserve">Finestra de PVC tipus Ex 1, col·locada sobre angulars de fixació inclossos ,sistema FT A70 de cortizo o equivalent, amb trencament de pont tèrmic,  acabat color RAL estandard, segons escandall de fusteries. </t>
  </si>
  <si>
    <t>EAJ1ZE02</t>
  </si>
  <si>
    <t xml:space="preserve">Finestra de PVC tipus Ex 2, col·locada sobre angulars de fixació inclossos ,sistema FT A70 de cortizo o equivalent, amb trencament de pont tèrmic,  acabat color RAL estandard, segons escandall de fusteries. </t>
  </si>
  <si>
    <t>EAJ1ZE03</t>
  </si>
  <si>
    <t xml:space="preserve">Finestra de PVC tipus Ex 3,col·locada sobre angulars de fixació inclossos ,sistema FT A70 de cortizo o equivalent, amb trencament de pont tèrmic,  acabat color RAL estandard, segons escandall de fusteries. </t>
  </si>
  <si>
    <t>EAJ1ZE04</t>
  </si>
  <si>
    <t xml:space="preserve">Finestra de PVC tipus Ex 4, col·locada sobre angulars de fixació inclossos ,sistema FT A70 de cortizo o equivalent, amb trencament de pont tèrmic,  acabat color RAL estandard, segons escandall de fusteries. </t>
  </si>
  <si>
    <t>EAJ1ZE05</t>
  </si>
  <si>
    <t xml:space="preserve">Finestra de PVC tipus Ex 5, col·locada sobre angulars de fixació inclossos ,sistema FT A70 de cortizo o equivalent, amb trencament de pont tèrmic,  acabat color RAL estandard, segons escandall de fusteries. </t>
  </si>
  <si>
    <t>EAJ1ZE06</t>
  </si>
  <si>
    <t xml:space="preserve">Finestra de PVC tipus Ex 6, col·locada sobre angulars de fixació inclossos ,sistema FT A70 de cortizo o equivalent, amb trencament de pont tèrmic,  acabat color RAL estandard, segons escandall de fusteries. </t>
  </si>
  <si>
    <t>EAJ1ZE07</t>
  </si>
  <si>
    <t xml:space="preserve">Finestra de PVC tipus Ex 7, col·locada sobre angulars de fixació inclossos ,sistema FT A70 de cortizo o equivalent, amb trencament de pont tèrmic,  acabat color RAL estandard, segons escandall de fusteries. </t>
  </si>
  <si>
    <t>EAJ1ZE08</t>
  </si>
  <si>
    <t xml:space="preserve">Finestra de PVC tipus Ex 8, col·locada sobre angulars de fixació inclossos ,sistema FT A70 de cortizo o equivalent, amb trencament de pont tèrmic,  acabat color RAL estandard, segons escandall de fusteries. </t>
  </si>
  <si>
    <t>EAJ1ZE09</t>
  </si>
  <si>
    <t xml:space="preserve">Finestra de PVC tipus Ex 9, col·locada sobre angulars de fixació inclossos ,sistema FT A70 de cortizo o equivalent, amb trencament de pont tèrmic,  acabat color RAL estandard, segons escandall de fusteries. </t>
  </si>
  <si>
    <t>EAJ1ZE10</t>
  </si>
  <si>
    <t xml:space="preserve">Finestra de PVC tipus Ex 10, col·locada sobre angulars de fixació inclossos ,sistema FT A70 de cortizo o equivalent, amb trencament de pont tèrmic,  acabat color RAL estandard, segons escandall de fusteries. </t>
  </si>
  <si>
    <t>EAJ1ZE11</t>
  </si>
  <si>
    <t xml:space="preserve">Finestra de PVC tipus Ex 11, col·locada sobre angulars de fixació inclossos ,sistema FT A70 de cortizo o equivalent, amb trencament de pont tèrmic,  acabat color RAL estandard, segons escandall de fusteries. </t>
  </si>
  <si>
    <t>EAJ1ZE12</t>
  </si>
  <si>
    <t xml:space="preserve">Balconera de PVC tipus Ex 12, col·locada sobre angulars de fixació inclossos ,sistema FT A70 de cortizo o equivalent, amb trencament de pont tèrmic,  acabat color RAL estandard, segons escandall de fusteries. </t>
  </si>
  <si>
    <t>EAJ1ZE13</t>
  </si>
  <si>
    <t xml:space="preserve">Balconera de PVC tipus Ex 13, col·locada sobre angulars de fixació inclossos ,sistema FT A70 de cortizo o equivalent, amb trencament de pont tèrmic,  acabat color RAL estandard, segons escandall de fusteries. </t>
  </si>
  <si>
    <t>EAJ1ZE14</t>
  </si>
  <si>
    <t xml:space="preserve">Finestra de PVC tipus Ex 14, col·locada sobre angulars de fixació inclossos ,sistema FT A70 de cortizo o equivalent, amb trencament de pont tèrmic,  acabat color RAL estandard, segons escandall de fusteries. </t>
  </si>
  <si>
    <t>EAJ1ZE15</t>
  </si>
  <si>
    <t xml:space="preserve">Conjunt de finestres de PVC tipus Ex 15 i 16, col·locada sobre angulars de fixació inclossos ,sistema FT A70 de cortizo o equivalent, amb trencament de pont tèrmic,  acabat color RAL estandard, segons escandall de fusteries. </t>
  </si>
  <si>
    <t>EAJ1ZE17</t>
  </si>
  <si>
    <t xml:space="preserve">Finestra de PVC tipus Ex 17, col·locada sobre angulars de fixació inclossos ,sistema FT A70 de cortizo o equivalent, amb trencament de pont tèrmic,  acabat color RAL estandard, segons escandall de fusteries. </t>
  </si>
  <si>
    <t>EAJ1ZE18</t>
  </si>
  <si>
    <t xml:space="preserve">Conjunt de tancament de PVC tipus Ex 18-19-20 planta 1ª, col·locada sobre angulars de fixació inclossos ,sistema FT A70 de cortizo o equivalent, amb trencament de pont tèrmic,  acabat color RAL estandard, segons escandall de fusteries. </t>
  </si>
  <si>
    <t>EAJ1ZE19</t>
  </si>
  <si>
    <t xml:space="preserve">Conjunt de tancament de PVC tipus Ex 18-19-20 planta 2ª,3ª i 4ª, ccol·locada sobre angulars de fixació inclossos ,sistema FT A70 de cortizo o equivalent, amb trencament de pont tèrmic,  acabat color RAL estandard, segons escandall de fusteries. </t>
  </si>
  <si>
    <t>EAJ1ZE21</t>
  </si>
  <si>
    <t xml:space="preserve">Balconera de PVC tipus Ex 21, col·locada sobre angulars de fixació inclossos ,sistema FT A70 de cortizo o equivalent, amb trencament de pont tèrmic,  acabat color RAL estandard, segons escandall de fusteries. </t>
  </si>
  <si>
    <t>EAJ1ZE22</t>
  </si>
  <si>
    <t xml:space="preserve">Balconera de PVC tipus Ex 22, col·locada sobre angulars de fixació inclossos ,sistema FT A70 de cortizo o equivalent, amb trencament de pont tèrmic,  acabat color RAL estandard, segons escandall de fusteries. </t>
  </si>
  <si>
    <t>EAJ1ZE23</t>
  </si>
  <si>
    <t xml:space="preserve">Balconera de PVC tipus Ex 23, col·locada sobre angulars de fixació inclossos ,sistema FT A70 de cortizo o equivalent, amb trencament de pont tèrmic,  acabat color RAL estandard, segons escandall de fusteries. </t>
  </si>
  <si>
    <t>EAJ1ZE25</t>
  </si>
  <si>
    <t xml:space="preserve">Finestra de PVC tipus Ex 25, col·locada sobre angulars de fixació inclossos ,sistema FT A70 de cortizo o equivalent, amb trencament de pont tèrmic,  acabat color RAL estandard, segons escandall de fusteries. </t>
  </si>
  <si>
    <t>EAJ1ZE26</t>
  </si>
  <si>
    <t xml:space="preserve">Conjunt de tancament de PVC tipus Ex 26,27 i 28 col·locada sobre angulars de fixació inclossos ,sistema FT A70 de cortizo o equivalent, amb trencament de pont tèrmic,  acabat color RAL estandard, segons escandall de fusteries. </t>
  </si>
  <si>
    <t>EAJ1ZE29</t>
  </si>
  <si>
    <t xml:space="preserve">Balconera de PVC tipus Ex 29, col·locada sobre angulars de fixació inclossos ,sistema FT A70 de cortizo o equivalent, amb trencament de pont tèrmic,  acabat color RAL estandard, segons escandall de fusteries. </t>
  </si>
  <si>
    <t>EAJ1ZE30</t>
  </si>
  <si>
    <t xml:space="preserve">Conjunt de tancament de PVC tipus Ex 30-31  col·locada sobre angulars de fixació inclossos ,sistema FT A70 de cortizo o equivalent, amb trencament de pont tèrmic,  acabat color RAL estandard, segons escandall de fusteries. </t>
  </si>
  <si>
    <t>EAJ1ZE32</t>
  </si>
  <si>
    <t xml:space="preserve">Balconera de PVC tipus Ex 32, col·locada sobre angulars de fixació inclossos ,sistema FT A70 de cortizo o equivalent, amb trencament de pont tèrmic,  acabat color RAL estandard, segons escandall de fusteries. </t>
  </si>
  <si>
    <t>EAJ1ZE33</t>
  </si>
  <si>
    <t xml:space="preserve">Balconera de PVC tipus Ex 33, col·locada sobre angulars de fixació inclossos ,sistema FT A70 de cortizo o equivalent, amb trencament de pont tèrmic,  acabat color RAL estandard, segons escandall de fusteries. </t>
  </si>
  <si>
    <t>FUSTERIA ALUMINI</t>
  </si>
  <si>
    <t>'01.01.05.02</t>
  </si>
  <si>
    <t>1A1EZF34</t>
  </si>
  <si>
    <t xml:space="preserve">Subministre i col.locació de tancament tipus Ex34, d'alumini lacat, sistema Millenium Plus de cortizo o equivalent, amb trencament de pont tèrmic,  acabat lacat RAL estandard, col·locada sobre angulars de fixació inclossos , segons escandall de fusteries. </t>
  </si>
  <si>
    <t>1A1EZF35</t>
  </si>
  <si>
    <t xml:space="preserve">Subministre i col.locació de tancament tipus Ex35, d'alumini lacat, sistema Millenium Plus de cortizo o equivalent, amb trencament de pont tèrmic,  acabat lacat RAL estandard, col·locada sobre angulars de fixació inclossos , segons escandall de fusteries. </t>
  </si>
  <si>
    <t>1A1EZF36</t>
  </si>
  <si>
    <t xml:space="preserve">Subministre i col.locació de tancament tipus Ex36,d'alumini lacat, sistema Millenium Plus de cortizo o equivalent, amb trencament de pont tèrmic,  acabat lacat RAL estandard, col·locada sobre angulars de fixació inclossos , segons escandall de fusteries. </t>
  </si>
  <si>
    <t>1A1EZF37</t>
  </si>
  <si>
    <t xml:space="preserve">Subministre i col.locació de tancament tipus Ex37, d'alumini lacat, sistema Millenium Plus de cortizo o equivalent, amb trencament de pont tèrmic,  acabat lacat RAL estandard, col·locada sobre angulars de fixació inclossos , segons escandall de fusteries. </t>
  </si>
  <si>
    <t>1A1EZF38</t>
  </si>
  <si>
    <t xml:space="preserve">Subministre i col.locació de tancament tipus Ex38,d'alumini lacat, sistema Millenium Plus de cortizo o equivalent, amb trencament de pont tèrmic,  acabat lacat RAL estandard, col·locada sobre angulars de fixació inclossos , segons escandall de fusteries. </t>
  </si>
  <si>
    <t>1A1EZF39</t>
  </si>
  <si>
    <t xml:space="preserve">Subministre i col.locació de tancament tipus Ex39, d'alumini lacat, sistema Millenium Plus de cortizo o equivalent, amb trencament de pont tèrmic,  acabat lacat RAL estandard, col·locada sobre angulars de fixació inclossos , segons escandall de fusteries. </t>
  </si>
  <si>
    <t>PROTECCIONS SOLARS</t>
  </si>
  <si>
    <t>'01.01.05.03</t>
  </si>
  <si>
    <t>EAVJTAMI</t>
  </si>
  <si>
    <t xml:space="preserve">Persiana corredissa de lames horitzontals orientables d'alumini extruït aleació 6063-T5,  de 70 mm d'amplària d'alumini lacat color RAL estandard, model ALT70/40SCL Orientable de Tamiluz o similar equivalent, amb bastiment perimetral de perfil tubular d'alumini 40SCL, accionament de lames amb pletina d'alumini, comandament directe i ròtules de poliamida, testers de les lames amb poliamida, inclòs guies inferiors i superiors, inclòs guies dobles, perfils metàl·lics especials per a suport de guies i de tot el conjunt, estructura auxiliar a l'interior del cel ras, marxapeu de xapa llagrimada en tot el buit s. detall,   així com la resta d'elements i mitjans necessaris per deixar completament col·locat el conjunt. tot segons detalls de projecte i instruccions del fabricant i la d.f. tot inclòs.  </t>
  </si>
  <si>
    <t>EAVJCAJA</t>
  </si>
  <si>
    <t xml:space="preserve">Persiana veneciana horitzontal, motoritzada tipus veneciana, de lama ample per a exteriors, de lamel·les orientables de 70 mm d'amplària d'alumini lacat amb pintures de polièster-poliamida termoendurides al forn, amb accionament motoritzat, col·locada amb fixacions mecàniques, model Z70 de Cajaislant o similar equivalent, motor elèctric, polsador, p.p. d'instal·lació elèctrica , guies laterals tipus O equipades amb borlets de cautxú per amortir el moviment de les lamel·les provocat per la força del vent, caixa de persiana tipus 3 en alumini de dimensions 288x137mm amb tapes laterals, perfils metàl·lics especials per a suport de guies i de tot el conjunt dins de cambra, així com la resta d'elements i mitjans necessaris per deixar completament col·locat el conjunt. tot segons detalls de projecte i instruccions del fabricant i la d.f. tot inclòs. </t>
  </si>
  <si>
    <t>EAVTBDLX</t>
  </si>
  <si>
    <t xml:space="preserve">Estor de teixit de fibra de vidre i recobriment de pvc enfosquiment total de color blanc, model Fit de Bandalux o similar equivalent, amb caixa per a la cortina i guies per anar col·locada directament sobre la finestra o balconera.  amb sistema d'accionament amb cadeneta. Col·locada amb fixacions mecàniques i adherida. Inclòs tots els elements per al seu muntatge i funcionament. totalment acabada. </t>
  </si>
  <si>
    <t>SERRALLERIA</t>
  </si>
  <si>
    <t>'01.01.06</t>
  </si>
  <si>
    <t>EB12FE01</t>
  </si>
  <si>
    <t xml:space="preserve">FE01.Barana d'acer galvanitzat en calent formada pet travesser inferior i superior amb passamà massís 50x10mm, muntants laterals formats per passamà massís de 50x10mm i brèndoles amb rodó massís de diàmetre 10 mm cada 10 cm col·locades inclinades,  de 100 cm. d'alçada, segons detall plànlos. , fixada mecànicament a l'obra amb ancoratge químic i varilla roscada, incloent elements de suport i fixació necessaris. </t>
  </si>
  <si>
    <t>EB12FE02</t>
  </si>
  <si>
    <t>FE02.Formació de barana per a protecció de caiguda de 1,10 m d'alçària composta per: vidre stadip 5.1.5 amb butiral transparent. Muntants verticals d'acer galvanitzat c/ 1'30 m aprox de 100.6 mm. Passamà horitzontal superior d'acer galvanitzat  de 50.6 mm i perfils de suportació dels vidres tipus ´´u´´ en els dos laterals i inferiorment en xapa d'acer inox. 25x20x25.2 mm inclosa la pp de segellats de perímetre i recalçats de vidre amb neoprè</t>
  </si>
  <si>
    <t>EB12FE03</t>
  </si>
  <si>
    <t>FE03.Formació de barana per a protecció de caiguda de 0,4 m d'alçària composta per: vidre stadip 5.1.5 amb butiral transparent. Muntants verticals d'acer galvanitzat c/ 1'30 m aprox de 100.6 mm. Passamà horitzontal superior d'acer galvanitzat  de 50.6 mm i perfils de suportació dels vidres tipus ´´u´´ en els dos laterals i inferiorment en xapa d'acer inox. 25x20x25.2 mm inclosa la pp de segellats de perímetre i recalçats de vidre amb neoprè</t>
  </si>
  <si>
    <t>EB12FE04</t>
  </si>
  <si>
    <t>FE04.Formació de barana per a protecció de caiguda de 1,10 m d'alçaria i alçada total 1,33m  composta per:perfils d'alumini extruït tipus ´´z´´ similar a lama de la casa tamiluz model 60z color estandar gris fosc a escollir per d.f . Muntants verticals . Passamà horitzontal superior d'acer galvanitzat  de 50.6 mm i perfils de suportació de lames rematxades d'acer galvanitzat  laminat en calent tipus ´´l´´ de 50.5 mm inclosa la pp de segellats de perímetre i fixacions mecàniques. Dimensions aprox. 0,92x1,33m</t>
  </si>
  <si>
    <t>EB12FE05</t>
  </si>
  <si>
    <t>FE05.Formació de barana - reixa per a protecció de caiguda de 1,55 m d'alçaria  composta per:perfils d'alumini extruït tipus ´´z´´ similar a lama de la casa tamiluz model 60z color estandar gris fosc a escollir per d.f . Muntants verticals . Passamà horitzontal superior d'acer galvanitzat  de 50.6 mm i L 50.50.6 i perfils de suportació de lames rematxades d'acer galvanitzat  laminat en calent tipus ´´l´´ de 50.5 mm inclosa la pp de segellats de perímetre i fixacions mecàniques. Dimensions aprox. 0,92x1,54m</t>
  </si>
  <si>
    <t>EB12FE06</t>
  </si>
  <si>
    <t>FE06.Formació de badalot de cobrició del pati interior conformat per coberta de vidre i barana de vidre laminat amb estructura de suport d'acer galvanitzat en calent, per a cobrició de pati i protecció de caiguda de 1,10 m d'alçaria composta per: estructura principal heb-100 en funcions de suport estructural de coberta i barana i canal desaigua, serà necessari forat per connexió a baixant tub galvanitzat ø50mm.
Estructura secundària: coberta, perfils ´´l´´ 50.50.5mm soldats a heb i recolzats a façana amb perfil laminat ´´l´´50.50.5mm clavat a plafons fusta clt amb pletines col.locades c/1m aprox. De 4 punts d'ancoratge mecànic, tirafons de cabota embutida de 60mm de rosca completa(6/60) tot per suportar plafons de vidre stadip 5.5mm amb butiral transparent amb fixacions mecàniques roscades amb junta de neoprè. 
Barana, passamà inferior platina massissa de 50.6 mm. Muntants c/ 1 m aprox. De pletina massissa de 80.6 mm. Amb arriostrament a estructura de clt amb ancoratges metàl.lics idem. Descrits i soldats a perfils barana amb barra ø10mm tot per aguantar plafons de vidre stadip 5.5mm amb butiral transparent per mitjà de perfils de suportació tipus ´´u´´ en els dos laterals i inferiorment en xapa d'acer inox. 25x20x25.2 mm inclosa la pp de segellats de perímetre i recalçats de vidre amb neoprè</t>
  </si>
  <si>
    <t>EB12FE07</t>
  </si>
  <si>
    <t>FE07.Formació de barana d'acer galvanitzat en calent, per a protecció de caiguda de 90 cm.  D'alçaria composta per: passamà inferior i superior de platina massissa i directriu corba de 40x6 mm. Muntants d'ancoratge c/ 1 m aprox de platina massissa de 40x6 mm ancorats amb platina i tirafons a  forjat o muret perimetral. Brandoles verticals c/ 10 cm de llum lliure amb rodó massis de ø 1o mm. I passamà superior de barana consistent en tubular d'acer inoxidable polit de ø 40.2 i directriu corba ancorat a l'estructura inferior amb rodó d'acer inoxidable polit ø10 mm massis coincidint amb les muntants d'ancoratge</t>
  </si>
  <si>
    <t>EB12FE08</t>
  </si>
  <si>
    <t>FE08.Formació de barana inclinada d'acer galvanitzat en calent, per a protecció de caiguda de 90 cm.  D'alçaria composta per: passamà inferior i superior de platina massissa  de 40x6 mm. Muntants d'ancoratge c/ 1 m aprox de platina massissa de 40x6 mm ancorats amb platina i tirafons a  forjat o muret perimetral. Brandoles verticals c/ 10 cm de llum lliure amb rodó massis de ø 1o mm. I passamà superior de barana consistent en tubular d'acer inoxidable polit de ø 40.2 i directriu corba i recte ancorat a l'estructura inferior amb rodó d'acer inoxidable polit ø10 mm massis coincidint amb les muntants d'ancoratge</t>
  </si>
  <si>
    <t>EB12FE09</t>
  </si>
  <si>
    <t>FE09.Passamà de tub d'acer inoxidable polit ø 40.2mm segons plànols. Per escales, collat amb pipes de rodó d'acer inoxidable polit ø10 mm massis, incloent florons, fixades a murs amb ancoratge químic o mecànic. Totalment col.locat i acabat</t>
  </si>
  <si>
    <t>EB12FE10</t>
  </si>
  <si>
    <t xml:space="preserve">FE10.Formació de barana d'acer, per a protecció de caiguda de 90 cm., en trams rectes i inclinats,  amb una alçada total de 1,27m  d'alçaria composta per: passamà inferior i superior de platina massissa  de 40x6 mm, peça d'ancoratge a cantell forjat de platina de 6mm de gruix i 37 cm d'alçaria, muntants d'ancoratge c/ 1 m aprox de platina massissa de 40x6 mm ancorats amb platina i tirafons a  forjat. Brandoles verticals c/ 10 cm de llum lliure amb rodó massis de ø 1o mm. I passamà superior de barana consistent en tubular d'acer inoxidable polit de ø 40.2 i directriu recte ancorat a l'estructura inferior amb rodó d'acer inoxidable polit ø10 mm massis coincidint amb les muntants d'ancoratge. Inclou pintat de tot el conjunt amb dues mans d'emprimació antioxidant i dues d'acabat amb esmalt al poliuretà color a escollir per la DF.  Tot segons detalls plànols </t>
  </si>
  <si>
    <t>EB12FE11</t>
  </si>
  <si>
    <t>FE11.Formació de panell separador compost per estructura tubular perimetral d'acer galvanitzat en calent 40x60.4mm fixat amb tirafons, de dimensions aproximades 216x270 cm acabat folrat amb taulell fenólic de resines termoendurides hpl de 8 mm de gruix fundermax (max exterior qualitat f). Incorpora 1 porta o 2(p1) resolta amb taulell fenòlic idem. Anterior adherit a bastigi d'acer galv. 60.40.4mm tot segons plànols</t>
  </si>
  <si>
    <t>EB12FE12</t>
  </si>
  <si>
    <t xml:space="preserve">FE12.Formació de zanca inclinada d'escala metàl·lica d'acer galvanitzat en calent  d'aproximadament 5,60m de llargaria  per 1,05 m d'amplaria, conformada amb 2 muntants longitudinals upn-140 i platina de 6 mm de gruix. Graonat corregut amb frontal i estesa amb xapa d'acer galvanitzat antilliscant tipus cacahuet o punta de diamant a escollir per la d,f de 3 mm de gruix. Inclosa la part proporcional de perfils auxiliars de suport de graons i ancoratges a llosses d'escala amb juntes tractades amb neoprens. Tot segons plànols de detall. </t>
  </si>
  <si>
    <t>1ASAFE13</t>
  </si>
  <si>
    <t>FE13 i FE14 Armari amb xapa galvanitzada de dimensions aproximades 3,85 x 1,9 , amb planxa de 2 mm de gruix sobre estrucutra d'acer galvanitzat 50x50x1.5 i rastrellat tubular d'acer galvanitzat 30x10.1,5 mm sobre gero. Inclos el subministrament de les portes d'acer galvanitzat amb xapa d'acer de 2,5 mm de gruix i subestructura de reforç i suport  i marc perimetral tipus perfrisa, amb troquelat per a la ventil·lació que impedeixi l'entrada d'aigües ii frontisses ocultes no accesibles des de l'exterior d'acer inoxidable. Pany de cia elèctrica homologat model jis i nínxol per ubicar les bústies.  Inclòs acabat pintat de tot el conjunt amb dues mans d'imprimació i dues d'acabat amb pintura a l'esmalt de polliuretà color a escollir</t>
  </si>
  <si>
    <t>1ASAFE15</t>
  </si>
  <si>
    <t>FE15.Subministrament i instal·lació de conjunt de dues reixes de ventil·lació soldades en escaire formada per  angulars i marc perimetral de 40x40.3 mm. Galvanitzats en calent. Dimensió aprox. Del conjunt de les dues reixes de 60x130cm i 70x130cm tot collat a obra amb tacs químics. Es cobrirà conjunt amb barret de xapa plegada galvanitzada de 2mm d'espessor conformant tapa de planta rectanjgular de 60x70cm aprox. I plecs d'entrega perimetral</t>
  </si>
  <si>
    <t>EB12FE16</t>
  </si>
  <si>
    <t>FE16.Conjunt de porta d'una fulla batent amb molla automàtica i tirador d'inox, pany mestrejat amb porteria habitatges i plantes pisos, dos mòduls de tanca de pati. Dimensions totals del  conjunt aprox. 1,80 x 5,6m consistents en estructura perimetral de perfils d'acer laminat galvanitzat en calent (tipus heb-100 i upn-100) i brèndules tubulars d'acer laminat en calen  ø20.3mm separades màxim 10cm, acabat de tot el conjunt amb dues mans d'imprimació antioxidant i dues d'acabat amb pintura esmalt expòxi color a escollir per la DF. tot segons detalls</t>
  </si>
  <si>
    <t>EB12FE17</t>
  </si>
  <si>
    <t>FE17.Conjunt de porta d'una fulla batent amb pany adaptat per a porter electrònic, mestrejat amb porteria habitatges i plantes pisos, molla automàtica, maneta i tirador d'inox. Tarja fixa i caixó per a porter automàtic, i un mòdul de tanca de pati . Dimensions totals del conjunt aprox. 1,80 x 2 m consistents en una estructura perimetral de perfils d'acer laminat galvanitzat en calent (tipus heb-100 i upn-100) i brèndules tubulars d'acer laminat en fred ø20.3mm galvanitzat en calent separades màxim 10cm tot segons detallacabat de tot el conjunt amb dues mans d'imprimació antioxidant i dues d'acabat amb pintura esmalt expòxi color a escollir per la DF. tot segons detalls</t>
  </si>
  <si>
    <t>EB12FE18</t>
  </si>
  <si>
    <t>FE18. Subministrament i col·locació de porta motoritzada de garatge d'acer galvanitzat, amb motor hidràulic amb descompressió automàtica, formada per 1 fulla batent de consistents en una estructura perimetral de perfils d'acer laminat galvanitzat en fred (tipus tub quadrat 100.100.4mm) i brèndoles tubulars d'acer laminat en fred ø20.3mm, separades màxim 10cm. Segons plànols, de mides totals aprox. 320x170  cm. Inclou accionament amb motor, radio control i temporitzador, 2 cèl·lules fotoelèctrica, receptors, anella magnètica, protectors antipinçadits i topalls. Tots els mecanismes d'obertura i suport així com tots els elements necessaris per deixar-la totalment acabada, 36 comandaments a distancia, i pintura a base de fixació epoxídica prèvia preparació del suport i dues capes d'esmalt sintètic amb rodet, color a triar per la d.f. El pany de la porta portarà clau mestrejada amb la sortida d'escala peatonal d'emergència</t>
  </si>
  <si>
    <t>EB12FE19</t>
  </si>
  <si>
    <t xml:space="preserve">FE19. Subministrament i col·locació de porta de garatge d'acer galvanitzat,  formada per 1 fulla batent amb estructura de perfils d'acer i sànwich paraflames EI-30 Segons plànols, de mides totals aprox. 311x242  cm.Inclou accionament automàtic per gravetat en cas d'incendi amb sistema de detecció de fums i connexió al mateix. Tots els mecanismes d'obertura i suport així com tots els elements necessaris per deixar-la totalment acabada,   i pintura a base de fixació epoxídica prèvia preparació del suport i dues capes d'esmalt sintètic amb rodet, color a triar per la d.f. La porta haurà d'esta homologada com a paraflames EI-30 pel fabricant. </t>
  </si>
  <si>
    <t>EB12FE20</t>
  </si>
  <si>
    <t xml:space="preserve">FE20. Porta d'armari de dues fulles batents amb bastiemt i estructura d'acer galvanitzat en calent tipus tubular 60.40.2mm amb frontisses ocultes inox, revestiment  amb taulell fenòlic de resines termoendurides hpl de 8 mm de gruix fundermax (max exterior qualitat f) fixada al clt. Pany tipus jis de la companyia d'aigua , tirador barra d'acer corbada ø8mm , passadors. </t>
  </si>
  <si>
    <t>1ASAFE21</t>
  </si>
  <si>
    <t>FE21.Porta d'acer galvanitzat amb perfils conformats en fred tipus Perfrisa 50  o similar equivalent,  d'una fulla batent de 105x220 cm i element lateral per a vidre fixe de 185x220cm. iper a un buit d'obra de 289x220cm, col·locada
s'inclou :
- premarcs d'acer galvanitzat
- ferratges de penjar i pany mestrejat amb portes de ferro exterior i RF de plantes pisos
- 1 joc de manetes
- molla
- vidre laminar de seguretat 5+5 amb cercles de vinil translúcid
- pintat a l'esmalt de poliuretà, amb una capa d'imprimació i dues d'acabat.
-Tirador tubular d'acer inoxidable
-Caixa i pany per a porter electric. 
- 50 còpies de claus
tot segons detalls de projecte. la unitat totalment col·locada i pintada.</t>
  </si>
  <si>
    <t>1ASAFE22</t>
  </si>
  <si>
    <t>FE22. Porta tallafocs d'alumini, EI2-C5- 60 una fulla batent per a una llum de 82x210 cm, preu alt a, col·locada
s'inclou :
- premarcs d'acer galvanitzat
- ferratges de penjar i pany jis tipus companyia elèctrica
- molla
- Acabat color RAL idem fusteríes exteriors</t>
  </si>
  <si>
    <t>1ASAFE23</t>
  </si>
  <si>
    <t>FE23. Conjunt Porta tallafocs metàl·lica, EI2-C5- 60  per a un buit d'obra de 115x290 cm. amb una fulla batent amb finestreta o espiell rodó, per a una llum de 82x205 cm, i lateral i superior fixe. 
s'inclou :
- premarcs d'acer galvanitzat
- ferratges de penjar i pany mestrejat amb portes aparcament
- 1 joc de manetes
- molla
- pintat a l'esmalt de poliuretà, amb una capa d'imprimació i dues d'acabat color a escollir
tot segons detalls de projecte. la unitat totalment col·locada i pintada.</t>
  </si>
  <si>
    <t>1ASAFE24</t>
  </si>
  <si>
    <t>FE24. Porta tallafocs metàl·lica, EI2-C5- 60 una fulla batent per a una llum de 80x205 cm, col·locada
s'inclou :
- premarcs d'acer galvanitzat
- ferratges de penjar i pany de cop i clau
- 1 joc de manetes
- molla
- pintat a l'esmalt de poliuretà, amb una capa d'imprimació i dues d'acabat.
tot segons detalls de projecte. la unitat totalment col·locada i pintada.</t>
  </si>
  <si>
    <t>1ASAFE25</t>
  </si>
  <si>
    <t>FE25. Porta tallafocs metàl·lica, EI2-C5- 60 una fulla batent per a una llum de 80x205 cm, amb finestreta o  espiell rodó amb vidre,  preu alt a, col·locada
s'inclou :
- premarcs d'acer galvanitzat
- ferratges de penjar i pany de cop mestrejat amb porteris de ferro accessos. 
- 1 joc de manetes (1 fixe)
- molla
- pintat a l'esmalt de poliuretà, amb una capa d'imprimació i dues d'acabat.
tot segons detalls de projecte. la unitat totalment col·locada i pintada.</t>
  </si>
  <si>
    <t>1ASAFE26</t>
  </si>
  <si>
    <t>FE26. Porta tallafocs metàl·lica, EI2-C5- 60 una fulla batent per a una llum de 80x205 cm, preu alt a, col·locada
s'inclou :
- premarcs d'acer galvanitzat
- ferratges de penjar i pany de seguretat de 1 punt d'ancoratge i 3 bulons d'inox model 1099-5 model europeu amb 5 copies de clau
- espiell RF
- 1 joc de manetes
- molla
- pintat a l'esmalt de poliuretà, amb una capa d'imprimació i dues d'acabat.
tot segons detalls de projecte. la unitat totalment col·locada i pintada.</t>
  </si>
  <si>
    <t>1ASAFE27</t>
  </si>
  <si>
    <t>FE27. Porta tallafocs metàl·lica, EI2-C5- 60 de dues fulles batents (una de 82 i un ade 45 cm.) per a una llum de 133x205 cm, preu alt a, col·locada
s'inclou :
- premarcs d'acer galvanitzat
- ferratges de penjar i pany de cop i clau
- 1 joc de manetes
- Passador a porta petita
- pintat a l'esmalt de poliuretà, amb una capa d'imprimació i dues d'acabat.
tot segons detalls de projecte. la unitat totalment col·locada i pintada.</t>
  </si>
  <si>
    <t>1ASAFE28</t>
  </si>
  <si>
    <t>FE28. Porta tallafocs metàl·lica , EI2-C5- 60 una fulla batent per a una llum de 80x205 cm, col·locada
s'inclou :
- premarcs d'acer galvanitzat
- ferratges de penjar i pany de cop i clau
- 1 joc de manetes
- molla
- pintat a l'esmalt de poliuretà, amb una capa d'imprimació i dues d'acabat.
tot segons detalls de projecte. la unitat totalment col·locada i pintada.</t>
  </si>
  <si>
    <t>1ASAFE29</t>
  </si>
  <si>
    <t xml:space="preserve">FE29. Subministrament i col·locació trapa de sortida a coberta de xapa zincada amb fre hidràulic i pany inclòs 4 graons amb forma de U encastat a la paret tipus pates pous sanejament. . Tot acabat </t>
  </si>
  <si>
    <t>FQZ5U111</t>
  </si>
  <si>
    <t xml:space="preserve">FE30 Aparcament de bicicletes individual, de tub d'acer galvanitzat de 48x1,5 mm de diàmetre, en forma d'U invertida, de 75 cm d'alçada sobre el mur de formigó, fixat mecanicament. </t>
  </si>
  <si>
    <t>H147L015</t>
  </si>
  <si>
    <t>FE31 Aparell d'ancoratge per a equip de protecció individual contra caiguda d'alçada, homologat segons UNE-EN 795, amb fixació amb tac mecànic.</t>
  </si>
  <si>
    <t>1ASAFE32</t>
  </si>
  <si>
    <t xml:space="preserve">FE32. Folrat parament amb xapa galvanitzada de dimensions aproximades 406x215cm , amb planxa de 2 mm de gruix sobre estrucutra de rastrellat tubular d'acer galvanitzat 30x10.1,5 mm, inclòs portes per muntants d'instal·lacions amb pany tipus jis de companyia,  amb xapa d'acer de 2,5 mm de gruix i subestructura de reforç i suport  i marc perimetral tipus perfrisa i folrat de brancals de les portes d'acensor i porta accés escala.   Inclòs acabat pintat de tot el conjunt amb dues mans d'imprimació i dues d'acabat amb pintura a l'esmalt de polliuretà color NCS(S3020-G70Y) (beige).  </t>
  </si>
  <si>
    <t>EB12FE33</t>
  </si>
  <si>
    <t>FE33. Subministrament i col·locació de reixa d'acer galvanitzat, amb una estructura perimetral de perfils d'acer laminat galvanitzat en fred (tipus tub quadrat 100.100.4mm) i brèndoles tubulars d'acer laminat en fred ø20.3mm, separades màxim 10cm. Segons plànols, de mides totals aprox. 350x162  cm. Tots els elements de suport així com tots els elements necessaris per deixar-la totalment acabada i pintura a base de fixació epoxídica prèvia preparació del suport i dues capes d'esmalt sintètic amb rodet, color a triar per la d.f.</t>
  </si>
  <si>
    <t>1ASAFE34</t>
  </si>
  <si>
    <t xml:space="preserve">FE34. Estructura de suport armari bies, conformada amb estructura d'acer galvanitzat en calent amb perfils laminats en fred 100.50.3mm ancorats al pilar i paviment de formigó amb tacs de resina epoxi. Tot executat a taller i muntat mecànicament a obra. De mides aproximades 2,65 x 1,7m.   Inclòs acabat pintat de tot el conjunt amb dues mans d'imprimació i dues d'acabat amb pintura a l'esmalt de polliuretà color a escollir. </t>
  </si>
  <si>
    <t>EB12FE35</t>
  </si>
  <si>
    <t>FE35. Formació de barana d'acer galvanitzat en calent, per a protecció de caiguda de110 cm.  d'alçaria i 3,40m de longitud total, composta per: passamà inferior i superior de platina massissa  de 40x6 mm. Muntants d'ancoratge c/ 1 m aprox de platina massissa de 80x6 mm ancorats amb platina i tirafons a  forjat o muret perimetral. Brandoles verticals c/ 10 cm de llum lliure amb rodó massis de ø 10 mm.</t>
  </si>
  <si>
    <t>EB12FE36</t>
  </si>
  <si>
    <t xml:space="preserve">FE36. Portella per armari de reg, amb clau tipus jis, de planxa d'acer galvanitzada de 2mm de gruix, de 60x60cm. amb bastiment inclòs. </t>
  </si>
  <si>
    <t>EASA4588</t>
  </si>
  <si>
    <t>FE39. Subministre i col.locació de registres ei2 60-c5, d'un full practicable, executat amb basriment metalic d'1,5 mm de gruiz, en forma de z amb junta entumescent en tot el perimetre, i element practicable de 62 mm de gruix construit per xapa metalica prelacada de 0,6 mm, placa de silicats i altres aditius, resistents al foc, tipus promatec l500 i llana de roca de 150 kg/m3, messures totals aproximades 100x35 cm d'alçaria, inclos frontises rf una d'elles amb molla, sistema de pany mitjançant triangles autoritzats per les companyies, totalment acabat i montat en obra amb certificat del producte i la seva instalació.</t>
  </si>
  <si>
    <t>07</t>
  </si>
  <si>
    <t>FUSTERIA INTERIOR</t>
  </si>
  <si>
    <t>'01.01.07</t>
  </si>
  <si>
    <t>G313</t>
  </si>
  <si>
    <t>1A23IN01</t>
  </si>
  <si>
    <t>IN01. Subministre i col.locacio de conjunt de porta de pas formada per 1 fulla batent i premarc amb airejador incorporat, de gruix segons mur divisori, per entapetar amb batents i tapajunts de dm per pintar, porta llisa per pintar de mides 825x2030x35 mm, tres perns platejats, pany 1969-R paso encastat ocariz  i manetes  ocariz resist model 1987 amb escut 75TP d'alumini anoditzat acabat f1, les portes dels sanitaris tindran tanca de bany incorporada a l'escut. Tot per deixar-la totalment acabada tot segons especificacions de plànols, acabat pintat llis amb rodet d'escuma amb  pintura titan-lack amb una ma d'imprimació  i dues d'acabat De color segons mostres a triar per la d.f.</t>
  </si>
  <si>
    <t>1A23IN02</t>
  </si>
  <si>
    <t>IN.02 Subministre i col·locació de conjunt de porta batent d'entrada a habitatge, formada per 1 fulla batent i marc de tac de gruix segons paret, per entapetar amb tapetes i tapajunts de dm per pintar, porta reforçada de fusta per pintar de mides 825x2030x45 mm, inclòs 4 perns de seguretat, pany de seguretat d'un punt amb 3 bolons d'inox i cop model 1099-r, cilindre estàndard de perfil normalitzat europeu amb 5 copies de claus, tirador exterior muntat sobre placa rectangular amb boca-clau incorporat model 976/600 ch d'ocariz d'alumini anoditzat  acabat f1, espiell de 170º, i maneta interior  ocariz resist sobre placa rectangular amb boca-clau incorporat model 1987/600 ch d'alumini anoditzat acabat f1, tot per deixar-la totalment acabada. Inclou detalls de senyalització de porta segons plànol. Inclòs acaba pintat tllis amb rodet d'escuma amb  pintura titan-lack amb una ma d'imprimació  i dues d'acabat De color segons mostres a triar per la d.f.</t>
  </si>
  <si>
    <t>1A23IN03</t>
  </si>
  <si>
    <t xml:space="preserve">IN03. Subministre i col·locació de conjunt de porta corredissa formada per 1 fulla, amb sistema de carcassa d'acer galvanitzat ermetika evolution i premarc amb airejador incorporat, de gruix segons mur divisoris per entapetar amb batents i tapajunts  i porta llisa d'estratificat alta pressió color a escollir per la DF,  de 80 cm. de pas amb la porta oberta,  Guies, tirador encastat de 200x85x40  model i-4254 codi 53728 de la casa didheya. Tanca tipus bec de lloro incorporada encastada amb possibilitat de desbloqueix exterior. Tota la ferramenta serà d'alumini color plata. inclòs tots els elements necessaris per al seu correcte funcionament. Tot segons especificacions de plànols.  </t>
  </si>
  <si>
    <t>1A23IN04</t>
  </si>
  <si>
    <t xml:space="preserve">IN04.Subministre i col·locació de conjunt de porta corredissa formada per 1 fulla, amb sistema de carcassa d'acer galvanitzat ermetika evolution i premarc amb airejador incorporat, de gruix segons mur divisoris per entapetar amb batents i tapajunts  i porta llisa d'estratificat alta pressió color a escollir per la DF,  de 90cm de pas amb la porta oberta. Guies, tirador encastat de 200x85x40  model i-4254 codi 53728 de la casa didheya. Tanca tipus bec de lloro incorporada encastada amb possibilitat de desbloqueix exterior. Tota la ferramenta serà d'alumini color plata. inclòs tots els elements necessaris per al seu correcte funcionament. Tot segons especificacions de plànols. </t>
  </si>
  <si>
    <t>1A23IN05</t>
  </si>
  <si>
    <t>1A23IN06</t>
  </si>
  <si>
    <t>IN06.Subministre i col·locació de conjunt de porta corredissa formada per 1 fulla  de dimensions de pas lliure amb la porta oberta de 104cm.  amb mecanisme amb guies ocultes pera porta corredissa sistema ´´magic puertas de madera de herrajes mengual´´  tirador barra de superfície d'alumini de dimensions 352x26,2x12 mm  model al-1  codi 60150 de la casa didheya. Inclòs tots els elements necessaris pel seu correcte funcionament. Tot segons especificacions de plànols. Inclòs acaba pintat tllis amb rodet d'escuma amb  pintura titan-lack amb una ma d'imprimació  i dues d'acabat De color segons mostres a triar per la d.f.</t>
  </si>
  <si>
    <t>1A23IN07</t>
  </si>
  <si>
    <t>IN07. Subministre i col·locació de conjunt de porta corredissa formada per 1 fulla contraxapada igual a l'acabat dels murs vistos de clt de dimensions aprox. 2370x1168x45 mm, amb mecanisme amb guies ocultes pera porta corredissa sistema ´´magic puertas de madera de herrajes mengual´´  tirador barra de superfície d'alumini de dimensions 352x26,2x12 mm  model al-1  codi 60150 de la casa didheya. Inclòs tots els elements necessaris pel seu correcte funcionament. Tot segons especificacions de plànols</t>
  </si>
  <si>
    <t>1A23IN08</t>
  </si>
  <si>
    <t>IN08. Subministre i col·locació de conjunt de porta corredissa formada per 1 fulla, amb guia tipus Klein, fixada i amagada en un tac de fusta, inclòs calaix de fusta per amagar la guia. Porta llisa de dm per pintar,  de mides 1300x2365x40 mm. Guies tipus klein, tirador encastat de 200x85x40  model i-4254 codi 53728 de la casa didheya.  Tota la ferramenta serà d'alumini color plata. inclòs tots els elements necessaris per al seu correcte funcionament. Tot segons especificacions de plànols.  Inclòs acaba pintat tllis amb rodet d'escuma amb  pintura titan-lack amb una ma d'imprimació  i dues d'acabat De color segons mostres a triar per la d.f.</t>
  </si>
  <si>
    <t>IN09. Subministre i col·locació de conjunt de porta corredissa formada per 1 fulla, amb guia tipus Klein, fixada en un tac de fusta i amagada al cel ras, inclòs tac de fusta i estructura auxiliar de suport fins al sostre. Porta llisa de dm per pintar,  de mides 1200x2400x40 mm. Guies tipus klein, tirador encastat de 200x85x40  model i-4254 codi 53728 de la casa didheya.  Tota la ferramenta serà d'alumini color plata. inclòs tots els elements necessaris per al seu correcte funcionament. Tot segons especificacions de plànols.  Inclòs acaba pintat tllis amb rodet d'escuma amb  pintura titan-lack amb una ma d'imprimació  i dues d'acabat De color segons mostres a triar per la d.f.</t>
  </si>
  <si>
    <t>1AQSIN10</t>
  </si>
  <si>
    <t>IN10.Conjunt de portes de registre de dimensionsaproximades 170 x270cm i revestiment per armaris d'instal·lacions format per marc de base de fusta de flandes Per pintar i tapajunts de dm pintat, portes tipus dm de 35 mm de gruix, llis amb estructura interior de cartró,  per pintar i mides segons alçats i detall. S'inclou tirador d'alumini anoditzat plata i frontisses.acabat pintat tllis amb rodet d'escuma amb  pintura titan-lack amb una ma d'imprimació  i dues d'acabat De color segons mostres a triar per la d.f.. Tot per deixar-la totalment acabadaecificacions de la memoria.</t>
  </si>
  <si>
    <t>1AQSIN11</t>
  </si>
  <si>
    <t>Conjunt de portes de registre per armaris d'instal·lacions i revestiment de paraments format per marc de base de fusta de flandes per pintar i tapajunts de dm pintat, portes tipus dm de 22 mm de gruix per pintar i revestiment paraments amb tauler dm 22 mm per pintar col·locat sobre rastrells de llistó de pi, inclossos els rastrells. Mides i especejament segons alçats i detalls . S'inclou tirador d'alumini anoditzat plata i frontisses.de cassoleta, Inclòs acaba pintat llis amb rodet d'escuma amb  pintura titan-lack amb una ma d'imprimació  i dues d'acabat De color segons mostres a triar per la d.f.. Tot per deixar-la totalment acabada segons especificacions de la memoria.</t>
  </si>
  <si>
    <t>1AQSIN13</t>
  </si>
  <si>
    <t>Conjunt de portes de registre per armaris d'instal·lacions i revestiment de paraments format per marc de base de fusta de flandes per pintar i tapajunts de dm pintat, portes tipus OSB de 22 mm de gruix per pintar i revestiment paraments amb tauler dm 22 mm per pintar col·locat sobre rastrells de llistó de pi, inclossos els rastrells. Mides i especejament segons alçats i detalls . S'inclou tirador d'alumini anoditzat plata i frontisses.de cassoleta, Inclòs acaba pintat llis amb rodet d'escuma amb  pintura titan-lack amb una ma d'imprimació  i dues d'acabat De color segons mostres a triar per la d.f.. Tot per deixar-la totalment acabada segons especificacions de la memoria.</t>
  </si>
  <si>
    <t>1AQSIN16</t>
  </si>
  <si>
    <t xml:space="preserve">IN16. Subministrament i col·locació d'escala escamotejable tipus ´´zx a terraza de Calvente´´ graons de tisora tipus pantògraf. Inclòs registre inferior amb marc i tapetes, caixó de fusta per terrassa plana i trapa inferiora amb fre hidràulic i pany. Tot acabat  per salvar un desnivell aprox. de 3,50 m </t>
  </si>
  <si>
    <t>08</t>
  </si>
  <si>
    <t>MOBILIARI DE CUINA I EQUIPAMENT</t>
  </si>
  <si>
    <t>'01.01.08</t>
  </si>
  <si>
    <t>1Q71ZU01</t>
  </si>
  <si>
    <t xml:space="preserve">Mobles de cuina baixos, cos d'aglomerat recobert amb laminat estratificat, tant per l'interior com per l'exterior, amb portes laminades a pressió, amb cantells rectes cantejats amb pvc fi,  de 600 mm de fondària i 800 mm d'alçària (gran capacitat), am amb sòcol d'alumini de 8 cm., amb panell lateral a la zona de nevera i previsió de rentaplats, tiradors d'acer inox. tot col·locat. S'inclou panells laterals i regletes de remat, elements i accessoris de muntatge necessaris per deixar-los totalment acabats, separador de coberts en un dels calaixos, mobles amb 1 prestatge per mòdul. Elements segons detalls plànols de projecte. </t>
  </si>
  <si>
    <t>1Q71ZU02</t>
  </si>
  <si>
    <t xml:space="preserve">Mobles de cuina atls, cos d'aglomerat recobert amb laminat estratificat, tant per l'interior com per l'exterior, amb portes laminades a pressió, amb cantells rectes cantejats amb pvc fi,  de 350 mm de fondària i 900 mm d'alçària, amb, amb panell lateral a la zona de nevera, tiradors d'acer inox, dos prestatges per mòdul. tot col·locat. S'inclou panells laterals,cornisa inferior i superior i regletes de remat, elements i accessoris de muntatge necessaris per deixar-los totalment acabats. Elements segons detalls plànols de projecte. </t>
  </si>
  <si>
    <t>1Q71ZU03</t>
  </si>
  <si>
    <t xml:space="preserve">Mobles de cuina columna, cos d'aglomerat recobert amb laminat estratificat, tant per l'interior com per l'exterior, amb portes laminades a pressió, amb cantells rectes cantejats amb pvc fi,  de 600 mm de fondària i 2700 mm d'alçària, amb, amb panell lateral a la zona de nevera, tiradors d'acer inox. tot col·locat. S'inclou panells laterals,cornisa inferior i superior i regletes de remat, elements i accessoris de muntatge necessaris per deixar-los totalment acabats. Elements segons detalls plànols de projecte. </t>
  </si>
  <si>
    <t>EQ81VT01</t>
  </si>
  <si>
    <t>EQ81VT02</t>
  </si>
  <si>
    <t>Cuina vitroceràmica amb tres punts de cocció, easy TZ 6315 de la casa teka o eqivalent, amb unes mesures total 600x510x50 mm, col.locada enrasada amb taulell de cuina. totalment instalada i acabada.</t>
  </si>
  <si>
    <t>EQ88CMTF</t>
  </si>
  <si>
    <t>Campana extractora d'acer inoxidable de 60 cm d'amplaria, válvula antiretorn, barra d'iluminació led, Filtant total &gt; GFG2, de la casa Teka, inclosos suports, col.locada en obra, totalment instalada i conectada.</t>
  </si>
  <si>
    <t>EQ514A51</t>
  </si>
  <si>
    <t>Taulell de pedra natural granítica nacional, de 20 mm de gruix, preu alt, de 60 cm d'amplària, col·locat sobre moble de cuina. S'inclou la formació de forats per aigüeres i plaques de cuina , i polit y abrillantat de totes les seves cares vistes i forats per aigüeres sota taulell.</t>
  </si>
  <si>
    <t>EQ514A52</t>
  </si>
  <si>
    <t xml:space="preserve">Frontal de pedra natural granítica nacional, de 20 mm de gruix, preu alt, de 60 cm d'amplària, col·locat sobre parament amb morter adhesiu específic. S'inclou la formació de forats per mecanismes , i polit y abrillantat de totes les seves cares vistes . </t>
  </si>
  <si>
    <t>09</t>
  </si>
  <si>
    <t>SANITARIS I AIXETES</t>
  </si>
  <si>
    <t>'01.01.09</t>
  </si>
  <si>
    <t>EJ18BE40</t>
  </si>
  <si>
    <t xml:space="preserve">Aigüera de planxa d'acer inoxidable amb una pica acabat brillant, model Teka Top Linea R15 34.40 o similar equivalent, col.locada sota taulell.  Inclou vàlvula, tap i cadeneta i sifó. </t>
  </si>
  <si>
    <t>EJ13BSESQ</t>
  </si>
  <si>
    <t xml:space="preserve">Lavabo mural de porcellana esmaltada color blanc de 56x40x20cm, tipus Victoria de ROCA SANITARIO o equivalent, senzill, d'amplària 53 a 75 cm, de color blanc i preu mitjà, col·locat amb suports murals, amb vàlvula,sifó cromat,  tap i cadeneta. </t>
  </si>
  <si>
    <t>EJ14MERI</t>
  </si>
  <si>
    <t>Inodor de porcellana esmaltada, de sortida vertical i/o horitzontal, amb seient i tapa de resines, cisterna i mecanismes de doble descàrrega i alimentació incorporats, de color blanc, model Victoria de Roca,  col·locat sobre el paviment i connectat a la xarxa d'evacuació</t>
  </si>
  <si>
    <t>EJ11K61K</t>
  </si>
  <si>
    <t>Banyera de planxa d'acer esmaltat brillant, model Contesa de Roca,  de llargària 1,6 m, de color blanc, preu alt, amb faldó registrable al costat llarg, col·locada sobre suports regulables.Inclou sifó, sobreixidor, vàlvula, tap i cadeneta. 
Criteri d'amidament: Unitat de quantitat instal·lada, mesurada segons les especificacions de la DT.</t>
  </si>
  <si>
    <t>EJ2261EC</t>
  </si>
  <si>
    <t xml:space="preserve">Aixeta monocomandament, mural, muntada superficialment, per a dutxa de telèfon, de llautó cromat, model Victoria Pro de Roca,  amb dues entrades de 1/2´´ i sortida de 1/2´´, amb flexo, barra de suport regulable de 900mm i telefon de dutxa. </t>
  </si>
  <si>
    <t>EJ21613A</t>
  </si>
  <si>
    <t xml:space="preserve">Aixeta monocomandament per a banyera/dutxa, model Victoria Pro de Roca, mural, muntada superficialment, amb broc i transfusor, de llautó cromat, preu mitjà, amb dues entrades de 1/2´´ i sortida de 1/2´´ per a dutxa de telèfon.amb flexo, barra de suport regulable de 90mm  i telefon de dutxa. </t>
  </si>
  <si>
    <t>EJ23TRES</t>
  </si>
  <si>
    <t>Aixeta monocomandament per a lavabo, muntada superficialment sobre taulell o aparell sanitari, de llautó cromat, model Victoria de Roca, amb sortida d'1´´1/4, amb dues entrades de maniguets</t>
  </si>
  <si>
    <t>EJ28TRES</t>
  </si>
  <si>
    <t xml:space="preserve">Aixeta monocomandament per a aigüera, muntada superficialment sobre taulell, de llautó cromat  amb broc giratori de fosa, amb dues entrades de maniguets, model eco-tres, ecoeficient de tres o similar equivalent, amb airejador i obertura en fred. </t>
  </si>
  <si>
    <t>EJ1AB21N</t>
  </si>
  <si>
    <t>Abocador de porcellana esmaltada amb alimentació integrada, de color blanc, preu superior, col·locat sobre el paviment i connectat a la xarxa d'evacuació</t>
  </si>
  <si>
    <t>EJ1ZAD02</t>
  </si>
  <si>
    <t>Reixa feta amb acer inoxidable i protecció de goma, muntat a abocador de gres esmaltat brillant, preu alt</t>
  </si>
  <si>
    <t>EJ2891C1</t>
  </si>
  <si>
    <t>Aixeta senzilla per a aigüera, muntada superficialment, mural, de llautó cromat preu mitjà, amb broc giratori de fosa, amb entrada de 1/2´´</t>
  </si>
  <si>
    <t>EJ4ZU015</t>
  </si>
  <si>
    <t>Porta-rotlles de paper higiènic d'acer inoxidable model Twin de Roca, col·locat amb fixacions mecàniques</t>
  </si>
  <si>
    <t>EJ4ZU115</t>
  </si>
  <si>
    <t>Tovalloler en forma de cèrcol, d'acer inoxidable, model twin de Roca, col·locat amb fixacions mecàniques</t>
  </si>
  <si>
    <t>EJ4ZU11X</t>
  </si>
  <si>
    <t>Penjadorl, d'acer inoxidable, model Twin ref 816700001 de Roca, col·locat amb fixacions mecàniques</t>
  </si>
  <si>
    <t>EJ46U020</t>
  </si>
  <si>
    <t>Barra mural doble abatible per a bany adaptat, de 800 mm de llargària i 35 mm de D, de tub d'acer inoxidable, amb suport per a paper higiènic, , col·locat amb fixacions mecàniques</t>
  </si>
  <si>
    <t>EJ46U015</t>
  </si>
  <si>
    <t>Barra mural fixa en angle per a bany adaptat, de 600 i 600 mm de llargària i 35 mm de D, de tub d'acer inoxidable, col·locat amb fixacions mecàniques</t>
  </si>
  <si>
    <t>EJ46U025</t>
  </si>
  <si>
    <t>Seient abatible mural per a dutxa de bany adaptat, amb banqueta de 350x450 mm, d'acer inoxidable, col·locat amb fixacions mecàniques</t>
  </si>
  <si>
    <t>EC1K1501</t>
  </si>
  <si>
    <t>Mirall de lluna incolora de 5 mm de gruix, col·locat adherit sobre tauler de fusta.
Criteri d'amidament: m2 de superfície amidada segons les especificacions de la DT.S'han de considerar les respectives dimensions d'acord amb els criteris següents:- Llargària i amplària: Múltiples de 6 cmCal prendre el múltiple immediat superior en el cas que la dimensió no ho sigui.</t>
  </si>
  <si>
    <t>11</t>
  </si>
  <si>
    <t>PINTURES</t>
  </si>
  <si>
    <t>'01.01.11</t>
  </si>
  <si>
    <t>E898G3MG</t>
  </si>
  <si>
    <t>Pintat de parament vertical de guix amb pintura plàstica de color blanc, amb una capa d'imprimació específica i dues capes d' acabat</t>
  </si>
  <si>
    <t>E898KAMG</t>
  </si>
  <si>
    <t>Pintat de parament horitzontal de guix amb pintura, plàstica per a interiors , de color blanc, amb una capa d'imprimació específica i dues capes d' acabat</t>
  </si>
  <si>
    <t>E898E240</t>
  </si>
  <si>
    <t xml:space="preserve">Pintat de parament horitzontal de ciment, amb pintura plàstica de primera qualitat, amb acabat llis, amb una capa de fons diluïda i dues d'acabat. Incloent p.p. de pintat de tubs d'instal·lacions i aplicació de pont d'unió en superfícies amb baixa adherència. </t>
  </si>
  <si>
    <t>E898D240</t>
  </si>
  <si>
    <t xml:space="preserve">Pintat de parament vertical de ciment, amb pintura plàstica amb acabat llis de primera qualitat, amb una capa de fons diluïda i dues d'acabat. Color a escollir.  Inclòs p.p. de tubs vistos d'instal·lacions. </t>
  </si>
  <si>
    <t>E898D2FR</t>
  </si>
  <si>
    <t>PA</t>
  </si>
  <si>
    <t>Senyalització dels soterrani-aparcaments, consistent en el marcatge de cada un dels trasters i cada una de les places d'aparcament, núm.  de plaça i traster ja sigui al terra o paret, tot amb pintura de poliuretà anti abrasió. S'inclou el marcatge previ segons plànols de planta i alçats, per a un total de 24 places d'aparcament de cotxe 8 de moto i trasters, inclòs el marcatge d'una franja de 20 cm. d'alçària en els paraments verticals i pilars del garatge, i tot el pintat de la circulació del garatge. Color a escollir</t>
  </si>
  <si>
    <t>12</t>
  </si>
  <si>
    <t>ASCENSORS</t>
  </si>
  <si>
    <t>'01.01.12</t>
  </si>
  <si>
    <t>EL28ARU1</t>
  </si>
  <si>
    <t>Subministre i muntatge de ascensor elèctric (10 parades) sense cambra de maquinària, model 3G_1010 MRLG 630 kg  marca Orona o equivalent, amb sistema de tracció elèctric de freqüència variable, velocitat 1 m/s,  per a 8 persones (càrrega màxima de 630 kg), dimensions de cabina 110x160cm, de 10 parades (recorregut 30 m), doble embarcament, habitacle amb parets amb recobriment inoxidable, passamans d'alumini i paviment de PVC-HIG SC05, botonera inoxidalbe, enllumenat eficient amb apagat automàtic amb panell Led UP19, embocadures i frontals en acer inoxidable, inclou mecanismes de control que apaguen els components electrònics en el mode espera (sleep mode) amb apagat de llum de la cabina, mig mirall al fons, embarcament simple amb portes de cabina automàtiques d'obertura lateral de 2 fulles d'acer inoxidable de 800x2000 mm de velocitat regulada per freqüència variable, portes d'accés planta  automàtiques d'obertura lateral de 2 fulles d'acer inoxidable de qualitat mitjana de mides 800x2000 mm, maniobra selectiva en baixada, amb botonera ´´element´´ en cabina d'indicador de posició programable i sobrecàrrega, en plantes botonera amb polsador i indicador de posició en totes les plantes, amb marcatge ce segons real decreto 1314/1997 . classificació energètica A. tot inclòs: transport a peu d'obra, muntatge, ajuts de paleta, connexionat, legalització i tot el que calgui pel seu correcte funcionament i posta en marxa. completament instal·lat i en funcionament.
S'inclou: botoneres en relleu, indicadors de posició digitals en planta i cabina, fotocèl·lules, sistema de funcionament eco-eficient (quan l'ascensor no està en ús: l'enllumenat de la cabina s'apaga i s'encén quan la cabina està arribant a la crida; la fase de potencia passa a mode d'espera; la senyalització s'atenua quan no està en ús; el ventilador de cabina s'apaga), maniobra de crida duplex, sistema d'emergencia de frenada dels ascensors tipus paracaigudes, llum d'alarma d'emergència, mòdul de telèfon mòbil amb connexió i alta de línia telefònica móbil , rosari, llindes metàl·liques sobre portes, ganxo, amortidors fossal ,cables de tracció, sistema de codificació del forat per a la lectura de posició i transmissió de la informació a la maniobra, permisos, taxes i legalitzacions indústria i generalitat, quadre elèctric amb part proporcional d’instal·lació, contracte de manteniment segons oferta, (mínim un any) segons plec, amb pagament de les quotes mensuals de línia telefònica durant el período ofertat, completament acabat, col·locat i muntat  en obra incloent costos indirectes i de ma d'obra. 
Totalment acabat.</t>
  </si>
  <si>
    <t>13</t>
  </si>
  <si>
    <t>VARIS</t>
  </si>
  <si>
    <t>'01.01.13</t>
  </si>
  <si>
    <t>EQ61BUST</t>
  </si>
  <si>
    <t xml:space="preserve">Subministre i col.locació de conjunt de 2 bústies metàl.liques, tipus alubox modular sp1v anoditzat plata: inclou formació de nínxol estructura de suport. </t>
  </si>
  <si>
    <t>EQ7N005S</t>
  </si>
  <si>
    <t>U</t>
  </si>
  <si>
    <t>Numeració de portals d'escala, en pvc negre arial narrow de h: 20 cm, ubicat als vestíbuls d´accés, col.locada en obra amb fixacions mecaniques.</t>
  </si>
  <si>
    <t>EQ7N0001</t>
  </si>
  <si>
    <t>Placa d'identificacio de planta o amb caràcters alfanumèrics, amb planxa d'al.lumini serigrafiat, vores plegades, de  messures 35x10 cm aproximadament, col.locada en obra amb fixacions mecaniques.</t>
  </si>
  <si>
    <t>EB926GG3</t>
  </si>
  <si>
    <t>Placa de senyalització interior de planxa d'alumini pintada, amb caràcters alfanumèrics, de 16x16 cm, per la senyalització de totes les portes dels espais comuns com sales de comptadors, habitacions de neteja, instal·lacions..., fixada mecànicament al parament</t>
  </si>
  <si>
    <t>EB92F158</t>
  </si>
  <si>
    <t>Placa d'identificacio de porta d'accés habitatge, amb planxa d'al.lumini cromat,  de 80 mm d'alçària, col·locat amb adhesiu</t>
  </si>
  <si>
    <t>EB92COPI</t>
  </si>
  <si>
    <t xml:space="preserve">Subministrament de joc de dues còpies de claus de porteria o de garatge. Els panys de garatge seran mestrejats. </t>
  </si>
  <si>
    <t>EB92APLE</t>
  </si>
  <si>
    <t>Aplec de material d'obra per reposicions i manteniments, consistent en: paviment=1.5/m² per habitatge, sòcol=3ml/habitatge, rajoles banys i cuines=1.5m²/habitatge</t>
  </si>
  <si>
    <t>HBBJ0001</t>
  </si>
  <si>
    <t xml:space="preserve">Conjunt de regulació d'accés a l'aparcament amb dos semàfors de policarbonat, amb sistema òptic de diàmetre 210 mm amb una cara i tres focus, òptica normal i lent de color normal de vehicles 13/12, instal·lats, detectors de vehicles i sistema de control per donar pas alternatiu als vehicles d'entrada o sortida. Inclou 3 miralls de circulació convexes de diàmetre 50mm, incloent suports i col·locació . i p.p. de connexió a quadre elèctric del sistema de semàfors. </t>
  </si>
  <si>
    <t>FQ421531</t>
  </si>
  <si>
    <t>Pilona de fosa acabat amb protecció antioxidant de secció circular, de 900 mm d'alçària, amb forat longitudinal, col·locat amb morter sense additius 1:4, elaborat a l'obra.
Criteri d'amidament: Unitat de quantitat realment col·locada a l'obra.</t>
  </si>
  <si>
    <t>INSTAL·LACIONS</t>
  </si>
  <si>
    <t>ELECTRICITAT</t>
  </si>
  <si>
    <t>HABITATGES</t>
  </si>
  <si>
    <t>'01.02.01.01</t>
  </si>
  <si>
    <t>1G22ZU1H</t>
  </si>
  <si>
    <t>Instal·lació elèctrica interior d'un habitatge d'una habitacion i terrassa  amb quadre de comandament i protecció i mecanismes segons el REBT, plànols, esquemes, memòria i plec de Projecte. Inclou: 
- ínies de distribució interior, de recorregut encastat dins tub flexible corrugat. 
- 1 caixa de connexió encastada en cada dependència.
- S'inclouen mecanismes amb caixes encastades i plaques d'acord amb la disposició grafiada en els plànols. 
- S'inclou quadre de comandament i protecció en interior d'habitatges segons esquema elèctric de projecte: 
Tota la instal.lació dimensionada segons necessitats del projecte. S'inclouen tots els elements que es detallen en memòria, plec i/o plànols, com ara: passatubs, cablejat, remats, xapes d'alumini, caixes, regletes, senyalització, etc. El treball es realitzarà d'acord amb les prescripcions que estableix el reglament electrotècnic per a baixa tensió i instruccions complementàries, així com la resta de normatives d'obligat compliment i les normes de la companyia subministradora. S'utilitzaran materials i aparells homologats de qualitat, model i tipus que apareguin detallats en els plànols i memòria del projecte o equivalents. El nombre de mecanismes, serà l'indicat en els plànols de projecte, a més les lluminàries d'habitatges queden recollides en les partides d'electrificació d'habitatge. Tots tindran presa de terra (tt), obligatòria segons normativa. S'inclou connexió presa de terra de banyeres i accessoris metàl·lics interior dutxa o banyera.  Es considera finalitzada aquesta partida quan el servei d'inspecció de la companyia subministradora doni la conformitat a l'execució de la instal lació i un cop complimentats els tràmits necessaris que autoritzin la seva connexió definitiva a la xarxa subministradora.</t>
  </si>
  <si>
    <t>1G22ZU2H</t>
  </si>
  <si>
    <t>Instal·lació elèctrica interior d'un habitatge de dues habitacions i terrassa amb quadre de comandament i protecció i mecanismes segons el REBT, plànols, esquemes, memòria i plec de Projecte. Inclou: 
- ínies de distribució interior, de recorregut encastat dins tub flexible corrugat. 
- 1 caixa de connexió encastada en cada dependència.
- S'inclouen mecanismes amb caixes encastades i plaques d'acord amb la disposició grafiada en els plànols. 
- S'inclou quadre de comandament i protecció en interior d'habitatges segons esquema elèctric de projecte: 
Tota la instal.lació dimensionada segons necessitats del projecte. S'inclouen tots els elements que es detallen en memòria, plec i/o plànols, com ara: passatubs, cablejat, remats, xapes d'alumini, caixes, regletes, senyalització, etc. El treball es realitzarà d'acord amb les prescripcions que estableix el reglament electrotècnic per a baixa tensió i instruccions complementàries, així com la resta de normatives d'obligat compliment i les normes de la companyia subministradora. S'utilitzaran materials i aparells homologats de qualitat, model i tipus que apareguin detallats en els plànols i memòria del projecte o equivalents. El nombre de mecanismes, serà l'indicat en els plànols de projecte, a més les lluminàries d'habitatges queden recollides en les partides d'electrificació d'habitatge. Tots tindran presa de terra (tt), obligatòria segons normativa. S'inclou connexió presa de terra de banyeres i accessoris metàl·lics interior dutxa o banyera.  Es considera finalitzada aquesta partida quan el servei d'inspecció de la companyia subministradora doni la conformitat a l'execució de la instal lació i un cop complimentats els tràmits necessaris que autoritzin la seva connexió definitiva a la xarxa subministradora.</t>
  </si>
  <si>
    <t>ZONES COMUNS</t>
  </si>
  <si>
    <t>'01.02.01.02</t>
  </si>
  <si>
    <t>1G11I10C</t>
  </si>
  <si>
    <t>Instal.lació de posta a terra per a edifici segons plànols, esquemes i memòria de projecte. Format per: 
- Unió de les plaques amb cablejat de coure nuu i enterrat.
- 1 pont de proves i caixa de registre de la presa per edifici.
- Cablejat protegit des de pont de proves fins centralització de comptadors.
- Formació de circuits de presa de terra de les instal·lacions elèctriques dels edificis i formada per:
- Protecció de montants, des de arquetes de registre fins centralizacio de comptadors amb tub d'acer.
S'inclourà la connexió d'elements metàl·lics segons descripció en projecte. Tot inclòs per acomplir amb la reglamentació vigent.</t>
  </si>
  <si>
    <t>1G230000</t>
  </si>
  <si>
    <t>Instal·lació general elèctrica per a l'edifici, que compren 21 habitatges, 1 servei comú, 1 local, sala aigües grises i aparcament. Formada per: 
- Caixa general de protecció normalitzada s/ model unesa i esquema elèctric, complerta amb fusebiles, borns d'entrada i sortida, barra neutre i tots els elements necessaris. 
- Línies generals d'alimentació fins a concentració de comptadors per a conductors aïllats dins tubs autoextingibles segons MIE BT 013. 
- Unitat funcional d'embarrat general i fusibles de seguretat. 
- Concentració de comptadors desglossats en habitatges, servei comunitari. 
- Muntants individuals fins a cada quadre de l'habitatge, per a serveis comuns  i per a local. Incloent el cablejat, tubs corrugats, canals i en general tot el necessari per a la correcta instal lació i el funcionament. 
Inclou les proves de les instal.lacions de elèctrica del bloc i la instal lació de rètols indicatius i tot el material auxiliar necessari. També es lliurarà a la propietat els permisos i autoritzacions necessàries del Servei d'Indústria de organismes oficials. Es considera finalitzada aquesta partida quan el servei d'inspecció de la companyia subministradora doni la conformitat a l'execució de la instal lació i un cop complimentats els tràmits necessaris que autoritzin la seva connexió definitiva a la xarxa subministradora. Tot inclòs segons esquemes de projecte i per complir la normativa vigent i normes de la companyia subministradora.</t>
  </si>
  <si>
    <t>1G11I220</t>
  </si>
  <si>
    <t>Instal.lació interior i quadre elèctric per a Serveis comuns de l'edifici, segons el R.E.B.T., plànols, esquemes i memòria del projecte. Format per:
- Quadre de protecció i comandament general de baixa tensió per serveis comuns.
- Subquadre de baixa tensió de RITI, RITS, Ascensors. 
- Línies d'enllumenat escala.
- Línies d'enllumenat replà.
- Línies d'enllumenat exterior.
- Línies d'enllumenat emergència 1.
- Línies d'enllumenat vestibul PB.
- Línies d'enllumenat permanent ascensor.
- Línies d'enllumenat cambres de comptadors.
- Porter electrònic.
- Preses de corrent de serveis comuns.
- Línia per a alimentació RITS i RITI; d'antena i porter automàtic, d'enllumenat, equips i presses de corrent.  
- Línia d'alimentació subquadre d'ascensor 
S'inclouen les línies de distribució dimensionades segons necessitat de les instal·lacions indicades als plànols fins a cadascun dels punts de presa de corrent, interruptors i punts de llums, els mecanismes, regletes, tubs de protecció...Tota la instal·lació complerta i en funcionament, segons esquemes del projecte i Reglamentació vigent.</t>
  </si>
  <si>
    <t>APARCAMENT</t>
  </si>
  <si>
    <t>'01.02.01.03</t>
  </si>
  <si>
    <t>1G11I2EL</t>
  </si>
  <si>
    <t>Instal.lació interior i quadre elèctric per a aparcament de l'edifici, segons el R.E.B.T., plànols, esquemes i memòria del projecte. Format per:
- Escomesa alimentació
- Quadre de protecció i comandament general de baixa tensió per aparcament.
- Línies d'enllumenat permanent 
- Línies d'enllumenat temporitzat
- Línies d'enllumenat emergència .
- Línies d'enllumenat temporitzat trasters
- Línies d'enllumenat emergència trasters
- Línies d'enllumenat tsales tècniques.
- Línies d'enllumenat escala i vestibuls
- Línies d'enllumenat emergència i vestibuls.
- Línies instal·lacions ventilació
- Línia Central de CO.
- Línia Central d'incendis.
- Línia reserva.
- Línies motors portes.
- Línia Maniobra.
- Preses de corrent Quadre.
- Línia per a alimentació Subquadres i equips.  
- Línia i preinstal·lació recàrrega vehícles elèctrics. 
S'inclouen les línies de distribució dimensionades segons necessitat de les instal·lacions indicades als plànols fins a cadascun dels punts de presa de corrent, interruptor i punts de llums, els mecanismes, regletes, tubs de protecció...Tota la instal·lació complerta i en funcionament, segons esquemes del projecte i Reglamentació vigent.</t>
  </si>
  <si>
    <t>EGC7CBL0</t>
  </si>
  <si>
    <t>Subministrament i col·locació de SAI de la marca SOCOMEC de 6 KVA, trifàsic de 1 hora, incloent els diferents accessoris per la seva correcta instal.lació. Completament muntat i connexionat.</t>
  </si>
  <si>
    <t>1ASAFEPK</t>
  </si>
  <si>
    <t xml:space="preserve">Protecció mecànica per escomesa fins a cgp conformada amb estructura d'acer amb perfils laminats en calent per estructura de suport, tancament amb ceràmica amb paret de gero i revestiment amb i planxa d'acer de 1cm de gruix.   Inclòs acabat pintat de tot el conjunt amb dues mans d'imprimació i dues d'acabat amb pintura a l'esmalt de polliuretà color a escollir. Tot segons especificacions de la companyia elèctrica. </t>
  </si>
  <si>
    <t>EG2DB8CE</t>
  </si>
  <si>
    <t>Preinstal·lació per a recàrrega de cotxe elèctric a l'aparcament per donar servei a totes les places de l'aparcament i connexió fins a centralització de comptadors, amb safata metàl·lica de xapa llisa amb coberta d'acer galvanitzat en calent, d'alçària 60 mm i amplària 200 mm, col·locada suspesa de paraments horitzontals amb elements de suport.</t>
  </si>
  <si>
    <t>ENLLUMENAT</t>
  </si>
  <si>
    <t>'01.02.01.04</t>
  </si>
  <si>
    <t>1H11I101</t>
  </si>
  <si>
    <t xml:space="preserve">Enllumenat complert per edifici d'habitatges que compren subministrament i muntatge dels següents elements:
-4ut Cayu dopo de novolux
-5ut Devon dopo de novolux
-10 ut downlight exterior Tecto cristher de novolux
-17 ut downlight lineal District de Rovasi 115,3
-9 ut downlight lineal District de Rovasi 59.3
-2 ut downlight lineal District de Rovasi 87
-27 ut plafó sostre d.28 mod. Viena de cristher
-6 ut Pencil Rectangular de Guzzini
-4 ut tub led osram
- 24 ut aplic bany sheid exolight de novolux
-44ut downlight 2x18w d. 22.5cm
-43ut downlight 2x24w d. 22.5cm
-18ut downlight 14w d. 15cm
-2ut Kuu de Rovasi
-12,45 m Canal led Atomic de beghelli 
- 75 m. carril Led sota armaris cuines
-11ut Microprismatic leds C4
-35 ut Essence de Troll encastada tub 91 cm
-42ut aplic RETT exolight de novolux
-33ut Up Led de Beghelli enllumenat emergència. </t>
  </si>
  <si>
    <t>1H11I10T</t>
  </si>
  <si>
    <t>Il.luminació interior d'aparcament segons el R.E.B.T, plànols, esquemes i memòria de projecte. Inclou subministrament i instal·lació segons descripcions en plànols.</t>
  </si>
  <si>
    <t>FONTANERIA</t>
  </si>
  <si>
    <t>'01.02.02.01</t>
  </si>
  <si>
    <t>1J41I0VA</t>
  </si>
  <si>
    <t>Instal.lació de lampisteria interior d'un habitatge amb una cuina i un bany segons plànols, esquemes i memòria de Projecte. Format per:
- Clau de pas general d'habitatge AF.
- Claus divisionàries de pas (aigua freda i calenta) en cuina, bany i safareig.
- Xarxa d'aigua  per a alimentació dels següents aparells: 1 cuina (amb 1 rentavaixelles, 1 pica de cuina ), 1 safareig (amb 1 rentadora, interacumulador) i 1 bany (amb 1 lavabo, 1 dutxa o banyera i vàter, ).
- Previsió d'instal·lació de subministrament pels wc en cas de voler anular la instal·lació d'aigues grises.
-Terrassa
-Aixetes i claus de regulació per aparells i connexió d'aixetes. 
La xarxa de fontaneria interior estarà encastada o suspesa amb tubs de polietilè reticulat amb ànima d'alumini PEX AL PEX. Els muntants verticals i horitzontals es fixaran amb brides a les bases de suport. Tota la canonada a l'interior que no estigui encastada la paret s'aïllarà amb Armaflex de 9 mm d'espessor en AF i amb 19 mm d'espessor en ACS. Les canonades que vagin encastades a la paret s'han d'instal·lar amb tub corrugat flexible de PVC de color blau per l'AF i vermell per l'ACS. El dimensionat dels tubs segons l'indicat en els plànols i esquemes de projecte. Els tubs seran perfectament llisos, de secció circular, i perfectament calibrats. Les corbes es realitzaran amb colzes i peces especials. Tota la instal · lació ha de complir la normativa vigent. Inclou la tramitació amb la companyia de la instal·lació segons les seves exigències. La instal·lació quedarà finalitzada segons normativa de la companyia subministradora.</t>
  </si>
  <si>
    <t>1J41I0VB</t>
  </si>
  <si>
    <t>'01.02.02.02</t>
  </si>
  <si>
    <t>EY00I515</t>
  </si>
  <si>
    <t>Escomesa des de la xarxa de distribució d'aigua per a l'edifici compren 21 habitatges, 1 serveis comuns, 1 zona comú exterior i local Format per: 
- Clau de pas de la companyia al carrer (inclòs l'arqueta prefabricada segons indicacions de la companyia subministradora).
- Pericó d'abonat segons detalls de companyia.
- Filtre i vàlvules.
- Clau de pas de l'edifici.
- Línia de distribució fins a bateria de comptadors.
- Bateries de comptadors de subministre normal  pentinant amb 'latiguillos' de malla amb les seccions adequades incloent claus,  maneguets de comptadors segons requeriments de companyia.
La bateria de comptadors i els comptadors hauran de quedar instal·lats segons normes de la companyia subministradora i de manera que permeti un fàcil lectura, reparació o substitució. 
Inclou les proves de les instal·lacions d'aigüa del bloc, pintat de tubs vistos  i la instal·lació de rètols indicatius. Tot segons esquemes de fontaneria i normativa vigent.</t>
  </si>
  <si>
    <t>EY00I511</t>
  </si>
  <si>
    <t>Muntants de polietilè reticulat amb ànima d'alumini PEX AL PEX, de diàmetre (segons plànols de projecte), amb grau de dificultat mitja i col·locat superficialment mitjançant brides isofòniques, des de cambra de comptadors fins a clau de pas d'habitatges i de serveis comuns. Compren 21 habitatges, 2 serveis comuns d'escala i local. Inclou:
- Tubs de polietilè amb ànima d'alumini PEX AL PEX. Aïllats amb armaflex de 9mm de gruix.
- Vàlvula de pas de la derivació particular.
- Aïllament d'escuma elastomèrica de 9 mm.
Inclou les proves de les instal·lacions d'aigua del bloc i la instal·lació de rètols indicatius. Tot segons esquemes de fontaneria i normativa vigent.</t>
  </si>
  <si>
    <t>EY00IL3J</t>
  </si>
  <si>
    <t>Instal·lació de fontaneria interior per a serveis comuns segons plànols, esquemes i memòria de projecte. Format per:
 - Claus d'AF per a Serveis comuns.
 - Xarxa d'aigua pels següents aparells:
      + 1ut. Presa d'aigua per a cambra de residus.
      + 1ut. Presa d'aigua Bateria de comptadors.
      + 1ut. Presa d'aigua sala de neteja.
      + 1ut. Presa d'aigua amb connexió a mànega a coberta comunitaria
      + 1ut. Presa d'aigua sala aigües grises
La xarxa de fontaneria interior estarà encastada o suspesa amb tubs de polietilè reticulat amb ànima d'alumini PEX AL PEX. Els muntants verticals i horitzontals es fixaran amb brides a les bases de suport. Tota la canonada a l'interior que no estigui encastada la paret s'aïllarà amb Armaflex de 9 mm d'espessor en AF i amb 19 mm d'espessor en ACS. Les canonades que vagin encastades a la paret s'han d'instal·lar amb tub corrugat flexible de PVC de color blau per l'AF i vermell per l'ACS. El dimensionat dels tubs segons l'indicat en els plànols i esquemes de projecte. Els tubs seran perfectament llisos, de secció circular, i perfectament calibrats. Les corbes es realitzaran amb colzes i peces especials. Tota la instal · lació ha de complir la normativa vigent. Inclou la tramitació amb la companyia de la instal·lació segons les seves exigències. La instal·lació quedarà finalitzada segons normativa de la companyia subministradora.</t>
  </si>
  <si>
    <t>EY00I518</t>
  </si>
  <si>
    <t>Instal·lació de reg per a zones exteriors format per:
+ Pericon per a rec
+ Canonada PE de diàmetres segons plànols d'instal·lacions.
+ Graella de goters.
+ Programador de reg.
+ Manòmetre.
+ Electrovàlvules.
Incloent tot el necessari per deixar la partida de reg totalment instal·lada i funcionant.
Tota la instal·lació ha de complir la normativa vigent.</t>
  </si>
  <si>
    <t>EY00I101</t>
  </si>
  <si>
    <t>Despeses de Companyia d'Aigües per drets de connexió de servei, drets d'accès i drets d'escomesa. Inclou obra civil i tot lo necessari segons indicació de Companyia. NOTA: AQUESTA PARTIDA CALDRÀ JUSTIFICAR-LA AMB L'INFORME DE LA COMPANYIA D'AIGÜES.</t>
  </si>
  <si>
    <t>EY00ILLC</t>
  </si>
  <si>
    <t>Instal.lació de lampisteria interior d'un local amb un bany i previsió d'un altre,  segons plànols, esquemes i memòria de Projecte. Format per:
- Clau de pas general 
- Claus divisionàries de pas locals humits
- Xarxa d'aigua  per a alimentació dels següents aparells: 1 vàter, 1 lavabo i 1 abocador. 
- Previsió d'instal·lació de subministrament pels wc en cas de voler anular la instal·lació d'aigues grise
-Aixetes i claus de regulació per aparells i connexió d'aixetes. 
La xarxa de fontaneria interior estarà encastada o suspesa amb tubs de polietilè reticulat amb ànima d'alumini PEX AL PEX. Els muntants verticals i horitzontals es fixaran amb brides a les bases de suport. Tota la canonada a l'interior que no estigui encastada la paret s'aïllarà amb Armaflex de 9 mm d'espessor en AF i amb 19 mm d'espessor en ACS. Les canonades que vagin encastades a la paret s'han d'instal·lar amb tub corrugat flexible de PVC de color blau per l'AF i vermell per l'ACS. El dimensionat dels tubs segons l'indicat en els plànols i esquemes de projecte. Els tubs seran perfectament llisos, de secció circular, i perfectament calibrats. Les corbes es realitzaran amb colzes i peces especials. Tota la instal · lació ha de complir la normativa vigent. Inclou la tramitació amb la companyia de la instal·lació segons les seves exigències. La instal·lació quedarà finalitzada segons normativa de la companyia subministradora.</t>
  </si>
  <si>
    <t>AIGÜES GRISES</t>
  </si>
  <si>
    <t>'01.02.03</t>
  </si>
  <si>
    <t>EJ71DEPU</t>
  </si>
  <si>
    <t>Subministrament, col·locació i connexió de depuradora per a aigües grises, per a la reutilització de 2.000 l/dia, de la marca  GEP IBERICA / DEHOUST model GWM 2000, preparada per a instal·lació aéria, compost per tres dipòsits (dipòsit recollida aigües grises, dipòsit biorreactor de membrana i dipòsit d'aigua neta), bombes d'aireació, difusors de membrana, bombes submergides per al transport de l'aigua entre dipòsits , mòduls amb filtres d'ultrafiltració, filtre de gruixos TRIDENT amb sistema d'autoneteja i tamisat inferior a 3 mm i quadre de control per a la regulació de tots els elements de la depuradora, incloent mòdul GSM per a l'enviament de dades per telegestió, connexió de la xarxa de dades fins el rack instal·lat en el RITI, comptadors amb senyal d'impulsos, claus de tall, claus de retenció, bomba dosificadora de colorant, colorant, elements de sujecció, unió i connexió i altres accesoris necessaris per a la correcta instal·lació. Inclòs contracte de manteniment per una durada de dos anys. Totalment muntada i connectada.</t>
  </si>
  <si>
    <t>ENX36528</t>
  </si>
  <si>
    <t>Subministrament, col·locació i connexió de grup de pressió de doble alternança, de la marca BOMBAS HASA model GDB-ROMA 9.5/TM100, format per 2 bombes ROMA 9.5T, bancada, vàlvula presostat, col·lector d'impulsió, quadre elèctric i suport per al quadre, vàlvula de retenció, vàlvula de bola, presostat, manòmetre, col·lector doble i acumulador de membrana, inclòs elements de suport, connexió i altres elements i accessoris per a la seva correcta instal·lació. Totalment muntat i connexionat.</t>
  </si>
  <si>
    <t>1J41I0AG</t>
  </si>
  <si>
    <t xml:space="preserve">Instal.lació de lampisteria per aigües grises que inclou derivació comunitaria des de cambra de recollida i tractament fins plantes i derivació individual a cada 'habitatge i instal·laciói interior d'un habitatge per donar servei a 1 wc segons plànols, esquemes i memòria de Projecte. Format per:
- Clau de pas general d'habitatge.
-  Xarxa d'aigua  per a alimentació del wc
-Aixetes i claus de regulació per aparell. 
La xarxa de fontaneria interior estarà encastada o suspesa amb tubs de polietilè reticulat amb ànima d'alumini PEX AL PEX. Els muntants verticals i horitzontals es fixaran amb brides a les bases de suport. Tota la canonada a l'interior que no estigui encastada la paret s'aïllarà amb Armaflex de 9 mm d'espessor.  Les canonades que vagin encastades a la paret s'han d'instal·lar amb tub corrugat flexible de PVC de color verd. El dimensionat dels tubs segons l'indicat en els plànols i esquemes de projecte. Els tubs seran perfectament llisos, de secció circular, i perfectament calibrats. Les corbes es realitzaran amb colzes i peces especials. Tota la instal · lació ha de complir la normativa vigent. 
Inclou senyalització amb cartell de metacrilat gravat, fixat a la paret, amb grafisme i texte amb indicació d'aigua no potable en tots els punts de subministrament i sala de producció, i amb rètol de vinil a les canonades. </t>
  </si>
  <si>
    <t>1J41I2AG</t>
  </si>
  <si>
    <t xml:space="preserve">Instal.lació de lampisteria per aigües grises que inclou derivació comunitaria des de cambra de recollida i tractament fins plantes i derivació individual a cada 'habitatge i instal·laciói interior d'un habitatge per donar servei a 2wc segons plànols, esquemes i memòria de Projecte. Format per:
- Clau de pas general d'habitatge.
-  Xarxa d'aigua  per a alimentació del wc
-Aixetes i claus de regulació per aparell. 
La xarxa de fontaneria interior estarà encastada o suspesa amb tubs de polietilè reticulat amb ànima d'alumini PEX AL PEX. Els muntants verticals i horitzontals es fixaran amb brides a les bases de suport. Tota la canonada a l'interior que no estigui encastada la paret s'aïllarà amb Armaflex de 9 mm d'espessor.  Les canonades que vagin encastades a la paret s'han d'instal·lar amb tub corrugat flexible de PVC de color verd. El dimensionat dels tubs segons l'indicat en els plànols i esquemes de projecte. Els tubs seran perfectament llisos, de secció circular, i perfectament calibrats. Les corbes es realitzaran amb colzes i peces especials. Tota la instal · lació ha de complir la normativa vigent. 
Inclou senyalització amb cartell de metacrilat gravat, fixat a la paret, amb grafisme i texte amb indicació d'aigua no potable en tots els punts de subministrament i sala de producció i amb rètol de vinil a les canonades. </t>
  </si>
  <si>
    <t>PROTECCIÓ CONTRA EL LLAMP</t>
  </si>
  <si>
    <t>'01.02.04</t>
  </si>
  <si>
    <t>1M91103PA</t>
  </si>
  <si>
    <t>Subministrament i instal·lació de parallamps equipat amb un terminal del sistema INGESCO PDC. Amb els següents materials:
- 1 unitat. 1 terminal del sistema INGESCO PDC (Parallamps Normalitzat) Model 4.3 (UNE 50.164). 
- 1 unitat. Peça d'adaptació 1 1/2´´. Ref: 111012
- 1 unitat. màstil 6 m. de ferro galvanitzat. ref: 114.041
- 86 m. de cablejat de Cu 50 mm 2.
- 1 unitat. Ancoratge placa 15 cms.ref: 112.024
- 22 u. tub protecció de 3 metres de longitud de PVC.
- 1 sistema de posada a terra formada per elèctrodes de 40 mm de diàmetre i 1,5 m. de profunditat, piquetes de ferro galvanitzat de 18 mm. de diàmetre i 1,5 m. de profunditat, pont de comprovació, arqueta de registre amb tapa, tub humidificació, maneguets per a la connexió, segons reglamentació vigent, plànols, esquemes i memòria de projecte.
Incloent certificat d'inspecció de parallamps, subministrament i col·locació de comptador de llamps CDR-1, mesurador de corrent PCS i detector de raigs IPSO.
Marca/Model: INGESCO/PDC 4.3</t>
  </si>
  <si>
    <t>PORTER ELECTRÒNIC</t>
  </si>
  <si>
    <t>'01.02.05</t>
  </si>
  <si>
    <t>1P21I105</t>
  </si>
  <si>
    <t>Instal·lació porter electrònic per edifici, repercutit per habitatge segons plànols, esquemes i memòria de projecte formada pel següent:
 -2 ut. Panell (exterior) de porter electrònic per a entrada, per 21 pisos, incloent caixa d'encastament. Marca/Model: FERMAX/CITY LINE.
 -Obreportes alimentat des de panell i de relé telecomandament obreportes.
 -Font d'alimentació per a panell de porter electrònic.
- 21 Ut. Porter electrònic en habitatge. Marca/Model: FERMAX/LOFT VDS BASIC REF: 3390.
- Tub Flexible corrugat de PVC, de diàmetre nominal referència 16, amb grau de resistència al xoc 7.
- Cable amb 2 fils de 1mm2 aïllats. 
- Cable de coure de designació UNE H07V-R, unipolar de 2x1,5mm2 col·locat en tub.
- Caixa De derivació quadrada de plàstic amb tapa cargolada, de 100*100*50 mm, amb grau de protecció IP435 i encastada.
S'inclouen tots els treballs, accessoris de fixació i connexió i altres materials necessaris per deixar la instal·lació en perfecte funcionament i d'acord amb la reglamentació vigent. Inclou protocol de proves de les instal·lacions.</t>
  </si>
  <si>
    <t>PROTECCIÓ CONTRA INCENDIS</t>
  </si>
  <si>
    <t>'01.02.06.01</t>
  </si>
  <si>
    <t>EM31261J</t>
  </si>
  <si>
    <t>Extintor manual de pols seca polivalent, de càrrega 6 kg, amb pressió incorporada, pintat, amb suport a paret.</t>
  </si>
  <si>
    <t>EM31351K</t>
  </si>
  <si>
    <t>Extintor manual de diòxid de carboni, de càrrega 5 kg, amb pressió incorporada, pintat, amb suport a paret.</t>
  </si>
  <si>
    <t>28.3.49</t>
  </si>
  <si>
    <t>Subministrament i col·locació del conjunt de rètols de senyalització zones comuns, segons la norma UNE de cada element de la instal·lació contra incendis (extintors, BIE-25, polsadors, plaques senyalitzadores de sortida...), incloent diferents accessoris per a la seva correcta instal·lació. Completament muntat i instal·lat.</t>
  </si>
  <si>
    <t>Nivell 5</t>
  </si>
  <si>
    <t>0B</t>
  </si>
  <si>
    <t>XARXA BIE-25</t>
  </si>
  <si>
    <t>'01.02.06.02.0B</t>
  </si>
  <si>
    <t>28.3.1.1</t>
  </si>
  <si>
    <t>UT</t>
  </si>
  <si>
    <t>Subministrament, col.locació i connexió de ramal  d'escomesa general de connexió de l'edifici, des del ramal de la Companyia Subministradora fins la clau de pas general de l'edifici, amb tub d'acer de diàmetre 2´´, incloent el material necessari normalitzat per la Companyia Subministradora, execució de la rasa i posterior reomplert i acabat de la mateixa, juntes, banda de senyalització del tub en el seu pas per la rasa, i altres accessoris necessaris per a la correcta instal.lació. Totalment muntat i  connexionat. (Diàmetre a confirmar per la Companyia Subministradora).</t>
  </si>
  <si>
    <t>28.3.1.2</t>
  </si>
  <si>
    <t>Subministrament, col.locació i connexió del conjunt de clau general de pas de la instal.lació i clau de retenció, a instal.lar en l'interior de l'edifici, per a tub d'acer de 2´´ de diàmetre, incloent arqueta realitzada amb obra, enguixada interiorment, desguàs, sifó, tapa, pletines, realització de rasa i posterior tapat d'aquesta, diferents  accessoris d'unió i subjecció i altres elements necessaris per a la correcta instal.lació tot normalitzat per la Companyia Subministradora, (a confirmar segons informe tècnic a emetre per la companyia d'aigües). Totalment muntada i instal.lada.</t>
  </si>
  <si>
    <t>28.3.1.3</t>
  </si>
  <si>
    <t>ML</t>
  </si>
  <si>
    <t>Subministrament, col.locació i connexió de tub d'acer negre sense soldadura DIN 2440 de diàmetre 2´´, per a distribució xarxa BIE-25, senyalitzada en color vermell, incloent diferents accessoris per la seva correcta instal.lació. Totalment muntat i connexionat.</t>
  </si>
  <si>
    <t>28.3.1.4</t>
  </si>
  <si>
    <t>Subministrament, col.locació i connexió de tub d'acer negre sense soldadura DIN 2440 de diàmetre 1´´1/2, per a distribució xarxa BIE-25, senyalitzada en color vermell, incloent diferents accessoris per la seva correcta instal.lació. Totalment muntat i connexionat.</t>
  </si>
  <si>
    <t>28.3.1.5</t>
  </si>
  <si>
    <t>Subministrament, col.locació i connexió de tub d'acer negre sense soldadura DIN 2440 de diàmetre 1´´1/4, per a distribució xarxa BIE-25, senyalitzada en color vermell, incloent diferents accessoris per la seva correcta instal.lació. Totalment muntat i connexionat.</t>
  </si>
  <si>
    <t>28.3.1.6</t>
  </si>
  <si>
    <t>Subministrament i col.locació d'armari per a ubicació de BIE-25, de la marca EACI model MV69OCI, format per una BIE-25 model 690 CI, fabricat en acer inoxidable AISI 304 de 1 mm de gruix, portes ´´cegues´´ encastades amb doble plec interior, junta de tancament perimetral ´´ruberend´´ de cautxú microporós, i pany en acer inoxidable, per a col.locació de superfície en parament vertical, incloent tots els elements de la mànega BIE-25 com son carret fixe, vàlvula de bola amb desmultiplicador, manòmetre 0-16 kg/cm2, llança variomàtic, 20 m de mànega, vàlvula antirretorn per a manòmetre, estructura de suportació i tots els altres accessoris necessaris per a la correcta instal.lació. Totalment muntat i connexionat.</t>
  </si>
  <si>
    <t>28.3.1.7</t>
  </si>
  <si>
    <t>Realització de les gestions a la Companyia Suministradora per tal d'obtenir el suministrament de l'aigua per a la instal.lació de la xarxa contraincendis, incloent visita amb el tècnic, preparació i presentació de la documentació necessària, així com els butlletins preceptius.</t>
  </si>
  <si>
    <t>0C</t>
  </si>
  <si>
    <t>EXTINTORS MÒBILS</t>
  </si>
  <si>
    <t>'01.02.06.02.0C</t>
  </si>
  <si>
    <t>0D</t>
  </si>
  <si>
    <t>DETECCIO D' INCENDIS</t>
  </si>
  <si>
    <t>'01.02.06.02.0D</t>
  </si>
  <si>
    <t>28.3.3.1</t>
  </si>
  <si>
    <t>Subministrament, col·locació i connexió  de central de detecció d'incendis analògica multiprogramable, equipada amb dos llaços i ampliable a quatre, de la marca NOTIFIER model ID3000 o similar, amb pantalla LCD teclat de membrana i clau d'accés, montada en cabina metàl·lica amb tapa frontal. Inclòs equip bàsic BE-3000, targetes de comunicacions, font d'alimentació, bateries, programa de configuració, mòdul màster per accionar les sirenes des del senyal rebut dels detectors, i la desconnexió total del sistema de ventilació, connexions, posada en servei i diferents accessoris per a la seva correcta instal·lació. Totalment muntada i instal·lada.</t>
  </si>
  <si>
    <t>28.3.3.2</t>
  </si>
  <si>
    <t>Subministrament, col·locació i connexió de detectors termovelocimètrics convencionals de la marca NOTIFIER model FD851RE o similar, incloent diferents accessoris per a la seva correcta instal·lació. Completament muntat i connexionat. (Pàrquing)</t>
  </si>
  <si>
    <t>28.3.3.3</t>
  </si>
  <si>
    <t>Subministrament, col·locació i connexió de sirena electrònica amb focus lluminós, de la marca NOTIFIER model S-3466R o similar, per a l'exterior, incloent diferents accessoris per a la seva correcta instal·lació. Totalment muntada i instal·lada.</t>
  </si>
  <si>
    <t>28.3.3.4</t>
  </si>
  <si>
    <t>Subministrament, col·locació i connexió de sirena interior, de la marca NOTIFIER model ANS4/R o similar, incloent diferents accessoris per a la seva correcta instal·lació. Totalment muntada i instal·lada.</t>
  </si>
  <si>
    <t>28.3.3.5</t>
  </si>
  <si>
    <t>Subministrament, col·locació i connexió de polsadors de la marca NOTIFIER model M500ACS o similar, incloent diferents accessoris per a la seva correcta instal·lació. Completament muntat i connexionat.</t>
  </si>
  <si>
    <t>28.3.3.6</t>
  </si>
  <si>
    <t>Subministrament,  col·locació i connexió de centraleta de control de CO de la marca NOTIFIER model G10/3 o similar, amb sortida per a alarma i sortida per activar ventilació, incloent elements de subjecció i connexió i la resta d'accessoris per a la seva correcta instal·lació. Completament muntat i connexionat.</t>
  </si>
  <si>
    <t>28.3.3.7</t>
  </si>
  <si>
    <t>Subministrament i col·locació de detectors de monòxid de carboni de la marca NOTIFIER model NCO-10 o similar, incloent diferents accessoris per a la seva correcta instal·lació. Completament muntat i connexionat.</t>
  </si>
  <si>
    <t>28.3.3.8</t>
  </si>
  <si>
    <t>Subministrament, col·locació i connexió del conjunt de tub rígid de P.V.C. reforçat, grau de protecció mecànica 7, diàmetre 13 mm. tipus FERGONDUR, per a tota la instal·lació de detecció d'incendis de l'edifici, incloent la part proporcional de fixacions, caixetins de connexió i diferents accessoris per a la seva correcta instal·lació. Totalment muntat i instal·lat.</t>
  </si>
  <si>
    <t>28.3.3.9</t>
  </si>
  <si>
    <t>Subministrament i instal·lació de conjunt de cable mànega per al llaç analògic, format per un parell de fils trenats i apantallats, de secció 1,5 mm2 de la marca HONEYWELL LIFE SAFETY. Trenat de 20 voltes per metre. Pantalla d'alumini amb fil de drenatge. Resistent al foc segons UNE 50200. De color vermell i coure polit flexible, resistent al foc i lliure d'halògens. Aïllament de silicona. Instal·lat en safata de cables de senyals. Fins i tot p.p. de caixes de derivació, regletes, suports i petit material. Totalment instal·lat, connexionat i provat. Marca HONEYWELL LIFE SAFETY Model 2x1,5-LHR.</t>
  </si>
  <si>
    <t>0E</t>
  </si>
  <si>
    <t>RETOLACIÓ</t>
  </si>
  <si>
    <t>'01.02.06.02.0E</t>
  </si>
  <si>
    <t>28.3.4.1</t>
  </si>
  <si>
    <t>Subministrament i col·locació del conjunt de rètols de senyalització segons la norma UNE de cada element de la instal·lació contra incendis (extintors, BIE-25, polsadors, plaques senyalitzadores de sortida...), incloent diferents accessoris per a la seva correcta instal·lació. Completament muntat i instal·lat.</t>
  </si>
  <si>
    <t>SECTORITZACIÓ</t>
  </si>
  <si>
    <t>'01.02.06.03</t>
  </si>
  <si>
    <t>E1KA20D</t>
  </si>
  <si>
    <t>Reblert i segellat de tots els forats oberts per a pas d'instal·lacions de electricitat, enllumenat, sanejament, etc,  entre sectors d'incendis, a base de productes adequats per aconseguir el grau de resistència al foc exigit a l'element compartimentado en tots els forats més grans de 50cm2,  segons les instal·lacions s'usaran els següents productes:
Safates i cables: passamurs amb estanquitat al foc (EI 240) homologat segons norma UNE-EN 1366-3, formats per mòduls compostos per tubs d'acer galvanitzat que disposen de material intumescent en el seu interior i fixats mitjançant plaques segellants d'acer amb material ignífug.
Canonades combustibles de sanejament a partir de 80 mm de diàmetre: collarins de material intumescent segons norma UNE-EN 1366-3 amb la resistència al foc requerida en cada sector.
Canonades i conductes: morter per a segellat ignífug d'alta densitat, resines termoplàstiques i/o massilles a base de silicones intumescents.
Per a forats de grans dimensions s'empraran com a reblert bosses de fibres minerals d'alta estabilitat tèrmica com materials intumescents per al segellat de penetracions.
Incloent tot allò necessari per al muntatge i instal·lació, completament realitzat segons Especificacions Tècniques del fabricant del producte i aplicat en cada cas segons coordinació de la Direcció Faculativa.</t>
  </si>
  <si>
    <t>E844R120</t>
  </si>
  <si>
    <t xml:space="preserve">Cel ras continu de plaques de guix laminat tipus foc F, per a revestir, amb dues plaques de 25 mm de gruix , amb entramat estructura doble d'acer galvanitzat format per perfils col·locats cada 600 mm fixats al sostre mitjançant vareta de suspensió cada 1.2 m , per a una alçària de cel ras de 4 m com a màxim. Inclou replanteig previ, nivellació, talls, formació de tabiques i calaixos, forats per a elements d'instal·lacions, encintat i massillat de junts i polit. totalment acabat per rebre pintura o decoració. Sistema homologat i amb assaig. Inclou certificat de l'instal·lador. </t>
  </si>
  <si>
    <t>AEROTÈRMIA - CLIMA</t>
  </si>
  <si>
    <t>'01.02.07.00</t>
  </si>
  <si>
    <t>ZNOTAAT</t>
  </si>
  <si>
    <t xml:space="preserve">S’ha previst el conjunt de partides d’aerotèrmia i clima amb sistema de bomba de calor monobloc aire/aigua.
S’admetrà, a efectes de millorar la oferta econòmica i afectant les partides necessàries, la possibilitat d’instal·lar el sistema de bomba de calor partida aire/gas, garantint els requeriments tècnics del conjunt de la instal·lació i el seu correcte muntatge, connexió, posta en marxa, control etc.
S'inclou la posada en funcionament de tota la instal·lació incloent proves de servei i regulació per a deixar-la en perfecte estat de funcionament. Inclou posta en marxa per part del servei tècnic oficial dels equips instal·lats. </t>
  </si>
  <si>
    <t>COMPONENTS DE LA INSTAL.LACIÓ</t>
  </si>
  <si>
    <t>'01.02.07.01</t>
  </si>
  <si>
    <t>ECLI0001</t>
  </si>
  <si>
    <t xml:space="preserve">Subministrament, col·locació i connexió del sistema de producció tèrmica mitjançant energia aerotèrmica, de la marca nibe tipus monobloc bomba de calor aire/aigua, de 5,87kw de fred i 2,28kw de calor. compost per la unitat exterior de model f2040-6 i la unitat interior vvm320. incloent: tub de drenatge, canaleta, línies d'interconnexió elèctrica i de control, suportació, bancada tipus quadra (o similar) i el conjunt d'elements antivibratoris tipus kron, i tots els diferents accessoris i elements necessaris per la seva correcta instal·lació. totalment muntat, connexionat i en funcionament. Inclou posta en marxa per part del servei tècnic oficial. </t>
  </si>
  <si>
    <t>29.1.2</t>
  </si>
  <si>
    <t xml:space="preserve">Subministrament, col·locació i connexió del sistema de producció tèrmica mitjançant energia aerotèrmica, de la marca nibe tipus monobloc bomba de calor aire/aigua, de 7,52kw de fred i 3,70kw de calor. compost per la unitat exterior de model f2040-8 i la unitat interior vvm320. incloent: tub de drenatge, canaleta, línies d'interconnexió elèctrica i de control, suportació, bancada tipus quadra (o similar) i el conjunt d'elements antivibratoris tipus kron, i tots els diferents accessoris i elements necessaris per la seva correcta instal·lació. totalment muntat, connexionat i en funcionament. Inclou posta en marxa per part del servei tècnic oficial. </t>
  </si>
  <si>
    <t>29.1.3</t>
  </si>
  <si>
    <t xml:space="preserve">Subministrament, col·locació i connexió del sistema de control, regulació i monitorització de la instal·lació de producció i distribució tèrmica (mitjançant sistema aerotérmic) per a instal·lació de producció d'acs i aire condicionat per fan-coils, format per: el controlador de maniobres de la instal·lació de la marca nibe integrat a la unitat interior aerotèrmica vvm 320, amb sistema de comptabilització, registre i monitorització de la instal·lació (consums i demandes energètiques); el comptador de consum elèctric del sistema aerotèrmic connexionat al quadre elèctric de l'habitatge; els manòmetres, termòmetres, sondes de temperatura, i termòstats de zona; canaleta, línies d'interconnexió elèctrica i de control; i suportació. incloent tots els elements i accessoris necessaris per la seva correcta instal·lació i funcionament. totalment muntat i connexionat. Inclosa la presa RJ45 per a la seva connexió a xarxa de dades. </t>
  </si>
  <si>
    <t>29.1.4</t>
  </si>
  <si>
    <t>Suministre, col·locació i muntatge del conjunt dels components i valvuleria (preparats per instal·lacions aerotèrmiques) dels circuits de circuilació de la instalació de producció d'acs de cada habitatge, format per: els purgadors, filtres, vàlvules de tall, vàlvules de seguretat, vàlvules de retenció; proteccions, suportació, aïllaments reglamentaris; i tots els elements i accesoris necessaris per la seva instal·lació i correcte funcionament. totalment muntat, connexionat, i en funcionament.</t>
  </si>
  <si>
    <t>DISTRIBUCIÓ DELS CIRCUITS DE LA INSTAL.LACIÓ</t>
  </si>
  <si>
    <t>'01.02.07.02</t>
  </si>
  <si>
    <t>29.2.1</t>
  </si>
  <si>
    <t>Unitat per habitatge de subministrament, col·locació i connexió de canonades de coure del circuit primari aerotèrmic (entre la unitat exteriors i la unitat interior aerotèrmica), segons plànols de planta i esquema hidràulic, de diàmetre 26x28mm, per a muntatge en exterior. incloent accessoris, soldadures, suports, fixacions, recobriment d'aïllaments per instal·lació exterior, i aïllament reglamentari. totalment muntat, connexionat i provat.</t>
  </si>
  <si>
    <t>29.2.2</t>
  </si>
  <si>
    <t>Unitat per habitatge de subministrament, col·locació i connexió de canonada de coure del circuit primari aerotèrmic (entre la unitat exterior i la unitat interior aerotèrmica), segons plànols de planta i esquema hidràulic, de diàmetre 26x28mm, per a muntatge en interior. incloent accessoris, soldadures, suports, fixacions, i aïllament reglamentari. totalment muntat, connexionat i provat.</t>
  </si>
  <si>
    <t>UNITATS CLIMATITZADORES</t>
  </si>
  <si>
    <t>'01.02.07.03</t>
  </si>
  <si>
    <t>30.1.6</t>
  </si>
  <si>
    <t>Ut</t>
  </si>
  <si>
    <t>Subministrament, muntatge i posada en funcionament de la unitat interior d'aire condicionat tipus fan-coil split de paret 2 tubs, de la marca airlan, model fcw22vln. incloent: sistema de regulació i control d'alimentació d'aigua amb vàlvula de 3 de vies i vàlvules de tall; termòstat de control i unitat de control remot; filtres d'aire, bomba i tub de condensats, canaleta, línies d'interconnexió elèctrica i de control; aïllament, subjecció i suportació, silentblocks tipus molla, i manguets antivibratoris; i tots els diferents accessoris i elements necessaris per la seva correcta instal·lació, i correcta connexió i enllaç al sistema aerotèrmic nibe. totalment muntat, connexionat i en funcionament.</t>
  </si>
  <si>
    <t>30.1.7</t>
  </si>
  <si>
    <t>Subministrament, muntatge i posada en funcionament de la unitat interior d'aire condicionat tipus fan-coil split de paret a 2 tubs, de la marca airlan, model fcw32vln. incloent: sistema de regulació i control d'alimentació d'aigua amb vàlvula de 3 de vies i vàlvules de tall; termòstat de control i unitat de control remot; filtres d'aire, bomba i tub de condensats, canaleta, línies d'interconnexió elèctrica i de control; aïllament, subjecció i suportació, silentblocks tipus molla, i manguets antivibratoris; i tots els diferents accessoris i elements necessaris per la seva correcta instal·lació i correcta connexió i enllaç al sistema aerotèrmic nibe. totalment muntat, connexionat i en funcionament.</t>
  </si>
  <si>
    <t>30.1.8</t>
  </si>
  <si>
    <t>Subministrament, muntatge i posada en funcionament de la unitat interior d'aire condicionat tipus fan-coil split de paret a 2 tubs, de la marca airlan, model fcw42vln. incloent: sistema de regulació i control d'alimentació d'aigua amb vàlvula de 3 de vies i vàlvules de tall; termòstat de control i unitat de control remot; filtres d'aire, bomba i tub de condensats, canaleta, línies d'interconnexió elèctrica i de control; aïllament, subjecció i suportació, silentblocks tipus molla, i manguets antivibratoris; i tots els diferents accessoris i elements necessaris per la seva correcta instal·lació i correcta connexió i enllaç al sistema aerotèrmic nibe. totalment muntat, connexionat i en funcionament.</t>
  </si>
  <si>
    <t>30.1.X</t>
  </si>
  <si>
    <t>Unitat per habitatge de subministrament, col·locació i connexió de canonada de coure del circuit secundari aerotèrmic (entre la unitat inteior aerotèrmica i els fancoils d'aire condicionat), segons plànols de planta i esquema hidràulic, de diàmetres indicats en esquema, per a muntatge en exterior i interior. incloent accessoris, soldadures, suports, fixacions, recobriment d'aïllaments per instal·lació exterior, i aïllament reglamentari. totalment muntat, connexionat i provat.</t>
  </si>
  <si>
    <t>30.1.5</t>
  </si>
  <si>
    <t>Suministre, col·locació i muntatge del conjunt dels components i valvuleria (preparats per instal·lacions aerotèrmiques) dels circuits de circuilació de la instalació d'aire condicionat de cada habitatge, format per: els purgadors, filtres, vàlvules de tall, vàlvules de seguretat, vàlvules de retenció; proteccions, suportació, aïllaments reglamentaris; i tots els elements i accesoris necessaris per la seva instal·lació i correcte funcionament. totalment muntat, connexionat, i en funcionament.</t>
  </si>
  <si>
    <t>VENTIL·LACIÓ</t>
  </si>
  <si>
    <t>SISTEMES D'EXTRACCIÓ</t>
  </si>
  <si>
    <t>'01.02.08.01</t>
  </si>
  <si>
    <t>34.1.1</t>
  </si>
  <si>
    <t>Subministrament, col·locació i muntatge d'extractor, model EasyHOME AUTO COMPACT Classic de la marca ALDES VENTICONTROL, S.A., per a l'extracció d'aire individual de cada habitatge, incloent embocadures, malla antiocells, interconnexió elèctrica amb el sistema de control de l'usuari, registre, canaleta i línies d'interconnexió elèctrica i de control, les subjeccions i suportació necessàries, elements antivibratoris tipus silenblocks, elements elàstics per atenuar les vibracions entre la unitat d'extracció d'aire i els conductes, i tots els elements i accessoris necessaris per a la correcta instal·lació i el seu correcte funcionament. Totalment muntat, connexionado, i en funcionament.</t>
  </si>
  <si>
    <t>CONDUCTES</t>
  </si>
  <si>
    <t>'01.02.08.02</t>
  </si>
  <si>
    <t>34.2.9</t>
  </si>
  <si>
    <t xml:space="preserve">Subministrament i col·locació del conjunt de conductes de ventil·lació per instal·lació de salubritat d'habitatge interior d'habitatge i conducció fins a coberta que inclou: conducte rectangular termoplàstic rígid de la marca aldes venticontrol, s.a., 40x100mm i 60x200mm,  conducte circular rígid en xapa galvanitzada, dn125mm, de la marca aldes venticontrol, s.a., per instala·lació vertical, conducte circular flexible plàstic armat amb fibra de la marca aldes venticontrol, s.a., dn 125mm, per a connexió entre conducte rectangular i boca d'extracció de cuines, i connexió al ventilador, conducte circular flexible plàstic armat amb fibra de la marca aldes venticontrol, s.a., dn 80mm, per a connexió entre conducte rectangular i boca d'extracció de banys, i connexió al ventilado. 
incloent embocadures, derivacions, connexions, suportació i subjeccions, i tots els elements i accessoris necessaris per a la correcta instal·lació i el seu correcte funcionament. totalment muntat, connexionado, i en funcionament. Inclou proves d'estanqueitat per part de l'instal·lador. </t>
  </si>
  <si>
    <t>DIFUSIÓ D'AIRE</t>
  </si>
  <si>
    <t>'01.02.08.03</t>
  </si>
  <si>
    <t>34.3.1</t>
  </si>
  <si>
    <t>Subministrament, col·locació i muntatge de reixeta de ventilació, de la marca ALDES VENTICONTROL, S.A. model ColorLINE de diàm. 125 mm, incloent maneguets, juntes, elements de regulació, adaptadors i tots els elements i accessoris necessaris per al seu correcte muntatge i funcionament. Totalment muntat, connexionat, i en funcionament.</t>
  </si>
  <si>
    <t>34.3.3</t>
  </si>
  <si>
    <t>Subministrament, col·locació i muntatge de reixeta de ventilació, de la marca ALDES VENTICONTROL, S.A. model ColorLINE de diàm. 80 mm, incloent maneguets, juntes, elements de regulació, adaptadors i tots els elements i accessoris necessaris per al seu correcte muntatge i funcionament. Totalment muntat, connexionat, i en funcionament.</t>
  </si>
  <si>
    <t>EXTRACCIÓ CAMPANES</t>
  </si>
  <si>
    <t>'01.02.08.04</t>
  </si>
  <si>
    <t>34.4.1</t>
  </si>
  <si>
    <t>M</t>
  </si>
  <si>
    <t>Subministrament, col·locació i connexió del conducte complet d'extracció de fums de la campana de les cuines, individualitzat per a cada habitatge, des de la campana extractora fins a la sortida de fums de coberta, realitzat amb xapa galvanitzada de dn 150 mm, incloent malla antiocells, i tots els elements, complements, i accessoris necessaris per la seva correcta subjecció i muntatge. totalment muntat, connexionat, i en funcionament.</t>
  </si>
  <si>
    <t>VENTILACIO ZONA D' APARCAMENT</t>
  </si>
  <si>
    <t>'01.02.08.07</t>
  </si>
  <si>
    <t>28.2.1.1</t>
  </si>
  <si>
    <t>Subministrament, muntatge i col·locació de caixa d'extracció d'aire, marca SODECA tipus F300º60min, model CJTHT-45-2/4T-3-F-300, per a un cabal de 8.784 m3/h a la planta soterrani segon i 7.334 m3/h a la planta soterrani primer, i una pressió de 30mm.c.a., incloent variador de freqüencia, embocadures als conductes, connexionat elèctric i de senyal i tots els elements necessaris i accessoris necessaris per al seu correcte funcionament. S'inclourà, en aquesta partida, l'estructura metàl·lica de suport amb tots els elements i accessoris necessaris per a la correcta suportació. Totalment muntat, connexionat i en funcionament.</t>
  </si>
  <si>
    <t>28.2.1.2</t>
  </si>
  <si>
    <t>Subministrament, muntatge i col·locació de caixa d'aportació d'aire, marca SODECA tipus F300º60min, model CJTX-C-9/9-1.5-F-400 IE3, (2 ut per a un cabal de 3.690 m3/h a la planta soterrani segon i 2 ut. per a un cabal de 2.965 m3/h a la planta soterrani primer, i una pressió de 30mm.c.a.), incloent variadors de freqüencia, embocadures als conductes, connexionat elèctric i de senyal i tots els elements necessaris i accessoris necessaris per al seu correcte funcionament. S'inclourà, en aquesta partida, l'estructura metàl·lica de suport amb tots els elements i accessoris necessaris per a la correcta suportació. Totalment muntat, connexionat i en funcionament.</t>
  </si>
  <si>
    <t>28.2.1.4</t>
  </si>
  <si>
    <t>M2</t>
  </si>
  <si>
    <t>Subministrament i muntatge de conducte de xapa, 8/10 mm, que compleixi una resistència E300º/60min. (amb document de certificació), per a l'execució dels conductes rectangulars d'aportació i extracció d'aire en les zones d'aparcament de les diferents plantes i muntants verticals, incloent les embocadures, derivacions, connexions, diferents accessoris de suport i subjecció i altres elements necessaris per a la seva correcta instal·lació. Completament muntat i connexionat.</t>
  </si>
  <si>
    <t>28.2.1.5</t>
  </si>
  <si>
    <t>Subministrament i muntatge de conducte de xapa, 8/10 mm, que compleixi una resistència E300º/60min. (amb document de certificació), amb aïllament acústic interior tipus ISOVER Climliner Roll G1 o similar, per a l'execució dels conductes rectangulars d'aportació i extracció d'aire i muntants verticals, incloent les embocadures, derivacions, connexions, diferents accessoris de suport i subjecció i altres elements necessaris per a la seva correcta instal·lació. Completament muntat i connexionat. (Part de la instal·lació que passa en vertical per les plantes del pis).</t>
  </si>
  <si>
    <t>28.2.1.6</t>
  </si>
  <si>
    <t>Subministrament i col·locació de reixes d'extracció i d'aportació d'aire, de la marca MADEL,model CRG-CC, de 600x150 mm, incloent marc i tots els diferents accessoris per a la seva correcta instal·lació en els conductes de distribució d'aire. Completament muntades.</t>
  </si>
  <si>
    <t>28.2.1.7</t>
  </si>
  <si>
    <t>Subministrament i col·locació de reixa exterior, realitzada amb perfileria metàl·lica de dimensions 1.200X700 mm o similars, amb malla antiocells, incloent diferents accessoris de suport i subjecció. Completament muntat en funcionament.</t>
  </si>
  <si>
    <t>VENTILACIÓ VESTÍBULS I ESCALA</t>
  </si>
  <si>
    <t>'01.02.08.08</t>
  </si>
  <si>
    <t>28.2.2.1</t>
  </si>
  <si>
    <t>Subministrament i col·locació de reixa de ventilació, de la marca MADEL, model CRG-CC de 400X250, incloent marc i tots els diferents accessoris per a la seva correcta instal·lació. Completament muntada i connexionada.</t>
  </si>
  <si>
    <t>28.2.2.2</t>
  </si>
  <si>
    <t>Subministrament i col·locació de reixa de ventilació, de la marca MADEL, model CRG-CC de 600X300, incloent marc i tots els diferents accessoris per a la seva correcta instal·lació. Completament muntada i connexionada.</t>
  </si>
  <si>
    <t>28.2.2.3</t>
  </si>
  <si>
    <t>Subministrament i muntatge de conducte de xapa, 8/10 mm, per a l'execució de conducte rectangular i muntant vertical, incloent les embocadures, derivacions, connexions, diferents accessoris de suport i subjecció i altres elements necessaris per a la seva correcta instal·lació. Completament muntat i connexionat.</t>
  </si>
  <si>
    <t>28.2.2.4</t>
  </si>
  <si>
    <t>Subministrament i col·locació de reixa exterior, realitzada amb perfileria metàl·lica de dimensions 1.600X400 mm o similars, amb malla antiocells, incloent diferents accessoris de suport i subjecció. Completament muntat en funcionament.</t>
  </si>
  <si>
    <t>28.2.2.5</t>
  </si>
  <si>
    <t>Subministrament i col·locació de reixa exterior, realitzada amb perfileria metàl·lica de dimensions 1.200X400 mm o similars, amb malla antiocells, incloent diferents accessoris de suport i subjecció. Completament muntat en funcionament.</t>
  </si>
  <si>
    <t>28.2.2.6</t>
  </si>
  <si>
    <t>Subministrament i col·locació de reixa exterior, realitzada amb perfileria metàl·lica de dimensions 800X400 mm o similars, amb malla antiocells, incloent diferents accessoris de suport i subjecció. Completament muntat en funcionament.</t>
  </si>
  <si>
    <t>VENTILACIÓ TRASTERS</t>
  </si>
  <si>
    <t>'01.02.08.09</t>
  </si>
  <si>
    <t>28.2.3.1</t>
  </si>
  <si>
    <t>Subministrament i col·locació de reixetes intumescents EI-90 de 250x250, incloent elments de subjecció i diferents accesoris per a la seva correcta instal·lació. Completament muntades i connexionades</t>
  </si>
  <si>
    <t>10</t>
  </si>
  <si>
    <t>VENTILACIO LOCALS</t>
  </si>
  <si>
    <t>'01.02.08.10</t>
  </si>
  <si>
    <t>EE42QC44</t>
  </si>
  <si>
    <t>Conducte llis circular de planxa d'acer galvanitzat de 300 mm de diàmetre (s/UNE-EN 1506), de gruix 1 mm, autoconnectable, muntat superficialment.
Criteri d'amidament: m de llargària instal·lada, amidada segons les especificacions del projecte, entre els eixos dels elements o dels punts per connectar.Aquest criteri inclou les pèrdues de material corresponents a retalls.</t>
  </si>
  <si>
    <t>EE42QB44</t>
  </si>
  <si>
    <t>Conducte llis circular de planxa d'acer galvanitzat de 400 mm de diàmetre (s/UNE-EN 1506), de gruix 1 mm, autoconnectable, muntat superficialment.
Criteri d'amidament: m de llargària instal·lada, amidada segons les especificacions del projecte, entre els eixos dels elements o dels punts per connectar.Aquest criteri inclou les pèrdues de material corresponents a retalls.</t>
  </si>
  <si>
    <t>EG22RPMC</t>
  </si>
  <si>
    <t xml:space="preserve">Tub corbable corrugat de PVC, de 160 mm de diàmetre nominal, aïllant i no propagador de la flama, resistència a l'impacte de 15 J, resistència a compressió de 250 N, muntat amb fixacions mecàniques. </t>
  </si>
  <si>
    <t>TELECOMUNICACIONS</t>
  </si>
  <si>
    <t>'01.02.09</t>
  </si>
  <si>
    <t>1P21TELE</t>
  </si>
  <si>
    <t xml:space="preserve">Subministrament i instal·lació de la infraestructura de telecomunicacions necessària per la captació, adaptació i distribució del senyal de radiodifusió sonora de tv que prodeceixen d'emissions terrenals o de satel·lit, per l'accés i distribució del servei telefònic i de fibra òptica, i per la previsió d'accés al servei de telecomunicaacions per cable amb la infraestructura de canalització adequada que garanteixi la incorporació de nous serveis de futur. 
Tot segons projecte d'infraestructura comú redactat per l'enginyer, per a un edifici format per 1 escala amb un total de 21 habitatges, 2 locals i un aparcament. </t>
  </si>
  <si>
    <t>PRODUCCIÓ FOTOVOLTAICA</t>
  </si>
  <si>
    <t>'01.02.10</t>
  </si>
  <si>
    <t>EGE1K001</t>
  </si>
  <si>
    <t>Subministrament i instal·lació de sistema complet d'instal·lació solar fotovoltaica en modalitat d'autoconsum col·lectiu amb injecció d'excedents a la xarxa de distribució. S'inclou el projecte i la corresponent legalització segons normativa bàsica del sector elèctric, solar fotovoltaica i el REBT. La previsió segons l'esquema d'implantació a la coberta és de 30 mòduls fotovoltaics de335 Wp amb una potència total FV instal·lada de 10 KWp. El sistema inclourà tots els elements necessaris per a la seva correcte instal·lació i posta en funcionament: Subjecció dels mòduls i la seva estructura de suport sobre coberta plana, mòduls fotovoltaics amb justificació de les seves característiques tècniques i normatives, Onduladors/inversors necessaris segons projecte justificatiu, xarxa de distribució amb les corresponents línies de corrent continuo i corrent altern amb les seves caixes de connexions i protectors amb connexionat fins les línies d'enllaç dels comptadors dels habitatges, sistema de comptatge i monotorització, posada a terra s/ REBT, etc. Tot acabat pel seu correcte funcionament.</t>
  </si>
  <si>
    <t>URBANITZACIÓ</t>
  </si>
  <si>
    <t>JARDINERIA</t>
  </si>
  <si>
    <t>E8J9HORT</t>
  </si>
  <si>
    <t xml:space="preserve">Taula de cultiu (hort urbà) amb estructura de fusta, amb llistó de pi tractat a l'autoclau amb sals de cu, de dimensions aproximades 120x20x30cm, de 80cm. d'alçada i prestatge inferior, amb revestiment interior impermeable. Col.locada. </t>
  </si>
  <si>
    <t>SEGURETAT I SALUT</t>
  </si>
  <si>
    <t>'01.04.01</t>
  </si>
  <si>
    <t>PPAU0001</t>
  </si>
  <si>
    <t>pa</t>
  </si>
  <si>
    <t>Partida alçada d'abonament de la seguretat i salut, en base a l'estudi de seguretat i salut. inclou totes les mesures de seguretat previstes segons l'estudi bàsic de seguretat i salut (equip de protecció individual, mesures de protecció col.lectives, tancament obra...) així com l'el.laboració de pla de seguretat i salut.</t>
  </si>
  <si>
    <t>RESUM DE PRESSUPOST</t>
  </si>
  <si>
    <t>TOTAL PRESSUPOST</t>
  </si>
  <si>
    <t xml:space="preserve">IN05.Subministre i col·locació de conjunt de porta corredissa formada per 1 fulla de dimensions de pas lliure amb la porta oberta de 104cm.  amb mecanisme amb guies ocultes pera porta corredissa sistema ´´magic puertas de madera de herrajes mengual´´  tirador barra de superfície d'alumini de dimensions 352x26,2x12 mm  model al-1  codi 60150 de la casa didheya. Inclòs tots els elements necessaris pel seu correcte funcionament. Tot segons especificacions de plànols. nclòs acaba pintat tllis amb rodet d'escuma amb  pintura titan-lack amb una ma d'imprimació  i dues d'acabat De color segons mostres a triar per la d.f. </t>
  </si>
  <si>
    <t>Forn eléctric model Easy HBB 605 de la casa teka o equivalent, amb unes mides totals de 595x562x595 mm. totalment instalat i acabat amb envellidor per tapar l'execés de forat.</t>
  </si>
  <si>
    <t>Instal.lació de lampisteria interior d'un habitatge amb una cuina i dos banys o un bany i un aseo segons plànols, esquemes i memòria de Projecte. Format per:
- Clau de pas general d'habitatge AF.
- Claus divisionàries de pas (aigua freda i calenta) en cuina, bany i safareig.
- Xarxa d'aigua  per a alimentació dels següents aparells: 1 cuina (amb 1 rentavaixelles, 1 pica de cuina ), 1 safareig (amb 1 rentadora, interacumulador) i 2 banys o un bany i un aseo (amb 1 lavabo, 1 dutxa o banyera i vàter ).
- Previsió d'instal·lació de subministrament pels wc en cas de voler anular la instal·lació d'aigues grises.
-Terrassa
-Aixetes i claus de regulació per aparells i connexió d'aixetes. 
La xarxa de fontaneria interior estarà encastada o suspesa amb tubs de polietilè reticulat amb ànima d'alumini PEX AL PEX. Els muntants verticals i horitzontals es fixaran amb brides a les bases de suport. Tota la canonada a l'interior que no estigui encastada la paret s'aïllarà amb Armaflex de 9 mm d'espessor en AF i amb 19 mm d'espessor en ACS. Les canonades que vagin encastades a la paret s'han d'instal·lar amb tub corrugat flexible de PVC de color blau per l'AF i vermell per l'ACS. El dimensionat dels tubs segons l'indicat en els plànols i esquemes de projecte. Els tubs seran perfectament llisos, de secció circular, i perfectament calibrats. Les corbes es realitzaran amb colzes i peces especials. Tota la instal · lació ha de complir la normativa vigent. Inclou la tramitació amb la companyia de la instal·lació segons les seves exigències. La instal·lació quedarà finalitzada segons normativa de la companyia subministradora.</t>
  </si>
  <si>
    <t>ESTRUCTURES</t>
  </si>
  <si>
    <t>No tocar descripció de partides ni amidaments. Només posar preus.</t>
  </si>
  <si>
    <t>Partida</t>
  </si>
  <si>
    <t>Descripció Partida</t>
  </si>
  <si>
    <t>ENDERROCS I MOVIMENTS DE TERRES</t>
  </si>
  <si>
    <t>M3</t>
  </si>
  <si>
    <t>Excav.mec. Buidat de soterrani Terr i runa i càrrega camió</t>
  </si>
  <si>
    <t>Excavació a cel obert per a buidat de soterrani en tot tipus de terreny (excepte roca)  amb mitjans mecànics s/ estudi geotècnic,amb càrrega sobre camió, inclosa la p.p. de l'execució, desplaçament i extracció de rampes provisionals tantes vegades com faci falta, perfilat de talussos i repàs de base de fonamentació.</t>
  </si>
  <si>
    <t>Excav.mec. Buidat de soterrani runes</t>
  </si>
  <si>
    <t>Previsió excavació a cel obert de restes de fonamentacions i enderrocs de les edificacions antigues amb càrrega sobre camió NOTA: AQUESTA PARTIDA NOMES S'ABONARÀ D'ACORD AMB L'AMIDAMENT REALMENT EXECUTAT COMPENSANT L'AMIDAMENT AMB LES PARTIDES CORRESPONENTS D'EXCAVACIÓ EN TERRES.</t>
  </si>
  <si>
    <t>Excav.mec. Buidat de soterrani Roca i càrrega camió</t>
  </si>
  <si>
    <t>Previsió excavació a cel obert de roca, tipus tortorà, per a buidat de soterrani amb mitjans mecànics que impliqui la utilització de martell trencador s/ estudi geotècnic, amb càrrega sobre camió, inclosa la p.p. de l'execució, desplaçament i extracció de rampes provisionals tantes vegades com faci falta, perfilat de talussos i repàs de base de fonamentació. NOTA: AQUESTA PARTIDA NOMES S'ABONARÀ D'ACORD AMB L'AMIDAMENT REALMENT EXECUTAT COMPENSANT L'AMIDAMENT AMB LES PARTIDES CORRESPONENTS D'EXCAVACIÓ EN TERRES.</t>
  </si>
  <si>
    <t>Excav.mec. Bermes de dames Terr i runa i càrrega camió</t>
  </si>
  <si>
    <t>Excavació de bermes, per a l'execució dels murs de contenció per dames, en tot tipus de terreny i runa (excepte roca)  amb mitjans mecànics s/ estudi geotècnic, realitzada conjuntament amb l'enderroc i extracció del pocs fonaments i serveis d'edificacions antigues que puguin existir, amb càrrega sobre camió, inclosa la p.p. de l'execució, desplaçament i extracció de rampes provisionals tantes vegades com faci falta, perfilat de talussos i repàs de base de fonamentació.</t>
  </si>
  <si>
    <t>Excav.mec.Bermes de dames Roca i càrrega camió</t>
  </si>
  <si>
    <t>Previsió excavació de bermes, per a l'execució dels murs de contenció per dames en roca, tipus tortorà, per a buidat de soterrani amb mitjans mecànics que impliqui la utilització de martell trencador s/ estudi geotècnic, amb càrrega sobre camió, inclosa la p.p. de l'execució, desplaçament i extracció de rampes provisionals tantes vegades com faci falta, perfilat de talussos i repàs de base de fonamentació .NOTA: AQUESTA PARTIDA NOMES S'ABONARÀ D'ACORD AMB L'AMIDAMENT REALMENT EXECUTAT COMPENSANT L'AMIDAMENT AMB LES PARTIDES CORRESPONENTS D'EXCAVACIÓ EN TERRES.</t>
  </si>
  <si>
    <t>Excavació de rases i pous en terres</t>
  </si>
  <si>
    <t>Excavació de rases i pous, per a pas d'instal·lacions, etc, en qualsevol tipus de terreny excepte roca, amb mitjans mecànics deixant les terres a la bora. Inclosa la P.P. de petites ajudes manuals per la correcte realització. M.S.P.</t>
  </si>
  <si>
    <t>Excavació de rases i pous en roca</t>
  </si>
  <si>
    <t>Previsió excavació de rases i pous, per a pas d'instal·lacions, en roca, amb mitjans mecànics que impliqui la utilització de martell trencador s/ estudi geotècnic, amb càrrega sobre camió. Inclosa la P.P. de petites ajudes manuals per la correcte realització. NOTA: AQUESTA PARTIDA NOMES S'ABONARÀ D'ACORD AMB L'AMIDAMENT REALMENT EXECUTAT COMPENSANT L'AMIDAMENT AMB LES PARTIDES CORRESPONENTS D'EXCAVACIÓ EN TERRES.</t>
  </si>
  <si>
    <t>Transport de terres a abocador.</t>
  </si>
  <si>
    <t>Transport i descàrrega de terres a abocador autoritzat, quantitats M.S.P. amb un esponjament previst del 20%., inclòs cànon per a qualsevol tipus de material i distància</t>
  </si>
  <si>
    <t>Transport de runa a l'abocador</t>
  </si>
  <si>
    <t>Previsió transport i descàrrega de runa a abocador autoritzat, quantitats M.S.P. amb un esponjament previst del 25%., inclòs cànon per a qualsevol tipus de material i distància. NOTA: AQUESTA PARTIDA NOMES S'ABONARÀ D'ACORD AMB L'AMIDAMENT REALMENT EXECUTAT COMPENSANT L'AMIDAMENT AMB LA PARTIDA CORRESPONENT DE TRANSPORT DE TERRES.</t>
  </si>
  <si>
    <t>Transport de roca a abocador</t>
  </si>
  <si>
    <t>Previsió transport i descàrrega de roca (tortorà) a abocador autoritzat, quantitats M.S.P. amb un esponjament previst del 25%., inclòs cànon per a qualsevol tipus de material i distància. NOTA: AQUESTA PARTIDA NOMES S'ABONARÀ D'ACORD AMB L'AMIDAMENT REALMENT EXECUTAT COMPENSANT L'AMIDAMENT AMB LA PARTIDA CORRESPONENT DE TRANSPORT DE TERRES.</t>
  </si>
  <si>
    <t>TOTAL CAP. 01 ENDERROCS I MOVIMENTS DE TERRES</t>
  </si>
  <si>
    <t>FONAMENTS</t>
  </si>
  <si>
    <t>Formigó de neteja i anivellament</t>
  </si>
  <si>
    <t>Llosa de formigó HA-25/b/20/Iia per a fonaments</t>
  </si>
  <si>
    <t>Fossat d'ascensor</t>
  </si>
  <si>
    <t>Pous de sanejament i drenatge</t>
  </si>
  <si>
    <t>TOTAL CAP. 02 FONAMENTS</t>
  </si>
  <si>
    <t>MURS DE CONTENCIÓ, PILARS I FORJATS</t>
  </si>
  <si>
    <t>Murs a una cara per dames de 30 cm de gruix</t>
  </si>
  <si>
    <t>Formació de mur de contenció de 30 cm de gruix encofrat a una cara per trams per a quedar vist interiorment, a base de formigó HA-25/B/20/IIa i acer B500S segons quantitats especificades en plànols de projecte, inclosa P.P. de treballs auxiliars, junta gumba de la casa Texa o similar, de 250 mm d'amplada, entre juntes de formigonat i de treball verticals, i junta hidroexpansiva en juntes de formigonat horitzontals. Inclosa la P.P. de reserves de passos d'instal·lacions amb el seu posterior tractament, formació de boca de llop i matavius entre dames.</t>
  </si>
  <si>
    <t>Mur - Pantalla de 45 cm de gruix</t>
  </si>
  <si>
    <t>Regularització interior superficie mur pantalla</t>
  </si>
  <si>
    <t>Regularització dels paraments verticals interiors dels murs pantalla de formigó armat, mitjançant fresadora, desbastant entre 3-5 cm de gruix per eliminar els bonys del formigó contra el terreny i decapar la pàtina superficial amb acabat rugós. Càrrega, transport i cànon abocador.</t>
  </si>
  <si>
    <t>Ml</t>
  </si>
  <si>
    <t>Biga de coronació murs pantalles</t>
  </si>
  <si>
    <t>Formigó HA-25/B/20/Iia col·locat en bigues de coronació de pantalles, de dimensions 45x60 cm aprox formigonades en dues vegades previ sanejament de superficies, inclòs abocat, vibrat i curat del formigó pp d'encofrats i acer B500S s/ quantitals especificades en plànols</t>
  </si>
  <si>
    <t>Pilars de formigó armat</t>
  </si>
  <si>
    <t>Formació de pilars de formigó armat encofrat amb panells modulars de xapa acabat fenòlic per a revestir, a base de formigó HA-25/B/20/IIa i acer B500S segons quantitats especificades en plànols de projecte, inclosa P.P. de treballs auxiliars i matavius en els escaires.</t>
  </si>
  <si>
    <t>Murs a dues cares de 20 i 25 cm de gruix</t>
  </si>
  <si>
    <t>Formació de mur de contenció de 20 i 25 cm de gruix encofrat a dues cares  per a quedar vist interiorment, a base de formigó HA-25/B/20/IIa i acer B500S segons quantitats especificades en plànols de projecte, inclosa P.P. de treballs auxiliars, junta gumba de la casa Texa o similar, de 250 mm d'amplada, entre juntes de formigonat i de treball verticals, i junta hidroexpansiva en juntes de formigonat horitzontals. Inclosa la P.P. de reserves de passos d'instal·lacions amb el seu posterior tractament, formació de boca de llop i matavius entre tramades.</t>
  </si>
  <si>
    <t>Murets a dues cares de 20 cm de gruix</t>
  </si>
  <si>
    <t>Formació de murets de 20 cm de gruix de formigó vist encofrat a dues  per a quedar vistos amb folres de panell fenòlic amb especejament a decidir per la DF., a base de formigó HA-25/B/20/IIa i acer B500S segons quantitats especificades en plànols de projecte, inclosa P.P. de treballs auxiliars, i junta hidroexpansiva en juntes de formigonat horitzontals. Inclosa la P.P. de reserves de passos d'instal·lacions amb el seu posterior tractament, i matavius  en arestes segons criteri DF.</t>
  </si>
  <si>
    <t>Llossa horitzontal massissa formigó armat amb pols de quars</t>
  </si>
  <si>
    <t>Llosa horitzontal  de formigó armat massissa de 25 cm de cantell, encofrada de fusta per a revestir, amb formigó HA-25/B/20/IIa, i acer B 500 SD  segons quantitats especificades en plànols de projecte, acabat superficial fratassat mecànic amb helicòpter i 4 kg/m2 de pols de quars, incloent separadors, solapaments, retalls, armadura de muntatge; muntatge i desmuntatge de l'encofrat d'acord amb les característiques físiques i geomètriques definides en projecte, encofrat de canaleta perimetral de 1 cm de profunditat en els límits de Realia 1 i Ctra de Barcelona, apuntalaments, i qualsevol treball i material necessari per deixar la unitat d'obra totalment acabada segons detalls de projecte inclòs repercussió de salts, cèrcols, bigues o jàsseres planes i de cantell, reserves passos d'instal·lacions. c.amid.: m2 d'estructura mesurada en planta descomptant forats més grans d'1m2. Inclosa la pp de formació d'ancoratges a murs pantalles s/ especificacions de projecte</t>
  </si>
  <si>
    <t>Llossa horitzontal massissa formigó armat</t>
  </si>
  <si>
    <t>Llosa horitzontal  de formigó armat massissa de 25 cm de cantell, encofrada de fusta per a revestir, amb formigó HA-25/B/20/IIa, i acer B 500 SD  segons quantitats especificades en plànols de projecte, incloent separadors, solapaments, retalls, armadura de muntatge; muntatge i desmuntatge de l'encofrat d'acord amb les característiques físiques i geomètriques definides en projecte, apuntalaments, i qualsevol treball i material necessari per deixar la unitat d'obra totalment acabada segons detalls de projecte inclòs repercussió de salts, cèrcols, bigues o jàsseres planes i de cantell, reserves passos d'instal·lacions. c.amid.: m2 d'estructura mesurada en planta descomptant forats més grans d'1m2.</t>
  </si>
  <si>
    <t>Llossa inclinada massissa directriu corba</t>
  </si>
  <si>
    <t>Llosa inclinada de formigó armat massissa de 25 cm de cantell, encofrada de fusta per a revestir amb zones de directriu corba, amb formigó HA-25/B/20/IIa, i acer B 500 SD  segons quantitats especificades en plànols de projecte, acabat superficial fratassat mecànic amb helicòpter i 4 kg/m2 de pols de quarç acabat raspallat horitzontalment per millorar l'adherència dels vehicles, incloent separadors, solapaments, retalls, armadura de muntatge; muntatge i desmuntatge de l'encofrat d'acord amb les característiques físiques i geomètriques definides en projecte, apuntalaments, i qualsevol treball i material necessari per deixar la unitat d'obra totalment acabada segons detalls de projecte inclòs repercussió de salts, cèrcols, bigues o jàsseres planes i de cantell, reserves passos d'instal·lacions. c.amid.: m2 d'estructura mesurada en planta descomptant forats més grans d'1m2.</t>
  </si>
  <si>
    <t>Llossa vista inclinada d'escales, formació graonat</t>
  </si>
  <si>
    <t>Llossa vista horitzontal i inclinada - jardinera y depósitos</t>
  </si>
  <si>
    <t>Llossa horitzontal i inclinada per a depósits y jardineres de 20 cm de cantell, encofrada de fusta per a quedar vist amb tablero fenòlic i matavius, amb formigó HA-25/P/20/IIa, i acer B 500 SD  segons quantitats especificades en plànols de projecte, incloent separadors, solapaments, retalls, armadura de muntatge; muntatge i desmuntatge de l'encofrat d'acord amb les característiques físiques i geomètriques definides en projecte, apuntalaments, i qualsevol treball i material necessari per deixar l'unitat d'obra totalment acabada segons detalls de projecte inclòs repercussió de  formació del graonat amb formigó, cèrcols, bigues o jàsseres planes i de cantell, reserves passos d'instal·lacions.</t>
  </si>
  <si>
    <t>TOTAL CAP. 03 MURS DE CONTENCIÓ, PILARS I FORJATS</t>
  </si>
  <si>
    <t>Impermeabilització de la cara interior dels murs de contenció</t>
  </si>
  <si>
    <t>Impermeabilització de la cara interior dels murs de contenció  encofrats a 1 cara i pantalles amb morter impermeabilitzant cimentós per osmosis aplicat projectat tipus HUMISTOP HWO, realitzant el següent procediment, obertura de totes les juntes entre dames de murs i pantalles, entre pantalles i jàssera de coronació i canaleta perimetral de lloses horitzontals amb una rassa mínima de 5x5 cm, preparació de la superfície amb un xorrejat d'aigua de neteja a pressió fins deixar el porus obert per aconseguir una bona adherència,  tapat de forats, dividals, ancoratges, juntes de treball, esquerdes i fissures amb mortes de reparació de la casa ARDEX, així com confecció de mitges canyes en entregues en el plà horitzontal, aplicació de dues capes de morter a mans creuades amb una dotació de 1kg/m2 de producte, cada una d'elles, aplicades fresc sobre fresc, tot segons especificacions del fabricant. S'entregarà certificat de garantia de 5 anys tant de l'aplicador com del producte.El tractament  de les juntes de dames de mur pantalla es realitzarà abans de la construcció del terra de S-1 i S-2</t>
  </si>
  <si>
    <t>TOTAL CAP. 04 IMPERMEABILITZACIÓ DE MURS</t>
  </si>
  <si>
    <t>Posta a terra de l'edifici</t>
  </si>
  <si>
    <t>Instal·lació de posta a terra de l'edifici segons plànols, esquemes i memòria de projecte. format per: anell tancat per tot el perímetre de l'edifici,enterrat en el terreny natural en rasa de 15 cm de profunditat per sota de la capa de formigó de neteja de la llossa de fonamentació amb derivacions amb conductor de coure nu de 35 mm2 de secció nominal en fonaments, piques de zinc, pont de proves i caixa de registra de la presa. s'inclourà la connexió d'elements metàl·lics segons descripció en projecte. tot inclòs per acomplir amb la reglamentació vigent i resistència a terra inferior a 10 OHMS. Inclòs informe de verificació.</t>
  </si>
  <si>
    <t>Posta a terra del parallamps</t>
  </si>
  <si>
    <t>Instal·lació de posta a terra del parallamps, independent a la general de l'edifici segons plànols, esquemes i memòria de projecte. format per: anell tancat, enterrat en el terreny natural en rasa de 15 cm de profunditat per sota de la capa de formigó de neteja de la llossa de fonamentació amb derivacions amb conductor de coure nu de 50 mm2 de secció nominal , piques de zinc (max. 9 ut), pont de proves i caixa de registra de la presa. . tot inclòs per acomplir amb la reglamentació vigent. Inclòs informe de verificació. el conducte de derivació de l'anella de terra fins el pont de prova en la caixa de registre de la posta a terra anirà enfundat per tal d'evitar el contacte amb les armadures de la llossa. En la caixeta de registre s'uniran la preses de terra de l'edifici i la del parallamps amb un pont de proves i seccionador.</t>
  </si>
  <si>
    <t>Col·lector de PVC Ø 90 cm</t>
  </si>
  <si>
    <t>Col·lector amb tub de pvc de d 90 mm, sèrie b, m-1 amb segell aenor, embegut dins la llossa de fonamentació  incloses les peces especials, derivacions, colzes, enllaços, segellats, suports amb fixacions i materials necessaris per la correcta instal·lació.</t>
  </si>
  <si>
    <t>Canal-Reja interceptor</t>
  </si>
  <si>
    <t>Canal de formigó polímer tipus ULMA, per a recollida d'aigües pluvials, model SELF200KX, ample exterior 204 mm, ample interior 150 mm i alçaria exterior 162 mm, amb perfil d'acer inoxidable per a protecció lateral. 1 ut de reixeta d'acer inoxidable Entramada Normal, model IEX150KCB, amb classe de càrrega B-125, segons Norma EN-1433. Sistema de fixació Canal-reixeta amb 2 platines i 2 visos per ml.</t>
  </si>
  <si>
    <t>Constr. 21 habitatges de protecció oficial</t>
  </si>
  <si>
    <t>MPERMEABILITZACIÓ DE MURS</t>
  </si>
  <si>
    <t>INSTAL·LACION PRÈVIES</t>
  </si>
  <si>
    <t>TOTAL CAP. 05 INSTAL·LACION PRÈVIES</t>
  </si>
  <si>
    <t>kg</t>
  </si>
  <si>
    <t>Pilares</t>
  </si>
  <si>
    <t>Jacenas</t>
  </si>
  <si>
    <t>NOTA 1</t>
  </si>
  <si>
    <t>Nota 2</t>
  </si>
  <si>
    <t xml:space="preserve"> La elección de los fabricantes y modelos indicados en la nota anterior, tendrá carácter contractual, y sólo podrá cambiarse posteriormente con autorización de la dirección facultativa</t>
  </si>
  <si>
    <t>Nota 3</t>
  </si>
  <si>
    <t>m²</t>
  </si>
  <si>
    <t>Muros y petos de CLT de 8 cm  de espesor en tres capas (3-2-3)</t>
  </si>
  <si>
    <t>Muros CLT de 10 cm  de espesor en tres capas (3-4-3)</t>
  </si>
  <si>
    <t>Muros CLT de 12 cm  de espesor en tres capas (4-4-4)</t>
  </si>
  <si>
    <t>Muros CLT de 15 cm  de espesor en cinco capas (4-2-3-2-4)</t>
  </si>
  <si>
    <t>Muros CLT de 18 cm  de espesor en cinco capas (4-3-4-3-4)</t>
  </si>
  <si>
    <t>Forjados CLT de 14 cm  de espesor en cinco capas (4-2-2-2-4)</t>
  </si>
  <si>
    <t>Forjados CLT de 16 cm  de espesor en cinco capas (4-2-4-2-4)</t>
  </si>
  <si>
    <t>Forjados CLT de 18 cm  de espesor en cinco capas (4-3-4-3-4)</t>
  </si>
  <si>
    <t>Forjados CLT de 22 cm  de espesor en siete capas (4+4-2-2-2-4+4)</t>
  </si>
  <si>
    <t>Forjados CLT de 24 cm  de espesor en siete capas (3+4-3-4-3-4+3)</t>
  </si>
  <si>
    <t>Forjados CLT de 26 cm  de espesor en siete capas (4+4-3-4-3-4+4)</t>
  </si>
  <si>
    <t>Incremento por paramento en calidad vista industrial en muros (definida en Pliego CT). Se mide la superfie neta acabada. Se extiende la medición a una cara de los muros A1 y A2 descritos en el plano EMA02.</t>
  </si>
  <si>
    <t>Incremento por paramento en calidad vista industrial en forjados (definida en Pliego CT). Se mide la superfie neta acabada. Se extiende la  medición al total de los forjados, excepto el de techo de planta baja.</t>
  </si>
  <si>
    <t>Peldaño de madera GL24h, de 1,13 cm de longitud, totalmente instalado conforme d.t., a lo largo de 33,22 ml de zanca</t>
  </si>
  <si>
    <t>Elementos de madera laminada (GLT) clase GL24 h, en nervios de losas de forjado conforme d.t., totalmente instalados. Incluye la unión por encolado a la losa, por procedimiento realizado en taller y certificado para su uso estructural por laboratorio externo independiente. Se mide el m³  neto real. Incluye herrajes de fijación y documentación de montaje. Incluye tratamientos biocidas conforme Pliego C.T. Se mide el m³ efectivo en obra.</t>
  </si>
  <si>
    <t>m³</t>
  </si>
  <si>
    <t>Pilares de castaño laminado</t>
  </si>
  <si>
    <t>Jácenas</t>
  </si>
  <si>
    <t>TOTAL CAP. 01 SANEJAMENT SUB. 01 XARXA VERTICAL</t>
  </si>
  <si>
    <t>TOTAL CAP. 01 SANEJAMENT SUB. 02 XARXA HORITZONTAL</t>
  </si>
  <si>
    <t>TOTAL CAP. 01 SANEJAMENT SUB. 03 PETITA RECOLLIDA</t>
  </si>
  <si>
    <t>TOTAL CAP. 02 RAM DE PALETA 01 TANCAMENTS CERÀMICS</t>
  </si>
  <si>
    <t>TOTAL CAP. 02 RAM DE PALETA 02 TANCAMENTS EN SEC</t>
  </si>
  <si>
    <t>TOTAL CAP. 03 COBERTES-IMPERMEABILITZACIÓ 01 COBERTES PLANES</t>
  </si>
  <si>
    <t>TOTAL 04 REVESTIMENTS I PAVIMENTS 01 REVESTIMENT FAÇANES</t>
  </si>
  <si>
    <t>TOTAL 04 REVESTIMENTS I PAVIMENTS 02 CORONAMENTS I ESCOPIDORS</t>
  </si>
  <si>
    <t>TOTAL 04 REVESTIMENTS I PAVIMENTS 03 ENGUIXATS I ARREBOSSATS</t>
  </si>
  <si>
    <t>TOTAL 04 REVESTIMENTS I PAVIMENTS 04 CELS RASOS</t>
  </si>
  <si>
    <t>TOTAL 04 REVESTIMENTS I PAVIMENTS 05 PAVIMENTS</t>
  </si>
  <si>
    <t>TOTAL 04 REVESTIMENTS I PAVIMENTS 06 ENRAJOLATS I APLACATS</t>
  </si>
  <si>
    <t>TOTAL 05 FUSTERIA EXTERIOR 01 FUSTERIA PVC</t>
  </si>
  <si>
    <t>TOTAL 05 FUSTERIA EXTERIOR 02 FUSTERIA ALUMINI</t>
  </si>
  <si>
    <t>TOTAL 05 FUSTERIA EXTERIOR 03 PROTECCIONS SOLARS</t>
  </si>
  <si>
    <t>TOTAL 06 SERRALLERIA</t>
  </si>
  <si>
    <t>TOTA L07  FUSTERIA INTERIOR</t>
  </si>
  <si>
    <t>TOTAL 08 MOBILIARI DE CUINA I EQUIPAMENT</t>
  </si>
  <si>
    <t>TOTAL 09 SANITARIS I AIXETES</t>
  </si>
  <si>
    <t>TOTAL 11 PINTURES</t>
  </si>
  <si>
    <t>TOTAL 12 ASCENSORS</t>
  </si>
  <si>
    <t>TOTAL 13 VARIS</t>
  </si>
  <si>
    <t>TOTAL 01 ELECTRICITAT 01 HABITATGES</t>
  </si>
  <si>
    <t>TOTAL 01 ELECTRICITAT 02 ZONES COMUNS</t>
  </si>
  <si>
    <t>TOTAL 01 ELECTRICITAT 03 APARCAMENT</t>
  </si>
  <si>
    <t>TOTAL 01 ELECTRICITAT 04 ENLLUMENAT</t>
  </si>
  <si>
    <t>TOTAL 02 FONTANERIA 01 HABITATGES</t>
  </si>
  <si>
    <t>TOTAL 02 FONTANERIA 02 ZONES COMUNS</t>
  </si>
  <si>
    <t>TOTAL 05 PORTER ELECTRÒNIC</t>
  </si>
  <si>
    <t>TOTAL 06 PROTECCIÓ CONTRA INCENDIS 01 ZONES COMUNS</t>
  </si>
  <si>
    <t>TOTAL 03 AIGÜES GRISES</t>
  </si>
  <si>
    <t>TOTAL 04 PROTECCIÓ CONTRA EL LLAMP</t>
  </si>
  <si>
    <t>TOTAL 06 PROTECCIÓ CONTRA INCENDIS 02 APARCAMENT OB</t>
  </si>
  <si>
    <t>TOTAL 06 PROTECCIÓ CONTRA INCENDIS 02 APARCAMENT OC</t>
  </si>
  <si>
    <t>TOTAL 06 PROTECCIÓ CONTRA INCENDIS 02 APARCAMENT OD</t>
  </si>
  <si>
    <t>TOTAL 06 PROTECCIÓ CONTRA INCENDIS 02 APARCAMENT OE</t>
  </si>
  <si>
    <t>TOTAL 06 PROTECCIÓ CONTRA INCENDIS 03 SECTORITZACIÓ</t>
  </si>
  <si>
    <t>TOTAL  07 AEROTÈRMIA - CLIMA 01 COMPONENTS INSTAL.LACIÓ</t>
  </si>
  <si>
    <t xml:space="preserve">TOTAL  07 AEROTÈRMIA - CLIMA 02 DISTRIBUCIÓ DELS CIRCUITS </t>
  </si>
  <si>
    <t>TOTAL  07 AEROTÈRMIA - CLIMA 03 UNITATS CLIMATITZADORES</t>
  </si>
  <si>
    <t>TOTAL08  VENTIL·LACIÓ 01 SISTEMES D'EXTRACCIÓ</t>
  </si>
  <si>
    <t>TOTAL08  VENTIL·LACIÓ 02 CONDUCTES</t>
  </si>
  <si>
    <t>TOTAL08  VENTIL·LACIÓ 03 DIFUSIÓ D'AIRE</t>
  </si>
  <si>
    <t>TOTAL08  VENTIL·LACIÓ 04 EXTRACCIÓ CAMPANES</t>
  </si>
  <si>
    <t>TOTAL08  VENTIL·LACIÓ 07 VENTILACIO ZONA D' APARCAMENT</t>
  </si>
  <si>
    <t>TOTAL08  VENTIL·LACIÓ 08 VENTILACIÓ VESTÍBULS I ESCALA</t>
  </si>
  <si>
    <t>TOTAL08  VENTIL·LACIÓ 09 VENTILACIÓ TRASTERS</t>
  </si>
  <si>
    <t>TOTAL 09 TELECOMUNICACIONS</t>
  </si>
  <si>
    <t>TOTAL 08  VENTIL·LACIÓ 10 VENTILACIO LOCALS</t>
  </si>
  <si>
    <t>TOTAL 10 PRODUCCIÓ FOTOVOLTAICA</t>
  </si>
  <si>
    <t>01.03.01</t>
  </si>
  <si>
    <t>TOTAL 01 JARDINERIA</t>
  </si>
  <si>
    <t>TOTAL 01 SEGURETAT I SALUT</t>
  </si>
  <si>
    <t>TOTAL CAP 07 ESTRUCTURA DE FUSTA</t>
  </si>
  <si>
    <t xml:space="preserve"> MURS DE CONTENCIÓ, PILARS I FORJATS</t>
  </si>
  <si>
    <t xml:space="preserve"> IMPERMEABILITZACIÓ DE MURS</t>
  </si>
  <si>
    <t>ESTRUCTURA D'ACER</t>
  </si>
  <si>
    <t>TOTAL CAP 06 ESTRUCTURA D'ACER</t>
  </si>
  <si>
    <t>ESTRUCTURA DE FUSTA</t>
  </si>
  <si>
    <t xml:space="preserve">IMPORT DEL PRESSUPOST DE LICITACIÓ SENSE IVA </t>
  </si>
  <si>
    <t>01.00.01</t>
  </si>
  <si>
    <t>01.00.02</t>
  </si>
  <si>
    <t>01.00.03</t>
  </si>
  <si>
    <t>01.00.04</t>
  </si>
  <si>
    <t>01.00.05</t>
  </si>
  <si>
    <t>01.00.06</t>
  </si>
  <si>
    <t>01.00.07</t>
  </si>
  <si>
    <t>14</t>
  </si>
  <si>
    <t>15</t>
  </si>
  <si>
    <t>16</t>
  </si>
  <si>
    <t>17</t>
  </si>
  <si>
    <t>Acero S275JR,  en perfiles metálicos laminados , montado y preparado en taller y colocado en obra. Incluye limpieza y preparación de las superfícies de los perfiles de acero hasta un grado de preparación st2 (norma SIS 055900-1967), con medios manuales y mecánicos en taller. Incluye parte proporcional de soldaduras, preparación previa y tornillos de alta resistencia y ordinarios, elementos de fijación, de unión, de montaje y de anclaje, así como imprimación anitoxidante conforme normativa vigente. Se incluye: disposición de los medios de seguridad y protección reglamentarios, colocación de andamios y/o apuntalamientos necesarios, medios auxiliares de elevación y transporte, transporte de herramientas y medios auxiliares a obra, retirada de herramientas y medios auxiliares, limpieza de la zona de trabajo y todo lo necesario para una correcta ejecución (medido según perfil teórico).</t>
  </si>
  <si>
    <r>
      <t>Capa de formigó</t>
    </r>
    <r>
      <rPr>
        <sz val="10"/>
        <rFont val="Arial"/>
        <family val="2"/>
      </rPr>
      <t xml:space="preserve">  HL150/B/20 </t>
    </r>
    <r>
      <rPr>
        <sz val="10"/>
        <color indexed="8"/>
        <rFont val="Arial"/>
        <family val="2"/>
      </rPr>
      <t>de neteja i anivellament de 10  cm de gruix com a base de la llosa de fonamentació. Formigonat per trams en els perímetres de carrer de murs per dames. Elaborat a central, transportat i posat en obra. M.S.P.</t>
    </r>
  </si>
  <si>
    <r>
      <t>Formació de fossat d'ascensor de dimensions s/ plànols, format per a base de formigó armat HA-25/B/20/2a, amb murs perimetrals de 20 cm de gruix i llossa de 25 cm de gruix, inclòs encofrat i armat segons plànols de projecte amb acer B500S. Inclosa PP de treballs auxiliars i juntes hidroexpansives en juntes de formigonat.</t>
    </r>
    <r>
      <rPr>
        <sz val="10"/>
        <rFont val="Arial"/>
        <family val="2"/>
      </rPr>
      <t xml:space="preserve"> Aprox. 2x2x1,40m</t>
    </r>
  </si>
  <si>
    <r>
      <t xml:space="preserve">Formació de pous de sanejament i drenatge, sense fons,de dimensions s/ plànols, format per a murs perimetrals de 20 cm de gruix de formigó armat HA-25/B/20/2a, inclòs encofrat i armat segons plànols de projecte amb acer B500S. Inclosa PP de treballs auxiliars i juntes hidroexpansives en juntes de formigonat, capa de graves de 50 cms de gruix i trapa  de registre de relliga de 80x80 cm amb marc perimetral i resistent a la rodadura de vehicles. Aprox. </t>
    </r>
    <r>
      <rPr>
        <sz val="10"/>
        <rFont val="Arial"/>
        <family val="2"/>
      </rPr>
      <t>1,20x1,20x1,40m</t>
    </r>
  </si>
  <si>
    <r>
      <t xml:space="preserve">Formació de murs pantalla de 45 cm de gruix s/ plànols i prescripcions tècniques del projecte inclòs:  - Construcció i posterior enderroc amb càrrega transports i cànon a abocador de murets guia, amb excavació i encofrats que calguin, de dimensions 20x60/70, formigó HM-20/B/20/I i acer B500S segons quantitats especificades en plànols de projecte,  - Excavació de pantalla de 45 cm de gruix teóric per trams, realitzat mitjançant màquinaria potent amb cullera hidràulica, replanteig previ,part proporcional de transport i serveis de tots els equips amb consums i mitjans auxiliars que es precisin s/ terreny de referència en el estudi geotècnic, càrrega, transports i cànon a abocador dels productes resultants de l'excavació  - Formigonat de pantalla de 45 cm de gruix teóric amb formigó </t>
    </r>
    <r>
      <rPr>
        <sz val="10"/>
        <color indexed="10"/>
        <rFont val="Arial"/>
        <family val="2"/>
      </rPr>
      <t xml:space="preserve">HA-25/F/20/IIa </t>
    </r>
    <r>
      <rPr>
        <sz val="10"/>
        <rFont val="Arial"/>
        <family val="2"/>
      </rPr>
      <t>col·locat amb embut i tuberia sumergida, part proporcional de transport i serveis de tots els equips amb consums i mitjans auxiliars que es precisin i excesos de formigó que es puguin produir pel mètode constructiu o tipus de terreny  i acer B500S segons quantitats especificades en plànols de projecte. Enderroc i sanejament de caps de pantalla amb martells pneumàtics amb càrrega, transport i canon abocador  - Ancoratge provisional de pantalles (mínim 1 per tram pantalla) amb una capacitat per absorbir els esforsos necesaris s/ documentació tècnica i justificació que haurà d'aportat l'industrial que executi les feines. Transport i i servei dels equips, consums, perforació de pantalla i terreny, cables, vaina, capçals, etc. injecció de morter d'alta resistència, tesat, arrancament posterior dels caps una vegada s'hagin executat els forjats i repasos de paret.</t>
    </r>
  </si>
  <si>
    <t>Llosa horitzontal i inclinada per a escales de formigó armat massissa de 15 cm de cantell, encofrada de fusta per a quedar vist amb taulell fenòlic i matavius, amb formigó HA-25/P/20/IIa, i acer B 500 SD  segons quantitats especificades en plànols de projecte, incloent separadors, solapaments, retalls, armadura de muntatge; muntatge i desmuntatge de l'encofrat d'acord amb les característiques físiques i geomètriques definides en projecte, apuntalaments, i qualsevol treball i material necessari per deixar la unitat d'obra totalment acabada segons detalls de projecte inclòs repercussió de  formació del graonat amb formigó, cèrcols, bigues o jàsseres planes i de cantell, reserves passos d'instal·lacions.</t>
  </si>
  <si>
    <t>S'hauran de complir amb tots els requisits que inclou el c.t.e., respecte a la documentació, identificació i idoneïtat dels materials, el procés d'execució, i les comprovacions finals i les toleràncies admissibles, específiques d'aquest capítol. 
-Es preveu la separació de xarxes pluvials, fecals i reutilització d'aigües grieses. Tota la xarxa anirà degudament senyalitzada amb colors diferents per cada tipus. 
-Els col·lectors es col·locaran amb un pendent mínim del 2%
-Tota la xarxa de sanejament es fixarà amb espàrrecs de rosca i abraçadores amb goma antivibració.
Queden incloses al cost del capítol, si no s'esmenta el contrari en partides específiques, els següents conceptes amb caràcter enunciatiu i no limitatiu:
-La protecció dels tubs en el garatge en cas de ser necessaria
-La col·locació de dilatadors en els tubs quan sigui necessari
-Peces especials als baixants per a junts de dilatació
-La ventil·lació dels baixants fins a coberta amb tub del mateix diàmetre. Aquestes ventil·lacions i la formació de caixons o xemeneies necessaris per aquesta finalitat es consideren inclossos en els seus amidaments respectius.
-L'Aíllament amb compost polímer tipus PKB2 d'acústica integral dels baixants i claveguerons que transcorrin pels sostres dels habitatges i locals de planta baixa fora dels nuclis humits o diferents usos. 
-Registres en tots els inicis o canvis de direcció de la xarxa de claveguerons vistos del sostre del garatge o local comercial, fets amb peces especials, no amb empelts. 
-Les proves de control d'execució i de servei previstes en el CTE
-La formació de passos en els forjats i murs per a tota la xarxa de sanejament i el segellat amb material elàstic entre el forat i el tub.</t>
  </si>
  <si>
    <r>
      <rPr>
        <b/>
        <sz val="10"/>
        <rFont val="Arial"/>
        <family val="2"/>
      </rPr>
      <t>Descripció de las partidas 2.01 a 2.11.</t>
    </r>
    <r>
      <rPr>
        <sz val="10"/>
        <rFont val="Arial"/>
        <family val="2"/>
      </rPr>
      <t xml:space="preserve">
 Paramentos de CLT totalmente instalado conforme d.t., calidad para revestir, i.pp. de herrajes y elaboración de documentos de montaje. Se mide el m2 de paramento neto real. Incluye la p.p. de caídas por solapes y despieces. Incluye p.p. de juntas acústicas conforme d.t. Provendrá de fabricante con control de calidad externo vigente, y tendrá prestaciones mecánicas iguales o superiores a las prescritas en la ETA 06/0138, del fabricante KLH GmbH, que se cita a efectos de referencia. Incluye protecciones y tratamientos biocidas conforme Pliego C.T.</t>
    </r>
  </si>
  <si>
    <r>
      <rPr>
        <b/>
        <sz val="10"/>
        <color rgb="FF000000"/>
        <rFont val="Arial"/>
        <family val="2"/>
      </rPr>
      <t>Notes generals a totes les partides del capítol de façana:</t>
    </r>
    <r>
      <rPr>
        <sz val="10"/>
        <color rgb="FF000000"/>
        <rFont val="Arial"/>
        <family val="2"/>
      </rPr>
      <t xml:space="preserve">
S'hauran de complir amb tots els requisits que inclou el c.t.e., respecte a la documentació, identificació i idoneïtat dels materials, el emmagatzemen en obra, la resolució de les diferents trobades i juntes, el procés d'execució, la homologació dels operaris per la realització de treballs específics, (aplicadors de monocapa, estructures façanes ventilades, aïllaments, impermeabilitzacions, divisòries de cartró-guix, etc), les comprovacions finals i les toleràncies admissibles, específiques d'aquest capítol, així com els manuals de manteniment i conservació dels diferents tipus de tancaments.
Queden incloses al cost del capítol, si no s'esmenta el contrari en partides específiques, els següents conceptes amb caràcter enunciatiu i no limitatiu:
- la correcta resolució de trobades de la façana amb els forjats, pilars, dintells, fusteries, escopidors, brancals, ancoratges, etc, per assegurar la continuïtat de les parets, la seva resistència, estanqueïtat, i la eliminació dels ponts tèrmics, i eliminació de condensacions. 
- a totes les partides de parets s'inclou el rebut dels premarcs, ja que està comptat el ple pel buit.
- els morters seran de la resistència adequada a la dels materials a unir, amb l'adherència suficient, impermeables i inalterables als agents atmosfèrics.
- els paraments es formaran amb l'especejament que la direcció facultativa marqui a l'obra.
- Tots els elements estaran perfectament aplomats o anivellats , els que no compleixin seran refusats .
- es considera inclòs en el preu unitari de cada partida, el segellat amb material elàstic de les juntes de dilatació, segons indicacions de la direcció facultativa.
- s'utilitzaran de forma obligatòria materials en possessió del segell de qualitat  i DITE quan estiguin disponibles</t>
    </r>
  </si>
  <si>
    <r>
      <rPr>
        <b/>
        <sz val="10"/>
        <color rgb="FF000000"/>
        <rFont val="Arial"/>
        <family val="2"/>
      </rPr>
      <t>Notes generals a totes les partides del capítol de paviments:</t>
    </r>
    <r>
      <rPr>
        <sz val="10"/>
        <color rgb="FF000000"/>
        <rFont val="Arial"/>
        <family val="2"/>
      </rPr>
      <t xml:space="preserve">
s'hauran de complir amb tots els requisits que inclou el c.t.e. i altres normatives que regulin els treballs d'aquest capítol, respecte a la documentació, identificació, idoneïtat dels diferents productes pel tipus de us i lloc. la compatibilitat entre els materials, el magatzematge en obra, la resolució de les diferents trobades i juntes, el procés d'execució, la homologació dels operaris per la realització de treballs específics, (col·locadors de materials especials, paviments continus, etc), les comprovacions finals i les toleràncies admissibles de les diferents partides. així com els manuals de manteniment i conservació dels diferents tipus de paviments.
Queden incloses al cost del capítol, si no s'esmenta el contrari en partides específiques, els següents conceptes amb caràcter enunciatiu i no limitatiu:
- tots els paviments es realitzaran sobre una base perfectament neta i anivellada, amb l'execució de talls i distribució de  peces que la direcció facultativa cregui convenient.
- tots els paviments, una vegada acabats, es protegiran amb el fi d'evitar desperfectes. això no suposarà un increment de costos.
- a tots els paviments s'inclouen els treballs auxiliars d'acabat in situ (rebaixos, polits, platines de canvi de paviment, beurades adients etc...) d'acord amb les instruccions de la direcció facultativa  
- queden incloses totes les preparacions i bases de paviment amb la finalitat de que tots els paviments acabats quedin al mateix nivell.
- tots els paviments segellats es col·locarà en el perímetre amb porex 5 mm en junta de 2 mm interiors i exteriors amb 5 mm amb creueta de pvc.
- a totes les juntes estructurals s'inclouen l'acabat format per el soports angulars perforats, la goma sintètica i planxa d'acer inoxidable segons detalls de projecte.</t>
    </r>
  </si>
  <si>
    <r>
      <rPr>
        <b/>
        <sz val="10"/>
        <color rgb="FF000000"/>
        <rFont val="Arial"/>
        <family val="2"/>
      </rPr>
      <t>Notes generals a totes les partides del capítol de fusteria exterior:</t>
    </r>
    <r>
      <rPr>
        <sz val="10"/>
        <color rgb="FF000000"/>
        <rFont val="Arial"/>
        <family val="2"/>
      </rPr>
      <t xml:space="preserve">
s'hauran de complir amb tots els requisits que inclou el c.t.e. i altres normatives que regulin els treballs d'aquest capítol, respecte a la documentació, identificació, idoneïtat dels diferents elements pel tipus de us i lloc (permeabilitat al aire i al aigua, condensació, classificació al foc, sol·licituds mecàniques de les parts vidriades i dels conjunts, dimensionats mínims, micres de galvanitzats, lacats, etc). la compatibilitat entre els materials, el magatzematge en obra, la resolució de les diferents trobades i juntes, el procés d'execució, la homologació dels operaris per la realització de treballs específics, (col·locadors homologats, etc), les comprovacions finals i les toleràncies admissibles de les diferents partides. així com els manuals de manteniment i conservació de les fusteries.
Queden incloses al cost del capítol, si no s'esmenta el contrari en partides específiques, els següents conceptes amb caràcter enunciatiu i no limitatiu:
    - Les ajudes de paletería que s'han de realitzar durant l'obra, consistents en : 
     - descarregues de material del camió 
     - transports verticals i horitzontals del material fins lloc de treball
     - materials per l'execució de rases, forats, suports, etc.....i el seu tapat.
     - col·locació de premarcs o bé tota la subestructura necessària, en cas de grans llums.
     - neteja final i retirada d'escombraries.
     - tot el necessari per el seu muntatge
- a totes les partides s'inclou el subministrament i col·locació  dels elements auxiliar de fixació necessaris segons detalls de projecte
- a totes  les partides queden inclosos tots els remats, tapajuntes a biaix, perfils i segellat perimetral de la fusteria amb l'obra, amb cordó elàstic de color = ral fusteria, escopidors en marcs de balconeres en trobaments amb paviments de terrasses, forats de muntants, forats de brancals a les zones senyalades en el projecte  i plànols, etc....i ´´l´´ de sòcol en trobament amb parquet.
- totes les portes d'accés a espai comunitari amb manetes d'acer i amb pany i clau. 
- totes les portes de zones comunitàries i a criteri de la direcció facultativa, s'han de considerar mestrejades.
- el col·locador serà homologat per el fabricant.
-Totes les fusteries de PVC incorporaran al col·locar-se banda acústica autoadhesiva de la casa würth (polietié fisicament reticulat.)
-Totes les finestres i balconeres dels habitatges disposaran de peça especial per a la microventil·lació, regulada amb la propia maneta de la fusteria. </t>
    </r>
  </si>
  <si>
    <t>Formació de fonaments tipus llosa de formigó HA-25/b/20/IIa (segons plànols de projecte i estudi geotècnic), abocat amb els sistemes adequats, vibratge, anivellació i reglejat, acabat superficial fratassat mecànic amb helicòpter i 4 kg/m2 de pols de quars, segons criteri de la d.f., inclòs les armadures segons plànols de projecte (incloent mermes, armadura de muntatge, retalls i solapaments) en barres corrugades d'acer B500SD amb segell de qualitat cietsid,  inclòs p/p de separadors de pvc, encofrat i desencofrat dels cantells de la llosa si s'escau,porex amb límit Realia 3, encofrat de canaleta perimetral de 3 cm de profunditat en els seus perimetres..i tot el necessari per deixar la unitat totalment acabada. c.amid.:m3 de volum teòric de formigó a reomplir. En la zona de murs per dames, alineació amb Realia 1, la llossa s'executarà per trams, preveient el reblet de formigó de la capa de compressió de l'armat superior (previa imprimació amb pont d'unió) i el seu fratassat mecànic conjuntament al formigonat de la resta de la llosa. Inclosa pp de formació d'ancoratges a murs pantalla s/ especificacions tècniques de projecte.</t>
  </si>
  <si>
    <r>
      <rPr>
        <b/>
        <sz val="9"/>
        <rFont val="Arial"/>
        <family val="2"/>
      </rPr>
      <t>Condicions especifiques que ha de complir el fabricante de la estructura de madera:</t>
    </r>
    <r>
      <rPr>
        <sz val="9"/>
        <color rgb="FF000000"/>
        <rFont val="Arial"/>
        <family val="2"/>
      </rPr>
      <t xml:space="preserve">
</t>
    </r>
    <r>
      <rPr>
        <b/>
        <sz val="9"/>
        <color rgb="FF000000"/>
        <rFont val="Arial"/>
        <family val="2"/>
      </rPr>
      <t>a. GLT Y CLT.</t>
    </r>
    <r>
      <rPr>
        <sz val="9"/>
        <color rgb="FF000000"/>
        <rFont val="Arial"/>
        <family val="2"/>
      </rPr>
      <t xml:space="preserve">
I. Identificación del fabricante/s.
II. Declaración de cada fabricante expresando estar de acuerdo en aportar en su momento, conforme al Pliego de C.T., art C.1., informe de ensayos de control externo independiente, con una antigüedad inferior a 6 meses anteriores a la fecha de suministro.
III. Declaración de cada fabricante expresando estar de acuerdo en aportar los ensayos de control interno correspondientes a los lotes de fabricación que se entreguen en obra.
IV. Todos los documentos citados en los puntos ii y iii, vendrán firmados por el técnico de mayor rango de responsabilidad del control de calidad de la fábrica de que se trate, que será la especificada en el Certificado de Conformidad CE. 
</t>
    </r>
    <r>
      <rPr>
        <b/>
        <sz val="9"/>
        <color rgb="FF000000"/>
        <rFont val="Arial"/>
        <family val="2"/>
      </rPr>
      <t>b. GLT</t>
    </r>
    <r>
      <rPr>
        <sz val="9"/>
        <color rgb="FF000000"/>
        <rFont val="Arial"/>
        <family val="2"/>
      </rPr>
      <t xml:space="preserve">
</t>
    </r>
    <r>
      <rPr>
        <sz val="9"/>
        <rFont val="Arial"/>
        <family val="2"/>
      </rPr>
      <t xml:space="preserve">Sólo se aceptarán </t>
    </r>
    <r>
      <rPr>
        <sz val="9"/>
        <color rgb="FFFF0000"/>
        <rFont val="Arial"/>
        <family val="2"/>
      </rPr>
      <t>productos</t>
    </r>
    <r>
      <rPr>
        <sz val="9"/>
        <color rgb="FF000000"/>
        <rFont val="Arial"/>
        <family val="2"/>
      </rPr>
      <t xml:space="preserve"> que incorporen fabricantes con Sello de Calidad vigente, y se entregará la documentación aclaratoria al efecto.
</t>
    </r>
    <r>
      <rPr>
        <b/>
        <sz val="9"/>
        <color rgb="FF000000"/>
        <rFont val="Arial"/>
        <family val="2"/>
      </rPr>
      <t>c. CLT.</t>
    </r>
    <r>
      <rPr>
        <sz val="9"/>
        <color rgb="FF000000"/>
        <rFont val="Arial"/>
        <family val="2"/>
      </rPr>
      <t xml:space="preserve">
I. Podrán aceptarse productos que incorporen fabricantes que, disponiendo en todo caso de Certificado de Conformidad CE, carezcan de Sello de Calidad.
II. En este caso, el fabricante deberá proponer un programa de ensayos de la producción, conforme a los anejos C, D y E de la norma UNE EN 16351. Dicha propuesta deberá venir firmada por técnico responsable del laboratorio que realizará, en su caso, los muestreos y ensayos. Orientativamente, se estima adecuado el ensayo de una muestra de 12 probetas por cada 50 m3 de material, 1/3 de la cual se ensayará conforme a uno de los anejos citados.
</t>
    </r>
    <r>
      <rPr>
        <b/>
        <sz val="9"/>
        <color rgb="FF000000"/>
        <rFont val="Arial"/>
        <family val="2"/>
      </rPr>
      <t>d. Juntas acústicas.</t>
    </r>
    <r>
      <rPr>
        <sz val="9"/>
        <color rgb="FF000000"/>
        <rFont val="Arial"/>
        <family val="2"/>
      </rPr>
      <t xml:space="preserve">
I Fabricante/s.
II. Modelos del fabricante a utilizar, y propuesta de ubicación de las mismas (en la medida en que corrijan o amplíen las propuestas de proyecto).
</t>
    </r>
    <r>
      <rPr>
        <b/>
        <sz val="9"/>
        <rFont val="Arial"/>
        <family val="2"/>
      </rPr>
      <t>e. Herrajes.</t>
    </r>
    <r>
      <rPr>
        <sz val="9"/>
        <color rgb="FF000000"/>
        <rFont val="Arial"/>
        <family val="2"/>
      </rPr>
      <t xml:space="preserve">
I. Fabricante/s.
II.. Modificaciones que se propongan respecto a las tipologías y dimensionados en proyecto.
</t>
    </r>
  </si>
  <si>
    <t>º</t>
  </si>
  <si>
    <t xml:space="preserve"> Amid
ament</t>
  </si>
  <si>
    <r>
      <rPr>
        <b/>
        <sz val="10"/>
        <color rgb="FF000000"/>
        <rFont val="Arial"/>
        <family val="2"/>
      </rPr>
      <t>Notes generals a totes les partides del capítol de revestiments:</t>
    </r>
    <r>
      <rPr>
        <sz val="10"/>
        <color rgb="FF000000"/>
        <rFont val="Arial"/>
        <family val="2"/>
      </rPr>
      <t xml:space="preserve">
s'hauran de complir amb tots els requisits que inclou el c.t.e. i altres normatives que regulin els treballs d'aquest capítol, respecte a la documentació, identificació, idoneïtat dels diferents productes pel tipus de us i lloc. la compatibilitat entre els materials, el magatzematge en obra, la resolució de les diferents trobades i juntes, el procés d'execució, la homologació dels operaris per la realització de treballs específics, (col·locadors de materials especials, paviments continus, etc), les comprovacions finals i les toleràncies admissibles de les diferents partides. així com els manuals de manteniment i conservació dels diferents tipus de revestiments.
Queden incloses al cost del capítol, si no s'esmenta el contrari en partides específiques, els següents conceptes amb caràcter enunciatiu i no limitatiu:
- s'utilitzaran materials en possessió de segell de qualitat 
- s'inclou la neteja de l'obra posant especial atenció als arrebossats.
- la direcció facultativa decidirà els colors, textures i acabats abans de procedir a l'estucat de qualsevol element. 
- les superfícies seran llises, sense deformacions i les juntes formaran línies rectes en tots els sentits, sense trencaments ni despreniments.
- en el preu unitari s'inclou un repàs de final d'obra, de reparació de cops o desperfectes que es puguin ocasionar durant el transcurs de la mateixa o durant altres oficis. 
 - en totes les entregues d'un mateix material d'acabat (arrebossats, monocapes, enguixats...) sobre diferents tipologies de suports (parets ceràmiques, elements de formigó....), s'utilitzarà mallatex o equivalent similar tècnicament per evitar fissures posteriors
- en els preus unitaris de totes les partides d'enrajolat s'inclouen tots els treballs auxiliars propis de col·locació, materials, peces especials, preparacions dels paraments, talls, juntes, reblert de les juntes amb beurada...
- la direcció facultativa decidirà els colors, textures, i acabats, pel qual es presentaran mostres, que no suposaran un increment de costos, abans de procedir a l'enrajolat de qualsevol element.
- els enrajolats es fixaran  sobre paraments verticals nets de tota classe de materials que puguin produir despreniments de les peces. al col·locar les peces de l'enrajolat es començarà sempre des dels eixos dels paraments, juntes...
- per tal d'evitar que en les trobades de paraments enrajolats es vegi una peça tallada  o amb el cantell trencat, en aquells llocs es col·locaran peces especials per cantonades, peces amb cantells acabats o es tallaran sempre a biaix excepte que la partida digui altre cosa. això quedarà inclòs en el preu unitari de cada partida.
</t>
    </r>
  </si>
  <si>
    <t xml:space="preserve">.- els arrebossats tindran els components adequats per la seva perfecta adherència amb el parament i seran resistents per la funció que correspongui, exteriors, interiors...
- s'utilitzaran pintures amb possessió  de segell de qualitat ince i c.e.
-. els tipus de pintures a utilitzar seran els adequats al tipus de parament sobre el que es col·loquin.
- la direcció facultativa decidirà en obra el color, textures i acabats, pel qual abans de procedir al pintat de qualsevol element es presentaran  mostres, sense que això suposi un increment de costos. </t>
  </si>
  <si>
    <r>
      <rPr>
        <b/>
        <sz val="10"/>
        <color rgb="FF000000"/>
        <rFont val="Arial"/>
        <family val="2"/>
      </rPr>
      <t>Notes generals a totes les partides del capítol de fusteria interior:</t>
    </r>
    <r>
      <rPr>
        <sz val="10"/>
        <color rgb="FF000000"/>
        <rFont val="Arial"/>
        <family val="2"/>
      </rPr>
      <t xml:space="preserve">
S'hauran de complir amb tots els requisits que inclou el c.t.e. i altres normatives que regulin els treballs d'aquest capítol, respecte a la documentació, identificació, idoneïtat dels diferents elements pel tipus de us i lloc (classificació al foc, sol·licituds mecàniques de les parts vidriades i dels conjunts, dimensionats mínims, etc). la compatibilitat entre els materials, el magatzematge en obra, la resolució de les diferents trobades i juntes, el procés d'execució, la homologació dels operaris per la realització de treballs específics, (col·locadors homologats, etc), les comprovacions finals i les toleràncies admissibles de les diferents partides. així com els manuals de manteniment i conservació de les fusteries.
- les portes seran prefabricades , amb premarcs, batents i tapetes per ajutar in situ amb les següents especificacions 
     - acabada: pintada
     - tipus portes: dm hidròfug
- queden inclosos tots els accessoris tals com topall de portes en el terra, xapes de remat  i entregues, tiradors, burletes de goma perimetral i topall a la portes corredisses, manetes de la casa ocariz model Resist 1987/75TP  acabat alumini anoditzat cromat mate, frontisses, panys encastats per les portes de banys i lavabos. 
- portes amb airejador integrat en el marc/tapeta.
queden incloses al cost del capítol, si no s'esmenta el contrari en partides específiques, els següents conceptes amb caràcter enunciatiu i no limitatiu:
- totes les ajudes de paletería que s'han de realitzar durant l'obra, consistents en:
     - descàrregues del mateix camió.
     - transports, verticals i horitzontals, del material fins al lloc de treball.
     - materials per l'execució de regates, forats, suports, etc... i el seu posterior tapat.
     - col·locació de premarcs.
     - neteja final i retirada d'escombraries.
- els tapajunts es col·locaran donant continuïtat als muntants verticals
- totes les portes de registres d'instal·lacions seran amb pany i clau segons companyia subministradora.
- premarcs, marcs i tapajuntes tant per les portes corredisses com les batents, inclòs les dels armaris. 
- els premarcs aniran folrats amb cèrcols de fusta acabada.
- junt perimetral continu de la porta estanca.</t>
    </r>
  </si>
  <si>
    <t>Nota</t>
  </si>
  <si>
    <r>
      <rPr>
        <b/>
        <sz val="10"/>
        <color rgb="FF000000"/>
        <rFont val="Arial"/>
        <family val="2"/>
      </rPr>
      <t>Notes generals a totes les partides del capítols d'Instal·lacions</t>
    </r>
    <r>
      <rPr>
        <sz val="10"/>
        <color rgb="FF000000"/>
        <rFont val="Arial"/>
        <family val="2"/>
      </rPr>
      <t xml:space="preserve">
 En el preus de les diferentes partides i capìtols de l'obra d'instal·lalcions s'inclouen el ajuts de ram de paleta a les instal.lacions i industrials de tot l'edifici. S'inclouen també entre altres els següents treballs:
- Descàrrega del material i distribució per plantes fins a peu dels treballs.
- Realització de forats i regates per encastaments que siguin necessaris.
- Tapat de forats i regates.
- Connexionat i segellat de tots els elements.
- Neteja final i retirada de runes i escombraries.</t>
    </r>
  </si>
  <si>
    <t>Preu</t>
  </si>
  <si>
    <t>EMPRESA</t>
  </si>
  <si>
    <t>REVISIÓ D'AMIDAMENTS</t>
  </si>
  <si>
    <t>Partida que inclou les diferències d'amidaments i omissions de partides detectats</t>
  </si>
  <si>
    <t>PPRA0001</t>
  </si>
  <si>
    <t>01.05.01</t>
  </si>
  <si>
    <t>TOTAL 01 REVISIÓ D'AMIDAMENTS</t>
  </si>
  <si>
    <t>PressupostCtraBARCELONA-ZURBANO</t>
  </si>
  <si>
    <t xml:space="preserve">PressupostCtraBARCELONA-ZURBANO </t>
  </si>
  <si>
    <t>C/Crta Barcelona 173-179, Zurbano 102-08,  Sabadell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</si>
</sst>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
    <numFmt numFmtId="165" formatCode="###,###,##0.000"/>
    <numFmt numFmtId="166" formatCode="#,##0.00_ ;[Red]\-#,##0.00\ "/>
  </numFmts>
  <fonts count="38" x14ac:knownFonts="1">
    <font>
      <sz val="11"/>
      <color rgb="FF000000"/>
      <name val="Calibri"/>
      <family val="2"/>
    </font>
    <font>
      <sz val="11"/>
      <color theme="1"/>
      <name val="Calibri"/>
      <family val="2"/>
      <scheme val="minor"/>
    </font>
    <font>
      <sz val="11"/>
      <color theme="1"/>
      <name val="Calibri"/>
      <family val="2"/>
      <scheme val="minor"/>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11"/>
      <color indexed="8"/>
      <name val="Arial"/>
      <family val="2"/>
    </font>
    <font>
      <b/>
      <sz val="8"/>
      <color indexed="8"/>
      <name val="Arial"/>
      <family val="2"/>
    </font>
    <font>
      <sz val="8"/>
      <color indexed="8"/>
      <name val="Arial"/>
      <family val="2"/>
    </font>
    <font>
      <sz val="8"/>
      <name val="Arial"/>
      <family val="2"/>
    </font>
    <font>
      <b/>
      <sz val="8"/>
      <name val="Arial"/>
      <family val="2"/>
    </font>
    <font>
      <sz val="10"/>
      <name val="Arial"/>
      <family val="2"/>
    </font>
    <font>
      <sz val="11"/>
      <name val="Arial"/>
      <family val="2"/>
    </font>
    <font>
      <b/>
      <sz val="10"/>
      <color rgb="FF000000"/>
      <name val="Arial"/>
      <family val="2"/>
    </font>
    <font>
      <sz val="10"/>
      <color indexed="10"/>
      <name val="Arial"/>
      <family val="2"/>
    </font>
    <font>
      <b/>
      <sz val="10"/>
      <color indexed="8"/>
      <name val="Arial"/>
      <family val="2"/>
    </font>
    <font>
      <sz val="10"/>
      <color indexed="8"/>
      <name val="Arial"/>
      <family val="2"/>
    </font>
    <font>
      <b/>
      <sz val="10"/>
      <name val="Arial"/>
      <family val="2"/>
    </font>
    <font>
      <sz val="10"/>
      <color rgb="FF000000"/>
      <name val="Arial"/>
      <family val="2"/>
    </font>
    <font>
      <b/>
      <i/>
      <sz val="10"/>
      <color indexed="8"/>
      <name val="Arial"/>
      <family val="2"/>
    </font>
    <font>
      <sz val="10"/>
      <color theme="1"/>
      <name val="Arial"/>
      <family val="2"/>
    </font>
    <font>
      <b/>
      <sz val="10"/>
      <color theme="1"/>
      <name val="Arial"/>
      <family val="2"/>
    </font>
    <font>
      <sz val="9"/>
      <color rgb="FF000000"/>
      <name val="Arial"/>
      <family val="2"/>
    </font>
    <font>
      <b/>
      <sz val="9"/>
      <color rgb="FF000000"/>
      <name val="Arial"/>
      <family val="2"/>
    </font>
    <font>
      <sz val="9"/>
      <name val="Arial"/>
      <family val="2"/>
    </font>
    <font>
      <b/>
      <sz val="9"/>
      <name val="Arial"/>
      <family val="2"/>
    </font>
    <font>
      <sz val="9"/>
      <color rgb="FFFF0000"/>
      <name val="Arial"/>
      <family val="2"/>
    </font>
    <font>
      <sz val="11"/>
      <color rgb="FF000000"/>
      <name val="Arial"/>
      <family val="2"/>
    </font>
    <font>
      <b/>
      <sz val="14"/>
      <color indexed="8"/>
      <name val="Arial"/>
      <family val="2"/>
    </font>
    <font>
      <b/>
      <sz val="8"/>
      <color rgb="FF000000"/>
      <name val="Arial"/>
      <family val="2"/>
    </font>
    <font>
      <b/>
      <sz val="11"/>
      <color rgb="FF000000"/>
      <name val="Arial"/>
      <family val="2"/>
    </font>
    <font>
      <sz val="8"/>
      <color rgb="FF000000"/>
      <name val="Arial"/>
      <family val="2"/>
    </font>
    <font>
      <b/>
      <sz val="11"/>
      <color indexed="8"/>
      <name val="Arial"/>
      <family val="2"/>
    </font>
    <font>
      <b/>
      <sz val="11"/>
      <color theme="1"/>
      <name val="Arial"/>
      <family val="2"/>
    </font>
    <font>
      <b/>
      <sz val="11"/>
      <color rgb="FFFF0000"/>
      <name val="Arial"/>
      <family val="2"/>
    </font>
    <font>
      <b/>
      <sz val="28"/>
      <color indexed="10"/>
      <name val="Arial"/>
      <family val="2"/>
    </font>
  </fonts>
  <fills count="7">
    <fill>
      <patternFill patternType="none"/>
    </fill>
    <fill>
      <patternFill patternType="gray125"/>
    </fill>
    <fill>
      <patternFill patternType="solid">
        <fgColor rgb="FF99CCFF"/>
        <bgColor rgb="FF99CCFF"/>
      </patternFill>
    </fill>
    <fill>
      <patternFill patternType="solid">
        <fgColor theme="8" tint="0.59999389629810485"/>
        <bgColor indexed="64"/>
      </patternFill>
    </fill>
    <fill>
      <patternFill patternType="solid">
        <fgColor indexed="47"/>
        <bgColor indexed="64"/>
      </patternFill>
    </fill>
    <fill>
      <patternFill patternType="solid">
        <fgColor theme="3" tint="0.79998168889431442"/>
        <bgColor indexed="64"/>
      </patternFill>
    </fill>
    <fill>
      <patternFill patternType="solid">
        <fgColor theme="3" tint="0.79998168889431442"/>
        <bgColor rgb="FF99CCFF"/>
      </patternFill>
    </fill>
  </fills>
  <borders count="6">
    <border>
      <left/>
      <right/>
      <top/>
      <bottom/>
      <diagonal/>
    </border>
    <border>
      <left/>
      <right/>
      <top/>
      <bottom style="double">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pplyNumberFormat="0" applyBorder="0" applyAlignment="0"/>
    <xf numFmtId="44" fontId="7" fillId="0" borderId="0" applyFont="0" applyFill="0" applyBorder="0" applyAlignment="0" applyProtection="0"/>
    <xf numFmtId="0" fontId="2" fillId="0" borderId="0"/>
    <xf numFmtId="0" fontId="1" fillId="0" borderId="0"/>
    <xf numFmtId="0" fontId="1" fillId="0" borderId="0"/>
  </cellStyleXfs>
  <cellXfs count="175">
    <xf numFmtId="0" fontId="0" fillId="0" borderId="0" xfId="0" applyFill="1" applyProtection="1"/>
    <xf numFmtId="0" fontId="0" fillId="3" borderId="0" xfId="0" applyFill="1" applyProtection="1"/>
    <xf numFmtId="0" fontId="6" fillId="3" borderId="0" xfId="0" applyFont="1" applyFill="1" applyProtection="1"/>
    <xf numFmtId="49" fontId="6" fillId="3" borderId="0" xfId="0" applyNumberFormat="1" applyFont="1" applyFill="1" applyProtection="1"/>
    <xf numFmtId="0" fontId="4" fillId="2" borderId="0" xfId="0" applyFont="1" applyFill="1" applyAlignment="1" applyProtection="1"/>
    <xf numFmtId="0" fontId="5" fillId="0" borderId="0" xfId="0" applyFont="1" applyFill="1" applyProtection="1"/>
    <xf numFmtId="49" fontId="5" fillId="0" borderId="0" xfId="0" applyNumberFormat="1" applyFont="1" applyFill="1" applyProtection="1"/>
    <xf numFmtId="44" fontId="4" fillId="2" borderId="0" xfId="1" applyFont="1" applyFill="1" applyAlignment="1" applyProtection="1"/>
    <xf numFmtId="44" fontId="0" fillId="3" borderId="0" xfId="1" applyFont="1" applyFill="1" applyProtection="1"/>
    <xf numFmtId="44" fontId="0" fillId="0" borderId="0" xfId="1" applyFont="1" applyFill="1" applyProtection="1"/>
    <xf numFmtId="44" fontId="0" fillId="0" borderId="0" xfId="0" applyNumberFormat="1" applyFill="1" applyProtection="1"/>
    <xf numFmtId="0" fontId="15" fillId="0" borderId="0" xfId="0" applyFont="1" applyFill="1" applyAlignment="1" applyProtection="1">
      <alignment horizontal="center" wrapText="1"/>
    </xf>
    <xf numFmtId="0" fontId="15" fillId="0" borderId="0" xfId="0" applyFont="1" applyFill="1" applyAlignment="1" applyProtection="1">
      <alignment horizontal="right"/>
    </xf>
    <xf numFmtId="0" fontId="29" fillId="0" borderId="0" xfId="0" applyFont="1" applyFill="1" applyAlignment="1" applyProtection="1">
      <alignment horizontal="right"/>
    </xf>
    <xf numFmtId="0" fontId="29" fillId="6" borderId="0" xfId="0" applyFont="1" applyFill="1" applyAlignment="1" applyProtection="1">
      <alignment horizontal="right"/>
    </xf>
    <xf numFmtId="0" fontId="31" fillId="0" borderId="0" xfId="0" applyFont="1" applyFill="1" applyAlignment="1" applyProtection="1">
      <alignment horizontal="right"/>
    </xf>
    <xf numFmtId="0" fontId="32" fillId="5" borderId="0" xfId="0" applyFont="1" applyFill="1" applyAlignment="1" applyProtection="1">
      <alignment horizontal="right"/>
    </xf>
    <xf numFmtId="0" fontId="32" fillId="0" borderId="0" xfId="0" applyFont="1" applyFill="1" applyAlignment="1" applyProtection="1">
      <alignment horizontal="right"/>
    </xf>
    <xf numFmtId="0" fontId="32" fillId="0" borderId="0" xfId="0" applyFont="1" applyFill="1" applyBorder="1" applyAlignment="1" applyProtection="1">
      <alignment horizontal="right"/>
    </xf>
    <xf numFmtId="49" fontId="32" fillId="0" borderId="0" xfId="0" applyNumberFormat="1" applyFont="1" applyFill="1" applyAlignment="1" applyProtection="1">
      <alignment horizontal="right"/>
    </xf>
    <xf numFmtId="49" fontId="29" fillId="0" borderId="0" xfId="0" applyNumberFormat="1" applyFont="1" applyFill="1" applyAlignment="1" applyProtection="1">
      <alignment horizontal="right"/>
    </xf>
    <xf numFmtId="49" fontId="29" fillId="0" borderId="0" xfId="0" applyNumberFormat="1" applyFont="1" applyFill="1" applyBorder="1" applyAlignment="1" applyProtection="1">
      <alignment horizontal="right"/>
    </xf>
    <xf numFmtId="0" fontId="29" fillId="0" borderId="0" xfId="0" applyFont="1" applyFill="1" applyBorder="1" applyAlignment="1" applyProtection="1">
      <alignment horizontal="right"/>
    </xf>
    <xf numFmtId="0" fontId="29" fillId="5" borderId="0" xfId="0" applyFont="1" applyFill="1" applyAlignment="1" applyProtection="1">
      <alignment horizontal="right"/>
    </xf>
    <xf numFmtId="49" fontId="33" fillId="0" borderId="0" xfId="0" applyNumberFormat="1" applyFont="1" applyFill="1" applyAlignment="1" applyProtection="1">
      <alignment horizontal="right"/>
    </xf>
    <xf numFmtId="0" fontId="29" fillId="0" borderId="0" xfId="0" applyFont="1" applyFill="1" applyAlignment="1" applyProtection="1">
      <alignment wrapText="1"/>
    </xf>
    <xf numFmtId="0" fontId="32" fillId="5" borderId="3" xfId="0" applyFont="1" applyFill="1" applyBorder="1" applyAlignment="1" applyProtection="1">
      <alignment horizontal="right"/>
    </xf>
    <xf numFmtId="0" fontId="33" fillId="0" borderId="0" xfId="0" applyFont="1" applyFill="1" applyAlignment="1" applyProtection="1">
      <alignment wrapText="1"/>
    </xf>
    <xf numFmtId="0" fontId="29" fillId="6" borderId="0" xfId="0" applyFont="1" applyFill="1" applyAlignment="1" applyProtection="1">
      <alignment wrapText="1"/>
    </xf>
    <xf numFmtId="0" fontId="29" fillId="5" borderId="0" xfId="0" applyFont="1" applyFill="1" applyAlignment="1" applyProtection="1">
      <alignment wrapText="1"/>
    </xf>
    <xf numFmtId="0" fontId="32" fillId="0" borderId="0" xfId="0" applyFont="1" applyFill="1" applyAlignment="1" applyProtection="1">
      <alignment wrapText="1"/>
    </xf>
    <xf numFmtId="0" fontId="32" fillId="0" borderId="0" xfId="0" applyFont="1" applyFill="1" applyBorder="1" applyAlignment="1" applyProtection="1">
      <alignment wrapText="1"/>
    </xf>
    <xf numFmtId="164" fontId="29" fillId="0" borderId="0" xfId="0" applyNumberFormat="1" applyFont="1" applyFill="1" applyAlignment="1" applyProtection="1">
      <alignment wrapText="1"/>
    </xf>
    <xf numFmtId="165" fontId="29" fillId="0" borderId="0" xfId="0" applyNumberFormat="1" applyFont="1" applyFill="1" applyAlignment="1" applyProtection="1">
      <alignment wrapText="1"/>
      <protection locked="0"/>
    </xf>
    <xf numFmtId="164" fontId="29" fillId="0" borderId="0" xfId="0" applyNumberFormat="1" applyFont="1" applyFill="1" applyAlignment="1" applyProtection="1">
      <alignment wrapText="1"/>
      <protection locked="0"/>
    </xf>
    <xf numFmtId="0" fontId="32" fillId="5" borderId="0" xfId="0" applyFont="1" applyFill="1" applyAlignment="1" applyProtection="1">
      <alignment wrapText="1"/>
    </xf>
    <xf numFmtId="0" fontId="31" fillId="0" borderId="0" xfId="0" applyFont="1" applyFill="1" applyAlignment="1" applyProtection="1">
      <alignment wrapText="1"/>
    </xf>
    <xf numFmtId="164" fontId="31" fillId="0" borderId="0" xfId="0" applyNumberFormat="1" applyFont="1" applyFill="1" applyAlignment="1" applyProtection="1">
      <alignment wrapText="1"/>
    </xf>
    <xf numFmtId="164" fontId="33" fillId="0" borderId="0" xfId="0" applyNumberFormat="1" applyFont="1" applyFill="1" applyAlignment="1" applyProtection="1">
      <alignment wrapText="1"/>
      <protection locked="0"/>
    </xf>
    <xf numFmtId="164" fontId="33" fillId="0" borderId="0" xfId="0" applyNumberFormat="1" applyFont="1" applyFill="1" applyAlignment="1" applyProtection="1">
      <alignment wrapText="1"/>
    </xf>
    <xf numFmtId="0" fontId="32" fillId="5" borderId="3" xfId="0" applyFont="1" applyFill="1" applyBorder="1" applyAlignment="1" applyProtection="1">
      <alignment wrapText="1"/>
    </xf>
    <xf numFmtId="0" fontId="29" fillId="0" borderId="0" xfId="0" applyFont="1" applyFill="1" applyAlignment="1" applyProtection="1">
      <alignment horizontal="right" wrapText="1"/>
    </xf>
    <xf numFmtId="0" fontId="32" fillId="6" borderId="0" xfId="0" applyFont="1" applyFill="1" applyAlignment="1" applyProtection="1">
      <alignment wrapText="1"/>
    </xf>
    <xf numFmtId="49" fontId="31" fillId="0" borderId="0" xfId="0" applyNumberFormat="1" applyFont="1" applyFill="1" applyAlignment="1" applyProtection="1">
      <alignment wrapText="1"/>
    </xf>
    <xf numFmtId="49" fontId="32" fillId="5" borderId="0" xfId="0" applyNumberFormat="1" applyFont="1" applyFill="1" applyAlignment="1" applyProtection="1">
      <alignment wrapText="1"/>
    </xf>
    <xf numFmtId="49" fontId="33" fillId="0" borderId="0" xfId="0" quotePrefix="1" applyNumberFormat="1" applyFont="1" applyFill="1" applyAlignment="1" applyProtection="1">
      <alignment horizontal="right" wrapText="1"/>
    </xf>
    <xf numFmtId="4" fontId="29" fillId="0" borderId="0" xfId="0" applyNumberFormat="1" applyFont="1" applyFill="1" applyAlignment="1" applyProtection="1">
      <alignment wrapText="1"/>
    </xf>
    <xf numFmtId="49" fontId="32" fillId="0" borderId="0" xfId="0" applyNumberFormat="1" applyFont="1" applyFill="1" applyAlignment="1" applyProtection="1">
      <alignment wrapText="1"/>
    </xf>
    <xf numFmtId="49" fontId="29" fillId="0" borderId="0" xfId="0" applyNumberFormat="1" applyFont="1" applyFill="1" applyAlignment="1" applyProtection="1">
      <alignment wrapText="1"/>
    </xf>
    <xf numFmtId="49" fontId="29" fillId="0" borderId="0" xfId="0" applyNumberFormat="1" applyFont="1" applyFill="1" applyBorder="1" applyAlignment="1" applyProtection="1">
      <alignment wrapText="1"/>
    </xf>
    <xf numFmtId="0" fontId="29" fillId="0" borderId="0" xfId="0" applyFont="1" applyFill="1" applyBorder="1" applyAlignment="1" applyProtection="1">
      <alignment wrapText="1"/>
    </xf>
    <xf numFmtId="49" fontId="33" fillId="0" borderId="0" xfId="0" applyNumberFormat="1" applyFont="1" applyFill="1" applyAlignment="1" applyProtection="1">
      <alignment horizontal="right" wrapText="1"/>
    </xf>
    <xf numFmtId="49" fontId="33" fillId="0" borderId="0" xfId="0" applyNumberFormat="1" applyFont="1" applyFill="1" applyAlignment="1" applyProtection="1">
      <alignment wrapText="1"/>
    </xf>
    <xf numFmtId="49" fontId="33" fillId="0" borderId="0" xfId="0" applyNumberFormat="1" applyFont="1" applyFill="1" applyAlignment="1" applyProtection="1">
      <alignment horizontal="right" vertical="top" wrapText="1"/>
    </xf>
    <xf numFmtId="0" fontId="33" fillId="0" borderId="0" xfId="0" applyFont="1" applyFill="1" applyAlignment="1" applyProtection="1">
      <alignment vertical="top" wrapText="1"/>
    </xf>
    <xf numFmtId="0" fontId="29" fillId="0" borderId="0" xfId="0" applyFont="1" applyFill="1" applyAlignment="1" applyProtection="1">
      <alignment vertical="top" wrapText="1"/>
    </xf>
    <xf numFmtId="0" fontId="32" fillId="5" borderId="4" xfId="0" applyFont="1" applyFill="1" applyBorder="1" applyAlignment="1" applyProtection="1">
      <alignment wrapText="1"/>
    </xf>
    <xf numFmtId="0" fontId="20" fillId="0" borderId="0" xfId="0" applyFont="1" applyFill="1" applyAlignment="1" applyProtection="1">
      <alignment wrapText="1" readingOrder="1"/>
    </xf>
    <xf numFmtId="0" fontId="15" fillId="6" borderId="0" xfId="0" applyFont="1" applyFill="1" applyAlignment="1" applyProtection="1">
      <alignment wrapText="1" readingOrder="1"/>
    </xf>
    <xf numFmtId="0" fontId="15" fillId="0" borderId="0" xfId="0" applyFont="1" applyFill="1" applyAlignment="1" applyProtection="1">
      <alignment wrapText="1" readingOrder="1"/>
    </xf>
    <xf numFmtId="0" fontId="15" fillId="5" borderId="0" xfId="0" applyFont="1" applyFill="1" applyAlignment="1" applyProtection="1">
      <alignment wrapText="1" readingOrder="1"/>
    </xf>
    <xf numFmtId="0" fontId="15" fillId="0" borderId="0" xfId="0" applyFont="1" applyFill="1" applyBorder="1" applyAlignment="1" applyProtection="1">
      <alignment wrapText="1" readingOrder="1"/>
    </xf>
    <xf numFmtId="0" fontId="13" fillId="0" borderId="0" xfId="0" applyFont="1" applyFill="1" applyAlignment="1" applyProtection="1">
      <alignment wrapText="1" readingOrder="1"/>
    </xf>
    <xf numFmtId="49" fontId="15" fillId="5" borderId="0" xfId="0" applyNumberFormat="1" applyFont="1" applyFill="1" applyAlignment="1" applyProtection="1">
      <alignment wrapText="1" readingOrder="1"/>
    </xf>
    <xf numFmtId="0" fontId="15" fillId="5" borderId="3" xfId="0" applyFont="1" applyFill="1" applyBorder="1" applyAlignment="1" applyProtection="1">
      <alignment wrapText="1" readingOrder="1"/>
    </xf>
    <xf numFmtId="0" fontId="15" fillId="0" borderId="0" xfId="0" applyFont="1" applyFill="1" applyAlignment="1" applyProtection="1">
      <alignment horizontal="center" vertical="center" wrapText="1"/>
    </xf>
    <xf numFmtId="0" fontId="20" fillId="0" borderId="0" xfId="0" applyFont="1" applyFill="1" applyAlignment="1" applyProtection="1">
      <alignment vertical="top" wrapText="1" readingOrder="1"/>
    </xf>
    <xf numFmtId="0" fontId="29" fillId="0" borderId="0" xfId="0" applyFont="1" applyFill="1" applyAlignment="1" applyProtection="1">
      <alignment vertical="top" wrapText="1" readingOrder="1"/>
    </xf>
    <xf numFmtId="49" fontId="33" fillId="0" borderId="0" xfId="0" applyNumberFormat="1" applyFont="1" applyFill="1" applyAlignment="1" applyProtection="1">
      <alignment vertical="top" wrapText="1" readingOrder="1"/>
    </xf>
    <xf numFmtId="0" fontId="33" fillId="0" borderId="0" xfId="0" applyFont="1" applyFill="1" applyAlignment="1" applyProtection="1">
      <alignment vertical="top" wrapText="1" readingOrder="1"/>
    </xf>
    <xf numFmtId="164" fontId="33" fillId="0" borderId="0" xfId="0" applyNumberFormat="1" applyFont="1" applyFill="1" applyAlignment="1" applyProtection="1">
      <alignment vertical="top" wrapText="1" readingOrder="1"/>
      <protection locked="0"/>
    </xf>
    <xf numFmtId="164" fontId="33" fillId="0" borderId="0" xfId="0" applyNumberFormat="1" applyFont="1" applyFill="1" applyAlignment="1" applyProtection="1">
      <alignment vertical="top" wrapText="1" readingOrder="1"/>
    </xf>
    <xf numFmtId="0" fontId="20" fillId="0" borderId="0" xfId="0" applyFont="1" applyFill="1" applyAlignment="1" applyProtection="1">
      <alignment horizontal="left" wrapText="1" readingOrder="1"/>
    </xf>
    <xf numFmtId="0" fontId="33" fillId="0" borderId="0" xfId="0" applyFont="1" applyFill="1" applyAlignment="1" applyProtection="1">
      <alignment wrapText="1"/>
      <protection locked="0"/>
    </xf>
    <xf numFmtId="0" fontId="29" fillId="6" borderId="0" xfId="0" applyFont="1" applyFill="1" applyAlignment="1" applyProtection="1">
      <alignment wrapText="1"/>
      <protection locked="0"/>
    </xf>
    <xf numFmtId="0" fontId="36" fillId="0" borderId="0" xfId="0" applyFont="1" applyFill="1" applyAlignment="1" applyProtection="1">
      <alignment vertical="center" wrapText="1"/>
      <protection locked="0"/>
    </xf>
    <xf numFmtId="0" fontId="15" fillId="0" borderId="0" xfId="0" applyFont="1" applyFill="1" applyAlignment="1" applyProtection="1">
      <alignment horizontal="center" wrapText="1"/>
      <protection locked="0"/>
    </xf>
    <xf numFmtId="49" fontId="21" fillId="0" borderId="0" xfId="0" applyNumberFormat="1" applyFont="1" applyAlignment="1" applyProtection="1">
      <alignment horizontal="right" wrapText="1"/>
      <protection locked="0"/>
    </xf>
    <xf numFmtId="0" fontId="29" fillId="5" borderId="0" xfId="0" applyFont="1" applyFill="1" applyAlignment="1" applyProtection="1">
      <alignment wrapText="1"/>
      <protection locked="0"/>
    </xf>
    <xf numFmtId="0" fontId="32" fillId="0" borderId="0" xfId="0" applyFont="1" applyFill="1" applyAlignment="1" applyProtection="1">
      <alignment wrapText="1"/>
      <protection locked="0"/>
    </xf>
    <xf numFmtId="0" fontId="10" fillId="0" borderId="0" xfId="0" applyFont="1" applyAlignment="1" applyProtection="1">
      <alignment wrapText="1"/>
      <protection locked="0"/>
    </xf>
    <xf numFmtId="4" fontId="10" fillId="0" borderId="0" xfId="0" applyNumberFormat="1" applyFont="1" applyAlignment="1" applyProtection="1">
      <alignment wrapText="1"/>
      <protection locked="0"/>
    </xf>
    <xf numFmtId="4" fontId="11" fillId="0" borderId="0" xfId="0" applyNumberFormat="1" applyFont="1" applyAlignment="1" applyProtection="1">
      <alignment wrapText="1"/>
      <protection locked="0"/>
    </xf>
    <xf numFmtId="3" fontId="10" fillId="0" borderId="1" xfId="0" applyNumberFormat="1" applyFont="1" applyBorder="1" applyAlignment="1" applyProtection="1">
      <alignment wrapText="1"/>
      <protection locked="0"/>
    </xf>
    <xf numFmtId="3" fontId="10" fillId="0" borderId="0" xfId="0" applyNumberFormat="1" applyFont="1" applyBorder="1" applyAlignment="1" applyProtection="1">
      <alignment wrapText="1"/>
      <protection locked="0"/>
    </xf>
    <xf numFmtId="0" fontId="29" fillId="0" borderId="0" xfId="0" applyFont="1" applyFill="1" applyAlignment="1" applyProtection="1">
      <alignment wrapText="1"/>
      <protection locked="0"/>
    </xf>
    <xf numFmtId="4" fontId="9" fillId="0" borderId="0" xfId="0" applyNumberFormat="1" applyFont="1" applyFill="1" applyAlignment="1" applyProtection="1">
      <alignment wrapText="1"/>
      <protection locked="0"/>
    </xf>
    <xf numFmtId="0" fontId="32" fillId="0" borderId="0" xfId="0" applyFont="1" applyFill="1" applyBorder="1" applyAlignment="1" applyProtection="1">
      <alignment wrapText="1"/>
      <protection locked="0"/>
    </xf>
    <xf numFmtId="0" fontId="10" fillId="0" borderId="0" xfId="0" applyFont="1" applyFill="1" applyAlignment="1" applyProtection="1">
      <alignment wrapText="1"/>
      <protection locked="0"/>
    </xf>
    <xf numFmtId="4" fontId="11" fillId="0" borderId="0" xfId="0" applyNumberFormat="1" applyFont="1" applyFill="1" applyAlignment="1" applyProtection="1">
      <alignment wrapText="1"/>
      <protection locked="0"/>
    </xf>
    <xf numFmtId="0" fontId="11" fillId="0" borderId="0" xfId="0" applyFont="1" applyAlignment="1" applyProtection="1">
      <alignment wrapText="1"/>
      <protection locked="0"/>
    </xf>
    <xf numFmtId="0" fontId="29" fillId="0" borderId="0" xfId="0" applyFont="1" applyAlignment="1" applyProtection="1">
      <alignment wrapText="1"/>
      <protection locked="0"/>
    </xf>
    <xf numFmtId="2" fontId="29" fillId="0" borderId="0" xfId="0" applyNumberFormat="1" applyFont="1" applyFill="1" applyAlignment="1" applyProtection="1">
      <alignment wrapText="1"/>
      <protection locked="0"/>
    </xf>
    <xf numFmtId="0" fontId="31" fillId="0" borderId="0" xfId="0" applyFont="1" applyFill="1" applyAlignment="1" applyProtection="1">
      <alignment wrapText="1"/>
      <protection locked="0"/>
    </xf>
    <xf numFmtId="3" fontId="10" fillId="0" borderId="1" xfId="0" applyNumberFormat="1" applyFont="1" applyBorder="1" applyAlignment="1" applyProtection="1">
      <alignment horizontal="left" wrapText="1"/>
      <protection locked="0"/>
    </xf>
    <xf numFmtId="3" fontId="10" fillId="0" borderId="0" xfId="0" applyNumberFormat="1" applyFont="1" applyBorder="1" applyAlignment="1" applyProtection="1">
      <alignment horizontal="left" wrapText="1"/>
      <protection locked="0"/>
    </xf>
    <xf numFmtId="0" fontId="32" fillId="5" borderId="3" xfId="0" applyFont="1" applyFill="1" applyBorder="1" applyAlignment="1" applyProtection="1">
      <alignment wrapText="1"/>
      <protection locked="0"/>
    </xf>
    <xf numFmtId="49" fontId="21" fillId="0" borderId="0" xfId="0" applyNumberFormat="1" applyFont="1" applyAlignment="1" applyProtection="1">
      <alignment horizontal="right" wrapText="1"/>
    </xf>
    <xf numFmtId="0" fontId="10" fillId="0" borderId="0" xfId="0" applyFont="1" applyAlignment="1" applyProtection="1">
      <alignment wrapText="1"/>
    </xf>
    <xf numFmtId="4" fontId="10" fillId="0" borderId="0" xfId="0" applyNumberFormat="1" applyFont="1" applyAlignment="1" applyProtection="1">
      <alignment wrapText="1"/>
    </xf>
    <xf numFmtId="3" fontId="10" fillId="0" borderId="1" xfId="0" applyNumberFormat="1" applyFont="1" applyBorder="1" applyAlignment="1" applyProtection="1">
      <alignment wrapText="1"/>
    </xf>
    <xf numFmtId="3" fontId="10" fillId="0" borderId="0" xfId="0" applyNumberFormat="1" applyFont="1" applyBorder="1" applyAlignment="1" applyProtection="1">
      <alignment wrapText="1"/>
    </xf>
    <xf numFmtId="0" fontId="10" fillId="0" borderId="0" xfId="0" applyFont="1" applyFill="1" applyAlignment="1" applyProtection="1">
      <alignment wrapText="1"/>
    </xf>
    <xf numFmtId="0" fontId="11" fillId="0" borderId="0" xfId="0" applyFont="1" applyAlignment="1" applyProtection="1">
      <alignment wrapText="1"/>
    </xf>
    <xf numFmtId="0" fontId="29" fillId="0" borderId="0" xfId="0" applyFont="1" applyAlignment="1" applyProtection="1">
      <alignment wrapText="1"/>
    </xf>
    <xf numFmtId="165" fontId="29" fillId="0" borderId="0" xfId="0" applyNumberFormat="1" applyFont="1" applyFill="1" applyAlignment="1" applyProtection="1">
      <alignment wrapText="1"/>
    </xf>
    <xf numFmtId="3" fontId="10" fillId="0" borderId="1" xfId="0" applyNumberFormat="1" applyFont="1" applyBorder="1" applyAlignment="1" applyProtection="1">
      <alignment horizontal="left" wrapText="1"/>
    </xf>
    <xf numFmtId="3" fontId="10" fillId="0" borderId="0" xfId="0" applyNumberFormat="1" applyFont="1" applyBorder="1" applyAlignment="1" applyProtection="1">
      <alignment horizontal="left" wrapText="1"/>
    </xf>
    <xf numFmtId="0" fontId="37" fillId="0" borderId="0" xfId="0" applyFont="1" applyFill="1" applyAlignment="1" applyProtection="1">
      <alignment horizontal="center" vertical="center" wrapText="1" readingOrder="1"/>
    </xf>
    <xf numFmtId="0" fontId="29" fillId="0" borderId="0" xfId="0" applyFont="1" applyAlignment="1" applyProtection="1">
      <alignment horizontal="right" wrapText="1"/>
    </xf>
    <xf numFmtId="49" fontId="30" fillId="0" borderId="0" xfId="0" applyNumberFormat="1" applyFont="1" applyAlignment="1" applyProtection="1">
      <alignment horizontal="right"/>
    </xf>
    <xf numFmtId="0" fontId="30" fillId="0" borderId="0" xfId="0" applyFont="1" applyAlignment="1" applyProtection="1">
      <alignment wrapText="1"/>
    </xf>
    <xf numFmtId="0" fontId="21" fillId="0" borderId="0" xfId="0" applyNumberFormat="1" applyFont="1" applyAlignment="1" applyProtection="1">
      <alignment vertical="top" wrapText="1"/>
    </xf>
    <xf numFmtId="0" fontId="21" fillId="0" borderId="0" xfId="0" applyNumberFormat="1" applyFont="1" applyAlignment="1" applyProtection="1">
      <alignment horizontal="right"/>
    </xf>
    <xf numFmtId="49" fontId="21" fillId="0" borderId="0" xfId="0" applyNumberFormat="1" applyFont="1" applyAlignment="1" applyProtection="1">
      <alignment wrapText="1"/>
    </xf>
    <xf numFmtId="49" fontId="21" fillId="0" borderId="0" xfId="0" applyNumberFormat="1" applyFont="1" applyAlignment="1" applyProtection="1">
      <alignment wrapText="1" readingOrder="1"/>
    </xf>
    <xf numFmtId="49" fontId="21" fillId="0" borderId="0" xfId="0" applyNumberFormat="1" applyFont="1" applyBorder="1" applyAlignment="1" applyProtection="1">
      <alignment horizontal="right" wrapText="1"/>
    </xf>
    <xf numFmtId="49" fontId="21" fillId="0" borderId="0" xfId="0" applyNumberFormat="1" applyFont="1" applyAlignment="1" applyProtection="1">
      <alignment horizontal="right" vertical="top" wrapText="1"/>
    </xf>
    <xf numFmtId="0" fontId="10" fillId="0" borderId="0" xfId="0" applyNumberFormat="1" applyFont="1" applyAlignment="1" applyProtection="1">
      <alignment horizontal="right"/>
    </xf>
    <xf numFmtId="0" fontId="18" fillId="0" borderId="0" xfId="0" applyFont="1" applyAlignment="1" applyProtection="1">
      <alignment wrapText="1" readingOrder="1"/>
    </xf>
    <xf numFmtId="0" fontId="10" fillId="0" borderId="0" xfId="0" applyFont="1" applyBorder="1" applyAlignment="1" applyProtection="1">
      <alignment wrapText="1"/>
    </xf>
    <xf numFmtId="49" fontId="9" fillId="0" borderId="0" xfId="0" applyNumberFormat="1" applyFont="1" applyAlignment="1" applyProtection="1">
      <alignment wrapText="1"/>
    </xf>
    <xf numFmtId="0" fontId="17" fillId="0" borderId="0" xfId="0" applyFont="1" applyAlignment="1" applyProtection="1">
      <alignment wrapText="1" readingOrder="1"/>
    </xf>
    <xf numFmtId="4" fontId="10" fillId="0" borderId="0" xfId="0" applyNumberFormat="1" applyFont="1" applyFill="1" applyBorder="1" applyAlignment="1" applyProtection="1">
      <alignment wrapText="1"/>
    </xf>
    <xf numFmtId="0" fontId="10" fillId="0" borderId="0" xfId="0" applyFont="1" applyAlignment="1" applyProtection="1">
      <alignment vertical="top" wrapText="1"/>
    </xf>
    <xf numFmtId="0" fontId="18" fillId="0" borderId="0" xfId="0" applyNumberFormat="1" applyFont="1" applyAlignment="1" applyProtection="1">
      <alignment wrapText="1" readingOrder="1"/>
    </xf>
    <xf numFmtId="166" fontId="10" fillId="0" borderId="0" xfId="0" applyNumberFormat="1" applyFont="1" applyBorder="1" applyAlignment="1" applyProtection="1">
      <alignment wrapText="1"/>
    </xf>
    <xf numFmtId="0" fontId="10" fillId="0" borderId="0" xfId="0" applyFont="1" applyAlignment="1" applyProtection="1">
      <alignment horizontal="right"/>
    </xf>
    <xf numFmtId="49" fontId="17" fillId="0" borderId="0" xfId="0" applyNumberFormat="1" applyFont="1" applyAlignment="1" applyProtection="1">
      <alignment wrapText="1" readingOrder="1"/>
    </xf>
    <xf numFmtId="0" fontId="8" fillId="0" borderId="0" xfId="0" applyFont="1" applyAlignment="1" applyProtection="1">
      <alignment wrapText="1"/>
    </xf>
    <xf numFmtId="0" fontId="10" fillId="0" borderId="0" xfId="0" applyNumberFormat="1" applyFont="1" applyBorder="1" applyAlignment="1" applyProtection="1">
      <alignment horizontal="right"/>
    </xf>
    <xf numFmtId="49" fontId="17" fillId="0" borderId="1" xfId="0" applyNumberFormat="1" applyFont="1" applyBorder="1" applyAlignment="1" applyProtection="1">
      <alignment wrapText="1" readingOrder="1"/>
    </xf>
    <xf numFmtId="4" fontId="9" fillId="4" borderId="0" xfId="0" applyNumberFormat="1" applyFont="1" applyFill="1" applyBorder="1" applyAlignment="1" applyProtection="1">
      <alignment wrapText="1"/>
    </xf>
    <xf numFmtId="49" fontId="17" fillId="0" borderId="0" xfId="0" applyNumberFormat="1" applyFont="1" applyBorder="1" applyAlignment="1" applyProtection="1">
      <alignment wrapText="1" readingOrder="1"/>
    </xf>
    <xf numFmtId="4" fontId="9" fillId="0" borderId="0" xfId="0" applyNumberFormat="1" applyFont="1" applyFill="1" applyBorder="1" applyAlignment="1" applyProtection="1">
      <alignment wrapText="1"/>
    </xf>
    <xf numFmtId="49" fontId="9" fillId="0" borderId="0" xfId="0" applyNumberFormat="1" applyFont="1" applyFill="1" applyAlignment="1" applyProtection="1">
      <alignment vertical="top" wrapText="1"/>
    </xf>
    <xf numFmtId="0" fontId="9" fillId="0" borderId="0" xfId="0" applyNumberFormat="1" applyFont="1" applyFill="1" applyAlignment="1" applyProtection="1">
      <alignment horizontal="right"/>
    </xf>
    <xf numFmtId="49" fontId="9" fillId="0" borderId="0" xfId="0" applyNumberFormat="1" applyFont="1" applyFill="1" applyAlignment="1" applyProtection="1">
      <alignment wrapText="1"/>
    </xf>
    <xf numFmtId="49" fontId="17" fillId="0" borderId="0" xfId="0" applyNumberFormat="1" applyFont="1" applyFill="1" applyAlignment="1" applyProtection="1">
      <alignment wrapText="1" readingOrder="1"/>
    </xf>
    <xf numFmtId="3" fontId="9" fillId="0" borderId="0" xfId="0" applyNumberFormat="1" applyFont="1" applyFill="1" applyAlignment="1" applyProtection="1">
      <alignment wrapText="1"/>
    </xf>
    <xf numFmtId="49" fontId="19" fillId="0" borderId="0" xfId="0" applyNumberFormat="1" applyFont="1" applyFill="1" applyAlignment="1" applyProtection="1">
      <alignment wrapText="1" readingOrder="1"/>
    </xf>
    <xf numFmtId="166" fontId="10" fillId="0" borderId="2" xfId="0" applyNumberFormat="1" applyFont="1" applyBorder="1" applyAlignment="1" applyProtection="1">
      <alignment wrapText="1"/>
    </xf>
    <xf numFmtId="49" fontId="13" fillId="0" borderId="0" xfId="0" applyNumberFormat="1" applyFont="1" applyFill="1" applyAlignment="1" applyProtection="1">
      <alignment wrapText="1" readingOrder="1"/>
    </xf>
    <xf numFmtId="49" fontId="9" fillId="0" borderId="0" xfId="0" applyNumberFormat="1" applyFont="1" applyFill="1" applyBorder="1" applyAlignment="1" applyProtection="1">
      <alignment vertical="top" wrapText="1"/>
    </xf>
    <xf numFmtId="0" fontId="10" fillId="0" borderId="0" xfId="0" applyNumberFormat="1" applyFont="1" applyFill="1" applyAlignment="1" applyProtection="1">
      <alignment horizontal="right"/>
    </xf>
    <xf numFmtId="0" fontId="18" fillId="0" borderId="0" xfId="0" applyFont="1" applyFill="1" applyAlignment="1" applyProtection="1">
      <alignment wrapText="1" readingOrder="1"/>
    </xf>
    <xf numFmtId="0" fontId="10" fillId="0" borderId="0" xfId="0" applyFont="1" applyFill="1" applyBorder="1" applyAlignment="1" applyProtection="1">
      <alignment wrapText="1"/>
    </xf>
    <xf numFmtId="0" fontId="13" fillId="0" borderId="0" xfId="0" applyFont="1" applyAlignment="1" applyProtection="1">
      <alignment wrapText="1" readingOrder="1"/>
    </xf>
    <xf numFmtId="0" fontId="9" fillId="0" borderId="0" xfId="0" applyFont="1" applyAlignment="1" applyProtection="1">
      <alignment wrapText="1"/>
    </xf>
    <xf numFmtId="4" fontId="10" fillId="0" borderId="0" xfId="0" applyNumberFormat="1" applyFont="1" applyFill="1" applyAlignment="1" applyProtection="1">
      <alignment wrapText="1"/>
    </xf>
    <xf numFmtId="49" fontId="12" fillId="0" borderId="0" xfId="0" applyNumberFormat="1" applyFont="1" applyAlignment="1" applyProtection="1">
      <alignment wrapText="1"/>
    </xf>
    <xf numFmtId="49" fontId="19" fillId="0" borderId="0" xfId="0" applyNumberFormat="1" applyFont="1" applyAlignment="1" applyProtection="1">
      <alignment wrapText="1" readingOrder="1"/>
    </xf>
    <xf numFmtId="4" fontId="11" fillId="0" borderId="0" xfId="0" applyNumberFormat="1" applyFont="1" applyFill="1" applyBorder="1" applyAlignment="1" applyProtection="1">
      <alignment wrapText="1"/>
    </xf>
    <xf numFmtId="0" fontId="13" fillId="0" borderId="0" xfId="0" applyFont="1" applyAlignment="1" applyProtection="1">
      <alignment horizontal="right" wrapText="1"/>
    </xf>
    <xf numFmtId="0" fontId="14" fillId="0" borderId="0" xfId="0" applyFont="1" applyAlignment="1" applyProtection="1">
      <alignment wrapText="1"/>
    </xf>
    <xf numFmtId="0" fontId="11" fillId="0" borderId="0" xfId="0" applyFont="1" applyAlignment="1" applyProtection="1">
      <alignment horizontal="right"/>
    </xf>
    <xf numFmtId="0" fontId="11" fillId="0" borderId="0" xfId="0" applyFont="1" applyBorder="1" applyAlignment="1" applyProtection="1">
      <alignment wrapText="1"/>
    </xf>
    <xf numFmtId="0" fontId="18" fillId="0" borderId="0" xfId="0" applyFont="1" applyBorder="1" applyAlignment="1" applyProtection="1">
      <alignment wrapText="1" readingOrder="1"/>
    </xf>
    <xf numFmtId="0" fontId="29" fillId="0" borderId="0" xfId="0" applyNumberFormat="1" applyFont="1" applyAlignment="1" applyProtection="1">
      <alignment horizontal="right"/>
    </xf>
    <xf numFmtId="0" fontId="20" fillId="0" borderId="0" xfId="0" applyFont="1" applyAlignment="1" applyProtection="1">
      <alignment wrapText="1" readingOrder="1"/>
    </xf>
    <xf numFmtId="0" fontId="29" fillId="0" borderId="0" xfId="0" applyFont="1" applyBorder="1" applyAlignment="1" applyProtection="1">
      <alignment wrapText="1"/>
    </xf>
    <xf numFmtId="0" fontId="22" fillId="0" borderId="0" xfId="3" applyFont="1" applyAlignment="1" applyProtection="1">
      <alignment wrapText="1" readingOrder="1"/>
    </xf>
    <xf numFmtId="0" fontId="35" fillId="0" borderId="0" xfId="3" applyFont="1" applyAlignment="1" applyProtection="1">
      <alignment wrapText="1"/>
    </xf>
    <xf numFmtId="0" fontId="23" fillId="0" borderId="0" xfId="3" applyFont="1" applyAlignment="1" applyProtection="1">
      <alignment wrapText="1" readingOrder="1"/>
    </xf>
    <xf numFmtId="0" fontId="20" fillId="0" borderId="0" xfId="3" applyFont="1" applyAlignment="1" applyProtection="1">
      <alignment wrapText="1" readingOrder="1"/>
    </xf>
    <xf numFmtId="0" fontId="20" fillId="0" borderId="0" xfId="3" applyFont="1" applyFill="1" applyAlignment="1" applyProtection="1">
      <alignment wrapText="1" readingOrder="1"/>
    </xf>
    <xf numFmtId="4" fontId="34" fillId="4" borderId="0" xfId="0" applyNumberFormat="1" applyFont="1" applyFill="1" applyBorder="1" applyAlignment="1" applyProtection="1">
      <alignment horizontal="right" wrapText="1"/>
    </xf>
    <xf numFmtId="165" fontId="33" fillId="0" borderId="0" xfId="0" applyNumberFormat="1" applyFont="1" applyFill="1" applyAlignment="1" applyProtection="1">
      <alignment wrapText="1"/>
    </xf>
    <xf numFmtId="4" fontId="9" fillId="4" borderId="0" xfId="0" applyNumberFormat="1" applyFont="1" applyFill="1" applyBorder="1" applyAlignment="1" applyProtection="1">
      <alignment horizontal="right" wrapText="1"/>
    </xf>
    <xf numFmtId="165" fontId="33" fillId="0" borderId="0" xfId="0" applyNumberFormat="1" applyFont="1" applyFill="1" applyAlignment="1" applyProtection="1">
      <alignment vertical="top" wrapText="1" readingOrder="1"/>
    </xf>
    <xf numFmtId="4" fontId="9" fillId="5" borderId="5" xfId="0" applyNumberFormat="1" applyFont="1" applyFill="1" applyBorder="1" applyAlignment="1" applyProtection="1">
      <alignment horizontal="right" wrapText="1"/>
    </xf>
    <xf numFmtId="0" fontId="13" fillId="0" borderId="0" xfId="0" applyFont="1" applyBorder="1" applyAlignment="1">
      <alignment vertical="top" wrapText="1"/>
    </xf>
    <xf numFmtId="0" fontId="24" fillId="0" borderId="0" xfId="0" applyFont="1" applyFill="1" applyAlignment="1" applyProtection="1">
      <alignment horizontal="left" wrapText="1"/>
    </xf>
    <xf numFmtId="0" fontId="3" fillId="0" borderId="0" xfId="0" applyFont="1" applyFill="1" applyProtection="1"/>
    <xf numFmtId="0" fontId="4" fillId="2" borderId="0" xfId="0" applyFont="1" applyFill="1" applyAlignment="1" applyProtection="1">
      <alignment horizontal="center"/>
    </xf>
  </cellXfs>
  <cellStyles count="5">
    <cellStyle name="Moneda" xfId="1" builtinId="4"/>
    <cellStyle name="Normal" xfId="0" builtinId="0"/>
    <cellStyle name="Normal 2" xfId="2"/>
    <cellStyle name="Normal 2 2" xfId="4"/>
    <cellStyle name="Normal 3" xfId="3"/>
  </cellStyles>
  <dxfs count="0"/>
  <tableStyles count="0" defaultTableStyle="TableStyleMedium2" defaultPivotStyle="PivotStyleLight16"/>
  <colors>
    <mruColors>
      <color rgb="FF66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75"/>
  <sheetViews>
    <sheetView workbookViewId="0"/>
    <sheetView topLeftCell="A1120" zoomScale="80" zoomScaleNormal="80" workbookViewId="1">
      <selection activeCell="G1122" sqref="G1122"/>
    </sheetView>
  </sheetViews>
  <sheetFormatPr baseColWidth="10" defaultColWidth="9.140625" defaultRowHeight="14.25" x14ac:dyDescent="0.2"/>
  <cols>
    <col min="1" max="1" width="1.42578125" style="25" customWidth="1"/>
    <col min="2" max="2" width="5.7109375" style="41" customWidth="1"/>
    <col min="3" max="3" width="3.140625" style="25" customWidth="1"/>
    <col min="4" max="4" width="8.140625" style="13" customWidth="1"/>
    <col min="5" max="5" width="5.28515625" style="25" customWidth="1"/>
    <col min="6" max="6" width="100.7109375" style="57" customWidth="1"/>
    <col min="7" max="7" width="9.42578125" style="25" customWidth="1"/>
    <col min="8" max="8" width="12.140625" style="85" customWidth="1"/>
    <col min="9" max="9" width="13.7109375" style="25" customWidth="1"/>
    <col min="10" max="16384" width="9.140625" style="25"/>
  </cols>
  <sheetData>
    <row r="2" spans="2:10" x14ac:dyDescent="0.2">
      <c r="F2" s="57" t="s">
        <v>822</v>
      </c>
      <c r="G2" s="27"/>
      <c r="H2" s="73"/>
      <c r="I2" s="27"/>
    </row>
    <row r="3" spans="2:10" x14ac:dyDescent="0.2">
      <c r="F3" s="57" t="s">
        <v>952</v>
      </c>
      <c r="G3" s="27"/>
      <c r="H3" s="73"/>
      <c r="I3" s="27"/>
    </row>
    <row r="4" spans="2:10" x14ac:dyDescent="0.2">
      <c r="F4" s="57" t="s">
        <v>2</v>
      </c>
      <c r="G4" s="27"/>
      <c r="H4" s="73"/>
      <c r="I4" s="27"/>
    </row>
    <row r="5" spans="2:10" x14ac:dyDescent="0.2">
      <c r="F5" s="57" t="s">
        <v>3</v>
      </c>
      <c r="G5" s="27"/>
      <c r="H5" s="73"/>
      <c r="I5" s="27"/>
    </row>
    <row r="7" spans="2:10" ht="15" x14ac:dyDescent="0.25">
      <c r="C7" s="42"/>
      <c r="D7" s="14"/>
      <c r="E7" s="28"/>
      <c r="F7" s="58" t="s">
        <v>4</v>
      </c>
      <c r="G7" s="28"/>
      <c r="H7" s="74"/>
      <c r="I7" s="28"/>
    </row>
    <row r="9" spans="2:10" ht="72" customHeight="1" x14ac:dyDescent="0.2">
      <c r="F9" s="108" t="s">
        <v>754</v>
      </c>
    </row>
    <row r="10" spans="2:10" ht="18" x14ac:dyDescent="0.25">
      <c r="B10" s="109"/>
      <c r="C10" s="104"/>
      <c r="D10" s="110"/>
      <c r="E10" s="111"/>
      <c r="H10" s="75" t="s">
        <v>944</v>
      </c>
    </row>
    <row r="11" spans="2:10" ht="25.5" x14ac:dyDescent="0.2">
      <c r="B11" s="109"/>
      <c r="C11" s="11"/>
      <c r="D11" s="12" t="s">
        <v>755</v>
      </c>
      <c r="E11" s="11" t="s">
        <v>659</v>
      </c>
      <c r="F11" s="59" t="s">
        <v>756</v>
      </c>
      <c r="G11" s="65" t="s">
        <v>937</v>
      </c>
      <c r="H11" s="76" t="s">
        <v>943</v>
      </c>
      <c r="I11" s="11" t="s">
        <v>5</v>
      </c>
    </row>
    <row r="12" spans="2:10" x14ac:dyDescent="0.2">
      <c r="B12" s="109"/>
      <c r="C12" s="112"/>
      <c r="D12" s="113"/>
      <c r="E12" s="114"/>
      <c r="F12" s="115"/>
      <c r="G12" s="97"/>
      <c r="H12" s="77"/>
      <c r="I12" s="116"/>
    </row>
    <row r="13" spans="2:10" x14ac:dyDescent="0.2">
      <c r="D13" s="15" t="s">
        <v>6</v>
      </c>
      <c r="E13" s="43" t="s">
        <v>7</v>
      </c>
      <c r="F13" s="59" t="s">
        <v>950</v>
      </c>
      <c r="G13" s="97"/>
      <c r="H13" s="77"/>
      <c r="I13" s="116"/>
      <c r="J13" s="117"/>
    </row>
    <row r="14" spans="2:10" ht="15" x14ac:dyDescent="0.25">
      <c r="C14" s="29"/>
      <c r="D14" s="16" t="s">
        <v>8</v>
      </c>
      <c r="E14" s="44" t="s">
        <v>13</v>
      </c>
      <c r="F14" s="60" t="s">
        <v>753</v>
      </c>
      <c r="G14" s="29"/>
      <c r="H14" s="78"/>
      <c r="I14" s="29"/>
    </row>
    <row r="15" spans="2:10" ht="15" x14ac:dyDescent="0.25">
      <c r="C15" s="30"/>
      <c r="D15" s="17" t="s">
        <v>10</v>
      </c>
      <c r="E15" s="30" t="s">
        <v>7</v>
      </c>
      <c r="F15" s="59" t="s">
        <v>757</v>
      </c>
      <c r="G15" s="30"/>
      <c r="H15" s="79"/>
      <c r="I15" s="30"/>
    </row>
    <row r="16" spans="2:10" x14ac:dyDescent="0.2">
      <c r="B16" s="109"/>
      <c r="C16" s="104"/>
      <c r="D16" s="118"/>
      <c r="E16" s="98"/>
      <c r="F16" s="119"/>
      <c r="G16" s="98"/>
      <c r="H16" s="80"/>
      <c r="I16" s="120"/>
    </row>
    <row r="17" spans="2:9" ht="22.5" x14ac:dyDescent="0.2">
      <c r="B17" s="45" t="s">
        <v>912</v>
      </c>
      <c r="C17" s="45" t="s">
        <v>7</v>
      </c>
      <c r="E17" s="121" t="s">
        <v>758</v>
      </c>
      <c r="F17" s="122" t="s">
        <v>759</v>
      </c>
      <c r="G17" s="99">
        <v>2677.62</v>
      </c>
      <c r="H17" s="81"/>
      <c r="I17" s="123">
        <f>ROUND(G17*H17,2)</f>
        <v>0</v>
      </c>
    </row>
    <row r="18" spans="2:9" ht="38.25" x14ac:dyDescent="0.2">
      <c r="B18" s="109"/>
      <c r="C18" s="124"/>
      <c r="E18" s="98"/>
      <c r="F18" s="125" t="s">
        <v>760</v>
      </c>
      <c r="G18" s="98"/>
      <c r="H18" s="80"/>
      <c r="I18" s="120"/>
    </row>
    <row r="19" spans="2:9" x14ac:dyDescent="0.2">
      <c r="B19" s="109"/>
      <c r="C19" s="45"/>
      <c r="E19" s="98"/>
      <c r="F19" s="119"/>
      <c r="G19" s="126"/>
      <c r="H19" s="80"/>
      <c r="I19" s="120"/>
    </row>
    <row r="20" spans="2:9" ht="22.5" x14ac:dyDescent="0.2">
      <c r="B20" s="45" t="s">
        <v>912</v>
      </c>
      <c r="C20" s="45" t="s">
        <v>32</v>
      </c>
      <c r="E20" s="121" t="s">
        <v>758</v>
      </c>
      <c r="F20" s="122" t="s">
        <v>761</v>
      </c>
      <c r="G20" s="99">
        <v>87.31</v>
      </c>
      <c r="H20" s="81"/>
      <c r="I20" s="123">
        <f>ROUND(G20*H20,2)</f>
        <v>0</v>
      </c>
    </row>
    <row r="21" spans="2:9" ht="38.25" x14ac:dyDescent="0.2">
      <c r="B21" s="109"/>
      <c r="C21" s="45"/>
      <c r="E21" s="98"/>
      <c r="F21" s="125" t="s">
        <v>762</v>
      </c>
      <c r="G21" s="98"/>
      <c r="H21" s="80"/>
      <c r="I21" s="120"/>
    </row>
    <row r="22" spans="2:9" x14ac:dyDescent="0.2">
      <c r="B22" s="109"/>
      <c r="C22" s="45"/>
      <c r="E22" s="98"/>
      <c r="F22" s="119"/>
      <c r="G22" s="126"/>
      <c r="H22" s="80"/>
      <c r="I22" s="120"/>
    </row>
    <row r="23" spans="2:9" ht="22.5" x14ac:dyDescent="0.2">
      <c r="B23" s="45" t="s">
        <v>912</v>
      </c>
      <c r="C23" s="45" t="s">
        <v>52</v>
      </c>
      <c r="E23" s="121" t="s">
        <v>758</v>
      </c>
      <c r="F23" s="122" t="s">
        <v>763</v>
      </c>
      <c r="G23" s="99">
        <v>145.52000000000001</v>
      </c>
      <c r="H23" s="81"/>
      <c r="I23" s="123">
        <f>ROUND(G23*H23,2)</f>
        <v>0</v>
      </c>
    </row>
    <row r="24" spans="2:9" ht="63.75" x14ac:dyDescent="0.2">
      <c r="B24" s="109"/>
      <c r="C24" s="45"/>
      <c r="E24" s="98"/>
      <c r="F24" s="125" t="s">
        <v>764</v>
      </c>
      <c r="G24" s="98"/>
      <c r="H24" s="80"/>
      <c r="I24" s="120"/>
    </row>
    <row r="25" spans="2:9" x14ac:dyDescent="0.2">
      <c r="B25" s="109"/>
      <c r="C25" s="45"/>
      <c r="E25" s="98"/>
      <c r="F25" s="119"/>
      <c r="G25" s="126"/>
      <c r="H25" s="80"/>
      <c r="I25" s="120"/>
    </row>
    <row r="26" spans="2:9" ht="22.5" x14ac:dyDescent="0.2">
      <c r="B26" s="45" t="s">
        <v>912</v>
      </c>
      <c r="C26" s="45" t="s">
        <v>144</v>
      </c>
      <c r="E26" s="121" t="s">
        <v>758</v>
      </c>
      <c r="F26" s="122" t="s">
        <v>765</v>
      </c>
      <c r="G26" s="99">
        <v>122.74</v>
      </c>
      <c r="H26" s="81"/>
      <c r="I26" s="123">
        <f>ROUND(G26*H26,2)</f>
        <v>0</v>
      </c>
    </row>
    <row r="27" spans="2:9" ht="63.75" x14ac:dyDescent="0.2">
      <c r="B27" s="109"/>
      <c r="C27" s="45"/>
      <c r="E27" s="98"/>
      <c r="F27" s="119" t="s">
        <v>766</v>
      </c>
      <c r="G27" s="98"/>
      <c r="H27" s="80"/>
      <c r="I27" s="120"/>
    </row>
    <row r="28" spans="2:9" x14ac:dyDescent="0.2">
      <c r="B28" s="109"/>
      <c r="C28" s="45"/>
      <c r="E28" s="98"/>
      <c r="F28" s="119"/>
      <c r="G28" s="126"/>
      <c r="H28" s="80"/>
      <c r="I28" s="120"/>
    </row>
    <row r="29" spans="2:9" ht="22.5" x14ac:dyDescent="0.2">
      <c r="B29" s="45" t="s">
        <v>912</v>
      </c>
      <c r="C29" s="45" t="s">
        <v>190</v>
      </c>
      <c r="E29" s="121" t="s">
        <v>758</v>
      </c>
      <c r="F29" s="122" t="s">
        <v>767</v>
      </c>
      <c r="G29" s="99">
        <v>6.46</v>
      </c>
      <c r="H29" s="82"/>
      <c r="I29" s="123">
        <f>ROUND(G29*H29,2)</f>
        <v>0</v>
      </c>
    </row>
    <row r="30" spans="2:9" ht="76.5" x14ac:dyDescent="0.2">
      <c r="B30" s="109"/>
      <c r="C30" s="45"/>
      <c r="D30" s="127"/>
      <c r="E30" s="98"/>
      <c r="F30" s="125" t="s">
        <v>768</v>
      </c>
      <c r="G30" s="98"/>
      <c r="H30" s="80"/>
      <c r="I30" s="120"/>
    </row>
    <row r="31" spans="2:9" x14ac:dyDescent="0.2">
      <c r="B31" s="109"/>
      <c r="C31" s="45"/>
      <c r="D31" s="127"/>
      <c r="E31" s="98"/>
      <c r="F31" s="119"/>
      <c r="G31" s="126"/>
      <c r="H31" s="80"/>
      <c r="I31" s="120"/>
    </row>
    <row r="32" spans="2:9" ht="22.5" x14ac:dyDescent="0.2">
      <c r="B32" s="45" t="s">
        <v>912</v>
      </c>
      <c r="C32" s="45" t="s">
        <v>379</v>
      </c>
      <c r="E32" s="121" t="s">
        <v>758</v>
      </c>
      <c r="F32" s="128" t="s">
        <v>769</v>
      </c>
      <c r="G32" s="99">
        <v>5.88</v>
      </c>
      <c r="H32" s="81"/>
      <c r="I32" s="123">
        <f>ROUND(G32*H32,2)</f>
        <v>0</v>
      </c>
    </row>
    <row r="33" spans="2:9" ht="25.5" x14ac:dyDescent="0.2">
      <c r="B33" s="109"/>
      <c r="C33" s="124"/>
      <c r="E33" s="98"/>
      <c r="F33" s="119" t="s">
        <v>770</v>
      </c>
      <c r="G33" s="98"/>
      <c r="H33" s="80"/>
      <c r="I33" s="120"/>
    </row>
    <row r="34" spans="2:9" x14ac:dyDescent="0.2">
      <c r="B34" s="109"/>
      <c r="C34" s="124"/>
      <c r="E34" s="98"/>
      <c r="F34" s="119"/>
      <c r="G34" s="98"/>
      <c r="H34" s="80"/>
      <c r="I34" s="120"/>
    </row>
    <row r="35" spans="2:9" ht="22.5" x14ac:dyDescent="0.2">
      <c r="B35" s="45" t="s">
        <v>912</v>
      </c>
      <c r="C35" s="45" t="s">
        <v>407</v>
      </c>
      <c r="E35" s="121" t="s">
        <v>758</v>
      </c>
      <c r="F35" s="128" t="s">
        <v>771</v>
      </c>
      <c r="G35" s="99">
        <v>0.31</v>
      </c>
      <c r="H35" s="82"/>
      <c r="I35" s="123">
        <f>ROUND(G35*H35,2)</f>
        <v>0</v>
      </c>
    </row>
    <row r="36" spans="2:9" ht="63.75" x14ac:dyDescent="0.2">
      <c r="B36" s="109"/>
      <c r="C36" s="45"/>
      <c r="E36" s="98"/>
      <c r="F36" s="119" t="s">
        <v>772</v>
      </c>
      <c r="G36" s="98"/>
      <c r="H36" s="80"/>
      <c r="I36" s="120"/>
    </row>
    <row r="37" spans="2:9" x14ac:dyDescent="0.2">
      <c r="B37" s="109"/>
      <c r="C37" s="45"/>
      <c r="E37" s="98"/>
      <c r="F37" s="119"/>
      <c r="G37" s="98"/>
      <c r="H37" s="80"/>
      <c r="I37" s="120"/>
    </row>
    <row r="38" spans="2:9" ht="22.5" x14ac:dyDescent="0.2">
      <c r="B38" s="45" t="s">
        <v>912</v>
      </c>
      <c r="C38" s="45" t="s">
        <v>425</v>
      </c>
      <c r="E38" s="121" t="s">
        <v>758</v>
      </c>
      <c r="F38" s="128" t="s">
        <v>773</v>
      </c>
      <c r="G38" s="99">
        <v>3367.49</v>
      </c>
      <c r="H38" s="82"/>
      <c r="I38" s="123">
        <f>ROUND(G38*H38,2)</f>
        <v>0</v>
      </c>
    </row>
    <row r="39" spans="2:9" ht="25.5" x14ac:dyDescent="0.2">
      <c r="B39" s="109"/>
      <c r="C39" s="45"/>
      <c r="E39" s="98"/>
      <c r="F39" s="119" t="s">
        <v>774</v>
      </c>
      <c r="G39" s="98"/>
      <c r="H39" s="80"/>
      <c r="I39" s="120"/>
    </row>
    <row r="40" spans="2:9" x14ac:dyDescent="0.2">
      <c r="B40" s="109"/>
      <c r="C40" s="45"/>
      <c r="E40" s="98"/>
      <c r="F40" s="119"/>
      <c r="G40" s="126"/>
      <c r="H40" s="80"/>
      <c r="I40" s="120"/>
    </row>
    <row r="41" spans="2:9" ht="22.5" x14ac:dyDescent="0.2">
      <c r="B41" s="45" t="s">
        <v>912</v>
      </c>
      <c r="C41" s="45" t="s">
        <v>722</v>
      </c>
      <c r="E41" s="121" t="s">
        <v>758</v>
      </c>
      <c r="F41" s="128" t="s">
        <v>775</v>
      </c>
      <c r="G41" s="99">
        <v>109.14</v>
      </c>
      <c r="H41" s="81"/>
      <c r="I41" s="123">
        <f>ROUND(G41*H41,2)</f>
        <v>0</v>
      </c>
    </row>
    <row r="42" spans="2:9" ht="51" x14ac:dyDescent="0.2">
      <c r="B42" s="109"/>
      <c r="C42" s="45"/>
      <c r="E42" s="98"/>
      <c r="F42" s="119" t="s">
        <v>776</v>
      </c>
      <c r="G42" s="98"/>
      <c r="H42" s="80"/>
      <c r="I42" s="120"/>
    </row>
    <row r="43" spans="2:9" x14ac:dyDescent="0.2">
      <c r="B43" s="109"/>
      <c r="C43" s="45"/>
      <c r="E43" s="98"/>
      <c r="F43" s="119"/>
      <c r="G43" s="98"/>
      <c r="H43" s="80"/>
      <c r="I43" s="120"/>
    </row>
    <row r="44" spans="2:9" ht="22.5" x14ac:dyDescent="0.2">
      <c r="B44" s="45" t="s">
        <v>912</v>
      </c>
      <c r="C44" s="45" t="s">
        <v>464</v>
      </c>
      <c r="E44" s="121" t="s">
        <v>758</v>
      </c>
      <c r="F44" s="128" t="s">
        <v>777</v>
      </c>
      <c r="G44" s="99">
        <v>190.37</v>
      </c>
      <c r="H44" s="81"/>
      <c r="I44" s="123">
        <f>ROUND(G44*H44,2)</f>
        <v>0</v>
      </c>
    </row>
    <row r="45" spans="2:9" ht="51" x14ac:dyDescent="0.2">
      <c r="B45" s="109"/>
      <c r="C45" s="129"/>
      <c r="D45" s="127"/>
      <c r="E45" s="98"/>
      <c r="F45" s="119" t="s">
        <v>778</v>
      </c>
      <c r="G45" s="98"/>
      <c r="H45" s="80"/>
      <c r="I45" s="120"/>
    </row>
    <row r="46" spans="2:9" x14ac:dyDescent="0.2">
      <c r="B46" s="109"/>
      <c r="C46" s="104"/>
      <c r="D46" s="127"/>
      <c r="E46" s="98"/>
      <c r="F46" s="119"/>
      <c r="G46" s="98"/>
      <c r="H46" s="80"/>
      <c r="I46" s="120"/>
    </row>
    <row r="47" spans="2:9" ht="15" thickBot="1" x14ac:dyDescent="0.25">
      <c r="B47" s="109"/>
      <c r="C47" s="104"/>
      <c r="D47" s="130"/>
      <c r="E47" s="120"/>
      <c r="F47" s="131" t="s">
        <v>779</v>
      </c>
      <c r="G47" s="100"/>
      <c r="H47" s="83"/>
      <c r="I47" s="132">
        <f>SUM(I16:I46)</f>
        <v>0</v>
      </c>
    </row>
    <row r="48" spans="2:9" ht="15" thickTop="1" x14ac:dyDescent="0.2">
      <c r="B48" s="109"/>
      <c r="C48" s="104"/>
      <c r="D48" s="130"/>
      <c r="E48" s="120"/>
      <c r="F48" s="133"/>
      <c r="G48" s="101"/>
      <c r="H48" s="84"/>
      <c r="I48" s="134"/>
    </row>
    <row r="49" spans="2:9" x14ac:dyDescent="0.2">
      <c r="D49" s="15" t="s">
        <v>6</v>
      </c>
      <c r="E49" s="43" t="s">
        <v>7</v>
      </c>
      <c r="F49" s="59" t="s">
        <v>950</v>
      </c>
      <c r="G49" s="97"/>
      <c r="H49" s="77"/>
      <c r="I49" s="116"/>
    </row>
    <row r="50" spans="2:9" x14ac:dyDescent="0.2">
      <c r="D50" s="15" t="s">
        <v>8</v>
      </c>
      <c r="E50" s="43" t="s">
        <v>13</v>
      </c>
      <c r="F50" s="59" t="s">
        <v>753</v>
      </c>
    </row>
    <row r="51" spans="2:9" ht="15" x14ac:dyDescent="0.25">
      <c r="C51" s="135"/>
      <c r="D51" s="17" t="s">
        <v>10</v>
      </c>
      <c r="E51" s="30">
        <v>2</v>
      </c>
      <c r="F51" s="59" t="s">
        <v>780</v>
      </c>
      <c r="G51" s="30"/>
      <c r="H51" s="79"/>
      <c r="I51" s="30"/>
    </row>
    <row r="52" spans="2:9" x14ac:dyDescent="0.2">
      <c r="B52" s="109"/>
      <c r="C52" s="104"/>
      <c r="D52" s="136"/>
      <c r="E52" s="137"/>
      <c r="F52" s="138"/>
      <c r="G52" s="139"/>
      <c r="H52" s="86"/>
      <c r="I52" s="134"/>
    </row>
    <row r="53" spans="2:9" ht="22.5" x14ac:dyDescent="0.2">
      <c r="B53" s="45" t="s">
        <v>913</v>
      </c>
      <c r="C53" s="45" t="s">
        <v>7</v>
      </c>
      <c r="E53" s="121" t="s">
        <v>696</v>
      </c>
      <c r="F53" s="128" t="s">
        <v>781</v>
      </c>
      <c r="G53" s="126">
        <v>486.66</v>
      </c>
      <c r="H53" s="81"/>
      <c r="I53" s="123">
        <f>ROUND(G53*H53,2)</f>
        <v>0</v>
      </c>
    </row>
    <row r="54" spans="2:9" ht="38.25" x14ac:dyDescent="0.2">
      <c r="B54" s="109"/>
      <c r="C54" s="45"/>
      <c r="E54" s="98"/>
      <c r="F54" s="119" t="s">
        <v>924</v>
      </c>
      <c r="G54" s="98"/>
      <c r="H54" s="80"/>
      <c r="I54" s="120"/>
    </row>
    <row r="55" spans="2:9" x14ac:dyDescent="0.2">
      <c r="B55" s="109"/>
      <c r="C55" s="45"/>
      <c r="E55" s="137"/>
      <c r="F55" s="138"/>
      <c r="G55" s="139"/>
      <c r="H55" s="86"/>
      <c r="I55" s="134"/>
    </row>
    <row r="56" spans="2:9" ht="22.5" x14ac:dyDescent="0.2">
      <c r="B56" s="45" t="s">
        <v>913</v>
      </c>
      <c r="C56" s="45" t="s">
        <v>32</v>
      </c>
      <c r="E56" s="121" t="s">
        <v>758</v>
      </c>
      <c r="F56" s="140" t="s">
        <v>782</v>
      </c>
      <c r="G56" s="99">
        <v>219</v>
      </c>
      <c r="H56" s="82"/>
      <c r="I56" s="123">
        <f>ROUND(G56*H56,2)</f>
        <v>0</v>
      </c>
    </row>
    <row r="57" spans="2:9" ht="127.5" x14ac:dyDescent="0.2">
      <c r="B57" s="109"/>
      <c r="C57" s="45"/>
      <c r="E57" s="98"/>
      <c r="F57" s="62" t="s">
        <v>934</v>
      </c>
      <c r="G57" s="98"/>
      <c r="H57" s="80"/>
      <c r="I57" s="120"/>
    </row>
    <row r="58" spans="2:9" x14ac:dyDescent="0.2">
      <c r="B58" s="109"/>
      <c r="C58" s="45"/>
      <c r="E58" s="98"/>
      <c r="F58" s="119"/>
      <c r="G58" s="126"/>
      <c r="H58" s="80"/>
      <c r="I58" s="120"/>
    </row>
    <row r="59" spans="2:9" ht="22.5" x14ac:dyDescent="0.2">
      <c r="B59" s="45" t="s">
        <v>913</v>
      </c>
      <c r="C59" s="45" t="s">
        <v>52</v>
      </c>
      <c r="E59" s="121" t="s">
        <v>659</v>
      </c>
      <c r="F59" s="128" t="s">
        <v>783</v>
      </c>
      <c r="G59" s="99">
        <v>1</v>
      </c>
      <c r="H59" s="81"/>
      <c r="I59" s="123">
        <f>ROUND(G59*H59,2)</f>
        <v>0</v>
      </c>
    </row>
    <row r="60" spans="2:9" ht="51" x14ac:dyDescent="0.2">
      <c r="B60" s="109"/>
      <c r="C60" s="45"/>
      <c r="E60" s="98"/>
      <c r="F60" s="119" t="s">
        <v>925</v>
      </c>
      <c r="G60" s="98"/>
      <c r="H60" s="80"/>
      <c r="I60" s="120"/>
    </row>
    <row r="61" spans="2:9" x14ac:dyDescent="0.2">
      <c r="B61" s="109"/>
      <c r="C61" s="45"/>
      <c r="E61" s="98"/>
      <c r="F61" s="119"/>
      <c r="G61" s="98"/>
      <c r="H61" s="80"/>
      <c r="I61" s="120"/>
    </row>
    <row r="62" spans="2:9" x14ac:dyDescent="0.2">
      <c r="B62" s="109"/>
      <c r="C62" s="45"/>
      <c r="E62" s="98"/>
      <c r="F62" s="119"/>
      <c r="G62" s="141"/>
      <c r="H62" s="80"/>
      <c r="I62" s="120"/>
    </row>
    <row r="63" spans="2:9" x14ac:dyDescent="0.2">
      <c r="B63" s="109"/>
      <c r="C63" s="45"/>
      <c r="E63" s="137"/>
      <c r="F63" s="142"/>
      <c r="G63" s="139"/>
      <c r="H63" s="86"/>
      <c r="I63" s="134"/>
    </row>
    <row r="64" spans="2:9" ht="22.5" x14ac:dyDescent="0.2">
      <c r="B64" s="45" t="s">
        <v>913</v>
      </c>
      <c r="C64" s="45" t="s">
        <v>144</v>
      </c>
      <c r="E64" s="121" t="s">
        <v>659</v>
      </c>
      <c r="F64" s="128" t="s">
        <v>784</v>
      </c>
      <c r="G64" s="99">
        <v>2</v>
      </c>
      <c r="H64" s="81"/>
      <c r="I64" s="123">
        <f>ROUND(G64*H64,2)</f>
        <v>0</v>
      </c>
    </row>
    <row r="65" spans="2:9" ht="63.75" x14ac:dyDescent="0.2">
      <c r="B65" s="109"/>
      <c r="C65" s="45"/>
      <c r="E65" s="98"/>
      <c r="F65" s="119" t="s">
        <v>926</v>
      </c>
      <c r="G65" s="98"/>
      <c r="H65" s="80"/>
      <c r="I65" s="120"/>
    </row>
    <row r="66" spans="2:9" x14ac:dyDescent="0.2">
      <c r="B66" s="109"/>
      <c r="C66" s="104"/>
      <c r="D66" s="136"/>
      <c r="E66" s="137"/>
      <c r="F66" s="62"/>
      <c r="G66" s="139"/>
      <c r="H66" s="86"/>
      <c r="I66" s="134"/>
    </row>
    <row r="67" spans="2:9" ht="15" thickBot="1" x14ac:dyDescent="0.25">
      <c r="B67" s="109"/>
      <c r="C67" s="104"/>
      <c r="D67" s="130"/>
      <c r="E67" s="120"/>
      <c r="F67" s="131" t="s">
        <v>785</v>
      </c>
      <c r="G67" s="100"/>
      <c r="H67" s="83"/>
      <c r="I67" s="132">
        <f>SUM(I52:I66)</f>
        <v>0</v>
      </c>
    </row>
    <row r="68" spans="2:9" ht="15" thickTop="1" x14ac:dyDescent="0.2">
      <c r="B68" s="109"/>
      <c r="C68" s="104"/>
      <c r="D68" s="136"/>
      <c r="E68" s="137"/>
      <c r="F68" s="138"/>
      <c r="G68" s="139"/>
      <c r="H68" s="86"/>
      <c r="I68" s="134"/>
    </row>
    <row r="69" spans="2:9" x14ac:dyDescent="0.2">
      <c r="D69" s="15" t="s">
        <v>6</v>
      </c>
      <c r="E69" s="43" t="s">
        <v>7</v>
      </c>
      <c r="F69" s="59" t="s">
        <v>950</v>
      </c>
      <c r="G69" s="97"/>
      <c r="H69" s="77"/>
      <c r="I69" s="116"/>
    </row>
    <row r="70" spans="2:9" x14ac:dyDescent="0.2">
      <c r="D70" s="15" t="s">
        <v>8</v>
      </c>
      <c r="E70" s="43" t="s">
        <v>13</v>
      </c>
      <c r="F70" s="59" t="s">
        <v>753</v>
      </c>
    </row>
    <row r="71" spans="2:9" ht="15" x14ac:dyDescent="0.25">
      <c r="C71" s="143"/>
      <c r="D71" s="18" t="s">
        <v>10</v>
      </c>
      <c r="E71" s="31">
        <v>3</v>
      </c>
      <c r="F71" s="61" t="s">
        <v>786</v>
      </c>
      <c r="G71" s="31"/>
      <c r="H71" s="87"/>
      <c r="I71" s="31"/>
    </row>
    <row r="72" spans="2:9" x14ac:dyDescent="0.2">
      <c r="B72" s="109"/>
      <c r="C72" s="104"/>
      <c r="D72" s="144"/>
      <c r="E72" s="102"/>
      <c r="F72" s="145"/>
      <c r="G72" s="102"/>
      <c r="H72" s="88"/>
      <c r="I72" s="146"/>
    </row>
    <row r="73" spans="2:9" ht="22.5" x14ac:dyDescent="0.2">
      <c r="B73" s="45" t="s">
        <v>914</v>
      </c>
      <c r="C73" s="45" t="s">
        <v>7</v>
      </c>
      <c r="E73" s="121" t="s">
        <v>758</v>
      </c>
      <c r="F73" s="128" t="s">
        <v>787</v>
      </c>
      <c r="G73" s="99">
        <v>22.26</v>
      </c>
      <c r="H73" s="81"/>
      <c r="I73" s="123">
        <f>ROUND(G73*H73,2)</f>
        <v>0</v>
      </c>
    </row>
    <row r="74" spans="2:9" ht="63.75" x14ac:dyDescent="0.2">
      <c r="B74" s="109"/>
      <c r="C74" s="45"/>
      <c r="E74" s="98"/>
      <c r="F74" s="147" t="s">
        <v>788</v>
      </c>
      <c r="G74" s="98"/>
      <c r="H74" s="80"/>
      <c r="I74" s="120"/>
    </row>
    <row r="75" spans="2:9" x14ac:dyDescent="0.2">
      <c r="B75" s="109"/>
      <c r="C75" s="45"/>
      <c r="E75" s="98"/>
      <c r="F75" s="119"/>
      <c r="G75" s="126"/>
      <c r="H75" s="80"/>
      <c r="I75" s="120"/>
    </row>
    <row r="76" spans="2:9" ht="22.5" x14ac:dyDescent="0.2">
      <c r="B76" s="45" t="s">
        <v>914</v>
      </c>
      <c r="C76" s="45" t="s">
        <v>32</v>
      </c>
      <c r="E76" s="121" t="s">
        <v>758</v>
      </c>
      <c r="F76" s="128" t="s">
        <v>789</v>
      </c>
      <c r="G76" s="99">
        <v>170.74</v>
      </c>
      <c r="H76" s="81"/>
      <c r="I76" s="123">
        <f>ROUND(G76*H76,2)</f>
        <v>0</v>
      </c>
    </row>
    <row r="77" spans="2:9" ht="191.25" x14ac:dyDescent="0.2">
      <c r="B77" s="109"/>
      <c r="C77" s="45"/>
      <c r="E77" s="98"/>
      <c r="F77" s="147" t="s">
        <v>927</v>
      </c>
      <c r="G77" s="98"/>
      <c r="H77" s="80"/>
      <c r="I77" s="120"/>
    </row>
    <row r="78" spans="2:9" x14ac:dyDescent="0.2">
      <c r="B78" s="109"/>
      <c r="C78" s="45"/>
      <c r="E78" s="98"/>
      <c r="F78" s="119"/>
      <c r="G78" s="126"/>
      <c r="H78" s="80"/>
      <c r="I78" s="120"/>
    </row>
    <row r="79" spans="2:9" x14ac:dyDescent="0.2">
      <c r="B79" s="109"/>
      <c r="C79" s="45"/>
      <c r="E79" s="98"/>
      <c r="F79" s="119"/>
      <c r="G79" s="126"/>
      <c r="H79" s="80"/>
      <c r="I79" s="120"/>
    </row>
    <row r="80" spans="2:9" ht="22.5" x14ac:dyDescent="0.2">
      <c r="B80" s="45" t="s">
        <v>914</v>
      </c>
      <c r="C80" s="45" t="s">
        <v>52</v>
      </c>
      <c r="E80" s="148" t="s">
        <v>696</v>
      </c>
      <c r="F80" s="122" t="s">
        <v>790</v>
      </c>
      <c r="G80" s="99">
        <v>483.52</v>
      </c>
      <c r="H80" s="81"/>
      <c r="I80" s="123">
        <f>ROUND(G80*H80,2)</f>
        <v>0</v>
      </c>
    </row>
    <row r="81" spans="2:9" ht="38.25" x14ac:dyDescent="0.2">
      <c r="B81" s="109"/>
      <c r="C81" s="124"/>
      <c r="E81" s="98"/>
      <c r="F81" s="119" t="s">
        <v>791</v>
      </c>
      <c r="G81" s="126"/>
      <c r="H81" s="80"/>
      <c r="I81" s="120"/>
    </row>
    <row r="82" spans="2:9" x14ac:dyDescent="0.2">
      <c r="B82" s="109"/>
      <c r="C82" s="45"/>
      <c r="E82" s="98"/>
      <c r="F82" s="119"/>
      <c r="G82" s="126"/>
      <c r="H82" s="80"/>
      <c r="I82" s="120"/>
    </row>
    <row r="83" spans="2:9" ht="22.5" x14ac:dyDescent="0.2">
      <c r="B83" s="45" t="s">
        <v>914</v>
      </c>
      <c r="C83" s="45" t="s">
        <v>144</v>
      </c>
      <c r="E83" s="148" t="s">
        <v>792</v>
      </c>
      <c r="F83" s="122" t="s">
        <v>793</v>
      </c>
      <c r="G83" s="99">
        <v>53.26</v>
      </c>
      <c r="H83" s="81"/>
      <c r="I83" s="123">
        <f>ROUND(G83*H83,2)</f>
        <v>0</v>
      </c>
    </row>
    <row r="84" spans="2:9" ht="38.25" x14ac:dyDescent="0.2">
      <c r="B84" s="109"/>
      <c r="C84" s="45"/>
      <c r="E84" s="98"/>
      <c r="F84" s="119" t="s">
        <v>794</v>
      </c>
      <c r="G84" s="126"/>
      <c r="H84" s="80"/>
      <c r="I84" s="120"/>
    </row>
    <row r="85" spans="2:9" x14ac:dyDescent="0.2">
      <c r="B85" s="109"/>
      <c r="C85" s="45"/>
      <c r="E85" s="98"/>
      <c r="F85" s="119"/>
      <c r="G85" s="126"/>
      <c r="H85" s="80"/>
      <c r="I85" s="120"/>
    </row>
    <row r="86" spans="2:9" ht="22.5" x14ac:dyDescent="0.2">
      <c r="B86" s="45" t="s">
        <v>914</v>
      </c>
      <c r="C86" s="45" t="s">
        <v>190</v>
      </c>
      <c r="E86" s="121" t="s">
        <v>758</v>
      </c>
      <c r="F86" s="128" t="s">
        <v>795</v>
      </c>
      <c r="G86" s="99">
        <v>9.31</v>
      </c>
      <c r="H86" s="82"/>
      <c r="I86" s="123">
        <f>ROUND(G86*H86,2)</f>
        <v>0</v>
      </c>
    </row>
    <row r="87" spans="2:9" ht="38.25" x14ac:dyDescent="0.2">
      <c r="B87" s="109"/>
      <c r="C87" s="45"/>
      <c r="E87" s="98"/>
      <c r="F87" s="119" t="s">
        <v>796</v>
      </c>
      <c r="G87" s="98"/>
      <c r="H87" s="80"/>
      <c r="I87" s="120"/>
    </row>
    <row r="88" spans="2:9" x14ac:dyDescent="0.2">
      <c r="B88" s="109"/>
      <c r="C88" s="45"/>
      <c r="E88" s="98"/>
      <c r="F88" s="119"/>
      <c r="G88" s="126"/>
      <c r="H88" s="80"/>
      <c r="I88" s="120"/>
    </row>
    <row r="89" spans="2:9" ht="22.5" x14ac:dyDescent="0.2">
      <c r="B89" s="45" t="s">
        <v>914</v>
      </c>
      <c r="C89" s="45" t="s">
        <v>221</v>
      </c>
      <c r="E89" s="121" t="s">
        <v>758</v>
      </c>
      <c r="F89" s="128" t="s">
        <v>797</v>
      </c>
      <c r="G89" s="99">
        <v>25.26</v>
      </c>
      <c r="H89" s="82"/>
      <c r="I89" s="123">
        <f>ROUND(G89*H89,2)</f>
        <v>0</v>
      </c>
    </row>
    <row r="90" spans="2:9" ht="63.75" x14ac:dyDescent="0.2">
      <c r="B90" s="109"/>
      <c r="C90" s="45"/>
      <c r="E90" s="98"/>
      <c r="F90" s="147" t="s">
        <v>798</v>
      </c>
      <c r="G90" s="98"/>
      <c r="H90" s="80"/>
      <c r="I90" s="120"/>
    </row>
    <row r="91" spans="2:9" x14ac:dyDescent="0.2">
      <c r="B91" s="109"/>
      <c r="C91" s="45"/>
      <c r="E91" s="98"/>
      <c r="F91" s="119"/>
      <c r="G91" s="126"/>
      <c r="H91" s="80"/>
      <c r="I91" s="120"/>
    </row>
    <row r="92" spans="2:9" ht="22.5" x14ac:dyDescent="0.2">
      <c r="B92" s="45" t="s">
        <v>914</v>
      </c>
      <c r="C92" s="45" t="s">
        <v>379</v>
      </c>
      <c r="E92" s="137" t="s">
        <v>758</v>
      </c>
      <c r="F92" s="138" t="s">
        <v>799</v>
      </c>
      <c r="G92" s="149">
        <v>27.45</v>
      </c>
      <c r="H92" s="89"/>
      <c r="I92" s="123">
        <f>ROUND(G92*H92,2)</f>
        <v>0</v>
      </c>
    </row>
    <row r="93" spans="2:9" ht="63.75" x14ac:dyDescent="0.2">
      <c r="B93" s="109"/>
      <c r="C93" s="45"/>
      <c r="E93" s="102"/>
      <c r="F93" s="145" t="s">
        <v>800</v>
      </c>
      <c r="G93" s="102"/>
      <c r="H93" s="88"/>
      <c r="I93" s="146"/>
    </row>
    <row r="94" spans="2:9" x14ac:dyDescent="0.2">
      <c r="B94" s="109"/>
      <c r="C94" s="45"/>
      <c r="E94" s="98"/>
      <c r="F94" s="119"/>
      <c r="G94" s="126"/>
      <c r="H94" s="80"/>
      <c r="I94" s="120"/>
    </row>
    <row r="95" spans="2:9" ht="22.5" x14ac:dyDescent="0.2">
      <c r="B95" s="45" t="s">
        <v>914</v>
      </c>
      <c r="C95" s="45" t="s">
        <v>407</v>
      </c>
      <c r="E95" s="121" t="s">
        <v>758</v>
      </c>
      <c r="F95" s="128" t="s">
        <v>801</v>
      </c>
      <c r="G95" s="99">
        <v>109.31</v>
      </c>
      <c r="H95" s="81"/>
      <c r="I95" s="123">
        <f>ROUND(G95*H95,2)</f>
        <v>0</v>
      </c>
    </row>
    <row r="96" spans="2:9" ht="114.75" x14ac:dyDescent="0.2">
      <c r="B96" s="109"/>
      <c r="C96" s="45"/>
      <c r="E96" s="98"/>
      <c r="F96" s="62" t="s">
        <v>802</v>
      </c>
      <c r="G96" s="98"/>
      <c r="H96" s="80"/>
      <c r="I96" s="120"/>
    </row>
    <row r="97" spans="2:9" x14ac:dyDescent="0.2">
      <c r="B97" s="109"/>
      <c r="C97" s="45"/>
      <c r="E97" s="98"/>
      <c r="F97" s="119"/>
      <c r="G97" s="126"/>
      <c r="H97" s="80"/>
      <c r="I97" s="120"/>
    </row>
    <row r="98" spans="2:9" ht="22.5" x14ac:dyDescent="0.2">
      <c r="B98" s="45" t="s">
        <v>914</v>
      </c>
      <c r="C98" s="45" t="s">
        <v>425</v>
      </c>
      <c r="E98" s="121" t="s">
        <v>758</v>
      </c>
      <c r="F98" s="128" t="s">
        <v>803</v>
      </c>
      <c r="G98" s="99">
        <v>106.1</v>
      </c>
      <c r="H98" s="82"/>
      <c r="I98" s="123">
        <f>ROUND(G98*H98,2)</f>
        <v>0</v>
      </c>
    </row>
    <row r="99" spans="2:9" ht="89.25" x14ac:dyDescent="0.2">
      <c r="B99" s="109"/>
      <c r="C99" s="129"/>
      <c r="D99" s="127"/>
      <c r="E99" s="98"/>
      <c r="F99" s="62" t="s">
        <v>804</v>
      </c>
      <c r="G99" s="98"/>
      <c r="H99" s="80"/>
      <c r="I99" s="120"/>
    </row>
    <row r="100" spans="2:9" x14ac:dyDescent="0.2">
      <c r="B100" s="109"/>
      <c r="C100" s="129"/>
      <c r="D100" s="127"/>
      <c r="E100" s="98"/>
      <c r="F100" s="119"/>
      <c r="G100" s="126"/>
      <c r="H100" s="80"/>
      <c r="I100" s="120"/>
    </row>
    <row r="101" spans="2:9" ht="22.5" x14ac:dyDescent="0.2">
      <c r="B101" s="45" t="s">
        <v>914</v>
      </c>
      <c r="C101" s="45" t="s">
        <v>722</v>
      </c>
      <c r="E101" s="121" t="s">
        <v>758</v>
      </c>
      <c r="F101" s="128" t="s">
        <v>805</v>
      </c>
      <c r="G101" s="99">
        <v>27.31</v>
      </c>
      <c r="H101" s="81"/>
      <c r="I101" s="123">
        <f>ROUND(G101*H101,2)</f>
        <v>0</v>
      </c>
    </row>
    <row r="102" spans="2:9" ht="102" x14ac:dyDescent="0.2">
      <c r="B102" s="109"/>
      <c r="C102" s="45"/>
      <c r="E102" s="98"/>
      <c r="F102" s="62" t="s">
        <v>806</v>
      </c>
      <c r="G102" s="98"/>
      <c r="H102" s="80"/>
      <c r="I102" s="120"/>
    </row>
    <row r="103" spans="2:9" x14ac:dyDescent="0.2">
      <c r="B103" s="109"/>
      <c r="C103" s="45"/>
      <c r="E103" s="98"/>
      <c r="F103" s="119"/>
      <c r="G103" s="126"/>
      <c r="H103" s="80"/>
      <c r="I103" s="120"/>
    </row>
    <row r="104" spans="2:9" ht="22.5" x14ac:dyDescent="0.2">
      <c r="B104" s="45" t="s">
        <v>914</v>
      </c>
      <c r="C104" s="45" t="s">
        <v>464</v>
      </c>
      <c r="E104" s="121" t="s">
        <v>696</v>
      </c>
      <c r="F104" s="128" t="s">
        <v>807</v>
      </c>
      <c r="G104" s="99">
        <v>12.96</v>
      </c>
      <c r="H104" s="82"/>
      <c r="I104" s="123">
        <f>ROUND(G104*H104,2)</f>
        <v>0</v>
      </c>
    </row>
    <row r="105" spans="2:9" ht="89.25" x14ac:dyDescent="0.2">
      <c r="B105" s="109"/>
      <c r="C105" s="45"/>
      <c r="E105" s="98"/>
      <c r="F105" s="62" t="s">
        <v>928</v>
      </c>
      <c r="G105" s="98"/>
      <c r="H105" s="80"/>
      <c r="I105" s="120"/>
    </row>
    <row r="106" spans="2:9" x14ac:dyDescent="0.2">
      <c r="B106" s="109"/>
      <c r="C106" s="45"/>
      <c r="E106" s="98"/>
      <c r="F106" s="119"/>
      <c r="G106" s="126"/>
      <c r="H106" s="80"/>
      <c r="I106" s="120"/>
    </row>
    <row r="107" spans="2:9" ht="22.5" x14ac:dyDescent="0.2">
      <c r="B107" s="45" t="s">
        <v>914</v>
      </c>
      <c r="C107" s="45" t="s">
        <v>478</v>
      </c>
      <c r="E107" s="150" t="s">
        <v>696</v>
      </c>
      <c r="F107" s="151" t="s">
        <v>808</v>
      </c>
      <c r="G107" s="126">
        <v>4.55</v>
      </c>
      <c r="H107" s="82"/>
      <c r="I107" s="152">
        <f>ROUND(G107*H107,2)</f>
        <v>0</v>
      </c>
    </row>
    <row r="108" spans="2:9" ht="76.5" x14ac:dyDescent="0.2">
      <c r="B108" s="153"/>
      <c r="C108" s="154"/>
      <c r="D108" s="155"/>
      <c r="E108" s="103"/>
      <c r="F108" s="62" t="s">
        <v>809</v>
      </c>
      <c r="G108" s="103"/>
      <c r="H108" s="90"/>
      <c r="I108" s="156"/>
    </row>
    <row r="109" spans="2:9" x14ac:dyDescent="0.2">
      <c r="B109" s="109"/>
      <c r="C109" s="129"/>
      <c r="D109" s="127"/>
      <c r="E109" s="98"/>
      <c r="F109" s="119"/>
      <c r="G109" s="126"/>
      <c r="H109" s="80"/>
      <c r="I109" s="120"/>
    </row>
    <row r="110" spans="2:9" ht="15" thickBot="1" x14ac:dyDescent="0.25">
      <c r="B110" s="109"/>
      <c r="C110" s="104"/>
      <c r="D110" s="130"/>
      <c r="E110" s="120"/>
      <c r="F110" s="131" t="s">
        <v>810</v>
      </c>
      <c r="G110" s="100"/>
      <c r="H110" s="83"/>
      <c r="I110" s="132">
        <f>SUM(I73:I109)</f>
        <v>0</v>
      </c>
    </row>
    <row r="111" spans="2:9" ht="15" thickTop="1" x14ac:dyDescent="0.2">
      <c r="B111" s="109"/>
      <c r="C111" s="104"/>
      <c r="D111" s="130"/>
      <c r="E111" s="120"/>
      <c r="F111" s="133"/>
      <c r="G111" s="101"/>
      <c r="H111" s="84"/>
      <c r="I111" s="134"/>
    </row>
    <row r="112" spans="2:9" x14ac:dyDescent="0.2">
      <c r="D112" s="15" t="s">
        <v>6</v>
      </c>
      <c r="E112" s="43" t="s">
        <v>7</v>
      </c>
      <c r="F112" s="59" t="s">
        <v>950</v>
      </c>
      <c r="G112" s="97"/>
      <c r="H112" s="77"/>
      <c r="I112" s="116"/>
    </row>
    <row r="113" spans="2:9" x14ac:dyDescent="0.2">
      <c r="D113" s="15" t="s">
        <v>8</v>
      </c>
      <c r="E113" s="43" t="s">
        <v>13</v>
      </c>
      <c r="F113" s="59" t="s">
        <v>753</v>
      </c>
    </row>
    <row r="114" spans="2:9" ht="15" x14ac:dyDescent="0.25">
      <c r="C114" s="135"/>
      <c r="D114" s="17" t="s">
        <v>10</v>
      </c>
      <c r="E114" s="30">
        <v>4</v>
      </c>
      <c r="F114" s="59" t="s">
        <v>823</v>
      </c>
      <c r="G114" s="30"/>
      <c r="H114" s="79"/>
      <c r="I114" s="30"/>
    </row>
    <row r="115" spans="2:9" x14ac:dyDescent="0.2">
      <c r="B115" s="109"/>
      <c r="C115" s="104"/>
      <c r="D115" s="130"/>
      <c r="E115" s="120"/>
      <c r="F115" s="133"/>
      <c r="G115" s="101"/>
      <c r="H115" s="84"/>
      <c r="I115" s="134"/>
    </row>
    <row r="116" spans="2:9" ht="22.5" x14ac:dyDescent="0.2">
      <c r="B116" s="45" t="s">
        <v>915</v>
      </c>
      <c r="C116" s="45" t="s">
        <v>7</v>
      </c>
      <c r="E116" s="121" t="s">
        <v>696</v>
      </c>
      <c r="F116" s="128" t="s">
        <v>811</v>
      </c>
      <c r="G116" s="99">
        <v>332.26</v>
      </c>
      <c r="H116" s="81"/>
      <c r="I116" s="123">
        <f>ROUND(G116*H116,2)</f>
        <v>0</v>
      </c>
    </row>
    <row r="117" spans="2:9" ht="127.5" x14ac:dyDescent="0.2">
      <c r="B117" s="109"/>
      <c r="C117" s="129"/>
      <c r="D117" s="127"/>
      <c r="E117" s="98"/>
      <c r="F117" s="62" t="s">
        <v>812</v>
      </c>
      <c r="G117" s="98"/>
      <c r="H117" s="80"/>
      <c r="I117" s="120"/>
    </row>
    <row r="118" spans="2:9" x14ac:dyDescent="0.2">
      <c r="B118" s="109"/>
      <c r="C118" s="129"/>
      <c r="D118" s="127"/>
      <c r="E118" s="98"/>
      <c r="F118" s="119"/>
      <c r="G118" s="126"/>
      <c r="H118" s="80"/>
      <c r="I118" s="120"/>
    </row>
    <row r="119" spans="2:9" ht="15" thickBot="1" x14ac:dyDescent="0.25">
      <c r="B119" s="109"/>
      <c r="C119" s="104"/>
      <c r="D119" s="130"/>
      <c r="E119" s="120"/>
      <c r="F119" s="131" t="s">
        <v>813</v>
      </c>
      <c r="G119" s="100"/>
      <c r="H119" s="83"/>
      <c r="I119" s="132">
        <f>SUM(I116:I118)</f>
        <v>0</v>
      </c>
    </row>
    <row r="120" spans="2:9" ht="15" thickTop="1" x14ac:dyDescent="0.2">
      <c r="B120" s="109"/>
      <c r="C120" s="104"/>
      <c r="D120" s="130"/>
      <c r="E120" s="120"/>
      <c r="F120" s="133"/>
      <c r="G120" s="101"/>
      <c r="H120" s="84"/>
      <c r="I120" s="134"/>
    </row>
    <row r="121" spans="2:9" x14ac:dyDescent="0.2">
      <c r="D121" s="15" t="s">
        <v>6</v>
      </c>
      <c r="E121" s="43" t="s">
        <v>7</v>
      </c>
      <c r="F121" s="59" t="s">
        <v>950</v>
      </c>
      <c r="G121" s="97"/>
      <c r="H121" s="77"/>
      <c r="I121" s="116"/>
    </row>
    <row r="122" spans="2:9" x14ac:dyDescent="0.2">
      <c r="D122" s="15" t="s">
        <v>8</v>
      </c>
      <c r="E122" s="43" t="s">
        <v>13</v>
      </c>
      <c r="F122" s="59" t="s">
        <v>753</v>
      </c>
    </row>
    <row r="123" spans="2:9" ht="15" x14ac:dyDescent="0.25">
      <c r="C123" s="135"/>
      <c r="D123" s="17" t="s">
        <v>10</v>
      </c>
      <c r="E123" s="30">
        <v>5</v>
      </c>
      <c r="F123" s="59" t="s">
        <v>824</v>
      </c>
      <c r="G123" s="30"/>
      <c r="H123" s="79"/>
      <c r="I123" s="30"/>
    </row>
    <row r="124" spans="2:9" x14ac:dyDescent="0.2">
      <c r="B124" s="109"/>
      <c r="C124" s="104"/>
      <c r="D124" s="130"/>
      <c r="E124" s="120"/>
      <c r="F124" s="133"/>
      <c r="G124" s="101"/>
      <c r="H124" s="84"/>
      <c r="I124" s="134"/>
    </row>
    <row r="125" spans="2:9" ht="22.5" x14ac:dyDescent="0.2">
      <c r="B125" s="45" t="s">
        <v>916</v>
      </c>
      <c r="C125" s="45" t="s">
        <v>7</v>
      </c>
      <c r="E125" s="121" t="s">
        <v>659</v>
      </c>
      <c r="F125" s="128" t="s">
        <v>814</v>
      </c>
      <c r="G125" s="99">
        <v>1</v>
      </c>
      <c r="H125" s="81"/>
      <c r="I125" s="123">
        <f>ROUND(G125*H125,2)</f>
        <v>0</v>
      </c>
    </row>
    <row r="126" spans="2:9" ht="76.5" x14ac:dyDescent="0.2">
      <c r="B126" s="109"/>
      <c r="C126" s="45"/>
      <c r="E126" s="98"/>
      <c r="F126" s="62" t="s">
        <v>815</v>
      </c>
      <c r="G126" s="98"/>
      <c r="H126" s="80"/>
      <c r="I126" s="120"/>
    </row>
    <row r="127" spans="2:9" x14ac:dyDescent="0.2">
      <c r="B127" s="109"/>
      <c r="C127" s="45"/>
      <c r="E127" s="98"/>
      <c r="F127" s="119"/>
      <c r="G127" s="126"/>
      <c r="H127" s="80"/>
      <c r="I127" s="120"/>
    </row>
    <row r="128" spans="2:9" ht="22.5" x14ac:dyDescent="0.2">
      <c r="B128" s="45" t="s">
        <v>916</v>
      </c>
      <c r="C128" s="45" t="s">
        <v>32</v>
      </c>
      <c r="E128" s="121" t="s">
        <v>659</v>
      </c>
      <c r="F128" s="128" t="s">
        <v>816</v>
      </c>
      <c r="G128" s="99">
        <v>1</v>
      </c>
      <c r="H128" s="81"/>
      <c r="I128" s="123">
        <f>ROUND(G128*H128,2)</f>
        <v>0</v>
      </c>
    </row>
    <row r="129" spans="1:11" ht="89.25" x14ac:dyDescent="0.2">
      <c r="B129" s="109"/>
      <c r="C129" s="45"/>
      <c r="E129" s="98"/>
      <c r="F129" s="62" t="s">
        <v>817</v>
      </c>
      <c r="G129" s="98"/>
      <c r="H129" s="80"/>
      <c r="I129" s="120"/>
    </row>
    <row r="130" spans="1:11" x14ac:dyDescent="0.2">
      <c r="B130" s="109"/>
      <c r="C130" s="45"/>
      <c r="E130" s="98"/>
      <c r="F130" s="119"/>
      <c r="G130" s="126"/>
      <c r="H130" s="80"/>
      <c r="I130" s="120"/>
    </row>
    <row r="131" spans="1:11" ht="22.5" x14ac:dyDescent="0.2">
      <c r="B131" s="45" t="s">
        <v>916</v>
      </c>
      <c r="C131" s="45" t="s">
        <v>52</v>
      </c>
      <c r="E131" s="121" t="s">
        <v>792</v>
      </c>
      <c r="F131" s="128" t="s">
        <v>818</v>
      </c>
      <c r="G131" s="99">
        <v>24</v>
      </c>
      <c r="H131" s="81"/>
      <c r="I131" s="123">
        <f>ROUND(G131*H131,2)</f>
        <v>0</v>
      </c>
    </row>
    <row r="132" spans="1:11" ht="38.25" x14ac:dyDescent="0.2">
      <c r="B132" s="109"/>
      <c r="C132" s="45"/>
      <c r="E132" s="98"/>
      <c r="F132" s="62" t="s">
        <v>819</v>
      </c>
      <c r="G132" s="98"/>
      <c r="H132" s="80"/>
      <c r="I132" s="120"/>
    </row>
    <row r="133" spans="1:11" x14ac:dyDescent="0.2">
      <c r="B133" s="109"/>
      <c r="C133" s="45"/>
      <c r="E133" s="98"/>
      <c r="F133" s="119"/>
      <c r="G133" s="126"/>
      <c r="H133" s="80"/>
      <c r="I133" s="120"/>
    </row>
    <row r="134" spans="1:11" ht="22.5" x14ac:dyDescent="0.2">
      <c r="B134" s="45" t="s">
        <v>916</v>
      </c>
      <c r="C134" s="45" t="s">
        <v>144</v>
      </c>
      <c r="E134" s="148" t="s">
        <v>792</v>
      </c>
      <c r="F134" s="122" t="s">
        <v>820</v>
      </c>
      <c r="G134" s="99">
        <v>3.1</v>
      </c>
      <c r="H134" s="81"/>
      <c r="I134" s="123">
        <f>ROUND(G134*H134,2)</f>
        <v>0</v>
      </c>
    </row>
    <row r="135" spans="1:11" ht="51" x14ac:dyDescent="0.2">
      <c r="B135" s="109"/>
      <c r="C135" s="129"/>
      <c r="D135" s="127"/>
      <c r="E135" s="98"/>
      <c r="F135" s="157" t="s">
        <v>821</v>
      </c>
      <c r="G135" s="126"/>
      <c r="H135" s="80"/>
      <c r="I135" s="120"/>
    </row>
    <row r="136" spans="1:11" x14ac:dyDescent="0.2">
      <c r="A136" s="25" t="s">
        <v>936</v>
      </c>
      <c r="B136" s="109"/>
      <c r="C136" s="104"/>
      <c r="D136" s="158"/>
      <c r="E136" s="104"/>
      <c r="F136" s="159"/>
      <c r="G136" s="104"/>
      <c r="H136" s="91"/>
      <c r="I136" s="160"/>
    </row>
    <row r="137" spans="1:11" ht="15" thickBot="1" x14ac:dyDescent="0.25">
      <c r="B137" s="109"/>
      <c r="C137" s="104"/>
      <c r="D137" s="130"/>
      <c r="E137" s="120"/>
      <c r="F137" s="131" t="s">
        <v>825</v>
      </c>
      <c r="G137" s="100"/>
      <c r="H137" s="83"/>
      <c r="I137" s="132">
        <f>SUM(I125:I136)</f>
        <v>0</v>
      </c>
      <c r="K137" s="46"/>
    </row>
    <row r="138" spans="1:11" ht="15" thickTop="1" x14ac:dyDescent="0.2">
      <c r="B138" s="109"/>
      <c r="C138" s="104"/>
      <c r="D138" s="130"/>
      <c r="E138" s="120"/>
      <c r="F138" s="133"/>
      <c r="G138" s="101"/>
      <c r="H138" s="84"/>
      <c r="K138" s="46"/>
    </row>
    <row r="139" spans="1:11" x14ac:dyDescent="0.2">
      <c r="D139" s="15" t="s">
        <v>6</v>
      </c>
      <c r="E139" s="43" t="s">
        <v>7</v>
      </c>
      <c r="F139" s="59" t="s">
        <v>950</v>
      </c>
      <c r="G139" s="97"/>
      <c r="H139" s="77"/>
      <c r="I139" s="116"/>
      <c r="K139" s="46"/>
    </row>
    <row r="140" spans="1:11" x14ac:dyDescent="0.2">
      <c r="D140" s="15" t="s">
        <v>8</v>
      </c>
      <c r="E140" s="43" t="s">
        <v>13</v>
      </c>
      <c r="F140" s="59" t="s">
        <v>753</v>
      </c>
      <c r="K140" s="46"/>
    </row>
    <row r="141" spans="1:11" ht="15" x14ac:dyDescent="0.25">
      <c r="D141" s="17" t="s">
        <v>10</v>
      </c>
      <c r="E141" s="30">
        <v>6</v>
      </c>
      <c r="F141" s="59" t="s">
        <v>908</v>
      </c>
      <c r="G141" s="30"/>
      <c r="H141" s="79"/>
      <c r="I141" s="30"/>
      <c r="K141" s="46"/>
    </row>
    <row r="142" spans="1:11" ht="102" x14ac:dyDescent="0.2">
      <c r="F142" s="161" t="s">
        <v>923</v>
      </c>
    </row>
    <row r="143" spans="1:11" ht="23.25" x14ac:dyDescent="0.25">
      <c r="B143" s="45" t="s">
        <v>917</v>
      </c>
      <c r="C143" s="45" t="s">
        <v>7</v>
      </c>
      <c r="D143" s="19"/>
      <c r="E143" s="162" t="s">
        <v>826</v>
      </c>
      <c r="F143" s="163" t="s">
        <v>827</v>
      </c>
      <c r="G143" s="32">
        <v>3567.04</v>
      </c>
      <c r="H143" s="34"/>
      <c r="I143" s="32">
        <f>ROUND(ROUND(H143,2)*ROUND(G143,3),2)</f>
        <v>0</v>
      </c>
    </row>
    <row r="144" spans="1:11" ht="23.25" x14ac:dyDescent="0.25">
      <c r="B144" s="45" t="s">
        <v>917</v>
      </c>
      <c r="C144" s="45" t="s">
        <v>32</v>
      </c>
      <c r="D144" s="19"/>
      <c r="E144" s="47" t="s">
        <v>826</v>
      </c>
      <c r="F144" s="163" t="s">
        <v>828</v>
      </c>
      <c r="G144" s="32">
        <v>3828.58</v>
      </c>
      <c r="H144" s="34"/>
      <c r="I144" s="32">
        <f>ROUND(ROUND(H144,2)*ROUND(G144,3),2)</f>
        <v>0</v>
      </c>
    </row>
    <row r="145" spans="2:9" ht="15" x14ac:dyDescent="0.25">
      <c r="B145" s="45"/>
      <c r="C145" s="45"/>
      <c r="D145" s="19"/>
      <c r="E145" s="47"/>
      <c r="F145" s="163"/>
      <c r="G145" s="32"/>
      <c r="H145" s="34"/>
      <c r="I145" s="32"/>
    </row>
    <row r="146" spans="2:9" ht="15" thickBot="1" x14ac:dyDescent="0.25">
      <c r="D146" s="130"/>
      <c r="E146" s="120"/>
      <c r="F146" s="131" t="s">
        <v>909</v>
      </c>
      <c r="G146" s="100"/>
      <c r="H146" s="83"/>
      <c r="I146" s="132">
        <f>SUM(I143:I144)</f>
        <v>0</v>
      </c>
    </row>
    <row r="147" spans="2:9" ht="15" thickTop="1" x14ac:dyDescent="0.2"/>
    <row r="148" spans="2:9" x14ac:dyDescent="0.2">
      <c r="D148" s="15" t="s">
        <v>6</v>
      </c>
      <c r="E148" s="43" t="s">
        <v>7</v>
      </c>
      <c r="F148" s="59" t="s">
        <v>950</v>
      </c>
      <c r="G148" s="97"/>
      <c r="H148" s="77"/>
      <c r="I148" s="116"/>
    </row>
    <row r="149" spans="2:9" x14ac:dyDescent="0.2">
      <c r="D149" s="15" t="s">
        <v>8</v>
      </c>
      <c r="E149" s="43" t="s">
        <v>13</v>
      </c>
      <c r="F149" s="59" t="s">
        <v>753</v>
      </c>
    </row>
    <row r="150" spans="2:9" ht="15" x14ac:dyDescent="0.25">
      <c r="D150" s="17" t="s">
        <v>10</v>
      </c>
      <c r="E150" s="30">
        <v>7</v>
      </c>
      <c r="F150" s="59" t="s">
        <v>910</v>
      </c>
      <c r="G150" s="30"/>
      <c r="H150" s="79"/>
      <c r="I150" s="30"/>
    </row>
    <row r="151" spans="2:9" ht="15" x14ac:dyDescent="0.25">
      <c r="D151" s="17" t="s">
        <v>829</v>
      </c>
      <c r="E151" s="172" t="s">
        <v>935</v>
      </c>
      <c r="F151" s="172"/>
    </row>
    <row r="152" spans="2:9" ht="15" x14ac:dyDescent="0.25">
      <c r="D152" s="17"/>
      <c r="E152" s="47"/>
    </row>
    <row r="153" spans="2:9" ht="26.25" x14ac:dyDescent="0.25">
      <c r="D153" s="19" t="s">
        <v>830</v>
      </c>
      <c r="E153" s="48"/>
      <c r="F153" s="62" t="s">
        <v>831</v>
      </c>
    </row>
    <row r="154" spans="2:9" ht="15" x14ac:dyDescent="0.25">
      <c r="D154" s="19"/>
      <c r="E154" s="48"/>
      <c r="F154" s="62"/>
    </row>
    <row r="155" spans="2:9" ht="77.25" x14ac:dyDescent="0.25">
      <c r="C155" s="27"/>
      <c r="D155" s="19" t="s">
        <v>832</v>
      </c>
      <c r="E155" s="48"/>
      <c r="F155" s="62" t="s">
        <v>930</v>
      </c>
      <c r="G155" s="32"/>
      <c r="H155" s="33"/>
      <c r="I155" s="105"/>
    </row>
    <row r="156" spans="2:9" ht="15" x14ac:dyDescent="0.25">
      <c r="C156" s="27"/>
      <c r="D156" s="19"/>
      <c r="E156" s="48"/>
      <c r="F156" s="62"/>
      <c r="G156" s="32"/>
      <c r="H156" s="33"/>
      <c r="I156" s="105"/>
    </row>
    <row r="157" spans="2:9" ht="22.5" x14ac:dyDescent="0.2">
      <c r="B157" s="45" t="s">
        <v>918</v>
      </c>
      <c r="C157" s="45" t="s">
        <v>7</v>
      </c>
      <c r="D157" s="20"/>
      <c r="E157" s="48" t="s">
        <v>833</v>
      </c>
      <c r="F157" s="164" t="s">
        <v>834</v>
      </c>
      <c r="G157" s="32">
        <f>514.01+35.14+35.41</f>
        <v>584.55999999999995</v>
      </c>
      <c r="H157" s="92"/>
      <c r="I157" s="32">
        <f>ROUND(ROUND(H157,2)*ROUND(G157,3),2)</f>
        <v>0</v>
      </c>
    </row>
    <row r="158" spans="2:9" x14ac:dyDescent="0.2">
      <c r="B158" s="45"/>
      <c r="C158" s="45"/>
      <c r="D158" s="20"/>
      <c r="E158" s="48"/>
      <c r="F158" s="164"/>
      <c r="G158" s="32"/>
      <c r="H158" s="92"/>
      <c r="I158" s="32"/>
    </row>
    <row r="159" spans="2:9" ht="22.5" x14ac:dyDescent="0.2">
      <c r="B159" s="45" t="s">
        <v>918</v>
      </c>
      <c r="C159" s="45" t="s">
        <v>32</v>
      </c>
      <c r="D159" s="20"/>
      <c r="E159" s="48" t="s">
        <v>833</v>
      </c>
      <c r="F159" s="164" t="s">
        <v>835</v>
      </c>
      <c r="G159" s="32">
        <v>662.21</v>
      </c>
      <c r="H159" s="92"/>
      <c r="I159" s="32">
        <f t="shared" ref="I159:I191" si="0">ROUND(ROUND(H159,2)*ROUND(G159,3),2)</f>
        <v>0</v>
      </c>
    </row>
    <row r="160" spans="2:9" x14ac:dyDescent="0.2">
      <c r="B160" s="45"/>
      <c r="C160" s="45"/>
      <c r="D160" s="20"/>
      <c r="E160" s="48"/>
      <c r="F160" s="164"/>
      <c r="G160" s="32"/>
      <c r="H160" s="92"/>
      <c r="I160" s="32"/>
    </row>
    <row r="161" spans="2:9" ht="22.5" x14ac:dyDescent="0.2">
      <c r="B161" s="45" t="s">
        <v>918</v>
      </c>
      <c r="C161" s="45" t="s">
        <v>52</v>
      </c>
      <c r="D161" s="20"/>
      <c r="E161" s="48" t="s">
        <v>833</v>
      </c>
      <c r="F161" s="164" t="s">
        <v>836</v>
      </c>
      <c r="G161" s="32">
        <v>451.22</v>
      </c>
      <c r="H161" s="92"/>
      <c r="I161" s="32">
        <f t="shared" si="0"/>
        <v>0</v>
      </c>
    </row>
    <row r="162" spans="2:9" x14ac:dyDescent="0.2">
      <c r="B162" s="45"/>
      <c r="C162" s="45"/>
      <c r="D162" s="20"/>
      <c r="E162" s="48"/>
      <c r="F162" s="164"/>
      <c r="G162" s="32"/>
      <c r="H162" s="92"/>
      <c r="I162" s="32"/>
    </row>
    <row r="163" spans="2:9" ht="22.5" x14ac:dyDescent="0.2">
      <c r="B163" s="45" t="s">
        <v>918</v>
      </c>
      <c r="C163" s="45" t="s">
        <v>144</v>
      </c>
      <c r="D163" s="20"/>
      <c r="E163" s="48" t="s">
        <v>833</v>
      </c>
      <c r="F163" s="164" t="s">
        <v>837</v>
      </c>
      <c r="G163" s="32">
        <f>437.89+62.99+60.02</f>
        <v>560.9</v>
      </c>
      <c r="H163" s="92"/>
      <c r="I163" s="32">
        <f t="shared" si="0"/>
        <v>0</v>
      </c>
    </row>
    <row r="164" spans="2:9" x14ac:dyDescent="0.2">
      <c r="B164" s="45"/>
      <c r="C164" s="45"/>
      <c r="D164" s="20"/>
      <c r="E164" s="48"/>
      <c r="F164" s="164"/>
      <c r="G164" s="32"/>
      <c r="H164" s="92"/>
      <c r="I164" s="32"/>
    </row>
    <row r="165" spans="2:9" ht="22.5" x14ac:dyDescent="0.2">
      <c r="B165" s="45" t="s">
        <v>918</v>
      </c>
      <c r="C165" s="45" t="s">
        <v>190</v>
      </c>
      <c r="D165" s="20"/>
      <c r="E165" s="48" t="s">
        <v>833</v>
      </c>
      <c r="F165" s="164" t="s">
        <v>838</v>
      </c>
      <c r="G165" s="32">
        <v>69.17</v>
      </c>
      <c r="H165" s="92"/>
      <c r="I165" s="32">
        <f t="shared" si="0"/>
        <v>0</v>
      </c>
    </row>
    <row r="166" spans="2:9" x14ac:dyDescent="0.2">
      <c r="B166" s="45"/>
      <c r="C166" s="45"/>
      <c r="D166" s="20"/>
      <c r="E166" s="48"/>
      <c r="F166" s="164"/>
      <c r="G166" s="32"/>
      <c r="H166" s="92"/>
      <c r="I166" s="32"/>
    </row>
    <row r="167" spans="2:9" ht="22.5" x14ac:dyDescent="0.2">
      <c r="B167" s="45" t="s">
        <v>918</v>
      </c>
      <c r="C167" s="45" t="s">
        <v>221</v>
      </c>
      <c r="D167" s="20"/>
      <c r="E167" s="48" t="s">
        <v>833</v>
      </c>
      <c r="F167" s="164" t="s">
        <v>839</v>
      </c>
      <c r="G167" s="32">
        <v>792.93</v>
      </c>
      <c r="H167" s="92"/>
      <c r="I167" s="32">
        <f t="shared" si="0"/>
        <v>0</v>
      </c>
    </row>
    <row r="168" spans="2:9" x14ac:dyDescent="0.2">
      <c r="B168" s="45"/>
      <c r="C168" s="45"/>
      <c r="D168" s="20"/>
      <c r="E168" s="48"/>
      <c r="F168" s="164"/>
      <c r="G168" s="32"/>
      <c r="H168" s="92"/>
      <c r="I168" s="32"/>
    </row>
    <row r="169" spans="2:9" ht="22.5" x14ac:dyDescent="0.2">
      <c r="B169" s="45" t="s">
        <v>918</v>
      </c>
      <c r="C169" s="45" t="s">
        <v>379</v>
      </c>
      <c r="D169" s="20"/>
      <c r="E169" s="48" t="s">
        <v>833</v>
      </c>
      <c r="F169" s="164" t="s">
        <v>840</v>
      </c>
      <c r="G169" s="32">
        <v>261.91000000000003</v>
      </c>
      <c r="H169" s="92"/>
      <c r="I169" s="32">
        <f t="shared" si="0"/>
        <v>0</v>
      </c>
    </row>
    <row r="170" spans="2:9" x14ac:dyDescent="0.2">
      <c r="B170" s="45"/>
      <c r="C170" s="45"/>
      <c r="D170" s="20"/>
      <c r="E170" s="48"/>
      <c r="F170" s="164"/>
      <c r="G170" s="32"/>
      <c r="H170" s="92"/>
      <c r="I170" s="32"/>
    </row>
    <row r="171" spans="2:9" ht="22.5" x14ac:dyDescent="0.2">
      <c r="B171" s="45" t="s">
        <v>918</v>
      </c>
      <c r="C171" s="45" t="s">
        <v>407</v>
      </c>
      <c r="D171" s="20"/>
      <c r="E171" s="48" t="s">
        <v>833</v>
      </c>
      <c r="F171" s="164" t="s">
        <v>841</v>
      </c>
      <c r="G171" s="32">
        <v>76.48</v>
      </c>
      <c r="H171" s="92"/>
      <c r="I171" s="32">
        <f t="shared" si="0"/>
        <v>0</v>
      </c>
    </row>
    <row r="172" spans="2:9" x14ac:dyDescent="0.2">
      <c r="B172" s="45"/>
      <c r="C172" s="45"/>
      <c r="D172" s="20"/>
      <c r="E172" s="48"/>
      <c r="F172" s="164"/>
      <c r="G172" s="32"/>
      <c r="H172" s="92"/>
      <c r="I172" s="32"/>
    </row>
    <row r="173" spans="2:9" ht="22.5" x14ac:dyDescent="0.2">
      <c r="B173" s="45" t="s">
        <v>918</v>
      </c>
      <c r="C173" s="45" t="s">
        <v>425</v>
      </c>
      <c r="D173" s="20"/>
      <c r="E173" s="48" t="s">
        <v>833</v>
      </c>
      <c r="F173" s="164" t="s">
        <v>842</v>
      </c>
      <c r="G173" s="32">
        <v>606.86</v>
      </c>
      <c r="H173" s="92"/>
      <c r="I173" s="32">
        <f t="shared" si="0"/>
        <v>0</v>
      </c>
    </row>
    <row r="174" spans="2:9" x14ac:dyDescent="0.2">
      <c r="B174" s="45"/>
      <c r="C174" s="45"/>
      <c r="D174" s="20"/>
      <c r="E174" s="48"/>
      <c r="F174" s="164"/>
      <c r="G174" s="32"/>
      <c r="H174" s="92"/>
      <c r="I174" s="32"/>
    </row>
    <row r="175" spans="2:9" ht="22.5" x14ac:dyDescent="0.2">
      <c r="B175" s="45" t="s">
        <v>918</v>
      </c>
      <c r="C175" s="45" t="s">
        <v>722</v>
      </c>
      <c r="D175" s="20"/>
      <c r="E175" s="48" t="s">
        <v>833</v>
      </c>
      <c r="F175" s="164" t="s">
        <v>843</v>
      </c>
      <c r="G175" s="32">
        <v>73.39</v>
      </c>
      <c r="H175" s="92"/>
      <c r="I175" s="32">
        <f t="shared" si="0"/>
        <v>0</v>
      </c>
    </row>
    <row r="176" spans="2:9" x14ac:dyDescent="0.2">
      <c r="B176" s="45"/>
      <c r="C176" s="45"/>
      <c r="D176" s="20"/>
      <c r="E176" s="48"/>
      <c r="F176" s="164"/>
      <c r="G176" s="32"/>
      <c r="H176" s="92"/>
      <c r="I176" s="32"/>
    </row>
    <row r="177" spans="2:9" ht="22.5" x14ac:dyDescent="0.2">
      <c r="B177" s="45" t="s">
        <v>918</v>
      </c>
      <c r="C177" s="45" t="s">
        <v>464</v>
      </c>
      <c r="D177" s="20"/>
      <c r="E177" s="48" t="s">
        <v>833</v>
      </c>
      <c r="F177" s="164" t="s">
        <v>844</v>
      </c>
      <c r="G177" s="32">
        <v>394.67</v>
      </c>
      <c r="H177" s="92"/>
      <c r="I177" s="32">
        <f t="shared" si="0"/>
        <v>0</v>
      </c>
    </row>
    <row r="178" spans="2:9" x14ac:dyDescent="0.2">
      <c r="B178" s="45"/>
      <c r="C178" s="45"/>
      <c r="D178" s="20"/>
      <c r="E178" s="48"/>
      <c r="F178" s="164"/>
      <c r="G178" s="32"/>
      <c r="H178" s="92"/>
      <c r="I178" s="32"/>
    </row>
    <row r="179" spans="2:9" ht="25.5" x14ac:dyDescent="0.2">
      <c r="B179" s="45" t="s">
        <v>918</v>
      </c>
      <c r="C179" s="45" t="s">
        <v>478</v>
      </c>
      <c r="D179" s="20"/>
      <c r="E179" s="48" t="s">
        <v>833</v>
      </c>
      <c r="F179" s="165" t="s">
        <v>845</v>
      </c>
      <c r="G179" s="32">
        <f>54.67+106.07</f>
        <v>160.74</v>
      </c>
      <c r="H179" s="92"/>
      <c r="I179" s="32">
        <f t="shared" si="0"/>
        <v>0</v>
      </c>
    </row>
    <row r="180" spans="2:9" x14ac:dyDescent="0.2">
      <c r="B180" s="45"/>
      <c r="C180" s="45"/>
      <c r="D180" s="20"/>
      <c r="E180" s="48"/>
      <c r="F180" s="165"/>
      <c r="G180" s="32"/>
      <c r="H180" s="92"/>
      <c r="I180" s="32"/>
    </row>
    <row r="181" spans="2:9" ht="25.5" x14ac:dyDescent="0.2">
      <c r="B181" s="45" t="s">
        <v>918</v>
      </c>
      <c r="C181" s="45" t="s">
        <v>483</v>
      </c>
      <c r="D181" s="20"/>
      <c r="E181" s="48" t="s">
        <v>833</v>
      </c>
      <c r="F181" s="165" t="s">
        <v>846</v>
      </c>
      <c r="G181" s="32">
        <f>SUM(G167:G177)-338.77</f>
        <v>1867.4699999999998</v>
      </c>
      <c r="H181" s="92"/>
      <c r="I181" s="32">
        <f t="shared" si="0"/>
        <v>0</v>
      </c>
    </row>
    <row r="182" spans="2:9" x14ac:dyDescent="0.2">
      <c r="B182" s="45"/>
      <c r="C182" s="45"/>
      <c r="D182" s="20"/>
      <c r="E182" s="48"/>
      <c r="F182" s="165"/>
      <c r="G182" s="32"/>
      <c r="H182" s="92"/>
      <c r="I182" s="32"/>
    </row>
    <row r="183" spans="2:9" ht="24.75" customHeight="1" x14ac:dyDescent="0.2">
      <c r="B183" s="45" t="s">
        <v>918</v>
      </c>
      <c r="C183" s="45" t="s">
        <v>919</v>
      </c>
      <c r="D183" s="20"/>
      <c r="E183" s="48" t="s">
        <v>833</v>
      </c>
      <c r="F183" s="164" t="s">
        <v>847</v>
      </c>
      <c r="G183" s="32">
        <v>106</v>
      </c>
      <c r="H183" s="92"/>
      <c r="I183" s="32">
        <f t="shared" si="0"/>
        <v>0</v>
      </c>
    </row>
    <row r="184" spans="2:9" x14ac:dyDescent="0.2">
      <c r="E184" s="48"/>
      <c r="F184" s="164"/>
      <c r="G184" s="32"/>
      <c r="H184" s="92"/>
      <c r="I184" s="32"/>
    </row>
    <row r="185" spans="2:9" ht="51" x14ac:dyDescent="0.2">
      <c r="F185" s="164" t="s">
        <v>848</v>
      </c>
      <c r="G185" s="32"/>
      <c r="H185" s="92"/>
      <c r="I185" s="32"/>
    </row>
    <row r="186" spans="2:9" x14ac:dyDescent="0.2">
      <c r="F186" s="164"/>
      <c r="G186" s="32"/>
      <c r="H186" s="92"/>
      <c r="I186" s="32"/>
    </row>
    <row r="187" spans="2:9" ht="22.5" x14ac:dyDescent="0.2">
      <c r="B187" s="45" t="s">
        <v>918</v>
      </c>
      <c r="C187" s="45" t="s">
        <v>920</v>
      </c>
      <c r="D187" s="20"/>
      <c r="E187" s="48" t="s">
        <v>849</v>
      </c>
      <c r="F187" s="164" t="s">
        <v>850</v>
      </c>
      <c r="G187" s="32">
        <v>0.36</v>
      </c>
      <c r="H187" s="92"/>
      <c r="I187" s="32">
        <f t="shared" si="0"/>
        <v>0</v>
      </c>
    </row>
    <row r="188" spans="2:9" x14ac:dyDescent="0.2">
      <c r="B188" s="45"/>
      <c r="C188" s="45"/>
      <c r="D188" s="20"/>
      <c r="E188" s="48"/>
      <c r="F188" s="164"/>
      <c r="G188" s="32"/>
      <c r="H188" s="92"/>
      <c r="I188" s="32"/>
    </row>
    <row r="189" spans="2:9" ht="22.5" x14ac:dyDescent="0.2">
      <c r="B189" s="45" t="s">
        <v>918</v>
      </c>
      <c r="C189" s="45" t="s">
        <v>921</v>
      </c>
      <c r="D189" s="20"/>
      <c r="E189" s="48" t="s">
        <v>849</v>
      </c>
      <c r="F189" s="164" t="s">
        <v>827</v>
      </c>
      <c r="G189" s="32">
        <f>8.27+5.54</f>
        <v>13.809999999999999</v>
      </c>
      <c r="H189" s="92"/>
      <c r="I189" s="32">
        <f t="shared" si="0"/>
        <v>0</v>
      </c>
    </row>
    <row r="190" spans="2:9" x14ac:dyDescent="0.2">
      <c r="B190" s="45"/>
      <c r="C190" s="45"/>
      <c r="D190" s="20"/>
      <c r="E190" s="48"/>
      <c r="F190" s="164"/>
      <c r="G190" s="32"/>
      <c r="H190" s="92"/>
      <c r="I190" s="32"/>
    </row>
    <row r="191" spans="2:9" ht="22.5" x14ac:dyDescent="0.2">
      <c r="B191" s="45" t="s">
        <v>918</v>
      </c>
      <c r="C191" s="45" t="s">
        <v>922</v>
      </c>
      <c r="D191" s="20"/>
      <c r="E191" s="48" t="s">
        <v>849</v>
      </c>
      <c r="F191" s="164" t="s">
        <v>851</v>
      </c>
      <c r="G191" s="32">
        <v>4.8600000000000003</v>
      </c>
      <c r="H191" s="92"/>
      <c r="I191" s="32">
        <f t="shared" si="0"/>
        <v>0</v>
      </c>
    </row>
    <row r="192" spans="2:9" x14ac:dyDescent="0.2">
      <c r="C192" s="27"/>
      <c r="D192" s="21"/>
      <c r="E192" s="49"/>
      <c r="F192" s="164"/>
      <c r="G192" s="32"/>
      <c r="H192" s="34"/>
      <c r="I192" s="32"/>
    </row>
    <row r="193" spans="2:9" ht="15.75" thickBot="1" x14ac:dyDescent="0.3">
      <c r="D193" s="22"/>
      <c r="E193" s="50"/>
      <c r="F193" s="131" t="s">
        <v>905</v>
      </c>
      <c r="G193" s="100"/>
      <c r="H193" s="83"/>
      <c r="I193" s="166">
        <f>SUM(I157:I191)</f>
        <v>0</v>
      </c>
    </row>
    <row r="194" spans="2:9" ht="15" thickTop="1" x14ac:dyDescent="0.2">
      <c r="B194" s="109"/>
      <c r="C194" s="104"/>
      <c r="D194" s="130"/>
      <c r="E194" s="120"/>
      <c r="F194" s="133"/>
      <c r="G194" s="101"/>
      <c r="H194" s="84"/>
      <c r="I194" s="101"/>
    </row>
    <row r="196" spans="2:9" x14ac:dyDescent="0.2">
      <c r="D196" s="15" t="s">
        <v>6</v>
      </c>
      <c r="E196" s="43" t="s">
        <v>7</v>
      </c>
      <c r="F196" s="59" t="s">
        <v>951</v>
      </c>
    </row>
    <row r="197" spans="2:9" ht="15" x14ac:dyDescent="0.25">
      <c r="C197" s="29"/>
      <c r="D197" s="23" t="s">
        <v>8</v>
      </c>
      <c r="E197" s="35" t="s">
        <v>7</v>
      </c>
      <c r="F197" s="63" t="s">
        <v>9</v>
      </c>
      <c r="G197" s="35"/>
      <c r="H197" s="78"/>
      <c r="I197" s="29"/>
    </row>
    <row r="198" spans="2:9" x14ac:dyDescent="0.2">
      <c r="D198" s="15" t="s">
        <v>10</v>
      </c>
      <c r="E198" s="43" t="s">
        <v>7</v>
      </c>
      <c r="F198" s="59" t="s">
        <v>11</v>
      </c>
    </row>
    <row r="199" spans="2:9" x14ac:dyDescent="0.2">
      <c r="D199" s="15" t="s">
        <v>12</v>
      </c>
      <c r="E199" s="43" t="s">
        <v>13</v>
      </c>
      <c r="F199" s="59" t="s">
        <v>14</v>
      </c>
    </row>
    <row r="200" spans="2:9" ht="276.75" customHeight="1" x14ac:dyDescent="0.2">
      <c r="D200" s="24" t="s">
        <v>15</v>
      </c>
      <c r="F200" s="57" t="s">
        <v>929</v>
      </c>
    </row>
    <row r="201" spans="2:9" x14ac:dyDescent="0.2">
      <c r="F201" s="59"/>
      <c r="G201" s="36"/>
      <c r="H201" s="93"/>
      <c r="I201" s="37"/>
    </row>
    <row r="202" spans="2:9" x14ac:dyDescent="0.2">
      <c r="D202" s="15" t="s">
        <v>6</v>
      </c>
      <c r="E202" s="43" t="s">
        <v>7</v>
      </c>
      <c r="F202" s="59" t="s">
        <v>951</v>
      </c>
    </row>
    <row r="203" spans="2:9" x14ac:dyDescent="0.2">
      <c r="D203" s="15" t="s">
        <v>8</v>
      </c>
      <c r="E203" s="43" t="s">
        <v>7</v>
      </c>
      <c r="F203" s="59" t="s">
        <v>9</v>
      </c>
    </row>
    <row r="204" spans="2:9" x14ac:dyDescent="0.2">
      <c r="D204" s="15" t="s">
        <v>10</v>
      </c>
      <c r="E204" s="43" t="s">
        <v>7</v>
      </c>
      <c r="F204" s="59" t="s">
        <v>11</v>
      </c>
    </row>
    <row r="205" spans="2:9" x14ac:dyDescent="0.2">
      <c r="D205" s="15" t="s">
        <v>12</v>
      </c>
      <c r="E205" s="43" t="s">
        <v>7</v>
      </c>
      <c r="F205" s="59" t="s">
        <v>17</v>
      </c>
    </row>
    <row r="207" spans="2:9" ht="63.75" x14ac:dyDescent="0.2">
      <c r="B207" s="51" t="s">
        <v>18</v>
      </c>
      <c r="C207" s="27">
        <v>1</v>
      </c>
      <c r="D207" s="24" t="s">
        <v>19</v>
      </c>
      <c r="E207" s="52" t="s">
        <v>20</v>
      </c>
      <c r="F207" s="57" t="s">
        <v>21</v>
      </c>
      <c r="G207" s="167">
        <v>31.1</v>
      </c>
      <c r="H207" s="38"/>
      <c r="I207" s="39">
        <f t="shared" ref="I207:I217" si="1">ROUND(ROUND(H207,2)*ROUND(G207,3),2)</f>
        <v>0</v>
      </c>
    </row>
    <row r="208" spans="2:9" x14ac:dyDescent="0.2">
      <c r="B208" s="51"/>
      <c r="C208" s="27"/>
      <c r="D208" s="24"/>
      <c r="E208" s="52"/>
      <c r="G208" s="167"/>
      <c r="H208" s="38"/>
      <c r="I208" s="39"/>
    </row>
    <row r="209" spans="2:9" ht="63.75" x14ac:dyDescent="0.2">
      <c r="B209" s="51" t="s">
        <v>18</v>
      </c>
      <c r="C209" s="27">
        <v>2</v>
      </c>
      <c r="D209" s="24" t="s">
        <v>22</v>
      </c>
      <c r="E209" s="52" t="s">
        <v>20</v>
      </c>
      <c r="F209" s="57" t="s">
        <v>23</v>
      </c>
      <c r="G209" s="167">
        <v>99.2</v>
      </c>
      <c r="H209" s="38"/>
      <c r="I209" s="39">
        <f t="shared" si="1"/>
        <v>0</v>
      </c>
    </row>
    <row r="210" spans="2:9" x14ac:dyDescent="0.2">
      <c r="B210" s="51"/>
      <c r="C210" s="27"/>
      <c r="D210" s="24"/>
      <c r="E210" s="52"/>
      <c r="G210" s="167"/>
      <c r="H210" s="38"/>
      <c r="I210" s="39"/>
    </row>
    <row r="211" spans="2:9" ht="63.75" x14ac:dyDescent="0.2">
      <c r="B211" s="51" t="s">
        <v>18</v>
      </c>
      <c r="C211" s="27">
        <v>3</v>
      </c>
      <c r="D211" s="24" t="s">
        <v>24</v>
      </c>
      <c r="E211" s="52" t="s">
        <v>20</v>
      </c>
      <c r="F211" s="57" t="s">
        <v>25</v>
      </c>
      <c r="G211" s="167">
        <v>250.55</v>
      </c>
      <c r="H211" s="38"/>
      <c r="I211" s="39">
        <f t="shared" si="1"/>
        <v>0</v>
      </c>
    </row>
    <row r="212" spans="2:9" x14ac:dyDescent="0.2">
      <c r="B212" s="51"/>
      <c r="C212" s="27"/>
      <c r="D212" s="24"/>
      <c r="E212" s="52"/>
      <c r="G212" s="167"/>
      <c r="H212" s="38"/>
      <c r="I212" s="39"/>
    </row>
    <row r="213" spans="2:9" ht="63.75" x14ac:dyDescent="0.2">
      <c r="B213" s="51" t="s">
        <v>18</v>
      </c>
      <c r="C213" s="27">
        <v>4</v>
      </c>
      <c r="D213" s="24" t="s">
        <v>26</v>
      </c>
      <c r="E213" s="52" t="s">
        <v>20</v>
      </c>
      <c r="F213" s="57" t="s">
        <v>27</v>
      </c>
      <c r="G213" s="167">
        <v>12</v>
      </c>
      <c r="H213" s="38"/>
      <c r="I213" s="39">
        <f t="shared" si="1"/>
        <v>0</v>
      </c>
    </row>
    <row r="214" spans="2:9" x14ac:dyDescent="0.2">
      <c r="B214" s="51"/>
      <c r="C214" s="27"/>
      <c r="D214" s="24"/>
      <c r="E214" s="52"/>
      <c r="G214" s="167"/>
      <c r="H214" s="38"/>
      <c r="I214" s="39"/>
    </row>
    <row r="215" spans="2:9" ht="63.75" x14ac:dyDescent="0.2">
      <c r="B215" s="51" t="s">
        <v>18</v>
      </c>
      <c r="C215" s="27">
        <v>5</v>
      </c>
      <c r="D215" s="24" t="s">
        <v>28</v>
      </c>
      <c r="E215" s="52" t="s">
        <v>20</v>
      </c>
      <c r="F215" s="57" t="s">
        <v>29</v>
      </c>
      <c r="G215" s="167">
        <v>16</v>
      </c>
      <c r="H215" s="38"/>
      <c r="I215" s="39">
        <f t="shared" si="1"/>
        <v>0</v>
      </c>
    </row>
    <row r="216" spans="2:9" x14ac:dyDescent="0.2">
      <c r="B216" s="51"/>
      <c r="C216" s="27"/>
      <c r="D216" s="24"/>
      <c r="E216" s="52"/>
      <c r="G216" s="167"/>
      <c r="H216" s="38"/>
      <c r="I216" s="39"/>
    </row>
    <row r="217" spans="2:9" ht="63.75" x14ac:dyDescent="0.2">
      <c r="B217" s="51" t="s">
        <v>18</v>
      </c>
      <c r="C217" s="27">
        <v>6</v>
      </c>
      <c r="D217" s="24" t="s">
        <v>30</v>
      </c>
      <c r="E217" s="52" t="s">
        <v>20</v>
      </c>
      <c r="F217" s="57" t="s">
        <v>31</v>
      </c>
      <c r="G217" s="167">
        <v>4</v>
      </c>
      <c r="H217" s="38"/>
      <c r="I217" s="39">
        <f t="shared" si="1"/>
        <v>0</v>
      </c>
    </row>
    <row r="218" spans="2:9" ht="15" thickBot="1" x14ac:dyDescent="0.25">
      <c r="F218" s="131" t="s">
        <v>852</v>
      </c>
      <c r="G218" s="106"/>
      <c r="H218" s="94"/>
      <c r="I218" s="168">
        <f>SUM(I207:I217)</f>
        <v>0</v>
      </c>
    </row>
    <row r="219" spans="2:9" ht="15" thickTop="1" x14ac:dyDescent="0.2"/>
    <row r="220" spans="2:9" x14ac:dyDescent="0.2">
      <c r="D220" s="15" t="s">
        <v>6</v>
      </c>
      <c r="E220" s="43" t="s">
        <v>7</v>
      </c>
      <c r="F220" s="59" t="s">
        <v>951</v>
      </c>
    </row>
    <row r="221" spans="2:9" x14ac:dyDescent="0.2">
      <c r="D221" s="15" t="s">
        <v>8</v>
      </c>
      <c r="E221" s="43" t="s">
        <v>7</v>
      </c>
      <c r="F221" s="59" t="s">
        <v>9</v>
      </c>
    </row>
    <row r="222" spans="2:9" x14ac:dyDescent="0.2">
      <c r="D222" s="15" t="s">
        <v>10</v>
      </c>
      <c r="E222" s="43" t="s">
        <v>7</v>
      </c>
      <c r="F222" s="59" t="s">
        <v>11</v>
      </c>
    </row>
    <row r="223" spans="2:9" x14ac:dyDescent="0.2">
      <c r="D223" s="15" t="s">
        <v>12</v>
      </c>
      <c r="E223" s="43" t="s">
        <v>32</v>
      </c>
      <c r="F223" s="59" t="s">
        <v>33</v>
      </c>
    </row>
    <row r="225" spans="2:9" ht="63.75" x14ac:dyDescent="0.2">
      <c r="B225" s="51" t="s">
        <v>34</v>
      </c>
      <c r="C225" s="27">
        <v>1</v>
      </c>
      <c r="D225" s="24" t="s">
        <v>35</v>
      </c>
      <c r="E225" s="52" t="s">
        <v>20</v>
      </c>
      <c r="F225" s="57" t="s">
        <v>36</v>
      </c>
      <c r="G225" s="167">
        <v>161.94999999999999</v>
      </c>
      <c r="H225" s="38"/>
      <c r="I225" s="39">
        <f t="shared" ref="I225:I239" si="2">ROUND(ROUND(H225,2)*ROUND(G225,3),2)</f>
        <v>0</v>
      </c>
    </row>
    <row r="226" spans="2:9" x14ac:dyDescent="0.2">
      <c r="B226" s="51"/>
      <c r="C226" s="27"/>
      <c r="D226" s="24"/>
      <c r="E226" s="52"/>
      <c r="G226" s="167"/>
      <c r="H226" s="38"/>
      <c r="I226" s="39"/>
    </row>
    <row r="227" spans="2:9" ht="63.75" x14ac:dyDescent="0.2">
      <c r="B227" s="51" t="s">
        <v>34</v>
      </c>
      <c r="C227" s="27">
        <v>2</v>
      </c>
      <c r="D227" s="24" t="s">
        <v>37</v>
      </c>
      <c r="E227" s="52" t="s">
        <v>20</v>
      </c>
      <c r="F227" s="57" t="s">
        <v>38</v>
      </c>
      <c r="G227" s="167">
        <v>4.7</v>
      </c>
      <c r="H227" s="38"/>
      <c r="I227" s="39">
        <f t="shared" si="2"/>
        <v>0</v>
      </c>
    </row>
    <row r="228" spans="2:9" x14ac:dyDescent="0.2">
      <c r="B228" s="51"/>
      <c r="C228" s="27"/>
      <c r="D228" s="24"/>
      <c r="E228" s="52"/>
      <c r="G228" s="167"/>
      <c r="H228" s="38"/>
      <c r="I228" s="39"/>
    </row>
    <row r="229" spans="2:9" ht="63.75" x14ac:dyDescent="0.2">
      <c r="B229" s="51" t="s">
        <v>34</v>
      </c>
      <c r="C229" s="27">
        <v>3</v>
      </c>
      <c r="D229" s="24" t="s">
        <v>39</v>
      </c>
      <c r="E229" s="52" t="s">
        <v>20</v>
      </c>
      <c r="F229" s="57" t="s">
        <v>40</v>
      </c>
      <c r="G229" s="167">
        <v>72.3</v>
      </c>
      <c r="H229" s="38"/>
      <c r="I229" s="39">
        <f t="shared" si="2"/>
        <v>0</v>
      </c>
    </row>
    <row r="230" spans="2:9" x14ac:dyDescent="0.2">
      <c r="B230" s="51"/>
      <c r="C230" s="27"/>
      <c r="D230" s="24"/>
      <c r="E230" s="52"/>
      <c r="G230" s="167"/>
      <c r="H230" s="38"/>
      <c r="I230" s="39"/>
    </row>
    <row r="231" spans="2:9" ht="63.75" x14ac:dyDescent="0.2">
      <c r="B231" s="51" t="s">
        <v>34</v>
      </c>
      <c r="C231" s="27">
        <v>4</v>
      </c>
      <c r="D231" s="24" t="s">
        <v>41</v>
      </c>
      <c r="E231" s="52" t="s">
        <v>20</v>
      </c>
      <c r="F231" s="57" t="s">
        <v>42</v>
      </c>
      <c r="G231" s="167">
        <v>22</v>
      </c>
      <c r="H231" s="38"/>
      <c r="I231" s="39">
        <f t="shared" si="2"/>
        <v>0</v>
      </c>
    </row>
    <row r="232" spans="2:9" x14ac:dyDescent="0.2">
      <c r="B232" s="51"/>
      <c r="C232" s="27"/>
      <c r="D232" s="24"/>
      <c r="E232" s="52"/>
      <c r="G232" s="167"/>
      <c r="H232" s="38"/>
      <c r="I232" s="39"/>
    </row>
    <row r="233" spans="2:9" ht="63.75" x14ac:dyDescent="0.2">
      <c r="B233" s="51" t="s">
        <v>34</v>
      </c>
      <c r="C233" s="27">
        <v>5</v>
      </c>
      <c r="D233" s="24" t="s">
        <v>43</v>
      </c>
      <c r="E233" s="52" t="s">
        <v>20</v>
      </c>
      <c r="F233" s="57" t="s">
        <v>44</v>
      </c>
      <c r="G233" s="167">
        <v>7</v>
      </c>
      <c r="H233" s="38"/>
      <c r="I233" s="39">
        <f t="shared" si="2"/>
        <v>0</v>
      </c>
    </row>
    <row r="234" spans="2:9" x14ac:dyDescent="0.2">
      <c r="B234" s="51"/>
      <c r="C234" s="27"/>
      <c r="D234" s="24"/>
      <c r="E234" s="52"/>
      <c r="G234" s="167"/>
      <c r="H234" s="38"/>
      <c r="I234" s="39"/>
    </row>
    <row r="235" spans="2:9" ht="25.5" x14ac:dyDescent="0.2">
      <c r="B235" s="51" t="s">
        <v>34</v>
      </c>
      <c r="C235" s="27">
        <v>6</v>
      </c>
      <c r="D235" s="24" t="s">
        <v>45</v>
      </c>
      <c r="E235" s="52" t="s">
        <v>46</v>
      </c>
      <c r="F235" s="57" t="s">
        <v>47</v>
      </c>
      <c r="G235" s="167">
        <v>1</v>
      </c>
      <c r="H235" s="38"/>
      <c r="I235" s="39">
        <f t="shared" si="2"/>
        <v>0</v>
      </c>
    </row>
    <row r="236" spans="2:9" x14ac:dyDescent="0.2">
      <c r="B236" s="51"/>
      <c r="C236" s="27"/>
      <c r="D236" s="24"/>
      <c r="E236" s="52"/>
      <c r="G236" s="167"/>
      <c r="H236" s="38"/>
      <c r="I236" s="39"/>
    </row>
    <row r="237" spans="2:9" ht="25.5" x14ac:dyDescent="0.2">
      <c r="B237" s="51" t="s">
        <v>34</v>
      </c>
      <c r="C237" s="27">
        <v>7</v>
      </c>
      <c r="D237" s="24" t="s">
        <v>48</v>
      </c>
      <c r="E237" s="52" t="s">
        <v>46</v>
      </c>
      <c r="F237" s="57" t="s">
        <v>49</v>
      </c>
      <c r="G237" s="167">
        <v>1</v>
      </c>
      <c r="H237" s="38"/>
      <c r="I237" s="39">
        <f t="shared" si="2"/>
        <v>0</v>
      </c>
    </row>
    <row r="238" spans="2:9" x14ac:dyDescent="0.2">
      <c r="B238" s="51"/>
      <c r="C238" s="27"/>
      <c r="D238" s="24"/>
      <c r="E238" s="52"/>
      <c r="G238" s="167"/>
      <c r="H238" s="38"/>
      <c r="I238" s="39"/>
    </row>
    <row r="239" spans="2:9" ht="38.25" x14ac:dyDescent="0.2">
      <c r="B239" s="51" t="s">
        <v>34</v>
      </c>
      <c r="C239" s="27">
        <v>8</v>
      </c>
      <c r="D239" s="24" t="s">
        <v>50</v>
      </c>
      <c r="E239" s="52" t="s">
        <v>46</v>
      </c>
      <c r="F239" s="57" t="s">
        <v>51</v>
      </c>
      <c r="G239" s="167">
        <v>1</v>
      </c>
      <c r="H239" s="38"/>
      <c r="I239" s="39">
        <f t="shared" si="2"/>
        <v>0</v>
      </c>
    </row>
    <row r="240" spans="2:9" ht="15" thickBot="1" x14ac:dyDescent="0.25">
      <c r="F240" s="131" t="s">
        <v>853</v>
      </c>
      <c r="G240" s="106"/>
      <c r="H240" s="94"/>
      <c r="I240" s="168">
        <f>SUM(I225:I239)</f>
        <v>0</v>
      </c>
    </row>
    <row r="241" spans="2:9" ht="15" thickTop="1" x14ac:dyDescent="0.2"/>
    <row r="242" spans="2:9" x14ac:dyDescent="0.2">
      <c r="D242" s="15" t="s">
        <v>6</v>
      </c>
      <c r="E242" s="43" t="s">
        <v>7</v>
      </c>
      <c r="F242" s="59" t="s">
        <v>950</v>
      </c>
    </row>
    <row r="243" spans="2:9" x14ac:dyDescent="0.2">
      <c r="D243" s="15" t="s">
        <v>8</v>
      </c>
      <c r="E243" s="43" t="s">
        <v>7</v>
      </c>
      <c r="F243" s="59" t="s">
        <v>9</v>
      </c>
    </row>
    <row r="244" spans="2:9" x14ac:dyDescent="0.2">
      <c r="D244" s="15" t="s">
        <v>10</v>
      </c>
      <c r="E244" s="43" t="s">
        <v>7</v>
      </c>
      <c r="F244" s="59" t="s">
        <v>11</v>
      </c>
    </row>
    <row r="245" spans="2:9" x14ac:dyDescent="0.2">
      <c r="D245" s="15" t="s">
        <v>12</v>
      </c>
      <c r="E245" s="43" t="s">
        <v>52</v>
      </c>
      <c r="F245" s="59" t="s">
        <v>53</v>
      </c>
    </row>
    <row r="247" spans="2:9" ht="51" x14ac:dyDescent="0.2">
      <c r="B247" s="51" t="s">
        <v>54</v>
      </c>
      <c r="C247" s="27">
        <v>1</v>
      </c>
      <c r="D247" s="24" t="s">
        <v>55</v>
      </c>
      <c r="E247" s="52" t="s">
        <v>20</v>
      </c>
      <c r="F247" s="57" t="s">
        <v>56</v>
      </c>
      <c r="G247" s="167">
        <v>15</v>
      </c>
      <c r="H247" s="38"/>
      <c r="I247" s="39">
        <f t="shared" ref="I247:I262" si="3">ROUND(ROUND(H247,2)*ROUND(G247,3),2)</f>
        <v>0</v>
      </c>
    </row>
    <row r="248" spans="2:9" x14ac:dyDescent="0.2">
      <c r="B248" s="51"/>
      <c r="C248" s="27"/>
      <c r="D248" s="24"/>
      <c r="E248" s="52"/>
      <c r="G248" s="167"/>
      <c r="H248" s="38"/>
      <c r="I248" s="39"/>
    </row>
    <row r="249" spans="2:9" ht="51" x14ac:dyDescent="0.2">
      <c r="B249" s="51" t="s">
        <v>54</v>
      </c>
      <c r="C249" s="27">
        <v>2</v>
      </c>
      <c r="D249" s="24" t="s">
        <v>57</v>
      </c>
      <c r="E249" s="52" t="s">
        <v>20</v>
      </c>
      <c r="F249" s="57" t="s">
        <v>58</v>
      </c>
      <c r="G249" s="167">
        <v>6</v>
      </c>
      <c r="H249" s="38"/>
      <c r="I249" s="39">
        <f t="shared" si="3"/>
        <v>0</v>
      </c>
    </row>
    <row r="250" spans="2:9" x14ac:dyDescent="0.2">
      <c r="B250" s="51"/>
      <c r="C250" s="27"/>
      <c r="D250" s="24"/>
      <c r="E250" s="52"/>
      <c r="G250" s="167"/>
      <c r="H250" s="38"/>
      <c r="I250" s="39"/>
    </row>
    <row r="251" spans="2:9" ht="38.25" x14ac:dyDescent="0.2">
      <c r="B251" s="51" t="s">
        <v>54</v>
      </c>
      <c r="C251" s="27">
        <v>3</v>
      </c>
      <c r="D251" s="24" t="s">
        <v>59</v>
      </c>
      <c r="E251" s="52" t="s">
        <v>20</v>
      </c>
      <c r="F251" s="57" t="s">
        <v>60</v>
      </c>
      <c r="G251" s="167">
        <v>2</v>
      </c>
      <c r="H251" s="38"/>
      <c r="I251" s="39">
        <f t="shared" si="3"/>
        <v>0</v>
      </c>
    </row>
    <row r="252" spans="2:9" x14ac:dyDescent="0.2">
      <c r="B252" s="51"/>
      <c r="C252" s="27"/>
      <c r="D252" s="24"/>
      <c r="E252" s="52"/>
      <c r="G252" s="167"/>
      <c r="H252" s="38"/>
      <c r="I252" s="39"/>
    </row>
    <row r="253" spans="2:9" ht="38.25" x14ac:dyDescent="0.2">
      <c r="B253" s="51" t="s">
        <v>54</v>
      </c>
      <c r="C253" s="27">
        <v>4</v>
      </c>
      <c r="D253" s="24" t="s">
        <v>61</v>
      </c>
      <c r="E253" s="52" t="s">
        <v>20</v>
      </c>
      <c r="F253" s="57" t="s">
        <v>62</v>
      </c>
      <c r="G253" s="167">
        <v>1</v>
      </c>
      <c r="H253" s="38"/>
      <c r="I253" s="39">
        <f t="shared" si="3"/>
        <v>0</v>
      </c>
    </row>
    <row r="254" spans="2:9" x14ac:dyDescent="0.2">
      <c r="B254" s="51"/>
      <c r="C254" s="27"/>
      <c r="D254" s="24"/>
      <c r="E254" s="52"/>
      <c r="G254" s="167"/>
      <c r="H254" s="38"/>
      <c r="I254" s="39"/>
    </row>
    <row r="255" spans="2:9" ht="25.5" x14ac:dyDescent="0.2">
      <c r="B255" s="51" t="s">
        <v>54</v>
      </c>
      <c r="C255" s="27">
        <v>5</v>
      </c>
      <c r="D255" s="24" t="s">
        <v>63</v>
      </c>
      <c r="E255" s="52" t="s">
        <v>46</v>
      </c>
      <c r="F255" s="57" t="s">
        <v>64</v>
      </c>
      <c r="G255" s="167">
        <v>3</v>
      </c>
      <c r="H255" s="38"/>
      <c r="I255" s="39">
        <f t="shared" si="3"/>
        <v>0</v>
      </c>
    </row>
    <row r="256" spans="2:9" x14ac:dyDescent="0.2">
      <c r="B256" s="51"/>
      <c r="C256" s="27"/>
      <c r="D256" s="24"/>
      <c r="E256" s="52"/>
      <c r="G256" s="167"/>
      <c r="H256" s="38"/>
      <c r="I256" s="39"/>
    </row>
    <row r="257" spans="2:9" ht="38.25" x14ac:dyDescent="0.2">
      <c r="B257" s="51" t="s">
        <v>54</v>
      </c>
      <c r="C257" s="27">
        <v>6</v>
      </c>
      <c r="D257" s="24" t="s">
        <v>65</v>
      </c>
      <c r="E257" s="52" t="s">
        <v>20</v>
      </c>
      <c r="F257" s="57" t="s">
        <v>66</v>
      </c>
      <c r="G257" s="167">
        <v>13.1</v>
      </c>
      <c r="H257" s="38"/>
      <c r="I257" s="39">
        <f t="shared" si="3"/>
        <v>0</v>
      </c>
    </row>
    <row r="258" spans="2:9" x14ac:dyDescent="0.2">
      <c r="B258" s="51"/>
      <c r="C258" s="27"/>
      <c r="D258" s="24"/>
      <c r="E258" s="52"/>
      <c r="G258" s="167"/>
      <c r="H258" s="38"/>
      <c r="I258" s="39"/>
    </row>
    <row r="259" spans="2:9" ht="51" x14ac:dyDescent="0.2">
      <c r="B259" s="51" t="s">
        <v>54</v>
      </c>
      <c r="C259" s="27">
        <v>7</v>
      </c>
      <c r="D259" s="24" t="s">
        <v>67</v>
      </c>
      <c r="E259" s="52" t="s">
        <v>20</v>
      </c>
      <c r="F259" s="57" t="s">
        <v>68</v>
      </c>
      <c r="G259" s="167">
        <v>11.6</v>
      </c>
      <c r="H259" s="38"/>
      <c r="I259" s="39">
        <f t="shared" si="3"/>
        <v>0</v>
      </c>
    </row>
    <row r="260" spans="2:9" x14ac:dyDescent="0.2">
      <c r="B260" s="51"/>
      <c r="C260" s="27"/>
      <c r="D260" s="24"/>
      <c r="E260" s="52"/>
      <c r="G260" s="167"/>
      <c r="H260" s="38"/>
      <c r="I260" s="39"/>
    </row>
    <row r="261" spans="2:9" ht="25.5" x14ac:dyDescent="0.2">
      <c r="B261" s="51" t="s">
        <v>54</v>
      </c>
      <c r="C261" s="27">
        <v>8</v>
      </c>
      <c r="D261" s="24" t="s">
        <v>69</v>
      </c>
      <c r="E261" s="52" t="s">
        <v>46</v>
      </c>
      <c r="F261" s="57" t="s">
        <v>70</v>
      </c>
      <c r="G261" s="167">
        <v>3</v>
      </c>
      <c r="H261" s="38"/>
      <c r="I261" s="39">
        <f t="shared" si="3"/>
        <v>0</v>
      </c>
    </row>
    <row r="262" spans="2:9" ht="38.25" x14ac:dyDescent="0.2">
      <c r="B262" s="51" t="s">
        <v>54</v>
      </c>
      <c r="C262" s="27">
        <v>9</v>
      </c>
      <c r="D262" s="24" t="s">
        <v>71</v>
      </c>
      <c r="E262" s="52" t="s">
        <v>46</v>
      </c>
      <c r="F262" s="57" t="s">
        <v>72</v>
      </c>
      <c r="G262" s="167">
        <v>16</v>
      </c>
      <c r="H262" s="38"/>
      <c r="I262" s="39">
        <f t="shared" si="3"/>
        <v>0</v>
      </c>
    </row>
    <row r="263" spans="2:9" x14ac:dyDescent="0.2">
      <c r="B263" s="51"/>
      <c r="C263" s="27"/>
      <c r="D263" s="24"/>
      <c r="E263" s="52"/>
      <c r="G263" s="167"/>
      <c r="H263" s="38"/>
      <c r="I263" s="39"/>
    </row>
    <row r="264" spans="2:9" ht="15" thickBot="1" x14ac:dyDescent="0.25">
      <c r="F264" s="131" t="s">
        <v>854</v>
      </c>
      <c r="G264" s="106"/>
      <c r="H264" s="94"/>
      <c r="I264" s="168">
        <f>SUM(I247:I262)</f>
        <v>0</v>
      </c>
    </row>
    <row r="265" spans="2:9" ht="15" thickTop="1" x14ac:dyDescent="0.2"/>
    <row r="266" spans="2:9" x14ac:dyDescent="0.2">
      <c r="D266" s="15" t="s">
        <v>6</v>
      </c>
      <c r="E266" s="43" t="s">
        <v>7</v>
      </c>
      <c r="F266" s="59" t="s">
        <v>950</v>
      </c>
    </row>
    <row r="267" spans="2:9" x14ac:dyDescent="0.2">
      <c r="D267" s="15" t="s">
        <v>8</v>
      </c>
      <c r="E267" s="43" t="s">
        <v>7</v>
      </c>
      <c r="F267" s="59" t="s">
        <v>9</v>
      </c>
    </row>
    <row r="268" spans="2:9" x14ac:dyDescent="0.2">
      <c r="D268" s="15" t="s">
        <v>10</v>
      </c>
      <c r="E268" s="43" t="s">
        <v>32</v>
      </c>
      <c r="F268" s="59" t="s">
        <v>73</v>
      </c>
    </row>
    <row r="269" spans="2:9" x14ac:dyDescent="0.2">
      <c r="D269" s="15" t="s">
        <v>12</v>
      </c>
      <c r="E269" s="43" t="s">
        <v>13</v>
      </c>
      <c r="F269" s="59" t="s">
        <v>14</v>
      </c>
    </row>
    <row r="270" spans="2:9" ht="234" customHeight="1" x14ac:dyDescent="0.2">
      <c r="B270" s="51"/>
      <c r="C270" s="27"/>
      <c r="D270" s="24" t="s">
        <v>74</v>
      </c>
      <c r="E270" s="52" t="s">
        <v>16</v>
      </c>
      <c r="F270" s="57" t="s">
        <v>75</v>
      </c>
      <c r="G270" s="167"/>
      <c r="H270" s="38"/>
      <c r="I270" s="39"/>
    </row>
    <row r="271" spans="2:9" x14ac:dyDescent="0.2">
      <c r="B271" s="51"/>
      <c r="C271" s="27"/>
      <c r="D271" s="24"/>
      <c r="E271" s="52"/>
      <c r="G271" s="167"/>
      <c r="H271" s="38"/>
      <c r="I271" s="39"/>
    </row>
    <row r="272" spans="2:9" x14ac:dyDescent="0.2">
      <c r="D272" s="15" t="s">
        <v>10</v>
      </c>
      <c r="E272" s="43" t="s">
        <v>32</v>
      </c>
      <c r="F272" s="59" t="s">
        <v>73</v>
      </c>
    </row>
    <row r="273" spans="2:9" x14ac:dyDescent="0.2">
      <c r="D273" s="15" t="s">
        <v>12</v>
      </c>
      <c r="E273" s="43" t="s">
        <v>7</v>
      </c>
      <c r="F273" s="59" t="s">
        <v>76</v>
      </c>
    </row>
    <row r="275" spans="2:9" ht="51" x14ac:dyDescent="0.2">
      <c r="B275" s="51" t="s">
        <v>77</v>
      </c>
      <c r="C275" s="27">
        <v>1</v>
      </c>
      <c r="D275" s="24" t="s">
        <v>78</v>
      </c>
      <c r="E275" s="52" t="s">
        <v>79</v>
      </c>
      <c r="F275" s="57" t="s">
        <v>80</v>
      </c>
      <c r="G275" s="167">
        <v>377.358</v>
      </c>
      <c r="H275" s="38"/>
      <c r="I275" s="39">
        <f>ROUND(ROUND(H275,2)*ROUND(G275,3),2)</f>
        <v>0</v>
      </c>
    </row>
    <row r="276" spans="2:9" x14ac:dyDescent="0.2">
      <c r="B276" s="51"/>
      <c r="C276" s="27"/>
      <c r="D276" s="24"/>
      <c r="E276" s="52"/>
      <c r="G276" s="167"/>
      <c r="H276" s="38"/>
      <c r="I276" s="39"/>
    </row>
    <row r="277" spans="2:9" ht="153" x14ac:dyDescent="0.2">
      <c r="B277" s="51" t="s">
        <v>77</v>
      </c>
      <c r="C277" s="27">
        <v>2</v>
      </c>
      <c r="D277" s="24" t="s">
        <v>81</v>
      </c>
      <c r="E277" s="52" t="s">
        <v>79</v>
      </c>
      <c r="F277" s="57" t="s">
        <v>82</v>
      </c>
      <c r="G277" s="167">
        <v>13.904999999999999</v>
      </c>
      <c r="H277" s="38"/>
      <c r="I277" s="39">
        <f>ROUND(ROUND(H277,2)*ROUND(G277,3),2)</f>
        <v>0</v>
      </c>
    </row>
    <row r="278" spans="2:9" ht="15" thickBot="1" x14ac:dyDescent="0.25">
      <c r="F278" s="131" t="s">
        <v>855</v>
      </c>
      <c r="G278" s="106"/>
      <c r="H278" s="94"/>
      <c r="I278" s="168">
        <f>SUM(I275:I277)</f>
        <v>0</v>
      </c>
    </row>
    <row r="279" spans="2:9" ht="15" thickTop="1" x14ac:dyDescent="0.2"/>
    <row r="280" spans="2:9" x14ac:dyDescent="0.2">
      <c r="D280" s="15" t="s">
        <v>6</v>
      </c>
      <c r="E280" s="43" t="s">
        <v>7</v>
      </c>
      <c r="F280" s="59" t="s">
        <v>950</v>
      </c>
    </row>
    <row r="281" spans="2:9" x14ac:dyDescent="0.2">
      <c r="D281" s="15" t="s">
        <v>8</v>
      </c>
      <c r="E281" s="43" t="s">
        <v>7</v>
      </c>
      <c r="F281" s="59" t="s">
        <v>9</v>
      </c>
    </row>
    <row r="282" spans="2:9" x14ac:dyDescent="0.2">
      <c r="D282" s="15" t="s">
        <v>10</v>
      </c>
      <c r="E282" s="43" t="s">
        <v>32</v>
      </c>
      <c r="F282" s="59" t="s">
        <v>73</v>
      </c>
    </row>
    <row r="283" spans="2:9" x14ac:dyDescent="0.2">
      <c r="D283" s="15" t="s">
        <v>12</v>
      </c>
      <c r="E283" s="43" t="s">
        <v>32</v>
      </c>
      <c r="F283" s="59" t="s">
        <v>83</v>
      </c>
    </row>
    <row r="285" spans="2:9" ht="114.75" x14ac:dyDescent="0.2">
      <c r="B285" s="51" t="s">
        <v>84</v>
      </c>
      <c r="C285" s="27">
        <v>1</v>
      </c>
      <c r="D285" s="24" t="s">
        <v>85</v>
      </c>
      <c r="E285" s="52" t="s">
        <v>79</v>
      </c>
      <c r="F285" s="57" t="s">
        <v>86</v>
      </c>
      <c r="G285" s="167">
        <v>667</v>
      </c>
      <c r="H285" s="38"/>
      <c r="I285" s="39">
        <f t="shared" ref="I285:I305" si="4">ROUND(ROUND(H285,2)*ROUND(G285,3),2)</f>
        <v>0</v>
      </c>
    </row>
    <row r="286" spans="2:9" x14ac:dyDescent="0.2">
      <c r="B286" s="51"/>
      <c r="C286" s="27"/>
      <c r="D286" s="24"/>
      <c r="E286" s="52"/>
      <c r="G286" s="167"/>
      <c r="H286" s="38"/>
      <c r="I286" s="39"/>
    </row>
    <row r="287" spans="2:9" ht="127.5" x14ac:dyDescent="0.2">
      <c r="B287" s="51" t="s">
        <v>84</v>
      </c>
      <c r="C287" s="27">
        <v>2</v>
      </c>
      <c r="D287" s="24" t="s">
        <v>87</v>
      </c>
      <c r="E287" s="52" t="s">
        <v>79</v>
      </c>
      <c r="F287" s="57" t="s">
        <v>88</v>
      </c>
      <c r="G287" s="167">
        <v>201.74</v>
      </c>
      <c r="H287" s="38"/>
      <c r="I287" s="39">
        <f t="shared" si="4"/>
        <v>0</v>
      </c>
    </row>
    <row r="288" spans="2:9" x14ac:dyDescent="0.2">
      <c r="B288" s="51"/>
      <c r="C288" s="27"/>
      <c r="D288" s="24"/>
      <c r="E288" s="52"/>
      <c r="G288" s="167"/>
      <c r="H288" s="38"/>
      <c r="I288" s="39"/>
    </row>
    <row r="289" spans="2:9" ht="114.75" x14ac:dyDescent="0.2">
      <c r="B289" s="51" t="s">
        <v>84</v>
      </c>
      <c r="C289" s="27">
        <v>3</v>
      </c>
      <c r="D289" s="24" t="s">
        <v>89</v>
      </c>
      <c r="E289" s="52" t="s">
        <v>79</v>
      </c>
      <c r="F289" s="57" t="s">
        <v>90</v>
      </c>
      <c r="G289" s="167">
        <v>110.88</v>
      </c>
      <c r="H289" s="38"/>
      <c r="I289" s="39">
        <f t="shared" si="4"/>
        <v>0</v>
      </c>
    </row>
    <row r="290" spans="2:9" ht="114.75" x14ac:dyDescent="0.2">
      <c r="B290" s="51" t="s">
        <v>84</v>
      </c>
      <c r="C290" s="27">
        <v>4</v>
      </c>
      <c r="D290" s="24" t="s">
        <v>91</v>
      </c>
      <c r="E290" s="52" t="s">
        <v>79</v>
      </c>
      <c r="F290" s="57" t="s">
        <v>92</v>
      </c>
      <c r="G290" s="167">
        <v>72.370999999999995</v>
      </c>
      <c r="H290" s="38"/>
      <c r="I290" s="39">
        <f t="shared" si="4"/>
        <v>0</v>
      </c>
    </row>
    <row r="291" spans="2:9" ht="114.75" x14ac:dyDescent="0.2">
      <c r="B291" s="51" t="s">
        <v>84</v>
      </c>
      <c r="C291" s="27">
        <v>5</v>
      </c>
      <c r="D291" s="24" t="s">
        <v>93</v>
      </c>
      <c r="E291" s="52" t="s">
        <v>79</v>
      </c>
      <c r="F291" s="57" t="s">
        <v>94</v>
      </c>
      <c r="G291" s="167">
        <v>506.84199999999998</v>
      </c>
      <c r="H291" s="38"/>
      <c r="I291" s="39">
        <f t="shared" si="4"/>
        <v>0</v>
      </c>
    </row>
    <row r="292" spans="2:9" x14ac:dyDescent="0.2">
      <c r="B292" s="51"/>
      <c r="C292" s="27"/>
      <c r="D292" s="24"/>
      <c r="E292" s="52"/>
      <c r="G292" s="167"/>
      <c r="H292" s="38"/>
      <c r="I292" s="39"/>
    </row>
    <row r="293" spans="2:9" ht="51" x14ac:dyDescent="0.2">
      <c r="B293" s="51" t="s">
        <v>84</v>
      </c>
      <c r="C293" s="27">
        <v>6</v>
      </c>
      <c r="D293" s="24" t="s">
        <v>95</v>
      </c>
      <c r="E293" s="52" t="s">
        <v>79</v>
      </c>
      <c r="F293" s="57" t="s">
        <v>96</v>
      </c>
      <c r="G293" s="167">
        <v>80.394999999999996</v>
      </c>
      <c r="H293" s="38"/>
      <c r="I293" s="39">
        <f t="shared" si="4"/>
        <v>0</v>
      </c>
    </row>
    <row r="294" spans="2:9" x14ac:dyDescent="0.2">
      <c r="B294" s="51"/>
      <c r="C294" s="27"/>
      <c r="D294" s="24"/>
      <c r="E294" s="52"/>
      <c r="G294" s="167"/>
      <c r="H294" s="38"/>
      <c r="I294" s="39"/>
    </row>
    <row r="295" spans="2:9" ht="114.75" x14ac:dyDescent="0.2">
      <c r="B295" s="51" t="s">
        <v>84</v>
      </c>
      <c r="C295" s="27">
        <v>7</v>
      </c>
      <c r="D295" s="24" t="s">
        <v>97</v>
      </c>
      <c r="E295" s="52" t="s">
        <v>79</v>
      </c>
      <c r="F295" s="57" t="s">
        <v>98</v>
      </c>
      <c r="G295" s="167">
        <v>26.541</v>
      </c>
      <c r="H295" s="38"/>
      <c r="I295" s="39">
        <f t="shared" si="4"/>
        <v>0</v>
      </c>
    </row>
    <row r="296" spans="2:9" x14ac:dyDescent="0.2">
      <c r="B296" s="51"/>
      <c r="C296" s="27"/>
      <c r="D296" s="24"/>
      <c r="E296" s="52"/>
      <c r="G296" s="167"/>
      <c r="H296" s="38"/>
      <c r="I296" s="39"/>
    </row>
    <row r="297" spans="2:9" ht="114.75" x14ac:dyDescent="0.2">
      <c r="B297" s="51" t="s">
        <v>84</v>
      </c>
      <c r="C297" s="27">
        <v>8</v>
      </c>
      <c r="D297" s="24" t="s">
        <v>99</v>
      </c>
      <c r="E297" s="52" t="s">
        <v>79</v>
      </c>
      <c r="F297" s="57" t="s">
        <v>100</v>
      </c>
      <c r="G297" s="167">
        <v>2679.643</v>
      </c>
      <c r="H297" s="38"/>
      <c r="I297" s="39">
        <f t="shared" si="4"/>
        <v>0</v>
      </c>
    </row>
    <row r="298" spans="2:9" x14ac:dyDescent="0.2">
      <c r="B298" s="51"/>
      <c r="C298" s="27"/>
      <c r="D298" s="24"/>
      <c r="E298" s="52"/>
      <c r="G298" s="167"/>
      <c r="H298" s="38"/>
      <c r="I298" s="39"/>
    </row>
    <row r="299" spans="2:9" ht="114.75" x14ac:dyDescent="0.2">
      <c r="B299" s="51" t="s">
        <v>84</v>
      </c>
      <c r="C299" s="27">
        <v>9</v>
      </c>
      <c r="D299" s="24" t="s">
        <v>101</v>
      </c>
      <c r="E299" s="52" t="s">
        <v>79</v>
      </c>
      <c r="F299" s="57" t="s">
        <v>94</v>
      </c>
      <c r="G299" s="167">
        <v>177.32</v>
      </c>
      <c r="H299" s="38"/>
      <c r="I299" s="39">
        <f t="shared" si="4"/>
        <v>0</v>
      </c>
    </row>
    <row r="300" spans="2:9" x14ac:dyDescent="0.2">
      <c r="B300" s="51"/>
      <c r="C300" s="27"/>
      <c r="D300" s="24"/>
      <c r="E300" s="52"/>
      <c r="G300" s="167"/>
      <c r="H300" s="38"/>
      <c r="I300" s="39"/>
    </row>
    <row r="301" spans="2:9" ht="114.75" x14ac:dyDescent="0.2">
      <c r="B301" s="51" t="s">
        <v>84</v>
      </c>
      <c r="C301" s="27">
        <v>10</v>
      </c>
      <c r="D301" s="24" t="s">
        <v>102</v>
      </c>
      <c r="E301" s="52" t="s">
        <v>79</v>
      </c>
      <c r="F301" s="57" t="s">
        <v>103</v>
      </c>
      <c r="G301" s="167">
        <v>54.384</v>
      </c>
      <c r="H301" s="38"/>
      <c r="I301" s="39">
        <f t="shared" si="4"/>
        <v>0</v>
      </c>
    </row>
    <row r="302" spans="2:9" x14ac:dyDescent="0.2">
      <c r="B302" s="51"/>
      <c r="C302" s="27"/>
      <c r="D302" s="24"/>
      <c r="E302" s="52"/>
      <c r="G302" s="167"/>
      <c r="H302" s="38"/>
      <c r="I302" s="39"/>
    </row>
    <row r="303" spans="2:9" ht="25.5" x14ac:dyDescent="0.2">
      <c r="B303" s="51" t="s">
        <v>84</v>
      </c>
      <c r="C303" s="27">
        <v>11</v>
      </c>
      <c r="D303" s="24" t="s">
        <v>104</v>
      </c>
      <c r="E303" s="52" t="s">
        <v>79</v>
      </c>
      <c r="F303" s="57" t="s">
        <v>105</v>
      </c>
      <c r="G303" s="167">
        <v>151.19999999999999</v>
      </c>
      <c r="H303" s="38"/>
      <c r="I303" s="39">
        <f t="shared" si="4"/>
        <v>0</v>
      </c>
    </row>
    <row r="304" spans="2:9" x14ac:dyDescent="0.2">
      <c r="B304" s="51"/>
      <c r="C304" s="27"/>
      <c r="D304" s="24"/>
      <c r="E304" s="52"/>
      <c r="G304" s="167"/>
      <c r="H304" s="38"/>
      <c r="I304" s="39"/>
    </row>
    <row r="305" spans="2:9" ht="114.75" x14ac:dyDescent="0.2">
      <c r="B305" s="51" t="s">
        <v>84</v>
      </c>
      <c r="C305" s="27">
        <v>12</v>
      </c>
      <c r="D305" s="24" t="s">
        <v>106</v>
      </c>
      <c r="E305" s="52" t="s">
        <v>79</v>
      </c>
      <c r="F305" s="57" t="s">
        <v>107</v>
      </c>
      <c r="G305" s="167">
        <v>2631.84</v>
      </c>
      <c r="H305" s="38"/>
      <c r="I305" s="39">
        <f t="shared" si="4"/>
        <v>0</v>
      </c>
    </row>
    <row r="306" spans="2:9" x14ac:dyDescent="0.2">
      <c r="B306" s="51"/>
      <c r="C306" s="27"/>
      <c r="D306" s="24"/>
      <c r="E306" s="52"/>
      <c r="G306" s="167"/>
      <c r="H306" s="38"/>
      <c r="I306" s="39"/>
    </row>
    <row r="307" spans="2:9" ht="15" thickBot="1" x14ac:dyDescent="0.25">
      <c r="F307" s="131" t="s">
        <v>856</v>
      </c>
      <c r="G307" s="106"/>
      <c r="H307" s="94"/>
      <c r="I307" s="168">
        <f>SUM(I285:I305)</f>
        <v>0</v>
      </c>
    </row>
    <row r="308" spans="2:9" ht="15" thickTop="1" x14ac:dyDescent="0.2"/>
    <row r="309" spans="2:9" x14ac:dyDescent="0.2">
      <c r="D309" s="15" t="s">
        <v>6</v>
      </c>
      <c r="E309" s="43" t="s">
        <v>7</v>
      </c>
      <c r="F309" s="59" t="s">
        <v>950</v>
      </c>
    </row>
    <row r="310" spans="2:9" x14ac:dyDescent="0.2">
      <c r="D310" s="15" t="s">
        <v>8</v>
      </c>
      <c r="E310" s="43" t="s">
        <v>7</v>
      </c>
      <c r="F310" s="59" t="s">
        <v>9</v>
      </c>
    </row>
    <row r="311" spans="2:9" x14ac:dyDescent="0.2">
      <c r="D311" s="15" t="s">
        <v>10</v>
      </c>
      <c r="E311" s="43" t="s">
        <v>52</v>
      </c>
      <c r="F311" s="59" t="s">
        <v>108</v>
      </c>
    </row>
    <row r="312" spans="2:9" x14ac:dyDescent="0.2">
      <c r="D312" s="15" t="s">
        <v>12</v>
      </c>
      <c r="E312" s="43" t="s">
        <v>13</v>
      </c>
      <c r="F312" s="59" t="s">
        <v>14</v>
      </c>
    </row>
    <row r="313" spans="2:9" ht="165.75" x14ac:dyDescent="0.2">
      <c r="B313" s="51"/>
      <c r="C313" s="27"/>
      <c r="D313" s="24" t="s">
        <v>109</v>
      </c>
      <c r="E313" s="52" t="s">
        <v>16</v>
      </c>
      <c r="F313" s="57" t="s">
        <v>110</v>
      </c>
      <c r="G313" s="167"/>
      <c r="H313" s="38"/>
      <c r="I313" s="39"/>
    </row>
    <row r="315" spans="2:9" x14ac:dyDescent="0.2">
      <c r="D315" s="15" t="s">
        <v>6</v>
      </c>
      <c r="E315" s="43" t="s">
        <v>7</v>
      </c>
      <c r="F315" s="59" t="s">
        <v>950</v>
      </c>
    </row>
    <row r="316" spans="2:9" x14ac:dyDescent="0.2">
      <c r="D316" s="15" t="s">
        <v>8</v>
      </c>
      <c r="E316" s="43" t="s">
        <v>7</v>
      </c>
      <c r="F316" s="59" t="s">
        <v>9</v>
      </c>
    </row>
    <row r="317" spans="2:9" x14ac:dyDescent="0.2">
      <c r="D317" s="15" t="s">
        <v>10</v>
      </c>
      <c r="E317" s="43" t="s">
        <v>52</v>
      </c>
      <c r="F317" s="59" t="s">
        <v>108</v>
      </c>
    </row>
    <row r="318" spans="2:9" x14ac:dyDescent="0.2">
      <c r="D318" s="15" t="s">
        <v>12</v>
      </c>
      <c r="E318" s="43" t="s">
        <v>7</v>
      </c>
      <c r="F318" s="59" t="s">
        <v>111</v>
      </c>
    </row>
    <row r="320" spans="2:9" ht="165.75" x14ac:dyDescent="0.2">
      <c r="B320" s="51" t="s">
        <v>112</v>
      </c>
      <c r="C320" s="27">
        <v>1</v>
      </c>
      <c r="D320" s="24" t="s">
        <v>113</v>
      </c>
      <c r="E320" s="52" t="s">
        <v>79</v>
      </c>
      <c r="F320" s="57" t="s">
        <v>114</v>
      </c>
      <c r="G320" s="167">
        <v>322.7</v>
      </c>
      <c r="H320" s="38"/>
      <c r="I320" s="39">
        <f t="shared" ref="I320:I348" si="5">ROUND(ROUND(H320,2)*ROUND(G320,3),2)</f>
        <v>0</v>
      </c>
    </row>
    <row r="321" spans="2:9" x14ac:dyDescent="0.2">
      <c r="B321" s="51"/>
      <c r="C321" s="27"/>
      <c r="D321" s="24"/>
      <c r="E321" s="52"/>
      <c r="G321" s="167"/>
      <c r="H321" s="38"/>
      <c r="I321" s="39"/>
    </row>
    <row r="322" spans="2:9" ht="102" x14ac:dyDescent="0.2">
      <c r="B322" s="51" t="s">
        <v>112</v>
      </c>
      <c r="C322" s="27">
        <v>2</v>
      </c>
      <c r="D322" s="24" t="s">
        <v>115</v>
      </c>
      <c r="E322" s="52" t="s">
        <v>79</v>
      </c>
      <c r="F322" s="57" t="s">
        <v>116</v>
      </c>
      <c r="G322" s="167">
        <v>306.47800000000001</v>
      </c>
      <c r="H322" s="38"/>
      <c r="I322" s="39">
        <f t="shared" si="5"/>
        <v>0</v>
      </c>
    </row>
    <row r="323" spans="2:9" x14ac:dyDescent="0.2">
      <c r="B323" s="51"/>
      <c r="C323" s="27"/>
      <c r="D323" s="24"/>
      <c r="E323" s="52"/>
      <c r="G323" s="167"/>
      <c r="H323" s="38"/>
      <c r="I323" s="39"/>
    </row>
    <row r="324" spans="2:9" ht="127.5" x14ac:dyDescent="0.2">
      <c r="B324" s="51" t="s">
        <v>112</v>
      </c>
      <c r="C324" s="27">
        <v>3</v>
      </c>
      <c r="D324" s="24" t="s">
        <v>117</v>
      </c>
      <c r="E324" s="52" t="s">
        <v>79</v>
      </c>
      <c r="F324" s="57" t="s">
        <v>118</v>
      </c>
      <c r="G324" s="167">
        <v>139</v>
      </c>
      <c r="H324" s="38"/>
      <c r="I324" s="39">
        <f t="shared" si="5"/>
        <v>0</v>
      </c>
    </row>
    <row r="325" spans="2:9" x14ac:dyDescent="0.2">
      <c r="B325" s="51"/>
      <c r="C325" s="27"/>
      <c r="D325" s="24"/>
      <c r="E325" s="52"/>
      <c r="G325" s="167"/>
      <c r="H325" s="38"/>
      <c r="I325" s="39"/>
    </row>
    <row r="326" spans="2:9" ht="114.75" x14ac:dyDescent="0.2">
      <c r="B326" s="51" t="s">
        <v>112</v>
      </c>
      <c r="C326" s="27">
        <v>4</v>
      </c>
      <c r="D326" s="24" t="s">
        <v>119</v>
      </c>
      <c r="E326" s="52" t="s">
        <v>79</v>
      </c>
      <c r="F326" s="57" t="s">
        <v>120</v>
      </c>
      <c r="G326" s="167">
        <v>4.2</v>
      </c>
      <c r="H326" s="38"/>
      <c r="I326" s="39">
        <f t="shared" si="5"/>
        <v>0</v>
      </c>
    </row>
    <row r="327" spans="2:9" x14ac:dyDescent="0.2">
      <c r="B327" s="51"/>
      <c r="C327" s="27"/>
      <c r="D327" s="24"/>
      <c r="E327" s="52"/>
      <c r="G327" s="167"/>
      <c r="H327" s="38"/>
      <c r="I327" s="39"/>
    </row>
    <row r="328" spans="2:9" ht="63.75" x14ac:dyDescent="0.2">
      <c r="B328" s="51" t="s">
        <v>112</v>
      </c>
      <c r="C328" s="27">
        <v>5</v>
      </c>
      <c r="D328" s="24" t="s">
        <v>121</v>
      </c>
      <c r="E328" s="52" t="s">
        <v>79</v>
      </c>
      <c r="F328" s="57" t="s">
        <v>122</v>
      </c>
      <c r="G328" s="167">
        <v>20.9</v>
      </c>
      <c r="H328" s="38"/>
      <c r="I328" s="39">
        <f t="shared" si="5"/>
        <v>0</v>
      </c>
    </row>
    <row r="329" spans="2:9" x14ac:dyDescent="0.2">
      <c r="B329" s="51"/>
      <c r="C329" s="27"/>
      <c r="D329" s="24"/>
      <c r="E329" s="52"/>
      <c r="G329" s="167"/>
      <c r="H329" s="38"/>
      <c r="I329" s="39"/>
    </row>
    <row r="330" spans="2:9" ht="127.5" x14ac:dyDescent="0.2">
      <c r="B330" s="51" t="s">
        <v>112</v>
      </c>
      <c r="C330" s="27">
        <v>6</v>
      </c>
      <c r="D330" s="24" t="s">
        <v>123</v>
      </c>
      <c r="E330" s="52" t="s">
        <v>79</v>
      </c>
      <c r="F330" s="57" t="s">
        <v>124</v>
      </c>
      <c r="G330" s="167">
        <v>76.099999999999994</v>
      </c>
      <c r="H330" s="38"/>
      <c r="I330" s="39">
        <f t="shared" si="5"/>
        <v>0</v>
      </c>
    </row>
    <row r="331" spans="2:9" x14ac:dyDescent="0.2">
      <c r="B331" s="51"/>
      <c r="C331" s="27"/>
      <c r="D331" s="24"/>
      <c r="E331" s="52"/>
      <c r="G331" s="167"/>
      <c r="H331" s="38"/>
      <c r="I331" s="39"/>
    </row>
    <row r="332" spans="2:9" ht="38.25" x14ac:dyDescent="0.2">
      <c r="B332" s="51" t="s">
        <v>112</v>
      </c>
      <c r="C332" s="27">
        <v>7</v>
      </c>
      <c r="D332" s="24" t="s">
        <v>125</v>
      </c>
      <c r="E332" s="52" t="s">
        <v>46</v>
      </c>
      <c r="F332" s="57" t="s">
        <v>126</v>
      </c>
      <c r="G332" s="167">
        <v>1</v>
      </c>
      <c r="H332" s="38"/>
      <c r="I332" s="39">
        <f t="shared" si="5"/>
        <v>0</v>
      </c>
    </row>
    <row r="333" spans="2:9" x14ac:dyDescent="0.2">
      <c r="B333" s="51"/>
      <c r="C333" s="27"/>
      <c r="D333" s="24"/>
      <c r="E333" s="52"/>
      <c r="G333" s="167"/>
      <c r="H333" s="38"/>
      <c r="I333" s="39"/>
    </row>
    <row r="334" spans="2:9" ht="38.25" x14ac:dyDescent="0.2">
      <c r="B334" s="51" t="s">
        <v>112</v>
      </c>
      <c r="C334" s="27">
        <v>8</v>
      </c>
      <c r="D334" s="24" t="s">
        <v>127</v>
      </c>
      <c r="E334" s="52" t="s">
        <v>79</v>
      </c>
      <c r="F334" s="57" t="s">
        <v>128</v>
      </c>
      <c r="G334" s="167">
        <v>177.21</v>
      </c>
      <c r="H334" s="38"/>
      <c r="I334" s="39">
        <f t="shared" si="5"/>
        <v>0</v>
      </c>
    </row>
    <row r="335" spans="2:9" x14ac:dyDescent="0.2">
      <c r="B335" s="51"/>
      <c r="C335" s="27"/>
      <c r="D335" s="24"/>
      <c r="E335" s="52"/>
      <c r="G335" s="167"/>
      <c r="H335" s="38"/>
      <c r="I335" s="39"/>
    </row>
    <row r="336" spans="2:9" ht="51" x14ac:dyDescent="0.2">
      <c r="B336" s="51" t="s">
        <v>112</v>
      </c>
      <c r="C336" s="27">
        <v>9</v>
      </c>
      <c r="D336" s="24" t="s">
        <v>129</v>
      </c>
      <c r="E336" s="52" t="s">
        <v>79</v>
      </c>
      <c r="F336" s="57" t="s">
        <v>130</v>
      </c>
      <c r="G336" s="167">
        <v>4</v>
      </c>
      <c r="H336" s="38"/>
      <c r="I336" s="39">
        <f t="shared" si="5"/>
        <v>0</v>
      </c>
    </row>
    <row r="337" spans="2:9" x14ac:dyDescent="0.2">
      <c r="B337" s="51"/>
      <c r="C337" s="27"/>
      <c r="D337" s="24"/>
      <c r="E337" s="52"/>
      <c r="G337" s="167"/>
      <c r="H337" s="38"/>
      <c r="I337" s="39"/>
    </row>
    <row r="338" spans="2:9" ht="51" x14ac:dyDescent="0.2">
      <c r="B338" s="51" t="s">
        <v>112</v>
      </c>
      <c r="C338" s="27">
        <v>10</v>
      </c>
      <c r="D338" s="24" t="s">
        <v>131</v>
      </c>
      <c r="E338" s="52" t="s">
        <v>79</v>
      </c>
      <c r="F338" s="57" t="s">
        <v>132</v>
      </c>
      <c r="G338" s="167">
        <v>5.5</v>
      </c>
      <c r="H338" s="38"/>
      <c r="I338" s="39">
        <f t="shared" si="5"/>
        <v>0</v>
      </c>
    </row>
    <row r="339" spans="2:9" x14ac:dyDescent="0.2">
      <c r="B339" s="51"/>
      <c r="C339" s="27"/>
      <c r="D339" s="24"/>
      <c r="E339" s="52"/>
      <c r="G339" s="167"/>
      <c r="H339" s="38"/>
      <c r="I339" s="39"/>
    </row>
    <row r="340" spans="2:9" ht="38.25" x14ac:dyDescent="0.2">
      <c r="B340" s="51" t="s">
        <v>112</v>
      </c>
      <c r="C340" s="27">
        <v>11</v>
      </c>
      <c r="D340" s="24" t="s">
        <v>133</v>
      </c>
      <c r="E340" s="52" t="s">
        <v>20</v>
      </c>
      <c r="F340" s="57" t="s">
        <v>134</v>
      </c>
      <c r="G340" s="167">
        <v>248.87</v>
      </c>
      <c r="H340" s="38"/>
      <c r="I340" s="39">
        <f t="shared" si="5"/>
        <v>0</v>
      </c>
    </row>
    <row r="341" spans="2:9" x14ac:dyDescent="0.2">
      <c r="B341" s="51"/>
      <c r="C341" s="27"/>
      <c r="D341" s="24"/>
      <c r="E341" s="52"/>
      <c r="G341" s="167"/>
      <c r="H341" s="38"/>
      <c r="I341" s="39"/>
    </row>
    <row r="342" spans="2:9" ht="51" x14ac:dyDescent="0.2">
      <c r="B342" s="51" t="s">
        <v>112</v>
      </c>
      <c r="C342" s="27">
        <v>12</v>
      </c>
      <c r="D342" s="24" t="s">
        <v>135</v>
      </c>
      <c r="E342" s="52" t="s">
        <v>20</v>
      </c>
      <c r="F342" s="57" t="s">
        <v>136</v>
      </c>
      <c r="G342" s="167">
        <v>248.87</v>
      </c>
      <c r="H342" s="38"/>
      <c r="I342" s="39">
        <f t="shared" si="5"/>
        <v>0</v>
      </c>
    </row>
    <row r="343" spans="2:9" x14ac:dyDescent="0.2">
      <c r="B343" s="51"/>
      <c r="C343" s="27"/>
      <c r="D343" s="24"/>
      <c r="E343" s="52"/>
      <c r="G343" s="167"/>
      <c r="H343" s="38"/>
      <c r="I343" s="39"/>
    </row>
    <row r="344" spans="2:9" ht="51" x14ac:dyDescent="0.2">
      <c r="B344" s="51" t="s">
        <v>112</v>
      </c>
      <c r="C344" s="27">
        <v>13</v>
      </c>
      <c r="D344" s="24" t="s">
        <v>137</v>
      </c>
      <c r="E344" s="52" t="s">
        <v>20</v>
      </c>
      <c r="F344" s="57" t="s">
        <v>138</v>
      </c>
      <c r="G344" s="167">
        <v>39.369999999999997</v>
      </c>
      <c r="H344" s="38"/>
      <c r="I344" s="39">
        <f t="shared" si="5"/>
        <v>0</v>
      </c>
    </row>
    <row r="345" spans="2:9" x14ac:dyDescent="0.2">
      <c r="B345" s="51"/>
      <c r="C345" s="27"/>
      <c r="D345" s="24"/>
      <c r="E345" s="52"/>
      <c r="G345" s="167"/>
      <c r="H345" s="38"/>
      <c r="I345" s="39"/>
    </row>
    <row r="346" spans="2:9" ht="127.5" x14ac:dyDescent="0.2">
      <c r="B346" s="51" t="s">
        <v>112</v>
      </c>
      <c r="C346" s="27">
        <v>14</v>
      </c>
      <c r="D346" s="24" t="s">
        <v>139</v>
      </c>
      <c r="E346" s="52" t="s">
        <v>79</v>
      </c>
      <c r="F346" s="57" t="s">
        <v>140</v>
      </c>
      <c r="G346" s="167">
        <v>13.8</v>
      </c>
      <c r="H346" s="38"/>
      <c r="I346" s="39">
        <f t="shared" si="5"/>
        <v>0</v>
      </c>
    </row>
    <row r="347" spans="2:9" x14ac:dyDescent="0.2">
      <c r="B347" s="51"/>
      <c r="C347" s="27"/>
      <c r="D347" s="24"/>
      <c r="E347" s="52"/>
      <c r="G347" s="167"/>
      <c r="H347" s="38"/>
      <c r="I347" s="39"/>
    </row>
    <row r="348" spans="2:9" ht="63.75" x14ac:dyDescent="0.2">
      <c r="B348" s="51" t="s">
        <v>112</v>
      </c>
      <c r="C348" s="27">
        <v>15</v>
      </c>
      <c r="D348" s="24" t="s">
        <v>141</v>
      </c>
      <c r="E348" s="52" t="s">
        <v>142</v>
      </c>
      <c r="F348" s="57" t="s">
        <v>143</v>
      </c>
      <c r="G348" s="167">
        <v>1</v>
      </c>
      <c r="H348" s="38"/>
      <c r="I348" s="39">
        <f t="shared" si="5"/>
        <v>0</v>
      </c>
    </row>
    <row r="349" spans="2:9" ht="15" thickBot="1" x14ac:dyDescent="0.25">
      <c r="F349" s="131" t="s">
        <v>857</v>
      </c>
      <c r="G349" s="106"/>
      <c r="H349" s="94"/>
      <c r="I349" s="168">
        <f>SUM(I320:I348)</f>
        <v>0</v>
      </c>
    </row>
    <row r="350" spans="2:9" ht="15" thickTop="1" x14ac:dyDescent="0.2"/>
    <row r="351" spans="2:9" x14ac:dyDescent="0.2">
      <c r="D351" s="15" t="s">
        <v>6</v>
      </c>
      <c r="E351" s="43" t="s">
        <v>7</v>
      </c>
      <c r="F351" s="59" t="s">
        <v>950</v>
      </c>
    </row>
    <row r="352" spans="2:9" x14ac:dyDescent="0.2">
      <c r="D352" s="15" t="s">
        <v>8</v>
      </c>
      <c r="E352" s="43" t="s">
        <v>7</v>
      </c>
      <c r="F352" s="59" t="s">
        <v>9</v>
      </c>
    </row>
    <row r="353" spans="2:9" x14ac:dyDescent="0.2">
      <c r="D353" s="15" t="s">
        <v>10</v>
      </c>
      <c r="E353" s="43" t="s">
        <v>144</v>
      </c>
      <c r="F353" s="59" t="s">
        <v>145</v>
      </c>
    </row>
    <row r="354" spans="2:9" x14ac:dyDescent="0.2">
      <c r="D354" s="15"/>
      <c r="E354" s="43"/>
      <c r="F354" s="59"/>
    </row>
    <row r="355" spans="2:9" x14ac:dyDescent="0.2">
      <c r="D355" s="15" t="s">
        <v>12</v>
      </c>
      <c r="E355" s="43" t="s">
        <v>13</v>
      </c>
      <c r="F355" s="59" t="s">
        <v>14</v>
      </c>
    </row>
    <row r="356" spans="2:9" ht="275.25" customHeight="1" x14ac:dyDescent="0.2">
      <c r="B356" s="51" t="s">
        <v>146</v>
      </c>
      <c r="C356" s="27">
        <v>1</v>
      </c>
      <c r="D356" s="24"/>
      <c r="E356" s="43"/>
      <c r="F356" s="66" t="s">
        <v>931</v>
      </c>
    </row>
    <row r="357" spans="2:9" x14ac:dyDescent="0.2">
      <c r="B357" s="51"/>
      <c r="C357" s="27"/>
      <c r="D357" s="24"/>
      <c r="E357" s="43"/>
    </row>
    <row r="358" spans="2:9" ht="267.75" x14ac:dyDescent="0.2">
      <c r="B358" s="51" t="s">
        <v>149</v>
      </c>
      <c r="C358" s="27">
        <v>2</v>
      </c>
      <c r="D358" s="24" t="s">
        <v>147</v>
      </c>
      <c r="E358" s="52"/>
      <c r="F358" s="57" t="s">
        <v>932</v>
      </c>
      <c r="G358" s="167"/>
      <c r="H358" s="38"/>
      <c r="I358" s="39"/>
    </row>
    <row r="359" spans="2:9" x14ac:dyDescent="0.2">
      <c r="B359" s="51"/>
      <c r="C359" s="27"/>
      <c r="D359" s="24"/>
      <c r="E359" s="52"/>
      <c r="G359" s="167"/>
      <c r="H359" s="38"/>
      <c r="I359" s="39"/>
    </row>
    <row r="360" spans="2:9" s="55" customFormat="1" ht="409.5" customHeight="1" x14ac:dyDescent="0.2">
      <c r="B360" s="53"/>
      <c r="C360" s="54"/>
      <c r="D360" s="24"/>
      <c r="E360" s="52"/>
      <c r="F360" s="66" t="s">
        <v>938</v>
      </c>
      <c r="G360" s="167"/>
      <c r="H360" s="38"/>
      <c r="I360" s="39"/>
    </row>
    <row r="361" spans="2:9" ht="76.5" x14ac:dyDescent="0.2">
      <c r="F361" s="66" t="s">
        <v>939</v>
      </c>
    </row>
    <row r="363" spans="2:9" x14ac:dyDescent="0.2">
      <c r="D363" s="15" t="s">
        <v>6</v>
      </c>
      <c r="E363" s="43" t="s">
        <v>7</v>
      </c>
      <c r="F363" s="59" t="s">
        <v>950</v>
      </c>
    </row>
    <row r="364" spans="2:9" x14ac:dyDescent="0.2">
      <c r="D364" s="15" t="s">
        <v>8</v>
      </c>
      <c r="E364" s="43" t="s">
        <v>7</v>
      </c>
      <c r="F364" s="59" t="s">
        <v>9</v>
      </c>
    </row>
    <row r="365" spans="2:9" x14ac:dyDescent="0.2">
      <c r="D365" s="15" t="s">
        <v>10</v>
      </c>
      <c r="E365" s="43" t="s">
        <v>144</v>
      </c>
      <c r="F365" s="59" t="s">
        <v>145</v>
      </c>
    </row>
    <row r="366" spans="2:9" x14ac:dyDescent="0.2">
      <c r="D366" s="15" t="s">
        <v>12</v>
      </c>
      <c r="E366" s="43" t="s">
        <v>7</v>
      </c>
      <c r="F366" s="59" t="s">
        <v>148</v>
      </c>
    </row>
    <row r="368" spans="2:9" ht="153" x14ac:dyDescent="0.2">
      <c r="B368" s="51" t="s">
        <v>149</v>
      </c>
      <c r="C368" s="27">
        <v>1</v>
      </c>
      <c r="D368" s="24" t="s">
        <v>150</v>
      </c>
      <c r="E368" s="52" t="s">
        <v>79</v>
      </c>
      <c r="F368" s="57" t="s">
        <v>151</v>
      </c>
      <c r="G368" s="167">
        <v>1006.994</v>
      </c>
      <c r="H368" s="38"/>
      <c r="I368" s="39">
        <f t="shared" ref="I368:I382" si="6">ROUND(ROUND(H368,2)*ROUND(G368,3),2)</f>
        <v>0</v>
      </c>
    </row>
    <row r="369" spans="2:9" x14ac:dyDescent="0.2">
      <c r="B369" s="51"/>
      <c r="C369" s="27"/>
      <c r="D369" s="24"/>
      <c r="E369" s="52"/>
      <c r="G369" s="167"/>
      <c r="H369" s="38"/>
      <c r="I369" s="39"/>
    </row>
    <row r="370" spans="2:9" ht="153" x14ac:dyDescent="0.2">
      <c r="B370" s="51" t="s">
        <v>149</v>
      </c>
      <c r="C370" s="27">
        <v>2</v>
      </c>
      <c r="D370" s="24" t="s">
        <v>152</v>
      </c>
      <c r="E370" s="52" t="s">
        <v>79</v>
      </c>
      <c r="F370" s="57" t="s">
        <v>153</v>
      </c>
      <c r="G370" s="167">
        <v>491.62400000000002</v>
      </c>
      <c r="H370" s="38"/>
      <c r="I370" s="39">
        <f t="shared" si="6"/>
        <v>0</v>
      </c>
    </row>
    <row r="371" spans="2:9" x14ac:dyDescent="0.2">
      <c r="B371" s="51"/>
      <c r="C371" s="27"/>
      <c r="D371" s="24"/>
      <c r="E371" s="52"/>
      <c r="G371" s="167"/>
      <c r="H371" s="38"/>
      <c r="I371" s="39"/>
    </row>
    <row r="372" spans="2:9" ht="191.25" x14ac:dyDescent="0.2">
      <c r="B372" s="51" t="s">
        <v>149</v>
      </c>
      <c r="C372" s="27">
        <v>3</v>
      </c>
      <c r="D372" s="24" t="s">
        <v>154</v>
      </c>
      <c r="E372" s="52" t="s">
        <v>79</v>
      </c>
      <c r="F372" s="57" t="s">
        <v>155</v>
      </c>
      <c r="G372" s="167">
        <v>312.99299999999999</v>
      </c>
      <c r="H372" s="38"/>
      <c r="I372" s="39">
        <f t="shared" si="6"/>
        <v>0</v>
      </c>
    </row>
    <row r="373" spans="2:9" x14ac:dyDescent="0.2">
      <c r="B373" s="51"/>
      <c r="C373" s="27"/>
      <c r="D373" s="24"/>
      <c r="E373" s="52"/>
      <c r="G373" s="167"/>
      <c r="H373" s="38"/>
      <c r="I373" s="39"/>
    </row>
    <row r="374" spans="2:9" ht="153" x14ac:dyDescent="0.2">
      <c r="B374" s="51" t="s">
        <v>149</v>
      </c>
      <c r="C374" s="27">
        <v>4</v>
      </c>
      <c r="D374" s="24" t="s">
        <v>156</v>
      </c>
      <c r="E374" s="52" t="s">
        <v>79</v>
      </c>
      <c r="F374" s="57" t="s">
        <v>157</v>
      </c>
      <c r="G374" s="167">
        <v>241.96600000000001</v>
      </c>
      <c r="H374" s="38"/>
      <c r="I374" s="39">
        <f t="shared" si="6"/>
        <v>0</v>
      </c>
    </row>
    <row r="375" spans="2:9" x14ac:dyDescent="0.2">
      <c r="B375" s="51"/>
      <c r="C375" s="27"/>
      <c r="D375" s="24"/>
      <c r="E375" s="52"/>
      <c r="G375" s="167"/>
      <c r="H375" s="38"/>
      <c r="I375" s="39"/>
    </row>
    <row r="376" spans="2:9" ht="51" x14ac:dyDescent="0.2">
      <c r="B376" s="51" t="s">
        <v>149</v>
      </c>
      <c r="C376" s="27">
        <v>5</v>
      </c>
      <c r="D376" s="24" t="s">
        <v>158</v>
      </c>
      <c r="E376" s="52" t="s">
        <v>79</v>
      </c>
      <c r="F376" s="57" t="s">
        <v>159</v>
      </c>
      <c r="G376" s="167">
        <v>30.715</v>
      </c>
      <c r="H376" s="38"/>
      <c r="I376" s="39">
        <f t="shared" si="6"/>
        <v>0</v>
      </c>
    </row>
    <row r="377" spans="2:9" ht="76.5" x14ac:dyDescent="0.2">
      <c r="B377" s="51" t="s">
        <v>149</v>
      </c>
      <c r="C377" s="27">
        <v>6</v>
      </c>
      <c r="D377" s="24" t="s">
        <v>160</v>
      </c>
      <c r="E377" s="52" t="s">
        <v>79</v>
      </c>
      <c r="F377" s="57" t="s">
        <v>161</v>
      </c>
      <c r="G377" s="167">
        <v>12.43</v>
      </c>
      <c r="H377" s="38"/>
      <c r="I377" s="39">
        <f t="shared" si="6"/>
        <v>0</v>
      </c>
    </row>
    <row r="378" spans="2:9" ht="25.5" x14ac:dyDescent="0.2">
      <c r="B378" s="51" t="s">
        <v>149</v>
      </c>
      <c r="C378" s="27">
        <v>7</v>
      </c>
      <c r="D378" s="24" t="s">
        <v>162</v>
      </c>
      <c r="E378" s="52" t="s">
        <v>20</v>
      </c>
      <c r="F378" s="57" t="s">
        <v>163</v>
      </c>
      <c r="G378" s="167">
        <v>75.8</v>
      </c>
      <c r="H378" s="38"/>
      <c r="I378" s="39">
        <f t="shared" si="6"/>
        <v>0</v>
      </c>
    </row>
    <row r="379" spans="2:9" x14ac:dyDescent="0.2">
      <c r="B379" s="51"/>
      <c r="C379" s="27"/>
      <c r="D379" s="24"/>
      <c r="E379" s="52"/>
      <c r="G379" s="167"/>
      <c r="H379" s="38"/>
      <c r="I379" s="39"/>
    </row>
    <row r="380" spans="2:9" ht="38.25" x14ac:dyDescent="0.2">
      <c r="B380" s="51" t="s">
        <v>149</v>
      </c>
      <c r="C380" s="27">
        <v>8</v>
      </c>
      <c r="D380" s="24" t="s">
        <v>164</v>
      </c>
      <c r="E380" s="52" t="s">
        <v>20</v>
      </c>
      <c r="F380" s="57" t="s">
        <v>165</v>
      </c>
      <c r="G380" s="167">
        <v>163.04</v>
      </c>
      <c r="H380" s="38"/>
      <c r="I380" s="39">
        <f t="shared" si="6"/>
        <v>0</v>
      </c>
    </row>
    <row r="381" spans="2:9" x14ac:dyDescent="0.2">
      <c r="B381" s="51"/>
      <c r="C381" s="27"/>
      <c r="D381" s="24"/>
      <c r="E381" s="52"/>
      <c r="G381" s="167"/>
      <c r="H381" s="38"/>
      <c r="I381" s="39"/>
    </row>
    <row r="382" spans="2:9" ht="38.25" x14ac:dyDescent="0.2">
      <c r="B382" s="51" t="s">
        <v>149</v>
      </c>
      <c r="C382" s="27">
        <v>9</v>
      </c>
      <c r="D382" s="24" t="s">
        <v>166</v>
      </c>
      <c r="E382" s="52" t="s">
        <v>79</v>
      </c>
      <c r="F382" s="57" t="s">
        <v>167</v>
      </c>
      <c r="G382" s="167">
        <v>46.015999999999998</v>
      </c>
      <c r="H382" s="38"/>
      <c r="I382" s="39">
        <f t="shared" si="6"/>
        <v>0</v>
      </c>
    </row>
    <row r="383" spans="2:9" x14ac:dyDescent="0.2">
      <c r="B383" s="51"/>
      <c r="C383" s="27"/>
      <c r="D383" s="24"/>
      <c r="E383" s="52"/>
      <c r="G383" s="167"/>
      <c r="H383" s="38"/>
      <c r="I383" s="39"/>
    </row>
    <row r="384" spans="2:9" ht="15" thickBot="1" x14ac:dyDescent="0.25">
      <c r="F384" s="131" t="s">
        <v>858</v>
      </c>
      <c r="G384" s="106"/>
      <c r="H384" s="94"/>
      <c r="I384" s="168">
        <f>SUM(I368:I382)</f>
        <v>0</v>
      </c>
    </row>
    <row r="385" spans="2:9" ht="15" thickTop="1" x14ac:dyDescent="0.2"/>
    <row r="386" spans="2:9" x14ac:dyDescent="0.2">
      <c r="D386" s="15" t="s">
        <v>6</v>
      </c>
      <c r="E386" s="43" t="s">
        <v>7</v>
      </c>
      <c r="F386" s="59" t="s">
        <v>950</v>
      </c>
    </row>
    <row r="387" spans="2:9" x14ac:dyDescent="0.2">
      <c r="D387" s="15" t="s">
        <v>8</v>
      </c>
      <c r="E387" s="43" t="s">
        <v>7</v>
      </c>
      <c r="F387" s="59" t="s">
        <v>9</v>
      </c>
    </row>
    <row r="388" spans="2:9" x14ac:dyDescent="0.2">
      <c r="D388" s="15" t="s">
        <v>10</v>
      </c>
      <c r="E388" s="43" t="s">
        <v>144</v>
      </c>
      <c r="F388" s="59" t="s">
        <v>145</v>
      </c>
    </row>
    <row r="389" spans="2:9" x14ac:dyDescent="0.2">
      <c r="D389" s="15" t="s">
        <v>12</v>
      </c>
      <c r="E389" s="43" t="s">
        <v>32</v>
      </c>
      <c r="F389" s="59" t="s">
        <v>168</v>
      </c>
    </row>
    <row r="391" spans="2:9" ht="38.25" x14ac:dyDescent="0.2">
      <c r="B391" s="51" t="s">
        <v>169</v>
      </c>
      <c r="C391" s="27">
        <v>1</v>
      </c>
      <c r="D391" s="24" t="s">
        <v>170</v>
      </c>
      <c r="E391" s="52" t="s">
        <v>20</v>
      </c>
      <c r="F391" s="57" t="s">
        <v>171</v>
      </c>
      <c r="G391" s="167">
        <v>181.57</v>
      </c>
      <c r="H391" s="38"/>
      <c r="I391" s="39">
        <f>ROUND(ROUND(H391,2)*ROUND(G391,3),2)</f>
        <v>0</v>
      </c>
    </row>
    <row r="392" spans="2:9" x14ac:dyDescent="0.2">
      <c r="B392" s="51"/>
      <c r="C392" s="27"/>
      <c r="D392" s="24"/>
      <c r="E392" s="52"/>
      <c r="G392" s="167"/>
      <c r="H392" s="38"/>
      <c r="I392" s="39"/>
    </row>
    <row r="393" spans="2:9" ht="38.25" x14ac:dyDescent="0.2">
      <c r="B393" s="51" t="s">
        <v>169</v>
      </c>
      <c r="C393" s="27">
        <v>2</v>
      </c>
      <c r="D393" s="24" t="s">
        <v>172</v>
      </c>
      <c r="E393" s="52" t="s">
        <v>20</v>
      </c>
      <c r="F393" s="57" t="s">
        <v>173</v>
      </c>
      <c r="G393" s="167">
        <v>111.92</v>
      </c>
      <c r="H393" s="38"/>
      <c r="I393" s="39">
        <f>ROUND(ROUND(H393,2)*ROUND(G393,3),2)</f>
        <v>0</v>
      </c>
    </row>
    <row r="394" spans="2:9" x14ac:dyDescent="0.2">
      <c r="B394" s="51"/>
      <c r="C394" s="27"/>
      <c r="D394" s="24"/>
      <c r="E394" s="52"/>
      <c r="G394" s="167"/>
      <c r="H394" s="38"/>
      <c r="I394" s="39"/>
    </row>
    <row r="395" spans="2:9" ht="38.25" x14ac:dyDescent="0.2">
      <c r="B395" s="51" t="s">
        <v>169</v>
      </c>
      <c r="C395" s="27">
        <v>3</v>
      </c>
      <c r="D395" s="24" t="s">
        <v>174</v>
      </c>
      <c r="E395" s="52" t="s">
        <v>20</v>
      </c>
      <c r="F395" s="57" t="s">
        <v>175</v>
      </c>
      <c r="G395" s="167">
        <v>184.12</v>
      </c>
      <c r="H395" s="38"/>
      <c r="I395" s="39">
        <f>ROUND(ROUND(H395,2)*ROUND(G395,3),2)</f>
        <v>0</v>
      </c>
    </row>
    <row r="396" spans="2:9" x14ac:dyDescent="0.2">
      <c r="B396" s="51"/>
      <c r="C396" s="27"/>
      <c r="D396" s="24"/>
      <c r="E396" s="52"/>
      <c r="G396" s="167"/>
      <c r="H396" s="38"/>
      <c r="I396" s="39"/>
    </row>
    <row r="397" spans="2:9" ht="15" thickBot="1" x14ac:dyDescent="0.25">
      <c r="F397" s="131" t="s">
        <v>859</v>
      </c>
      <c r="G397" s="106"/>
      <c r="H397" s="94"/>
      <c r="I397" s="168">
        <f>SUM(I391:I395)</f>
        <v>0</v>
      </c>
    </row>
    <row r="398" spans="2:9" ht="15" thickTop="1" x14ac:dyDescent="0.2"/>
    <row r="399" spans="2:9" x14ac:dyDescent="0.2">
      <c r="D399" s="15" t="s">
        <v>6</v>
      </c>
      <c r="E399" s="43" t="s">
        <v>7</v>
      </c>
      <c r="F399" s="59" t="s">
        <v>950</v>
      </c>
    </row>
    <row r="400" spans="2:9" x14ac:dyDescent="0.2">
      <c r="D400" s="15" t="s">
        <v>8</v>
      </c>
      <c r="E400" s="43" t="s">
        <v>7</v>
      </c>
      <c r="F400" s="59" t="s">
        <v>9</v>
      </c>
    </row>
    <row r="401" spans="2:9" x14ac:dyDescent="0.2">
      <c r="D401" s="15" t="s">
        <v>10</v>
      </c>
      <c r="E401" s="43" t="s">
        <v>144</v>
      </c>
      <c r="F401" s="59" t="s">
        <v>145</v>
      </c>
    </row>
    <row r="402" spans="2:9" x14ac:dyDescent="0.2">
      <c r="D402" s="15" t="s">
        <v>12</v>
      </c>
      <c r="E402" s="43" t="s">
        <v>52</v>
      </c>
      <c r="F402" s="59" t="s">
        <v>176</v>
      </c>
    </row>
    <row r="404" spans="2:9" ht="25.5" x14ac:dyDescent="0.2">
      <c r="B404" s="51" t="s">
        <v>177</v>
      </c>
      <c r="C404" s="27">
        <v>1</v>
      </c>
      <c r="D404" s="24" t="s">
        <v>178</v>
      </c>
      <c r="E404" s="52" t="s">
        <v>79</v>
      </c>
      <c r="F404" s="57" t="s">
        <v>179</v>
      </c>
      <c r="G404" s="167">
        <v>483.40499999999997</v>
      </c>
      <c r="H404" s="38"/>
      <c r="I404" s="39">
        <f>ROUND(ROUND(H404,2)*ROUND(G404,3),2)</f>
        <v>0</v>
      </c>
    </row>
    <row r="405" spans="2:9" x14ac:dyDescent="0.2">
      <c r="B405" s="51"/>
      <c r="C405" s="27"/>
      <c r="D405" s="24"/>
      <c r="E405" s="52"/>
      <c r="G405" s="167"/>
      <c r="H405" s="38"/>
      <c r="I405" s="39"/>
    </row>
    <row r="406" spans="2:9" ht="15" thickBot="1" x14ac:dyDescent="0.25">
      <c r="F406" s="131" t="s">
        <v>860</v>
      </c>
      <c r="G406" s="106"/>
      <c r="H406" s="94"/>
      <c r="I406" s="168">
        <f>SUM(I404:I404)</f>
        <v>0</v>
      </c>
    </row>
    <row r="407" spans="2:9" ht="15" thickTop="1" x14ac:dyDescent="0.2"/>
    <row r="408" spans="2:9" x14ac:dyDescent="0.2">
      <c r="D408" s="15" t="s">
        <v>6</v>
      </c>
      <c r="E408" s="43" t="s">
        <v>7</v>
      </c>
      <c r="F408" s="59" t="s">
        <v>950</v>
      </c>
    </row>
    <row r="409" spans="2:9" x14ac:dyDescent="0.2">
      <c r="D409" s="15" t="s">
        <v>8</v>
      </c>
      <c r="E409" s="43" t="s">
        <v>7</v>
      </c>
      <c r="F409" s="59" t="s">
        <v>9</v>
      </c>
    </row>
    <row r="410" spans="2:9" x14ac:dyDescent="0.2">
      <c r="D410" s="15" t="s">
        <v>10</v>
      </c>
      <c r="E410" s="43" t="s">
        <v>144</v>
      </c>
      <c r="F410" s="59" t="s">
        <v>145</v>
      </c>
    </row>
    <row r="411" spans="2:9" x14ac:dyDescent="0.2">
      <c r="D411" s="15" t="s">
        <v>12</v>
      </c>
      <c r="E411" s="43" t="s">
        <v>144</v>
      </c>
      <c r="F411" s="59" t="s">
        <v>180</v>
      </c>
    </row>
    <row r="413" spans="2:9" ht="63.75" x14ac:dyDescent="0.2">
      <c r="B413" s="51" t="s">
        <v>181</v>
      </c>
      <c r="C413" s="27">
        <v>1</v>
      </c>
      <c r="D413" s="24" t="s">
        <v>182</v>
      </c>
      <c r="E413" s="52" t="s">
        <v>79</v>
      </c>
      <c r="F413" s="57" t="s">
        <v>183</v>
      </c>
      <c r="G413" s="167">
        <v>498.64</v>
      </c>
      <c r="H413" s="38"/>
      <c r="I413" s="39">
        <f>ROUND(ROUND(H413,2)*ROUND(G413,3),2)</f>
        <v>0</v>
      </c>
    </row>
    <row r="414" spans="2:9" x14ac:dyDescent="0.2">
      <c r="B414" s="51"/>
      <c r="C414" s="27"/>
      <c r="D414" s="24"/>
      <c r="E414" s="52"/>
      <c r="G414" s="167"/>
      <c r="H414" s="38"/>
      <c r="I414" s="39"/>
    </row>
    <row r="415" spans="2:9" ht="140.25" x14ac:dyDescent="0.2">
      <c r="B415" s="51" t="s">
        <v>181</v>
      </c>
      <c r="C415" s="27">
        <v>2</v>
      </c>
      <c r="D415" s="24" t="s">
        <v>184</v>
      </c>
      <c r="E415" s="52" t="s">
        <v>79</v>
      </c>
      <c r="F415" s="57" t="s">
        <v>185</v>
      </c>
      <c r="G415" s="167">
        <v>179.625</v>
      </c>
      <c r="H415" s="38"/>
      <c r="I415" s="39">
        <f>ROUND(ROUND(H415,2)*ROUND(G415,3),2)</f>
        <v>0</v>
      </c>
    </row>
    <row r="416" spans="2:9" x14ac:dyDescent="0.2">
      <c r="B416" s="51"/>
      <c r="C416" s="27"/>
      <c r="D416" s="24"/>
      <c r="E416" s="52"/>
      <c r="G416" s="167"/>
      <c r="H416" s="38"/>
      <c r="I416" s="39"/>
    </row>
    <row r="417" spans="2:9" ht="38.25" x14ac:dyDescent="0.2">
      <c r="B417" s="51" t="s">
        <v>181</v>
      </c>
      <c r="C417" s="27">
        <v>3</v>
      </c>
      <c r="D417" s="24" t="s">
        <v>186</v>
      </c>
      <c r="E417" s="52" t="s">
        <v>46</v>
      </c>
      <c r="F417" s="57" t="s">
        <v>187</v>
      </c>
      <c r="G417" s="167">
        <v>21</v>
      </c>
      <c r="H417" s="38"/>
      <c r="I417" s="39">
        <f>ROUND(ROUND(H417,2)*ROUND(G417,3),2)</f>
        <v>0</v>
      </c>
    </row>
    <row r="418" spans="2:9" x14ac:dyDescent="0.2">
      <c r="B418" s="51"/>
      <c r="C418" s="27"/>
      <c r="D418" s="24"/>
      <c r="E418" s="52"/>
      <c r="G418" s="167"/>
      <c r="H418" s="38"/>
      <c r="I418" s="39"/>
    </row>
    <row r="419" spans="2:9" ht="102" x14ac:dyDescent="0.2">
      <c r="B419" s="51" t="s">
        <v>181</v>
      </c>
      <c r="C419" s="27">
        <v>4</v>
      </c>
      <c r="D419" s="24" t="s">
        <v>188</v>
      </c>
      <c r="E419" s="52" t="s">
        <v>79</v>
      </c>
      <c r="F419" s="57" t="s">
        <v>189</v>
      </c>
      <c r="G419" s="167">
        <v>13.3</v>
      </c>
      <c r="H419" s="38"/>
      <c r="I419" s="39">
        <f>ROUND(ROUND(H419,2)*ROUND(G419,3),2)</f>
        <v>0</v>
      </c>
    </row>
    <row r="420" spans="2:9" x14ac:dyDescent="0.2">
      <c r="B420" s="51"/>
      <c r="C420" s="27"/>
      <c r="D420" s="24"/>
      <c r="E420" s="52"/>
      <c r="G420" s="167"/>
      <c r="H420" s="38"/>
      <c r="I420" s="39"/>
    </row>
    <row r="421" spans="2:9" ht="15" thickBot="1" x14ac:dyDescent="0.25">
      <c r="F421" s="131" t="s">
        <v>861</v>
      </c>
      <c r="G421" s="106"/>
      <c r="H421" s="94"/>
      <c r="I421" s="168">
        <f>SUM(I413:I419)</f>
        <v>0</v>
      </c>
    </row>
    <row r="422" spans="2:9" ht="15" thickTop="1" x14ac:dyDescent="0.2"/>
    <row r="423" spans="2:9" x14ac:dyDescent="0.2">
      <c r="D423" s="15" t="s">
        <v>6</v>
      </c>
      <c r="E423" s="43" t="s">
        <v>7</v>
      </c>
      <c r="F423" s="59" t="s">
        <v>950</v>
      </c>
    </row>
    <row r="424" spans="2:9" x14ac:dyDescent="0.2">
      <c r="D424" s="15" t="s">
        <v>8</v>
      </c>
      <c r="E424" s="43" t="s">
        <v>7</v>
      </c>
      <c r="F424" s="59" t="s">
        <v>9</v>
      </c>
    </row>
    <row r="425" spans="2:9" x14ac:dyDescent="0.2">
      <c r="D425" s="15" t="s">
        <v>10</v>
      </c>
      <c r="E425" s="43" t="s">
        <v>144</v>
      </c>
      <c r="F425" s="59" t="s">
        <v>145</v>
      </c>
    </row>
    <row r="426" spans="2:9" x14ac:dyDescent="0.2">
      <c r="D426" s="15" t="s">
        <v>12</v>
      </c>
      <c r="E426" s="43" t="s">
        <v>190</v>
      </c>
      <c r="F426" s="59" t="s">
        <v>191</v>
      </c>
    </row>
    <row r="428" spans="2:9" ht="38.25" x14ac:dyDescent="0.2">
      <c r="B428" s="51" t="s">
        <v>192</v>
      </c>
      <c r="C428" s="27">
        <v>1</v>
      </c>
      <c r="D428" s="24" t="s">
        <v>193</v>
      </c>
      <c r="E428" s="52" t="s">
        <v>79</v>
      </c>
      <c r="F428" s="57" t="s">
        <v>194</v>
      </c>
      <c r="G428" s="167">
        <v>157</v>
      </c>
      <c r="H428" s="38"/>
      <c r="I428" s="39">
        <f t="shared" ref="I428:I453" si="7">ROUND(ROUND(H428,2)*ROUND(G428,3),2)</f>
        <v>0</v>
      </c>
    </row>
    <row r="429" spans="2:9" x14ac:dyDescent="0.2">
      <c r="B429" s="51"/>
      <c r="C429" s="27"/>
      <c r="D429" s="24"/>
      <c r="E429" s="52"/>
      <c r="G429" s="167"/>
      <c r="H429" s="38"/>
      <c r="I429" s="39"/>
    </row>
    <row r="430" spans="2:9" ht="12.75" customHeight="1" x14ac:dyDescent="0.2">
      <c r="B430" s="51" t="s">
        <v>192</v>
      </c>
      <c r="C430" s="27">
        <v>2</v>
      </c>
      <c r="D430" s="24" t="s">
        <v>195</v>
      </c>
      <c r="E430" s="52" t="s">
        <v>79</v>
      </c>
      <c r="F430" s="57" t="s">
        <v>196</v>
      </c>
      <c r="G430" s="167">
        <v>157</v>
      </c>
      <c r="H430" s="38"/>
      <c r="I430" s="39">
        <f t="shared" si="7"/>
        <v>0</v>
      </c>
    </row>
    <row r="431" spans="2:9" ht="12.75" customHeight="1" x14ac:dyDescent="0.2">
      <c r="B431" s="51"/>
      <c r="C431" s="27"/>
      <c r="D431" s="24"/>
      <c r="E431" s="52"/>
      <c r="G431" s="167"/>
      <c r="H431" s="38"/>
      <c r="I431" s="39"/>
    </row>
    <row r="432" spans="2:9" ht="25.5" x14ac:dyDescent="0.2">
      <c r="B432" s="51" t="s">
        <v>192</v>
      </c>
      <c r="C432" s="27">
        <v>3</v>
      </c>
      <c r="D432" s="24" t="s">
        <v>197</v>
      </c>
      <c r="E432" s="52" t="s">
        <v>20</v>
      </c>
      <c r="F432" s="57" t="s">
        <v>198</v>
      </c>
      <c r="G432" s="167">
        <v>46.838000000000001</v>
      </c>
      <c r="H432" s="38"/>
      <c r="I432" s="39">
        <f t="shared" si="7"/>
        <v>0</v>
      </c>
    </row>
    <row r="433" spans="2:9" x14ac:dyDescent="0.2">
      <c r="B433" s="51"/>
      <c r="C433" s="27"/>
      <c r="D433" s="24"/>
      <c r="E433" s="52"/>
      <c r="G433" s="167"/>
      <c r="H433" s="38"/>
      <c r="I433" s="39"/>
    </row>
    <row r="434" spans="2:9" ht="63.75" x14ac:dyDescent="0.2">
      <c r="B434" s="51" t="s">
        <v>192</v>
      </c>
      <c r="C434" s="27">
        <v>4</v>
      </c>
      <c r="D434" s="24" t="s">
        <v>199</v>
      </c>
      <c r="E434" s="52" t="s">
        <v>79</v>
      </c>
      <c r="F434" s="57" t="s">
        <v>200</v>
      </c>
      <c r="G434" s="167">
        <v>1350.8</v>
      </c>
      <c r="H434" s="38"/>
      <c r="I434" s="39">
        <f t="shared" si="7"/>
        <v>0</v>
      </c>
    </row>
    <row r="435" spans="2:9" x14ac:dyDescent="0.2">
      <c r="B435" s="51"/>
      <c r="C435" s="27"/>
      <c r="D435" s="24"/>
      <c r="E435" s="52"/>
      <c r="G435" s="167"/>
      <c r="H435" s="38"/>
      <c r="I435" s="39"/>
    </row>
    <row r="436" spans="2:9" ht="102" x14ac:dyDescent="0.2">
      <c r="B436" s="51" t="s">
        <v>192</v>
      </c>
      <c r="C436" s="27">
        <v>5</v>
      </c>
      <c r="D436" s="24" t="s">
        <v>201</v>
      </c>
      <c r="E436" s="52" t="s">
        <v>79</v>
      </c>
      <c r="F436" s="57" t="s">
        <v>202</v>
      </c>
      <c r="G436" s="167">
        <v>104.34</v>
      </c>
      <c r="H436" s="38"/>
      <c r="I436" s="39">
        <f t="shared" si="7"/>
        <v>0</v>
      </c>
    </row>
    <row r="437" spans="2:9" x14ac:dyDescent="0.2">
      <c r="B437" s="51"/>
      <c r="C437" s="27"/>
      <c r="D437" s="24"/>
      <c r="E437" s="52"/>
      <c r="G437" s="167"/>
      <c r="H437" s="38"/>
      <c r="I437" s="39"/>
    </row>
    <row r="438" spans="2:9" ht="51" x14ac:dyDescent="0.2">
      <c r="B438" s="51" t="s">
        <v>192</v>
      </c>
      <c r="C438" s="27">
        <v>6</v>
      </c>
      <c r="D438" s="24" t="s">
        <v>203</v>
      </c>
      <c r="E438" s="52" t="s">
        <v>79</v>
      </c>
      <c r="F438" s="57" t="s">
        <v>204</v>
      </c>
      <c r="G438" s="167">
        <v>1164.6600000000001</v>
      </c>
      <c r="H438" s="38"/>
      <c r="I438" s="39">
        <f t="shared" si="7"/>
        <v>0</v>
      </c>
    </row>
    <row r="439" spans="2:9" x14ac:dyDescent="0.2">
      <c r="B439" s="51"/>
      <c r="C439" s="27"/>
      <c r="D439" s="24"/>
      <c r="E439" s="52"/>
      <c r="G439" s="167"/>
      <c r="H439" s="38"/>
      <c r="I439" s="39"/>
    </row>
    <row r="440" spans="2:9" ht="25.5" x14ac:dyDescent="0.2">
      <c r="B440" s="51" t="s">
        <v>192</v>
      </c>
      <c r="C440" s="27">
        <v>7</v>
      </c>
      <c r="D440" s="24" t="s">
        <v>205</v>
      </c>
      <c r="E440" s="52" t="s">
        <v>20</v>
      </c>
      <c r="F440" s="57" t="s">
        <v>206</v>
      </c>
      <c r="G440" s="167">
        <v>1058.6400000000001</v>
      </c>
      <c r="H440" s="38"/>
      <c r="I440" s="39">
        <f t="shared" si="7"/>
        <v>0</v>
      </c>
    </row>
    <row r="441" spans="2:9" ht="25.5" x14ac:dyDescent="0.2">
      <c r="B441" s="51" t="s">
        <v>192</v>
      </c>
      <c r="C441" s="27">
        <v>8</v>
      </c>
      <c r="D441" s="24" t="s">
        <v>207</v>
      </c>
      <c r="E441" s="52" t="s">
        <v>79</v>
      </c>
      <c r="F441" s="57" t="s">
        <v>208</v>
      </c>
      <c r="G441" s="167">
        <v>12.028</v>
      </c>
      <c r="H441" s="38"/>
      <c r="I441" s="39">
        <f t="shared" si="7"/>
        <v>0</v>
      </c>
    </row>
    <row r="442" spans="2:9" x14ac:dyDescent="0.2">
      <c r="B442" s="51"/>
      <c r="C442" s="27"/>
      <c r="D442" s="24"/>
      <c r="E442" s="52"/>
      <c r="G442" s="167"/>
      <c r="H442" s="38"/>
      <c r="I442" s="39"/>
    </row>
    <row r="443" spans="2:9" ht="76.5" x14ac:dyDescent="0.2">
      <c r="B443" s="51" t="s">
        <v>192</v>
      </c>
      <c r="C443" s="27">
        <v>9</v>
      </c>
      <c r="D443" s="24" t="s">
        <v>209</v>
      </c>
      <c r="E443" s="52" t="s">
        <v>79</v>
      </c>
      <c r="F443" s="57" t="s">
        <v>210</v>
      </c>
      <c r="G443" s="167">
        <v>12.028</v>
      </c>
      <c r="H443" s="38"/>
      <c r="I443" s="39">
        <f t="shared" si="7"/>
        <v>0</v>
      </c>
    </row>
    <row r="444" spans="2:9" x14ac:dyDescent="0.2">
      <c r="B444" s="51"/>
      <c r="C444" s="27"/>
      <c r="D444" s="24"/>
      <c r="E444" s="52"/>
      <c r="G444" s="167"/>
      <c r="H444" s="38"/>
      <c r="I444" s="39"/>
    </row>
    <row r="445" spans="2:9" ht="51" x14ac:dyDescent="0.2">
      <c r="B445" s="51" t="s">
        <v>192</v>
      </c>
      <c r="C445" s="27">
        <v>10</v>
      </c>
      <c r="D445" s="24" t="s">
        <v>211</v>
      </c>
      <c r="E445" s="52" t="s">
        <v>79</v>
      </c>
      <c r="F445" s="57" t="s">
        <v>212</v>
      </c>
      <c r="G445" s="167">
        <v>2</v>
      </c>
      <c r="H445" s="38"/>
      <c r="I445" s="39">
        <f t="shared" si="7"/>
        <v>0</v>
      </c>
    </row>
    <row r="446" spans="2:9" x14ac:dyDescent="0.2">
      <c r="B446" s="51"/>
      <c r="C446" s="27"/>
      <c r="D446" s="24"/>
      <c r="E446" s="52"/>
      <c r="G446" s="167"/>
      <c r="H446" s="38"/>
      <c r="I446" s="39"/>
    </row>
    <row r="447" spans="2:9" ht="51" x14ac:dyDescent="0.2">
      <c r="B447" s="51" t="s">
        <v>192</v>
      </c>
      <c r="C447" s="27">
        <v>11</v>
      </c>
      <c r="D447" s="24" t="s">
        <v>213</v>
      </c>
      <c r="E447" s="52" t="s">
        <v>79</v>
      </c>
      <c r="F447" s="57" t="s">
        <v>214</v>
      </c>
      <c r="G447" s="167">
        <v>81.8</v>
      </c>
      <c r="H447" s="38"/>
      <c r="I447" s="39">
        <f t="shared" si="7"/>
        <v>0</v>
      </c>
    </row>
    <row r="448" spans="2:9" x14ac:dyDescent="0.2">
      <c r="B448" s="51"/>
      <c r="C448" s="27"/>
      <c r="D448" s="24"/>
      <c r="E448" s="52"/>
      <c r="G448" s="167"/>
      <c r="H448" s="38"/>
      <c r="I448" s="39"/>
    </row>
    <row r="449" spans="2:9" ht="51" x14ac:dyDescent="0.2">
      <c r="B449" s="51" t="s">
        <v>192</v>
      </c>
      <c r="C449" s="27">
        <v>12</v>
      </c>
      <c r="D449" s="24" t="s">
        <v>215</v>
      </c>
      <c r="E449" s="52" t="s">
        <v>20</v>
      </c>
      <c r="F449" s="57" t="s">
        <v>216</v>
      </c>
      <c r="G449" s="167">
        <v>121.9</v>
      </c>
      <c r="H449" s="38"/>
      <c r="I449" s="39">
        <f t="shared" si="7"/>
        <v>0</v>
      </c>
    </row>
    <row r="450" spans="2:9" x14ac:dyDescent="0.2">
      <c r="B450" s="51"/>
      <c r="C450" s="27"/>
      <c r="D450" s="24"/>
      <c r="E450" s="52"/>
      <c r="G450" s="167"/>
      <c r="H450" s="38"/>
      <c r="I450" s="39"/>
    </row>
    <row r="451" spans="2:9" ht="38.25" x14ac:dyDescent="0.2">
      <c r="B451" s="51" t="s">
        <v>192</v>
      </c>
      <c r="C451" s="27">
        <v>13</v>
      </c>
      <c r="D451" s="24" t="s">
        <v>217</v>
      </c>
      <c r="E451" s="52" t="s">
        <v>20</v>
      </c>
      <c r="F451" s="57" t="s">
        <v>218</v>
      </c>
      <c r="G451" s="167">
        <v>34</v>
      </c>
      <c r="H451" s="38"/>
      <c r="I451" s="39">
        <f t="shared" si="7"/>
        <v>0</v>
      </c>
    </row>
    <row r="452" spans="2:9" x14ac:dyDescent="0.2">
      <c r="B452" s="51"/>
      <c r="C452" s="27"/>
      <c r="D452" s="24"/>
      <c r="E452" s="52"/>
      <c r="G452" s="167"/>
      <c r="H452" s="38"/>
      <c r="I452" s="39"/>
    </row>
    <row r="453" spans="2:9" ht="63.75" x14ac:dyDescent="0.2">
      <c r="B453" s="51" t="s">
        <v>192</v>
      </c>
      <c r="C453" s="27">
        <v>14</v>
      </c>
      <c r="D453" s="24" t="s">
        <v>219</v>
      </c>
      <c r="E453" s="52" t="s">
        <v>20</v>
      </c>
      <c r="F453" s="57" t="s">
        <v>220</v>
      </c>
      <c r="G453" s="167">
        <v>42</v>
      </c>
      <c r="H453" s="38"/>
      <c r="I453" s="39">
        <f t="shared" si="7"/>
        <v>0</v>
      </c>
    </row>
    <row r="454" spans="2:9" x14ac:dyDescent="0.2">
      <c r="B454" s="51"/>
      <c r="C454" s="27"/>
      <c r="D454" s="24"/>
      <c r="E454" s="52"/>
      <c r="G454" s="167"/>
      <c r="H454" s="38"/>
      <c r="I454" s="39"/>
    </row>
    <row r="455" spans="2:9" ht="15" thickBot="1" x14ac:dyDescent="0.25">
      <c r="F455" s="131" t="s">
        <v>862</v>
      </c>
      <c r="G455" s="106"/>
      <c r="H455" s="94"/>
      <c r="I455" s="168">
        <f>SUM(I428:I453)</f>
        <v>0</v>
      </c>
    </row>
    <row r="456" spans="2:9" ht="15" thickTop="1" x14ac:dyDescent="0.2"/>
    <row r="457" spans="2:9" x14ac:dyDescent="0.2">
      <c r="D457" s="15" t="s">
        <v>6</v>
      </c>
      <c r="E457" s="43" t="s">
        <v>7</v>
      </c>
      <c r="F457" s="59" t="s">
        <v>950</v>
      </c>
    </row>
    <row r="458" spans="2:9" x14ac:dyDescent="0.2">
      <c r="D458" s="15" t="s">
        <v>8</v>
      </c>
      <c r="E458" s="43" t="s">
        <v>7</v>
      </c>
      <c r="F458" s="59" t="s">
        <v>9</v>
      </c>
    </row>
    <row r="459" spans="2:9" x14ac:dyDescent="0.2">
      <c r="D459" s="15" t="s">
        <v>10</v>
      </c>
      <c r="E459" s="43" t="s">
        <v>144</v>
      </c>
      <c r="F459" s="59" t="s">
        <v>145</v>
      </c>
    </row>
    <row r="460" spans="2:9" x14ac:dyDescent="0.2">
      <c r="D460" s="15" t="s">
        <v>12</v>
      </c>
      <c r="E460" s="43" t="s">
        <v>221</v>
      </c>
      <c r="F460" s="59" t="s">
        <v>222</v>
      </c>
    </row>
    <row r="462" spans="2:9" ht="127.5" x14ac:dyDescent="0.2">
      <c r="B462" s="51" t="s">
        <v>223</v>
      </c>
      <c r="C462" s="27">
        <v>1</v>
      </c>
      <c r="D462" s="24" t="s">
        <v>224</v>
      </c>
      <c r="E462" s="52" t="s">
        <v>79</v>
      </c>
      <c r="F462" s="57" t="s">
        <v>225</v>
      </c>
      <c r="G462" s="167">
        <v>637.10599999999999</v>
      </c>
      <c r="H462" s="38"/>
      <c r="I462" s="39">
        <f>ROUND(ROUND(H462,2)*ROUND(G462,3),2)</f>
        <v>0</v>
      </c>
    </row>
    <row r="463" spans="2:9" x14ac:dyDescent="0.2">
      <c r="B463" s="51"/>
      <c r="C463" s="27"/>
      <c r="D463" s="24"/>
      <c r="E463" s="52"/>
      <c r="G463" s="167"/>
      <c r="H463" s="38"/>
      <c r="I463" s="39"/>
    </row>
    <row r="464" spans="2:9" ht="15" thickBot="1" x14ac:dyDescent="0.25">
      <c r="F464" s="131" t="s">
        <v>863</v>
      </c>
      <c r="G464" s="106"/>
      <c r="H464" s="94"/>
      <c r="I464" s="168">
        <f>SUM(I462:I462)</f>
        <v>0</v>
      </c>
    </row>
    <row r="465" spans="2:9" ht="15" thickTop="1" x14ac:dyDescent="0.2"/>
    <row r="466" spans="2:9" x14ac:dyDescent="0.2">
      <c r="D466" s="15" t="s">
        <v>6</v>
      </c>
      <c r="E466" s="43" t="s">
        <v>7</v>
      </c>
      <c r="F466" s="59" t="s">
        <v>950</v>
      </c>
    </row>
    <row r="467" spans="2:9" x14ac:dyDescent="0.2">
      <c r="D467" s="15" t="s">
        <v>8</v>
      </c>
      <c r="E467" s="43" t="s">
        <v>7</v>
      </c>
      <c r="F467" s="59" t="s">
        <v>9</v>
      </c>
    </row>
    <row r="468" spans="2:9" x14ac:dyDescent="0.2">
      <c r="D468" s="15" t="s">
        <v>10</v>
      </c>
      <c r="E468" s="43" t="s">
        <v>190</v>
      </c>
      <c r="F468" s="59" t="s">
        <v>226</v>
      </c>
    </row>
    <row r="469" spans="2:9" x14ac:dyDescent="0.2">
      <c r="D469" s="15" t="s">
        <v>12</v>
      </c>
      <c r="E469" s="43" t="s">
        <v>13</v>
      </c>
      <c r="F469" s="59" t="s">
        <v>14</v>
      </c>
    </row>
    <row r="471" spans="2:9" ht="406.5" customHeight="1" x14ac:dyDescent="0.2">
      <c r="B471" s="51"/>
      <c r="D471" s="25"/>
      <c r="E471" s="52" t="s">
        <v>16</v>
      </c>
      <c r="F471" s="66" t="s">
        <v>933</v>
      </c>
      <c r="G471" s="167"/>
      <c r="H471" s="38"/>
      <c r="I471" s="39"/>
    </row>
    <row r="473" spans="2:9" x14ac:dyDescent="0.2">
      <c r="D473" s="15" t="s">
        <v>6</v>
      </c>
      <c r="E473" s="43" t="s">
        <v>7</v>
      </c>
      <c r="F473" s="59" t="s">
        <v>950</v>
      </c>
    </row>
    <row r="474" spans="2:9" x14ac:dyDescent="0.2">
      <c r="D474" s="15" t="s">
        <v>8</v>
      </c>
      <c r="E474" s="43" t="s">
        <v>7</v>
      </c>
      <c r="F474" s="59" t="s">
        <v>9</v>
      </c>
    </row>
    <row r="475" spans="2:9" x14ac:dyDescent="0.2">
      <c r="D475" s="15" t="s">
        <v>10</v>
      </c>
      <c r="E475" s="43" t="s">
        <v>190</v>
      </c>
      <c r="F475" s="59" t="s">
        <v>226</v>
      </c>
    </row>
    <row r="476" spans="2:9" x14ac:dyDescent="0.2">
      <c r="D476" s="15" t="s">
        <v>12</v>
      </c>
      <c r="E476" s="43" t="s">
        <v>7</v>
      </c>
      <c r="F476" s="59" t="s">
        <v>227</v>
      </c>
    </row>
    <row r="478" spans="2:9" ht="25.5" x14ac:dyDescent="0.2">
      <c r="B478" s="51" t="s">
        <v>228</v>
      </c>
      <c r="C478" s="27">
        <v>1</v>
      </c>
      <c r="D478" s="24" t="s">
        <v>229</v>
      </c>
      <c r="E478" s="52" t="s">
        <v>46</v>
      </c>
      <c r="F478" s="57" t="s">
        <v>230</v>
      </c>
      <c r="G478" s="167">
        <v>1</v>
      </c>
      <c r="H478" s="38"/>
      <c r="I478" s="39">
        <f t="shared" ref="I478:I528" si="8">ROUND(ROUND(H478,2)*ROUND(G478,3),2)</f>
        <v>0</v>
      </c>
    </row>
    <row r="479" spans="2:9" x14ac:dyDescent="0.2">
      <c r="B479" s="51"/>
      <c r="C479" s="27"/>
      <c r="D479" s="24"/>
      <c r="E479" s="52"/>
      <c r="G479" s="167"/>
      <c r="H479" s="38"/>
      <c r="I479" s="39"/>
    </row>
    <row r="480" spans="2:9" s="67" customFormat="1" ht="25.5" x14ac:dyDescent="0.25">
      <c r="B480" s="68" t="s">
        <v>228</v>
      </c>
      <c r="C480" s="69">
        <v>2</v>
      </c>
      <c r="D480" s="68" t="s">
        <v>231</v>
      </c>
      <c r="E480" s="68" t="s">
        <v>46</v>
      </c>
      <c r="F480" s="66" t="s">
        <v>232</v>
      </c>
      <c r="G480" s="169">
        <v>2</v>
      </c>
      <c r="H480" s="70"/>
      <c r="I480" s="71">
        <f t="shared" si="8"/>
        <v>0</v>
      </c>
    </row>
    <row r="481" spans="2:9" s="67" customFormat="1" x14ac:dyDescent="0.25">
      <c r="B481" s="68"/>
      <c r="C481" s="69"/>
      <c r="D481" s="68"/>
      <c r="E481" s="68"/>
      <c r="F481" s="66"/>
      <c r="G481" s="169"/>
      <c r="H481" s="70"/>
      <c r="I481" s="71"/>
    </row>
    <row r="482" spans="2:9" s="67" customFormat="1" ht="25.5" x14ac:dyDescent="0.25">
      <c r="B482" s="68" t="s">
        <v>228</v>
      </c>
      <c r="C482" s="69">
        <v>3</v>
      </c>
      <c r="D482" s="68" t="s">
        <v>233</v>
      </c>
      <c r="E482" s="68" t="s">
        <v>46</v>
      </c>
      <c r="F482" s="66" t="s">
        <v>234</v>
      </c>
      <c r="G482" s="169">
        <v>10</v>
      </c>
      <c r="H482" s="70"/>
      <c r="I482" s="71">
        <f t="shared" si="8"/>
        <v>0</v>
      </c>
    </row>
    <row r="483" spans="2:9" s="67" customFormat="1" x14ac:dyDescent="0.25">
      <c r="B483" s="68"/>
      <c r="C483" s="69"/>
      <c r="D483" s="68"/>
      <c r="E483" s="68"/>
      <c r="F483" s="66"/>
      <c r="G483" s="169"/>
      <c r="H483" s="70"/>
      <c r="I483" s="71"/>
    </row>
    <row r="484" spans="2:9" ht="25.5" x14ac:dyDescent="0.2">
      <c r="B484" s="51" t="s">
        <v>228</v>
      </c>
      <c r="C484" s="27">
        <v>4</v>
      </c>
      <c r="D484" s="24" t="s">
        <v>235</v>
      </c>
      <c r="E484" s="52" t="s">
        <v>46</v>
      </c>
      <c r="F484" s="57" t="s">
        <v>236</v>
      </c>
      <c r="G484" s="167">
        <v>3</v>
      </c>
      <c r="H484" s="38"/>
      <c r="I484" s="39">
        <f t="shared" si="8"/>
        <v>0</v>
      </c>
    </row>
    <row r="485" spans="2:9" x14ac:dyDescent="0.2">
      <c r="B485" s="51"/>
      <c r="C485" s="27"/>
      <c r="D485" s="24"/>
      <c r="E485" s="52"/>
      <c r="G485" s="167"/>
      <c r="H485" s="38"/>
      <c r="I485" s="39"/>
    </row>
    <row r="486" spans="2:9" ht="25.5" x14ac:dyDescent="0.2">
      <c r="B486" s="51" t="s">
        <v>228</v>
      </c>
      <c r="C486" s="27">
        <v>5</v>
      </c>
      <c r="D486" s="24" t="s">
        <v>237</v>
      </c>
      <c r="E486" s="52" t="s">
        <v>46</v>
      </c>
      <c r="F486" s="57" t="s">
        <v>238</v>
      </c>
      <c r="G486" s="167">
        <v>2</v>
      </c>
      <c r="H486" s="38"/>
      <c r="I486" s="39">
        <f t="shared" si="8"/>
        <v>0</v>
      </c>
    </row>
    <row r="487" spans="2:9" x14ac:dyDescent="0.2">
      <c r="B487" s="51"/>
      <c r="C487" s="27"/>
      <c r="D487" s="24"/>
      <c r="E487" s="52"/>
      <c r="G487" s="167"/>
      <c r="H487" s="38"/>
      <c r="I487" s="39"/>
    </row>
    <row r="488" spans="2:9" ht="25.5" x14ac:dyDescent="0.2">
      <c r="B488" s="51" t="s">
        <v>228</v>
      </c>
      <c r="C488" s="27">
        <v>6</v>
      </c>
      <c r="D488" s="24" t="s">
        <v>239</v>
      </c>
      <c r="E488" s="52" t="s">
        <v>46</v>
      </c>
      <c r="F488" s="57" t="s">
        <v>240</v>
      </c>
      <c r="G488" s="167">
        <v>2</v>
      </c>
      <c r="H488" s="38"/>
      <c r="I488" s="39">
        <f t="shared" si="8"/>
        <v>0</v>
      </c>
    </row>
    <row r="489" spans="2:9" x14ac:dyDescent="0.2">
      <c r="B489" s="51"/>
      <c r="C489" s="27"/>
      <c r="D489" s="24"/>
      <c r="E489" s="52"/>
      <c r="G489" s="167"/>
      <c r="H489" s="38"/>
      <c r="I489" s="39"/>
    </row>
    <row r="490" spans="2:9" ht="25.5" x14ac:dyDescent="0.2">
      <c r="B490" s="51" t="s">
        <v>228</v>
      </c>
      <c r="C490" s="27">
        <v>7</v>
      </c>
      <c r="D490" s="24" t="s">
        <v>241</v>
      </c>
      <c r="E490" s="52" t="s">
        <v>46</v>
      </c>
      <c r="F490" s="57" t="s">
        <v>242</v>
      </c>
      <c r="G490" s="167">
        <v>12</v>
      </c>
      <c r="H490" s="38"/>
      <c r="I490" s="39">
        <f t="shared" si="8"/>
        <v>0</v>
      </c>
    </row>
    <row r="491" spans="2:9" x14ac:dyDescent="0.2">
      <c r="B491" s="51"/>
      <c r="C491" s="27"/>
      <c r="D491" s="24"/>
      <c r="E491" s="52"/>
      <c r="G491" s="167"/>
      <c r="H491" s="38"/>
      <c r="I491" s="39"/>
    </row>
    <row r="492" spans="2:9" ht="25.5" x14ac:dyDescent="0.2">
      <c r="B492" s="51" t="s">
        <v>228</v>
      </c>
      <c r="C492" s="27">
        <v>8</v>
      </c>
      <c r="D492" s="24" t="s">
        <v>243</v>
      </c>
      <c r="E492" s="52" t="s">
        <v>46</v>
      </c>
      <c r="F492" s="57" t="s">
        <v>244</v>
      </c>
      <c r="G492" s="167">
        <v>6</v>
      </c>
      <c r="H492" s="38"/>
      <c r="I492" s="39">
        <f t="shared" si="8"/>
        <v>0</v>
      </c>
    </row>
    <row r="493" spans="2:9" x14ac:dyDescent="0.2">
      <c r="B493" s="51"/>
      <c r="C493" s="27"/>
      <c r="D493" s="24"/>
      <c r="E493" s="52"/>
      <c r="G493" s="167"/>
      <c r="H493" s="38"/>
      <c r="I493" s="39"/>
    </row>
    <row r="494" spans="2:9" ht="25.5" x14ac:dyDescent="0.2">
      <c r="B494" s="51" t="s">
        <v>228</v>
      </c>
      <c r="C494" s="27">
        <v>9</v>
      </c>
      <c r="D494" s="24" t="s">
        <v>245</v>
      </c>
      <c r="E494" s="52" t="s">
        <v>46</v>
      </c>
      <c r="F494" s="57" t="s">
        <v>246</v>
      </c>
      <c r="G494" s="167">
        <v>1</v>
      </c>
      <c r="H494" s="38"/>
      <c r="I494" s="39">
        <f t="shared" si="8"/>
        <v>0</v>
      </c>
    </row>
    <row r="495" spans="2:9" x14ac:dyDescent="0.2">
      <c r="B495" s="51"/>
      <c r="C495" s="27"/>
      <c r="D495" s="24"/>
      <c r="E495" s="52"/>
      <c r="G495" s="167"/>
      <c r="H495" s="38"/>
      <c r="I495" s="39"/>
    </row>
    <row r="496" spans="2:9" ht="25.5" x14ac:dyDescent="0.2">
      <c r="B496" s="51" t="s">
        <v>228</v>
      </c>
      <c r="C496" s="27">
        <v>10</v>
      </c>
      <c r="D496" s="24" t="s">
        <v>247</v>
      </c>
      <c r="E496" s="52" t="s">
        <v>46</v>
      </c>
      <c r="F496" s="57" t="s">
        <v>248</v>
      </c>
      <c r="G496" s="167">
        <v>5</v>
      </c>
      <c r="H496" s="38"/>
      <c r="I496" s="39">
        <f t="shared" si="8"/>
        <v>0</v>
      </c>
    </row>
    <row r="497" spans="2:9" x14ac:dyDescent="0.2">
      <c r="B497" s="51"/>
      <c r="C497" s="27"/>
      <c r="D497" s="24"/>
      <c r="E497" s="52"/>
      <c r="G497" s="167"/>
      <c r="H497" s="38"/>
      <c r="I497" s="39"/>
    </row>
    <row r="498" spans="2:9" ht="25.5" x14ac:dyDescent="0.2">
      <c r="B498" s="51" t="s">
        <v>228</v>
      </c>
      <c r="C498" s="27">
        <v>11</v>
      </c>
      <c r="D498" s="24" t="s">
        <v>249</v>
      </c>
      <c r="E498" s="52" t="s">
        <v>46</v>
      </c>
      <c r="F498" s="57" t="s">
        <v>250</v>
      </c>
      <c r="G498" s="167">
        <v>6</v>
      </c>
      <c r="H498" s="38"/>
      <c r="I498" s="39">
        <f t="shared" si="8"/>
        <v>0</v>
      </c>
    </row>
    <row r="499" spans="2:9" x14ac:dyDescent="0.2">
      <c r="B499" s="51"/>
      <c r="C499" s="27"/>
      <c r="D499" s="24"/>
      <c r="E499" s="52"/>
      <c r="G499" s="167"/>
      <c r="H499" s="38"/>
      <c r="I499" s="39"/>
    </row>
    <row r="500" spans="2:9" ht="25.5" x14ac:dyDescent="0.2">
      <c r="B500" s="51" t="s">
        <v>228</v>
      </c>
      <c r="C500" s="27">
        <v>12</v>
      </c>
      <c r="D500" s="24" t="s">
        <v>251</v>
      </c>
      <c r="E500" s="52" t="s">
        <v>46</v>
      </c>
      <c r="F500" s="57" t="s">
        <v>252</v>
      </c>
      <c r="G500" s="167">
        <v>6</v>
      </c>
      <c r="H500" s="38"/>
      <c r="I500" s="39">
        <f t="shared" si="8"/>
        <v>0</v>
      </c>
    </row>
    <row r="501" spans="2:9" x14ac:dyDescent="0.2">
      <c r="B501" s="51"/>
      <c r="C501" s="27"/>
      <c r="D501" s="24"/>
      <c r="E501" s="52"/>
      <c r="G501" s="167"/>
      <c r="H501" s="38"/>
      <c r="I501" s="39"/>
    </row>
    <row r="502" spans="2:9" ht="25.5" x14ac:dyDescent="0.2">
      <c r="B502" s="51" t="s">
        <v>228</v>
      </c>
      <c r="C502" s="27">
        <v>13</v>
      </c>
      <c r="D502" s="24" t="s">
        <v>253</v>
      </c>
      <c r="E502" s="52" t="s">
        <v>46</v>
      </c>
      <c r="F502" s="57" t="s">
        <v>254</v>
      </c>
      <c r="G502" s="167">
        <v>6</v>
      </c>
      <c r="H502" s="38"/>
      <c r="I502" s="39">
        <f t="shared" si="8"/>
        <v>0</v>
      </c>
    </row>
    <row r="503" spans="2:9" x14ac:dyDescent="0.2">
      <c r="B503" s="51"/>
      <c r="C503" s="27"/>
      <c r="D503" s="24"/>
      <c r="E503" s="52"/>
      <c r="G503" s="167"/>
      <c r="H503" s="38"/>
      <c r="I503" s="39"/>
    </row>
    <row r="504" spans="2:9" ht="25.5" x14ac:dyDescent="0.2">
      <c r="B504" s="51" t="s">
        <v>228</v>
      </c>
      <c r="C504" s="27">
        <v>14</v>
      </c>
      <c r="D504" s="24" t="s">
        <v>255</v>
      </c>
      <c r="E504" s="52" t="s">
        <v>46</v>
      </c>
      <c r="F504" s="57" t="s">
        <v>256</v>
      </c>
      <c r="G504" s="167">
        <v>4</v>
      </c>
      <c r="H504" s="38"/>
      <c r="I504" s="39">
        <f t="shared" si="8"/>
        <v>0</v>
      </c>
    </row>
    <row r="505" spans="2:9" x14ac:dyDescent="0.2">
      <c r="B505" s="51"/>
      <c r="C505" s="27"/>
      <c r="D505" s="24"/>
      <c r="E505" s="52"/>
      <c r="G505" s="167"/>
      <c r="H505" s="38"/>
      <c r="I505" s="39"/>
    </row>
    <row r="506" spans="2:9" ht="25.5" x14ac:dyDescent="0.2">
      <c r="B506" s="51" t="s">
        <v>228</v>
      </c>
      <c r="C506" s="27">
        <v>15</v>
      </c>
      <c r="D506" s="24" t="s">
        <v>257</v>
      </c>
      <c r="E506" s="52" t="s">
        <v>46</v>
      </c>
      <c r="F506" s="57" t="s">
        <v>258</v>
      </c>
      <c r="G506" s="167">
        <v>5</v>
      </c>
      <c r="H506" s="38"/>
      <c r="I506" s="39">
        <f t="shared" si="8"/>
        <v>0</v>
      </c>
    </row>
    <row r="507" spans="2:9" x14ac:dyDescent="0.2">
      <c r="B507" s="51"/>
      <c r="C507" s="27"/>
      <c r="D507" s="24"/>
      <c r="E507" s="52"/>
      <c r="G507" s="167"/>
      <c r="H507" s="38"/>
      <c r="I507" s="39"/>
    </row>
    <row r="508" spans="2:9" ht="25.5" x14ac:dyDescent="0.2">
      <c r="B508" s="51" t="s">
        <v>228</v>
      </c>
      <c r="C508" s="27">
        <v>16</v>
      </c>
      <c r="D508" s="24" t="s">
        <v>259</v>
      </c>
      <c r="E508" s="52" t="s">
        <v>46</v>
      </c>
      <c r="F508" s="57" t="s">
        <v>260</v>
      </c>
      <c r="G508" s="167">
        <v>1</v>
      </c>
      <c r="H508" s="38"/>
      <c r="I508" s="39">
        <f t="shared" si="8"/>
        <v>0</v>
      </c>
    </row>
    <row r="509" spans="2:9" x14ac:dyDescent="0.2">
      <c r="B509" s="51"/>
      <c r="C509" s="27"/>
      <c r="D509" s="24"/>
      <c r="E509" s="52"/>
      <c r="G509" s="167"/>
      <c r="H509" s="38"/>
      <c r="I509" s="39"/>
    </row>
    <row r="510" spans="2:9" ht="38.25" x14ac:dyDescent="0.2">
      <c r="B510" s="51" t="s">
        <v>228</v>
      </c>
      <c r="C510" s="27">
        <v>17</v>
      </c>
      <c r="D510" s="24" t="s">
        <v>261</v>
      </c>
      <c r="E510" s="52" t="s">
        <v>46</v>
      </c>
      <c r="F510" s="57" t="s">
        <v>262</v>
      </c>
      <c r="G510" s="167">
        <v>1</v>
      </c>
      <c r="H510" s="38"/>
      <c r="I510" s="39">
        <f t="shared" si="8"/>
        <v>0</v>
      </c>
    </row>
    <row r="511" spans="2:9" x14ac:dyDescent="0.2">
      <c r="B511" s="51"/>
      <c r="C511" s="27"/>
      <c r="D511" s="24"/>
      <c r="E511" s="52"/>
      <c r="G511" s="167"/>
      <c r="H511" s="38"/>
      <c r="I511" s="39"/>
    </row>
    <row r="512" spans="2:9" ht="38.25" x14ac:dyDescent="0.2">
      <c r="B512" s="51" t="s">
        <v>228</v>
      </c>
      <c r="C512" s="27">
        <v>18</v>
      </c>
      <c r="D512" s="24" t="s">
        <v>263</v>
      </c>
      <c r="E512" s="52" t="s">
        <v>46</v>
      </c>
      <c r="F512" s="57" t="s">
        <v>264</v>
      </c>
      <c r="G512" s="167">
        <v>3</v>
      </c>
      <c r="H512" s="38"/>
      <c r="I512" s="39">
        <f t="shared" si="8"/>
        <v>0</v>
      </c>
    </row>
    <row r="513" spans="2:9" x14ac:dyDescent="0.2">
      <c r="B513" s="51"/>
      <c r="C513" s="27"/>
      <c r="D513" s="24"/>
      <c r="E513" s="52"/>
      <c r="G513" s="167"/>
      <c r="H513" s="38"/>
      <c r="I513" s="39"/>
    </row>
    <row r="514" spans="2:9" ht="25.5" x14ac:dyDescent="0.2">
      <c r="B514" s="51" t="s">
        <v>228</v>
      </c>
      <c r="C514" s="27">
        <v>19</v>
      </c>
      <c r="D514" s="24" t="s">
        <v>265</v>
      </c>
      <c r="E514" s="52" t="s">
        <v>46</v>
      </c>
      <c r="F514" s="57" t="s">
        <v>266</v>
      </c>
      <c r="G514" s="167">
        <v>5</v>
      </c>
      <c r="H514" s="38"/>
      <c r="I514" s="39">
        <f t="shared" si="8"/>
        <v>0</v>
      </c>
    </row>
    <row r="515" spans="2:9" x14ac:dyDescent="0.2">
      <c r="B515" s="51"/>
      <c r="C515" s="27"/>
      <c r="D515" s="24"/>
      <c r="E515" s="52"/>
      <c r="G515" s="167"/>
      <c r="H515" s="38"/>
      <c r="I515" s="39"/>
    </row>
    <row r="516" spans="2:9" x14ac:dyDescent="0.2">
      <c r="B516" s="51"/>
      <c r="C516" s="27"/>
      <c r="D516" s="24"/>
      <c r="E516" s="52"/>
      <c r="G516" s="167"/>
      <c r="H516" s="38"/>
      <c r="I516" s="39"/>
    </row>
    <row r="517" spans="2:9" ht="25.5" x14ac:dyDescent="0.2">
      <c r="B517" s="51" t="s">
        <v>228</v>
      </c>
      <c r="C517" s="27">
        <v>20</v>
      </c>
      <c r="D517" s="24" t="s">
        <v>267</v>
      </c>
      <c r="E517" s="52" t="s">
        <v>46</v>
      </c>
      <c r="F517" s="57" t="s">
        <v>268</v>
      </c>
      <c r="G517" s="167">
        <v>5</v>
      </c>
      <c r="H517" s="38"/>
      <c r="I517" s="39">
        <f t="shared" si="8"/>
        <v>0</v>
      </c>
    </row>
    <row r="518" spans="2:9" ht="25.5" x14ac:dyDescent="0.2">
      <c r="B518" s="51" t="s">
        <v>228</v>
      </c>
      <c r="C518" s="27">
        <v>21</v>
      </c>
      <c r="D518" s="24" t="s">
        <v>269</v>
      </c>
      <c r="E518" s="52" t="s">
        <v>46</v>
      </c>
      <c r="F518" s="57" t="s">
        <v>270</v>
      </c>
      <c r="G518" s="167">
        <v>5</v>
      </c>
      <c r="H518" s="38"/>
      <c r="I518" s="39">
        <f t="shared" si="8"/>
        <v>0</v>
      </c>
    </row>
    <row r="519" spans="2:9" x14ac:dyDescent="0.2">
      <c r="B519" s="51"/>
      <c r="C519" s="27"/>
      <c r="D519" s="24"/>
      <c r="E519" s="52"/>
      <c r="G519" s="167"/>
      <c r="H519" s="38"/>
      <c r="I519" s="39"/>
    </row>
    <row r="520" spans="2:9" ht="25.5" x14ac:dyDescent="0.2">
      <c r="B520" s="51" t="s">
        <v>228</v>
      </c>
      <c r="C520" s="27">
        <v>22</v>
      </c>
      <c r="D520" s="24" t="s">
        <v>271</v>
      </c>
      <c r="E520" s="52" t="s">
        <v>46</v>
      </c>
      <c r="F520" s="57" t="s">
        <v>272</v>
      </c>
      <c r="G520" s="167">
        <v>4</v>
      </c>
      <c r="H520" s="38"/>
      <c r="I520" s="39">
        <f t="shared" si="8"/>
        <v>0</v>
      </c>
    </row>
    <row r="521" spans="2:9" x14ac:dyDescent="0.2">
      <c r="B521" s="51"/>
      <c r="C521" s="27"/>
      <c r="D521" s="24"/>
      <c r="E521" s="52"/>
      <c r="G521" s="167"/>
      <c r="H521" s="38"/>
      <c r="I521" s="39"/>
    </row>
    <row r="522" spans="2:9" ht="25.5" x14ac:dyDescent="0.2">
      <c r="B522" s="51" t="s">
        <v>228</v>
      </c>
      <c r="C522" s="27">
        <v>23</v>
      </c>
      <c r="D522" s="24" t="s">
        <v>273</v>
      </c>
      <c r="E522" s="52" t="s">
        <v>46</v>
      </c>
      <c r="F522" s="57" t="s">
        <v>274</v>
      </c>
      <c r="G522" s="167">
        <v>4</v>
      </c>
      <c r="H522" s="38"/>
      <c r="I522" s="39">
        <f t="shared" si="8"/>
        <v>0</v>
      </c>
    </row>
    <row r="523" spans="2:9" ht="25.5" x14ac:dyDescent="0.2">
      <c r="B523" s="51" t="s">
        <v>228</v>
      </c>
      <c r="C523" s="27">
        <v>24</v>
      </c>
      <c r="D523" s="24" t="s">
        <v>275</v>
      </c>
      <c r="E523" s="52" t="s">
        <v>46</v>
      </c>
      <c r="F523" s="57" t="s">
        <v>276</v>
      </c>
      <c r="G523" s="167">
        <v>1</v>
      </c>
      <c r="H523" s="38"/>
      <c r="I523" s="39">
        <f t="shared" si="8"/>
        <v>0</v>
      </c>
    </row>
    <row r="524" spans="2:9" ht="25.5" x14ac:dyDescent="0.2">
      <c r="B524" s="51" t="s">
        <v>228</v>
      </c>
      <c r="C524" s="27">
        <v>25</v>
      </c>
      <c r="D524" s="24" t="s">
        <v>277</v>
      </c>
      <c r="E524" s="52" t="s">
        <v>46</v>
      </c>
      <c r="F524" s="57" t="s">
        <v>278</v>
      </c>
      <c r="G524" s="167">
        <v>1</v>
      </c>
      <c r="H524" s="38"/>
      <c r="I524" s="39">
        <f t="shared" si="8"/>
        <v>0</v>
      </c>
    </row>
    <row r="525" spans="2:9" x14ac:dyDescent="0.2">
      <c r="B525" s="51"/>
      <c r="C525" s="27"/>
      <c r="D525" s="24"/>
      <c r="E525" s="52"/>
      <c r="G525" s="167"/>
      <c r="H525" s="38"/>
      <c r="I525" s="39"/>
    </row>
    <row r="526" spans="2:9" ht="25.5" x14ac:dyDescent="0.2">
      <c r="B526" s="51" t="s">
        <v>228</v>
      </c>
      <c r="C526" s="27">
        <v>26</v>
      </c>
      <c r="D526" s="24" t="s">
        <v>279</v>
      </c>
      <c r="E526" s="52" t="s">
        <v>46</v>
      </c>
      <c r="F526" s="57" t="s">
        <v>280</v>
      </c>
      <c r="G526" s="167">
        <v>1</v>
      </c>
      <c r="H526" s="38"/>
      <c r="I526" s="39">
        <f t="shared" si="8"/>
        <v>0</v>
      </c>
    </row>
    <row r="527" spans="2:9" x14ac:dyDescent="0.2">
      <c r="B527" s="51"/>
      <c r="C527" s="27"/>
      <c r="D527" s="24"/>
      <c r="E527" s="52"/>
      <c r="G527" s="167"/>
      <c r="H527" s="38"/>
      <c r="I527" s="39"/>
    </row>
    <row r="528" spans="2:9" ht="25.5" x14ac:dyDescent="0.2">
      <c r="B528" s="51" t="s">
        <v>228</v>
      </c>
      <c r="C528" s="27">
        <v>27</v>
      </c>
      <c r="D528" s="24" t="s">
        <v>281</v>
      </c>
      <c r="E528" s="52" t="s">
        <v>46</v>
      </c>
      <c r="F528" s="57" t="s">
        <v>282</v>
      </c>
      <c r="G528" s="167">
        <v>1</v>
      </c>
      <c r="H528" s="38"/>
      <c r="I528" s="39">
        <f t="shared" si="8"/>
        <v>0</v>
      </c>
    </row>
    <row r="529" spans="2:9" x14ac:dyDescent="0.2">
      <c r="B529" s="51"/>
      <c r="C529" s="27"/>
      <c r="D529" s="24"/>
      <c r="E529" s="52"/>
      <c r="G529" s="167"/>
      <c r="H529" s="38"/>
      <c r="I529" s="39"/>
    </row>
    <row r="530" spans="2:9" ht="15" thickBot="1" x14ac:dyDescent="0.25">
      <c r="F530" s="131" t="s">
        <v>864</v>
      </c>
      <c r="G530" s="106"/>
      <c r="H530" s="94"/>
      <c r="I530" s="168">
        <f>SUM(I478:I528)</f>
        <v>0</v>
      </c>
    </row>
    <row r="531" spans="2:9" ht="15" thickTop="1" x14ac:dyDescent="0.2"/>
    <row r="532" spans="2:9" x14ac:dyDescent="0.2">
      <c r="D532" s="15" t="s">
        <v>6</v>
      </c>
      <c r="E532" s="43" t="s">
        <v>7</v>
      </c>
      <c r="F532" s="59" t="s">
        <v>950</v>
      </c>
    </row>
    <row r="533" spans="2:9" x14ac:dyDescent="0.2">
      <c r="D533" s="15" t="s">
        <v>8</v>
      </c>
      <c r="E533" s="43" t="s">
        <v>7</v>
      </c>
      <c r="F533" s="59" t="s">
        <v>9</v>
      </c>
    </row>
    <row r="534" spans="2:9" x14ac:dyDescent="0.2">
      <c r="D534" s="15" t="s">
        <v>10</v>
      </c>
      <c r="E534" s="43" t="s">
        <v>190</v>
      </c>
      <c r="F534" s="59" t="s">
        <v>226</v>
      </c>
    </row>
    <row r="535" spans="2:9" x14ac:dyDescent="0.2">
      <c r="D535" s="15" t="s">
        <v>12</v>
      </c>
      <c r="E535" s="43" t="s">
        <v>32</v>
      </c>
      <c r="F535" s="59" t="s">
        <v>283</v>
      </c>
    </row>
    <row r="537" spans="2:9" ht="38.25" x14ac:dyDescent="0.2">
      <c r="B537" s="51" t="s">
        <v>284</v>
      </c>
      <c r="C537" s="27">
        <v>1</v>
      </c>
      <c r="D537" s="24" t="s">
        <v>285</v>
      </c>
      <c r="E537" s="52" t="s">
        <v>46</v>
      </c>
      <c r="F537" s="57" t="s">
        <v>286</v>
      </c>
      <c r="G537" s="167">
        <v>1</v>
      </c>
      <c r="H537" s="38"/>
      <c r="I537" s="39">
        <f t="shared" ref="I537:I547" si="9">ROUND(ROUND(H537,2)*ROUND(G537,3),2)</f>
        <v>0</v>
      </c>
    </row>
    <row r="538" spans="2:9" x14ac:dyDescent="0.2">
      <c r="B538" s="51"/>
      <c r="C538" s="27"/>
      <c r="D538" s="24"/>
      <c r="E538" s="52"/>
      <c r="G538" s="167"/>
      <c r="H538" s="38"/>
      <c r="I538" s="39"/>
    </row>
    <row r="539" spans="2:9" ht="38.25" x14ac:dyDescent="0.2">
      <c r="B539" s="51" t="s">
        <v>284</v>
      </c>
      <c r="C539" s="27">
        <v>2</v>
      </c>
      <c r="D539" s="24" t="s">
        <v>287</v>
      </c>
      <c r="E539" s="52" t="s">
        <v>46</v>
      </c>
      <c r="F539" s="57" t="s">
        <v>288</v>
      </c>
      <c r="G539" s="167">
        <v>1</v>
      </c>
      <c r="H539" s="38"/>
      <c r="I539" s="39">
        <f t="shared" si="9"/>
        <v>0</v>
      </c>
    </row>
    <row r="540" spans="2:9" x14ac:dyDescent="0.2">
      <c r="B540" s="51"/>
      <c r="C540" s="27"/>
      <c r="D540" s="24"/>
      <c r="E540" s="52"/>
      <c r="G540" s="167"/>
      <c r="H540" s="38"/>
      <c r="I540" s="39"/>
    </row>
    <row r="541" spans="2:9" ht="38.25" x14ac:dyDescent="0.2">
      <c r="B541" s="51" t="s">
        <v>284</v>
      </c>
      <c r="C541" s="27">
        <v>3</v>
      </c>
      <c r="D541" s="24" t="s">
        <v>289</v>
      </c>
      <c r="E541" s="52" t="s">
        <v>46</v>
      </c>
      <c r="F541" s="57" t="s">
        <v>290</v>
      </c>
      <c r="G541" s="167">
        <v>1</v>
      </c>
      <c r="H541" s="38"/>
      <c r="I541" s="39">
        <f t="shared" si="9"/>
        <v>0</v>
      </c>
    </row>
    <row r="542" spans="2:9" x14ac:dyDescent="0.2">
      <c r="B542" s="51"/>
      <c r="C542" s="27"/>
      <c r="D542" s="24"/>
      <c r="E542" s="52"/>
      <c r="G542" s="167"/>
      <c r="H542" s="38"/>
      <c r="I542" s="39"/>
    </row>
    <row r="543" spans="2:9" ht="38.25" x14ac:dyDescent="0.2">
      <c r="B543" s="51" t="s">
        <v>284</v>
      </c>
      <c r="C543" s="27">
        <v>4</v>
      </c>
      <c r="D543" s="24" t="s">
        <v>291</v>
      </c>
      <c r="E543" s="52" t="s">
        <v>46</v>
      </c>
      <c r="F543" s="57" t="s">
        <v>292</v>
      </c>
      <c r="G543" s="167">
        <v>1</v>
      </c>
      <c r="H543" s="38"/>
      <c r="I543" s="39">
        <f t="shared" si="9"/>
        <v>0</v>
      </c>
    </row>
    <row r="544" spans="2:9" x14ac:dyDescent="0.2">
      <c r="B544" s="51"/>
      <c r="C544" s="27"/>
      <c r="D544" s="24"/>
      <c r="E544" s="52"/>
      <c r="G544" s="167"/>
      <c r="H544" s="38"/>
      <c r="I544" s="39"/>
    </row>
    <row r="545" spans="2:9" ht="38.25" x14ac:dyDescent="0.2">
      <c r="B545" s="51" t="s">
        <v>284</v>
      </c>
      <c r="C545" s="27">
        <v>5</v>
      </c>
      <c r="D545" s="24" t="s">
        <v>293</v>
      </c>
      <c r="E545" s="52" t="s">
        <v>46</v>
      </c>
      <c r="F545" s="57" t="s">
        <v>294</v>
      </c>
      <c r="G545" s="167">
        <v>1</v>
      </c>
      <c r="H545" s="38"/>
      <c r="I545" s="39">
        <f t="shared" si="9"/>
        <v>0</v>
      </c>
    </row>
    <row r="546" spans="2:9" x14ac:dyDescent="0.2">
      <c r="B546" s="51"/>
      <c r="C546" s="27"/>
      <c r="D546" s="24"/>
      <c r="E546" s="52"/>
      <c r="G546" s="167"/>
      <c r="H546" s="38"/>
      <c r="I546" s="39"/>
    </row>
    <row r="547" spans="2:9" ht="38.25" x14ac:dyDescent="0.2">
      <c r="B547" s="51" t="s">
        <v>284</v>
      </c>
      <c r="C547" s="27">
        <v>6</v>
      </c>
      <c r="D547" s="24" t="s">
        <v>295</v>
      </c>
      <c r="E547" s="52" t="s">
        <v>46</v>
      </c>
      <c r="F547" s="57" t="s">
        <v>296</v>
      </c>
      <c r="G547" s="167">
        <v>1</v>
      </c>
      <c r="H547" s="38"/>
      <c r="I547" s="39">
        <f t="shared" si="9"/>
        <v>0</v>
      </c>
    </row>
    <row r="548" spans="2:9" x14ac:dyDescent="0.2">
      <c r="B548" s="51"/>
      <c r="C548" s="27"/>
      <c r="D548" s="24"/>
      <c r="E548" s="52"/>
      <c r="G548" s="167"/>
      <c r="H548" s="38"/>
      <c r="I548" s="39"/>
    </row>
    <row r="549" spans="2:9" ht="15" thickBot="1" x14ac:dyDescent="0.25">
      <c r="F549" s="131" t="s">
        <v>865</v>
      </c>
      <c r="G549" s="106"/>
      <c r="H549" s="94"/>
      <c r="I549" s="168">
        <f>SUM(I537:I547)</f>
        <v>0</v>
      </c>
    </row>
    <row r="550" spans="2:9" ht="15" thickTop="1" x14ac:dyDescent="0.2"/>
    <row r="551" spans="2:9" x14ac:dyDescent="0.2">
      <c r="D551" s="15" t="s">
        <v>6</v>
      </c>
      <c r="E551" s="43" t="s">
        <v>7</v>
      </c>
      <c r="F551" s="59" t="s">
        <v>950</v>
      </c>
    </row>
    <row r="552" spans="2:9" x14ac:dyDescent="0.2">
      <c r="D552" s="15" t="s">
        <v>8</v>
      </c>
      <c r="E552" s="43" t="s">
        <v>7</v>
      </c>
      <c r="F552" s="59" t="s">
        <v>9</v>
      </c>
    </row>
    <row r="553" spans="2:9" x14ac:dyDescent="0.2">
      <c r="D553" s="15" t="s">
        <v>10</v>
      </c>
      <c r="E553" s="43" t="s">
        <v>190</v>
      </c>
      <c r="F553" s="59" t="s">
        <v>226</v>
      </c>
    </row>
    <row r="554" spans="2:9" x14ac:dyDescent="0.2">
      <c r="D554" s="15" t="s">
        <v>12</v>
      </c>
      <c r="E554" s="43" t="s">
        <v>52</v>
      </c>
      <c r="F554" s="59" t="s">
        <v>297</v>
      </c>
    </row>
    <row r="556" spans="2:9" ht="89.25" x14ac:dyDescent="0.2">
      <c r="B556" s="51" t="s">
        <v>298</v>
      </c>
      <c r="C556" s="27">
        <v>1</v>
      </c>
      <c r="D556" s="24" t="s">
        <v>299</v>
      </c>
      <c r="E556" s="52" t="s">
        <v>79</v>
      </c>
      <c r="F556" s="57" t="s">
        <v>300</v>
      </c>
      <c r="G556" s="167">
        <v>27.699000000000002</v>
      </c>
      <c r="H556" s="38"/>
      <c r="I556" s="39">
        <f>ROUND(ROUND(H556,2)*ROUND(G556,3),2)</f>
        <v>0</v>
      </c>
    </row>
    <row r="557" spans="2:9" x14ac:dyDescent="0.2">
      <c r="B557" s="51"/>
      <c r="C557" s="27"/>
      <c r="D557" s="24"/>
      <c r="E557" s="52"/>
      <c r="G557" s="167"/>
      <c r="H557" s="38"/>
      <c r="I557" s="39"/>
    </row>
    <row r="558" spans="2:9" ht="102" x14ac:dyDescent="0.2">
      <c r="B558" s="51" t="s">
        <v>298</v>
      </c>
      <c r="C558" s="27">
        <v>2</v>
      </c>
      <c r="D558" s="24" t="s">
        <v>301</v>
      </c>
      <c r="E558" s="52" t="s">
        <v>79</v>
      </c>
      <c r="F558" s="57" t="s">
        <v>302</v>
      </c>
      <c r="G558" s="167">
        <v>139.12799999999999</v>
      </c>
      <c r="H558" s="38"/>
      <c r="I558" s="39">
        <f>ROUND(ROUND(H558,2)*ROUND(G558,3),2)</f>
        <v>0</v>
      </c>
    </row>
    <row r="559" spans="2:9" x14ac:dyDescent="0.2">
      <c r="B559" s="51"/>
      <c r="C559" s="27"/>
      <c r="D559" s="24"/>
      <c r="E559" s="52"/>
      <c r="G559" s="167"/>
      <c r="H559" s="38"/>
      <c r="I559" s="39"/>
    </row>
    <row r="560" spans="2:9" ht="51" x14ac:dyDescent="0.2">
      <c r="B560" s="51" t="s">
        <v>298</v>
      </c>
      <c r="C560" s="27">
        <v>3</v>
      </c>
      <c r="D560" s="24" t="s">
        <v>303</v>
      </c>
      <c r="E560" s="52" t="s">
        <v>79</v>
      </c>
      <c r="F560" s="57" t="s">
        <v>304</v>
      </c>
      <c r="G560" s="167">
        <v>60.680999999999997</v>
      </c>
      <c r="H560" s="38"/>
      <c r="I560" s="39">
        <f>ROUND(ROUND(H560,2)*ROUND(G560,3),2)</f>
        <v>0</v>
      </c>
    </row>
    <row r="561" spans="2:9" x14ac:dyDescent="0.2">
      <c r="B561" s="51"/>
      <c r="C561" s="27"/>
      <c r="D561" s="24"/>
      <c r="E561" s="52"/>
      <c r="G561" s="167"/>
      <c r="H561" s="38"/>
      <c r="I561" s="39"/>
    </row>
    <row r="562" spans="2:9" ht="15" thickBot="1" x14ac:dyDescent="0.25">
      <c r="F562" s="131" t="s">
        <v>866</v>
      </c>
      <c r="G562" s="106"/>
      <c r="H562" s="94"/>
      <c r="I562" s="168">
        <f>SUM(I556:I560)</f>
        <v>0</v>
      </c>
    </row>
    <row r="563" spans="2:9" ht="15" thickTop="1" x14ac:dyDescent="0.2"/>
    <row r="564" spans="2:9" x14ac:dyDescent="0.2">
      <c r="D564" s="15" t="s">
        <v>6</v>
      </c>
      <c r="E564" s="43" t="s">
        <v>7</v>
      </c>
      <c r="F564" s="59" t="s">
        <v>950</v>
      </c>
    </row>
    <row r="565" spans="2:9" x14ac:dyDescent="0.2">
      <c r="D565" s="15" t="s">
        <v>8</v>
      </c>
      <c r="E565" s="43" t="s">
        <v>7</v>
      </c>
      <c r="F565" s="59" t="s">
        <v>9</v>
      </c>
    </row>
    <row r="566" spans="2:9" x14ac:dyDescent="0.2">
      <c r="D566" s="15" t="s">
        <v>10</v>
      </c>
      <c r="E566" s="43" t="s">
        <v>221</v>
      </c>
      <c r="F566" s="59" t="s">
        <v>305</v>
      </c>
    </row>
    <row r="568" spans="2:9" ht="51" x14ac:dyDescent="0.2">
      <c r="B568" s="51" t="s">
        <v>306</v>
      </c>
      <c r="C568" s="27">
        <v>1</v>
      </c>
      <c r="D568" s="24" t="s">
        <v>307</v>
      </c>
      <c r="E568" s="52" t="s">
        <v>20</v>
      </c>
      <c r="F568" s="57" t="s">
        <v>308</v>
      </c>
      <c r="G568" s="167">
        <v>3.1</v>
      </c>
      <c r="H568" s="38"/>
      <c r="I568" s="39">
        <f t="shared" ref="I568:I638" si="10">ROUND(ROUND(H568,2)*ROUND(G568,3),2)</f>
        <v>0</v>
      </c>
    </row>
    <row r="569" spans="2:9" x14ac:dyDescent="0.2">
      <c r="B569" s="51"/>
      <c r="C569" s="27"/>
      <c r="D569" s="24"/>
      <c r="E569" s="52"/>
      <c r="G569" s="167"/>
      <c r="H569" s="38"/>
      <c r="I569" s="39"/>
    </row>
    <row r="570" spans="2:9" ht="51" x14ac:dyDescent="0.2">
      <c r="B570" s="51" t="s">
        <v>306</v>
      </c>
      <c r="C570" s="27">
        <v>2</v>
      </c>
      <c r="D570" s="24" t="s">
        <v>309</v>
      </c>
      <c r="E570" s="52" t="s">
        <v>20</v>
      </c>
      <c r="F570" s="57" t="s">
        <v>310</v>
      </c>
      <c r="G570" s="167">
        <v>72.62</v>
      </c>
      <c r="H570" s="38"/>
      <c r="I570" s="39">
        <f t="shared" si="10"/>
        <v>0</v>
      </c>
    </row>
    <row r="571" spans="2:9" x14ac:dyDescent="0.2">
      <c r="B571" s="51"/>
      <c r="C571" s="27"/>
      <c r="D571" s="24"/>
      <c r="E571" s="52"/>
      <c r="G571" s="167"/>
      <c r="H571" s="38"/>
      <c r="I571" s="39"/>
    </row>
    <row r="572" spans="2:9" ht="51" x14ac:dyDescent="0.2">
      <c r="B572" s="51" t="s">
        <v>306</v>
      </c>
      <c r="C572" s="27">
        <v>3</v>
      </c>
      <c r="D572" s="24" t="s">
        <v>311</v>
      </c>
      <c r="E572" s="52" t="s">
        <v>20</v>
      </c>
      <c r="F572" s="57" t="s">
        <v>312</v>
      </c>
      <c r="G572" s="167">
        <v>6.8</v>
      </c>
      <c r="H572" s="38"/>
      <c r="I572" s="39">
        <f t="shared" si="10"/>
        <v>0</v>
      </c>
    </row>
    <row r="573" spans="2:9" x14ac:dyDescent="0.2">
      <c r="B573" s="51"/>
      <c r="C573" s="27"/>
      <c r="D573" s="24"/>
      <c r="E573" s="52"/>
      <c r="G573" s="167"/>
      <c r="H573" s="38"/>
      <c r="I573" s="39"/>
    </row>
    <row r="574" spans="2:9" ht="63.75" x14ac:dyDescent="0.2">
      <c r="B574" s="51" t="s">
        <v>306</v>
      </c>
      <c r="C574" s="27">
        <v>4</v>
      </c>
      <c r="D574" s="24" t="s">
        <v>313</v>
      </c>
      <c r="E574" s="52" t="s">
        <v>46</v>
      </c>
      <c r="F574" s="57" t="s">
        <v>314</v>
      </c>
      <c r="G574" s="167">
        <v>5</v>
      </c>
      <c r="H574" s="38"/>
      <c r="I574" s="39">
        <f t="shared" si="10"/>
        <v>0</v>
      </c>
    </row>
    <row r="575" spans="2:9" x14ac:dyDescent="0.2">
      <c r="B575" s="51"/>
      <c r="C575" s="27"/>
      <c r="D575" s="24"/>
      <c r="E575" s="52"/>
      <c r="G575" s="167"/>
      <c r="H575" s="38"/>
      <c r="I575" s="39"/>
    </row>
    <row r="576" spans="2:9" ht="63.75" x14ac:dyDescent="0.2">
      <c r="B576" s="51" t="s">
        <v>306</v>
      </c>
      <c r="C576" s="27">
        <v>5</v>
      </c>
      <c r="D576" s="24" t="s">
        <v>315</v>
      </c>
      <c r="E576" s="52" t="s">
        <v>46</v>
      </c>
      <c r="F576" s="57" t="s">
        <v>316</v>
      </c>
      <c r="G576" s="167">
        <v>1</v>
      </c>
      <c r="H576" s="38"/>
      <c r="I576" s="39">
        <f t="shared" si="10"/>
        <v>0</v>
      </c>
    </row>
    <row r="577" spans="2:9" x14ac:dyDescent="0.2">
      <c r="B577" s="51"/>
      <c r="C577" s="27"/>
      <c r="D577" s="24"/>
      <c r="E577" s="52"/>
      <c r="G577" s="167"/>
      <c r="H577" s="38"/>
      <c r="I577" s="39"/>
    </row>
    <row r="578" spans="2:9" ht="165.75" x14ac:dyDescent="0.2">
      <c r="B578" s="51" t="s">
        <v>306</v>
      </c>
      <c r="C578" s="27">
        <v>6</v>
      </c>
      <c r="D578" s="24" t="s">
        <v>317</v>
      </c>
      <c r="E578" s="52" t="s">
        <v>46</v>
      </c>
      <c r="F578" s="57" t="s">
        <v>318</v>
      </c>
      <c r="G578" s="167">
        <v>1</v>
      </c>
      <c r="H578" s="38"/>
      <c r="I578" s="39">
        <f t="shared" si="10"/>
        <v>0</v>
      </c>
    </row>
    <row r="579" spans="2:9" x14ac:dyDescent="0.2">
      <c r="B579" s="51"/>
      <c r="C579" s="27"/>
      <c r="D579" s="24"/>
      <c r="E579" s="52"/>
      <c r="G579" s="167"/>
      <c r="H579" s="38"/>
      <c r="I579" s="39"/>
    </row>
    <row r="580" spans="2:9" ht="76.5" x14ac:dyDescent="0.2">
      <c r="B580" s="51" t="s">
        <v>306</v>
      </c>
      <c r="C580" s="27">
        <v>7</v>
      </c>
      <c r="D580" s="24" t="s">
        <v>319</v>
      </c>
      <c r="E580" s="52" t="s">
        <v>20</v>
      </c>
      <c r="F580" s="57" t="s">
        <v>320</v>
      </c>
      <c r="G580" s="167">
        <v>1.6</v>
      </c>
      <c r="H580" s="38"/>
      <c r="I580" s="39">
        <f t="shared" si="10"/>
        <v>0</v>
      </c>
    </row>
    <row r="581" spans="2:9" x14ac:dyDescent="0.2">
      <c r="B581" s="51"/>
      <c r="C581" s="27"/>
      <c r="D581" s="24"/>
      <c r="E581" s="52"/>
      <c r="G581" s="167"/>
      <c r="H581" s="38"/>
      <c r="I581" s="39"/>
    </row>
    <row r="582" spans="2:9" ht="76.5" x14ac:dyDescent="0.2">
      <c r="B582" s="51" t="s">
        <v>306</v>
      </c>
      <c r="C582" s="27">
        <v>8</v>
      </c>
      <c r="D582" s="24" t="s">
        <v>321</v>
      </c>
      <c r="E582" s="52" t="s">
        <v>20</v>
      </c>
      <c r="F582" s="57" t="s">
        <v>322</v>
      </c>
      <c r="G582" s="167">
        <v>14.75</v>
      </c>
      <c r="H582" s="38"/>
      <c r="I582" s="39">
        <f t="shared" si="10"/>
        <v>0</v>
      </c>
    </row>
    <row r="583" spans="2:9" x14ac:dyDescent="0.2">
      <c r="B583" s="51"/>
      <c r="C583" s="27"/>
      <c r="D583" s="24"/>
      <c r="E583" s="52"/>
      <c r="G583" s="167"/>
      <c r="H583" s="38"/>
      <c r="I583" s="39"/>
    </row>
    <row r="584" spans="2:9" ht="38.25" x14ac:dyDescent="0.2">
      <c r="B584" s="51" t="s">
        <v>306</v>
      </c>
      <c r="C584" s="27">
        <v>9</v>
      </c>
      <c r="D584" s="24" t="s">
        <v>323</v>
      </c>
      <c r="E584" s="52" t="s">
        <v>20</v>
      </c>
      <c r="F584" s="57" t="s">
        <v>324</v>
      </c>
      <c r="G584" s="167">
        <v>17.600000000000001</v>
      </c>
      <c r="H584" s="38"/>
      <c r="I584" s="39">
        <f t="shared" si="10"/>
        <v>0</v>
      </c>
    </row>
    <row r="585" spans="2:9" x14ac:dyDescent="0.2">
      <c r="B585" s="51"/>
      <c r="C585" s="27"/>
      <c r="D585" s="24"/>
      <c r="E585" s="52"/>
      <c r="G585" s="167"/>
      <c r="H585" s="38"/>
      <c r="I585" s="39"/>
    </row>
    <row r="586" spans="2:9" ht="102" x14ac:dyDescent="0.2">
      <c r="B586" s="51" t="s">
        <v>306</v>
      </c>
      <c r="C586" s="27">
        <v>10</v>
      </c>
      <c r="D586" s="24" t="s">
        <v>325</v>
      </c>
      <c r="E586" s="52" t="s">
        <v>20</v>
      </c>
      <c r="F586" s="57" t="s">
        <v>326</v>
      </c>
      <c r="G586" s="167">
        <v>39.799999999999997</v>
      </c>
      <c r="H586" s="38"/>
      <c r="I586" s="39">
        <f t="shared" si="10"/>
        <v>0</v>
      </c>
    </row>
    <row r="587" spans="2:9" x14ac:dyDescent="0.2">
      <c r="B587" s="51"/>
      <c r="C587" s="27"/>
      <c r="D587" s="24"/>
      <c r="E587" s="52"/>
      <c r="G587" s="167"/>
      <c r="H587" s="38"/>
      <c r="I587" s="39"/>
    </row>
    <row r="588" spans="2:9" ht="51" x14ac:dyDescent="0.2">
      <c r="B588" s="51" t="s">
        <v>306</v>
      </c>
      <c r="C588" s="27">
        <v>11</v>
      </c>
      <c r="D588" s="24" t="s">
        <v>327</v>
      </c>
      <c r="E588" s="52" t="s">
        <v>46</v>
      </c>
      <c r="F588" s="57" t="s">
        <v>328</v>
      </c>
      <c r="G588" s="167">
        <v>5</v>
      </c>
      <c r="H588" s="38"/>
      <c r="I588" s="39">
        <f t="shared" si="10"/>
        <v>0</v>
      </c>
    </row>
    <row r="589" spans="2:9" x14ac:dyDescent="0.2">
      <c r="B589" s="51"/>
      <c r="C589" s="27"/>
      <c r="D589" s="24"/>
      <c r="E589" s="52"/>
      <c r="G589" s="167"/>
      <c r="H589" s="38"/>
      <c r="I589" s="39"/>
    </row>
    <row r="590" spans="2:9" ht="63.75" x14ac:dyDescent="0.2">
      <c r="B590" s="51" t="s">
        <v>306</v>
      </c>
      <c r="C590" s="27">
        <v>12</v>
      </c>
      <c r="D590" s="24" t="s">
        <v>329</v>
      </c>
      <c r="E590" s="52" t="s">
        <v>20</v>
      </c>
      <c r="F590" s="57" t="s">
        <v>330</v>
      </c>
      <c r="G590" s="167">
        <v>1</v>
      </c>
      <c r="H590" s="38"/>
      <c r="I590" s="39">
        <f t="shared" si="10"/>
        <v>0</v>
      </c>
    </row>
    <row r="591" spans="2:9" x14ac:dyDescent="0.2">
      <c r="B591" s="51"/>
      <c r="C591" s="27"/>
      <c r="D591" s="24"/>
      <c r="E591" s="52"/>
      <c r="G591" s="167"/>
      <c r="H591" s="38"/>
      <c r="I591" s="39"/>
    </row>
    <row r="592" spans="2:9" ht="89.25" x14ac:dyDescent="0.2">
      <c r="B592" s="51" t="s">
        <v>306</v>
      </c>
      <c r="C592" s="27">
        <v>13</v>
      </c>
      <c r="D592" s="24" t="s">
        <v>331</v>
      </c>
      <c r="E592" s="52" t="s">
        <v>46</v>
      </c>
      <c r="F592" s="57" t="s">
        <v>332</v>
      </c>
      <c r="G592" s="167">
        <v>1</v>
      </c>
      <c r="H592" s="38"/>
      <c r="I592" s="39">
        <f t="shared" si="10"/>
        <v>0</v>
      </c>
    </row>
    <row r="593" spans="2:9" x14ac:dyDescent="0.2">
      <c r="B593" s="51"/>
      <c r="C593" s="27"/>
      <c r="D593" s="24"/>
      <c r="E593" s="52"/>
      <c r="G593" s="167"/>
      <c r="H593" s="38"/>
      <c r="I593" s="39"/>
    </row>
    <row r="594" spans="2:9" ht="63.75" x14ac:dyDescent="0.2">
      <c r="B594" s="51" t="s">
        <v>306</v>
      </c>
      <c r="C594" s="27">
        <v>14</v>
      </c>
      <c r="D594" s="24" t="s">
        <v>333</v>
      </c>
      <c r="E594" s="52" t="s">
        <v>46</v>
      </c>
      <c r="F594" s="57" t="s">
        <v>334</v>
      </c>
      <c r="G594" s="167">
        <v>1</v>
      </c>
      <c r="H594" s="38"/>
      <c r="I594" s="39">
        <f t="shared" si="10"/>
        <v>0</v>
      </c>
    </row>
    <row r="595" spans="2:9" x14ac:dyDescent="0.2">
      <c r="B595" s="51"/>
      <c r="C595" s="27"/>
      <c r="D595" s="24"/>
      <c r="E595" s="52"/>
      <c r="G595" s="167"/>
      <c r="H595" s="38"/>
      <c r="I595" s="39"/>
    </row>
    <row r="596" spans="2:9" ht="76.5" x14ac:dyDescent="0.2">
      <c r="B596" s="51" t="s">
        <v>306</v>
      </c>
      <c r="C596" s="27">
        <v>15</v>
      </c>
      <c r="D596" s="24" t="s">
        <v>335</v>
      </c>
      <c r="E596" s="52" t="s">
        <v>46</v>
      </c>
      <c r="F596" s="57" t="s">
        <v>336</v>
      </c>
      <c r="G596" s="167">
        <v>1</v>
      </c>
      <c r="H596" s="38"/>
      <c r="I596" s="39">
        <f t="shared" si="10"/>
        <v>0</v>
      </c>
    </row>
    <row r="597" spans="2:9" x14ac:dyDescent="0.2">
      <c r="B597" s="51"/>
      <c r="C597" s="27"/>
      <c r="D597" s="24"/>
      <c r="E597" s="52"/>
      <c r="G597" s="167"/>
      <c r="H597" s="38"/>
      <c r="I597" s="39"/>
    </row>
    <row r="598" spans="2:9" ht="76.5" x14ac:dyDescent="0.2">
      <c r="B598" s="51" t="s">
        <v>306</v>
      </c>
      <c r="C598" s="27">
        <v>16</v>
      </c>
      <c r="D598" s="24" t="s">
        <v>337</v>
      </c>
      <c r="E598" s="52" t="s">
        <v>46</v>
      </c>
      <c r="F598" s="57" t="s">
        <v>338</v>
      </c>
      <c r="G598" s="167">
        <v>1</v>
      </c>
      <c r="H598" s="38"/>
      <c r="I598" s="39">
        <f t="shared" si="10"/>
        <v>0</v>
      </c>
    </row>
    <row r="599" spans="2:9" x14ac:dyDescent="0.2">
      <c r="B599" s="51"/>
      <c r="C599" s="27"/>
      <c r="D599" s="24"/>
      <c r="E599" s="52"/>
      <c r="G599" s="167"/>
      <c r="H599" s="38"/>
      <c r="I599" s="39"/>
    </row>
    <row r="600" spans="2:9" ht="114.75" x14ac:dyDescent="0.2">
      <c r="B600" s="51" t="s">
        <v>306</v>
      </c>
      <c r="C600" s="27">
        <v>17</v>
      </c>
      <c r="D600" s="24" t="s">
        <v>339</v>
      </c>
      <c r="E600" s="52" t="s">
        <v>46</v>
      </c>
      <c r="F600" s="57" t="s">
        <v>340</v>
      </c>
      <c r="G600" s="167">
        <v>1</v>
      </c>
      <c r="H600" s="38"/>
      <c r="I600" s="39">
        <f t="shared" si="10"/>
        <v>0</v>
      </c>
    </row>
    <row r="601" spans="2:9" x14ac:dyDescent="0.2">
      <c r="B601" s="51"/>
      <c r="C601" s="27"/>
      <c r="D601" s="24"/>
      <c r="E601" s="52"/>
      <c r="G601" s="167"/>
      <c r="H601" s="38"/>
      <c r="I601" s="39"/>
    </row>
    <row r="602" spans="2:9" ht="76.5" x14ac:dyDescent="0.2">
      <c r="B602" s="51" t="s">
        <v>306</v>
      </c>
      <c r="C602" s="27">
        <v>18</v>
      </c>
      <c r="D602" s="24" t="s">
        <v>341</v>
      </c>
      <c r="E602" s="52" t="s">
        <v>46</v>
      </c>
      <c r="F602" s="57" t="s">
        <v>342</v>
      </c>
      <c r="G602" s="167">
        <v>1</v>
      </c>
      <c r="H602" s="38"/>
      <c r="I602" s="39">
        <f t="shared" si="10"/>
        <v>0</v>
      </c>
    </row>
    <row r="603" spans="2:9" x14ac:dyDescent="0.2">
      <c r="B603" s="51"/>
      <c r="C603" s="27"/>
      <c r="D603" s="24"/>
      <c r="E603" s="52"/>
      <c r="G603" s="167"/>
      <c r="H603" s="38"/>
      <c r="I603" s="39"/>
    </row>
    <row r="604" spans="2:9" ht="51" x14ac:dyDescent="0.2">
      <c r="B604" s="51" t="s">
        <v>306</v>
      </c>
      <c r="C604" s="27">
        <v>19</v>
      </c>
      <c r="D604" s="24" t="s">
        <v>343</v>
      </c>
      <c r="E604" s="52" t="s">
        <v>20</v>
      </c>
      <c r="F604" s="57" t="s">
        <v>344</v>
      </c>
      <c r="G604" s="167">
        <v>1</v>
      </c>
      <c r="H604" s="38"/>
      <c r="I604" s="39">
        <f t="shared" si="10"/>
        <v>0</v>
      </c>
    </row>
    <row r="605" spans="2:9" x14ac:dyDescent="0.2">
      <c r="B605" s="51"/>
      <c r="C605" s="27"/>
      <c r="D605" s="24"/>
      <c r="E605" s="52"/>
      <c r="G605" s="167"/>
      <c r="H605" s="38"/>
      <c r="I605" s="39"/>
    </row>
    <row r="606" spans="2:9" ht="165.75" x14ac:dyDescent="0.2">
      <c r="B606" s="51" t="s">
        <v>306</v>
      </c>
      <c r="C606" s="27">
        <v>20</v>
      </c>
      <c r="D606" s="24" t="s">
        <v>345</v>
      </c>
      <c r="E606" s="52" t="s">
        <v>46</v>
      </c>
      <c r="F606" s="57" t="s">
        <v>346</v>
      </c>
      <c r="G606" s="167">
        <v>1</v>
      </c>
      <c r="H606" s="38"/>
      <c r="I606" s="39">
        <f t="shared" si="10"/>
        <v>0</v>
      </c>
    </row>
    <row r="607" spans="2:9" x14ac:dyDescent="0.2">
      <c r="B607" s="51"/>
      <c r="C607" s="27"/>
      <c r="D607" s="24"/>
      <c r="E607" s="52"/>
      <c r="G607" s="167"/>
      <c r="H607" s="38"/>
      <c r="I607" s="39"/>
    </row>
    <row r="608" spans="2:9" ht="76.5" x14ac:dyDescent="0.2">
      <c r="B608" s="51" t="s">
        <v>306</v>
      </c>
      <c r="C608" s="27">
        <v>21</v>
      </c>
      <c r="D608" s="24" t="s">
        <v>347</v>
      </c>
      <c r="E608" s="52" t="s">
        <v>46</v>
      </c>
      <c r="F608" s="57" t="s">
        <v>348</v>
      </c>
      <c r="G608" s="167">
        <v>1</v>
      </c>
      <c r="H608" s="38"/>
      <c r="I608" s="39">
        <f t="shared" si="10"/>
        <v>0</v>
      </c>
    </row>
    <row r="609" spans="2:9" x14ac:dyDescent="0.2">
      <c r="B609" s="51"/>
      <c r="C609" s="27"/>
      <c r="D609" s="24"/>
      <c r="E609" s="52"/>
      <c r="G609" s="167"/>
      <c r="H609" s="38"/>
      <c r="I609" s="39"/>
    </row>
    <row r="610" spans="2:9" ht="127.5" x14ac:dyDescent="0.2">
      <c r="B610" s="51" t="s">
        <v>306</v>
      </c>
      <c r="C610" s="27">
        <v>22</v>
      </c>
      <c r="D610" s="24" t="s">
        <v>349</v>
      </c>
      <c r="E610" s="52" t="s">
        <v>46</v>
      </c>
      <c r="F610" s="57" t="s">
        <v>350</v>
      </c>
      <c r="G610" s="167">
        <v>1</v>
      </c>
      <c r="H610" s="38"/>
      <c r="I610" s="39">
        <f t="shared" si="10"/>
        <v>0</v>
      </c>
    </row>
    <row r="611" spans="2:9" x14ac:dyDescent="0.2">
      <c r="B611" s="51"/>
      <c r="C611" s="27"/>
      <c r="D611" s="24"/>
      <c r="E611" s="52"/>
      <c r="G611" s="167"/>
      <c r="H611" s="38"/>
      <c r="I611" s="39"/>
    </row>
    <row r="612" spans="2:9" ht="114.75" x14ac:dyDescent="0.2">
      <c r="B612" s="51" t="s">
        <v>306</v>
      </c>
      <c r="C612" s="27">
        <v>23</v>
      </c>
      <c r="D612" s="24" t="s">
        <v>351</v>
      </c>
      <c r="E612" s="52" t="s">
        <v>46</v>
      </c>
      <c r="F612" s="57" t="s">
        <v>352</v>
      </c>
      <c r="G612" s="167">
        <v>4</v>
      </c>
      <c r="H612" s="38"/>
      <c r="I612" s="39">
        <f t="shared" si="10"/>
        <v>0</v>
      </c>
    </row>
    <row r="613" spans="2:9" x14ac:dyDescent="0.2">
      <c r="B613" s="51"/>
      <c r="C613" s="27"/>
      <c r="D613" s="24"/>
      <c r="E613" s="52"/>
      <c r="G613" s="167"/>
      <c r="H613" s="38"/>
      <c r="I613" s="39"/>
    </row>
    <row r="614" spans="2:9" ht="127.5" x14ac:dyDescent="0.2">
      <c r="B614" s="51" t="s">
        <v>306</v>
      </c>
      <c r="C614" s="27">
        <v>24</v>
      </c>
      <c r="D614" s="24" t="s">
        <v>353</v>
      </c>
      <c r="E614" s="52" t="s">
        <v>46</v>
      </c>
      <c r="F614" s="57" t="s">
        <v>354</v>
      </c>
      <c r="G614" s="167">
        <v>7</v>
      </c>
      <c r="H614" s="38"/>
      <c r="I614" s="39">
        <f t="shared" si="10"/>
        <v>0</v>
      </c>
    </row>
    <row r="615" spans="2:9" x14ac:dyDescent="0.2">
      <c r="B615" s="51"/>
      <c r="C615" s="27"/>
      <c r="D615" s="24"/>
      <c r="E615" s="52"/>
      <c r="G615" s="167"/>
      <c r="H615" s="38"/>
      <c r="I615" s="39"/>
    </row>
    <row r="616" spans="2:9" ht="140.25" x14ac:dyDescent="0.2">
      <c r="B616" s="51" t="s">
        <v>306</v>
      </c>
      <c r="C616" s="27">
        <v>25</v>
      </c>
      <c r="D616" s="24" t="s">
        <v>355</v>
      </c>
      <c r="E616" s="52" t="s">
        <v>46</v>
      </c>
      <c r="F616" s="57" t="s">
        <v>356</v>
      </c>
      <c r="G616" s="167">
        <v>4</v>
      </c>
      <c r="H616" s="38"/>
      <c r="I616" s="39">
        <f t="shared" si="10"/>
        <v>0</v>
      </c>
    </row>
    <row r="617" spans="2:9" x14ac:dyDescent="0.2">
      <c r="B617" s="51"/>
      <c r="C617" s="27"/>
      <c r="D617" s="24"/>
      <c r="E617" s="52"/>
      <c r="G617" s="167"/>
      <c r="H617" s="38"/>
      <c r="I617" s="39"/>
    </row>
    <row r="618" spans="2:9" ht="127.5" x14ac:dyDescent="0.2">
      <c r="B618" s="51" t="s">
        <v>306</v>
      </c>
      <c r="C618" s="27">
        <v>26</v>
      </c>
      <c r="D618" s="24" t="s">
        <v>357</v>
      </c>
      <c r="E618" s="52" t="s">
        <v>46</v>
      </c>
      <c r="F618" s="57" t="s">
        <v>358</v>
      </c>
      <c r="G618" s="167">
        <v>1</v>
      </c>
      <c r="H618" s="38"/>
      <c r="I618" s="39">
        <f t="shared" si="10"/>
        <v>0</v>
      </c>
    </row>
    <row r="619" spans="2:9" x14ac:dyDescent="0.2">
      <c r="B619" s="51"/>
      <c r="C619" s="27"/>
      <c r="D619" s="24"/>
      <c r="E619" s="52"/>
      <c r="G619" s="167"/>
      <c r="H619" s="38"/>
      <c r="I619" s="39"/>
    </row>
    <row r="620" spans="2:9" ht="114.75" x14ac:dyDescent="0.2">
      <c r="B620" s="51" t="s">
        <v>306</v>
      </c>
      <c r="C620" s="27">
        <v>27</v>
      </c>
      <c r="D620" s="24" t="s">
        <v>359</v>
      </c>
      <c r="E620" s="52" t="s">
        <v>46</v>
      </c>
      <c r="F620" s="57" t="s">
        <v>360</v>
      </c>
      <c r="G620" s="167">
        <v>7</v>
      </c>
      <c r="H620" s="38"/>
      <c r="I620" s="39">
        <f t="shared" si="10"/>
        <v>0</v>
      </c>
    </row>
    <row r="621" spans="2:9" x14ac:dyDescent="0.2">
      <c r="B621" s="51"/>
      <c r="C621" s="27"/>
      <c r="D621" s="24"/>
      <c r="E621" s="52"/>
      <c r="G621" s="167"/>
      <c r="H621" s="38"/>
      <c r="I621" s="39"/>
    </row>
    <row r="622" spans="2:9" ht="25.5" x14ac:dyDescent="0.2">
      <c r="B622" s="51" t="s">
        <v>306</v>
      </c>
      <c r="C622" s="27">
        <v>28</v>
      </c>
      <c r="D622" s="24" t="s">
        <v>361</v>
      </c>
      <c r="E622" s="52" t="s">
        <v>46</v>
      </c>
      <c r="F622" s="57" t="s">
        <v>362</v>
      </c>
      <c r="G622" s="167">
        <v>1</v>
      </c>
      <c r="H622" s="38"/>
      <c r="I622" s="39">
        <f t="shared" si="10"/>
        <v>0</v>
      </c>
    </row>
    <row r="623" spans="2:9" x14ac:dyDescent="0.2">
      <c r="B623" s="51"/>
      <c r="C623" s="27"/>
      <c r="D623" s="24"/>
      <c r="E623" s="52"/>
      <c r="G623" s="167"/>
      <c r="H623" s="38"/>
      <c r="I623" s="39"/>
    </row>
    <row r="624" spans="2:9" ht="25.5" x14ac:dyDescent="0.2">
      <c r="B624" s="51" t="s">
        <v>306</v>
      </c>
      <c r="C624" s="27">
        <v>29</v>
      </c>
      <c r="D624" s="24" t="s">
        <v>363</v>
      </c>
      <c r="E624" s="52" t="s">
        <v>46</v>
      </c>
      <c r="F624" s="57" t="s">
        <v>364</v>
      </c>
      <c r="G624" s="167">
        <v>16</v>
      </c>
      <c r="H624" s="38"/>
      <c r="I624" s="39">
        <f t="shared" si="10"/>
        <v>0</v>
      </c>
    </row>
    <row r="625" spans="2:9" x14ac:dyDescent="0.2">
      <c r="B625" s="51"/>
      <c r="C625" s="27"/>
      <c r="D625" s="24"/>
      <c r="E625" s="52"/>
      <c r="G625" s="167"/>
      <c r="H625" s="38"/>
      <c r="I625" s="39"/>
    </row>
    <row r="626" spans="2:9" ht="25.5" x14ac:dyDescent="0.2">
      <c r="B626" s="51" t="s">
        <v>306</v>
      </c>
      <c r="C626" s="27">
        <v>30</v>
      </c>
      <c r="D626" s="24" t="s">
        <v>365</v>
      </c>
      <c r="E626" s="52" t="s">
        <v>46</v>
      </c>
      <c r="F626" s="57" t="s">
        <v>366</v>
      </c>
      <c r="G626" s="167">
        <v>1</v>
      </c>
      <c r="H626" s="38"/>
      <c r="I626" s="39">
        <f t="shared" si="10"/>
        <v>0</v>
      </c>
    </row>
    <row r="627" spans="2:9" x14ac:dyDescent="0.2">
      <c r="B627" s="51"/>
      <c r="C627" s="27"/>
      <c r="D627" s="24"/>
      <c r="E627" s="52"/>
      <c r="G627" s="167"/>
      <c r="H627" s="38"/>
      <c r="I627" s="39"/>
    </row>
    <row r="628" spans="2:9" ht="76.5" x14ac:dyDescent="0.2">
      <c r="B628" s="51" t="s">
        <v>306</v>
      </c>
      <c r="C628" s="27">
        <v>31</v>
      </c>
      <c r="D628" s="24" t="s">
        <v>367</v>
      </c>
      <c r="E628" s="52" t="s">
        <v>46</v>
      </c>
      <c r="F628" s="57" t="s">
        <v>368</v>
      </c>
      <c r="G628" s="167">
        <v>6</v>
      </c>
      <c r="H628" s="38"/>
      <c r="I628" s="39">
        <f t="shared" si="10"/>
        <v>0</v>
      </c>
    </row>
    <row r="629" spans="2:9" x14ac:dyDescent="0.2">
      <c r="B629" s="51"/>
      <c r="C629" s="27"/>
      <c r="D629" s="24"/>
      <c r="E629" s="52"/>
      <c r="G629" s="167"/>
      <c r="H629" s="38"/>
      <c r="I629" s="39"/>
    </row>
    <row r="630" spans="2:9" ht="63.75" x14ac:dyDescent="0.2">
      <c r="B630" s="51" t="s">
        <v>306</v>
      </c>
      <c r="C630" s="27">
        <v>32</v>
      </c>
      <c r="D630" s="24" t="s">
        <v>369</v>
      </c>
      <c r="E630" s="52" t="s">
        <v>46</v>
      </c>
      <c r="F630" s="57" t="s">
        <v>370</v>
      </c>
      <c r="G630" s="167">
        <v>1</v>
      </c>
      <c r="H630" s="38"/>
      <c r="I630" s="39">
        <f t="shared" si="10"/>
        <v>0</v>
      </c>
    </row>
    <row r="631" spans="2:9" x14ac:dyDescent="0.2">
      <c r="B631" s="51"/>
      <c r="C631" s="27"/>
      <c r="D631" s="24"/>
      <c r="E631" s="52"/>
      <c r="G631" s="167"/>
      <c r="H631" s="38"/>
      <c r="I631" s="39"/>
    </row>
    <row r="632" spans="2:9" ht="51" x14ac:dyDescent="0.2">
      <c r="B632" s="51" t="s">
        <v>306</v>
      </c>
      <c r="C632" s="27">
        <v>33</v>
      </c>
      <c r="D632" s="24" t="s">
        <v>371</v>
      </c>
      <c r="E632" s="52" t="s">
        <v>46</v>
      </c>
      <c r="F632" s="57" t="s">
        <v>372</v>
      </c>
      <c r="G632" s="167">
        <v>2</v>
      </c>
      <c r="H632" s="38"/>
      <c r="I632" s="39">
        <f t="shared" si="10"/>
        <v>0</v>
      </c>
    </row>
    <row r="633" spans="2:9" x14ac:dyDescent="0.2">
      <c r="B633" s="51"/>
      <c r="C633" s="27"/>
      <c r="D633" s="24"/>
      <c r="E633" s="52"/>
      <c r="G633" s="167"/>
      <c r="H633" s="38"/>
      <c r="I633" s="39"/>
    </row>
    <row r="634" spans="2:9" ht="51" x14ac:dyDescent="0.2">
      <c r="B634" s="51" t="s">
        <v>306</v>
      </c>
      <c r="C634" s="27">
        <v>34</v>
      </c>
      <c r="D634" s="24" t="s">
        <v>373</v>
      </c>
      <c r="E634" s="52" t="s">
        <v>46</v>
      </c>
      <c r="F634" s="57" t="s">
        <v>374</v>
      </c>
      <c r="G634" s="167">
        <v>3</v>
      </c>
      <c r="H634" s="38"/>
      <c r="I634" s="39">
        <f t="shared" si="10"/>
        <v>0</v>
      </c>
    </row>
    <row r="635" spans="2:9" x14ac:dyDescent="0.2">
      <c r="B635" s="51"/>
      <c r="C635" s="27"/>
      <c r="D635" s="24"/>
      <c r="E635" s="52"/>
      <c r="G635" s="167"/>
      <c r="H635" s="38"/>
      <c r="I635" s="39"/>
    </row>
    <row r="636" spans="2:9" ht="25.5" x14ac:dyDescent="0.2">
      <c r="B636" s="51" t="s">
        <v>306</v>
      </c>
      <c r="C636" s="27">
        <v>35</v>
      </c>
      <c r="D636" s="24" t="s">
        <v>375</v>
      </c>
      <c r="E636" s="52" t="s">
        <v>46</v>
      </c>
      <c r="F636" s="57" t="s">
        <v>376</v>
      </c>
      <c r="G636" s="167">
        <v>1</v>
      </c>
      <c r="H636" s="38"/>
      <c r="I636" s="39">
        <f t="shared" si="10"/>
        <v>0</v>
      </c>
    </row>
    <row r="637" spans="2:9" x14ac:dyDescent="0.2">
      <c r="B637" s="51"/>
      <c r="D637" s="25"/>
      <c r="E637" s="52"/>
      <c r="G637" s="167"/>
      <c r="H637" s="38"/>
      <c r="I637" s="39"/>
    </row>
    <row r="638" spans="2:9" ht="76.5" x14ac:dyDescent="0.2">
      <c r="B638" s="51" t="s">
        <v>306</v>
      </c>
      <c r="C638" s="27">
        <v>36</v>
      </c>
      <c r="D638" s="24" t="s">
        <v>377</v>
      </c>
      <c r="E638" s="52" t="s">
        <v>46</v>
      </c>
      <c r="F638" s="57" t="s">
        <v>378</v>
      </c>
      <c r="G638" s="167">
        <v>6</v>
      </c>
      <c r="H638" s="38"/>
      <c r="I638" s="39">
        <f t="shared" si="10"/>
        <v>0</v>
      </c>
    </row>
    <row r="639" spans="2:9" x14ac:dyDescent="0.2">
      <c r="B639" s="51"/>
      <c r="C639" s="27"/>
      <c r="D639" s="24"/>
      <c r="E639" s="52"/>
      <c r="G639" s="167"/>
      <c r="H639" s="38"/>
      <c r="I639" s="39"/>
    </row>
    <row r="640" spans="2:9" ht="15" thickBot="1" x14ac:dyDescent="0.25">
      <c r="F640" s="131" t="s">
        <v>867</v>
      </c>
      <c r="G640" s="106"/>
      <c r="H640" s="94"/>
      <c r="I640" s="168">
        <f>SUM(I568:I638)</f>
        <v>0</v>
      </c>
    </row>
    <row r="641" spans="2:9" ht="15" thickTop="1" x14ac:dyDescent="0.2"/>
    <row r="642" spans="2:9" x14ac:dyDescent="0.2">
      <c r="D642" s="15" t="s">
        <v>6</v>
      </c>
      <c r="E642" s="43" t="s">
        <v>7</v>
      </c>
      <c r="F642" s="59" t="s">
        <v>950</v>
      </c>
    </row>
    <row r="643" spans="2:9" x14ac:dyDescent="0.2">
      <c r="D643" s="15" t="s">
        <v>8</v>
      </c>
      <c r="E643" s="43" t="s">
        <v>7</v>
      </c>
      <c r="F643" s="59" t="s">
        <v>9</v>
      </c>
    </row>
    <row r="644" spans="2:9" x14ac:dyDescent="0.2">
      <c r="D644" s="15" t="s">
        <v>10</v>
      </c>
      <c r="E644" s="43" t="s">
        <v>379</v>
      </c>
      <c r="F644" s="59" t="s">
        <v>380</v>
      </c>
    </row>
    <row r="645" spans="2:9" x14ac:dyDescent="0.2">
      <c r="C645" s="27"/>
      <c r="D645" s="25"/>
    </row>
    <row r="646" spans="2:9" ht="393.75" customHeight="1" x14ac:dyDescent="0.2">
      <c r="B646" s="51" t="s">
        <v>381</v>
      </c>
      <c r="C646" s="27">
        <v>1</v>
      </c>
      <c r="D646" s="24" t="s">
        <v>382</v>
      </c>
      <c r="E646" s="52" t="s">
        <v>16</v>
      </c>
      <c r="F646" s="66" t="s">
        <v>940</v>
      </c>
      <c r="G646" s="167"/>
      <c r="H646" s="38"/>
      <c r="I646" s="39"/>
    </row>
    <row r="647" spans="2:9" x14ac:dyDescent="0.2">
      <c r="B647" s="51"/>
      <c r="C647" s="27"/>
      <c r="D647" s="24"/>
      <c r="E647" s="52"/>
      <c r="G647" s="167"/>
      <c r="H647" s="38"/>
      <c r="I647" s="39"/>
    </row>
    <row r="648" spans="2:9" ht="89.25" x14ac:dyDescent="0.2">
      <c r="B648" s="51" t="s">
        <v>381</v>
      </c>
      <c r="C648" s="27">
        <v>2</v>
      </c>
      <c r="D648" s="24" t="s">
        <v>383</v>
      </c>
      <c r="E648" s="52" t="s">
        <v>46</v>
      </c>
      <c r="F648" s="57" t="s">
        <v>384</v>
      </c>
      <c r="G648" s="167">
        <v>46</v>
      </c>
      <c r="H648" s="38"/>
      <c r="I648" s="39">
        <f t="shared" ref="I648:I672" si="11">ROUND(ROUND(H648,2)*ROUND(G648,3),2)</f>
        <v>0</v>
      </c>
    </row>
    <row r="649" spans="2:9" x14ac:dyDescent="0.2">
      <c r="B649" s="51"/>
      <c r="C649" s="27"/>
      <c r="D649" s="24"/>
      <c r="E649" s="52"/>
      <c r="G649" s="167"/>
      <c r="H649" s="38"/>
      <c r="I649" s="39"/>
    </row>
    <row r="650" spans="2:9" ht="114.75" x14ac:dyDescent="0.2">
      <c r="B650" s="51" t="s">
        <v>381</v>
      </c>
      <c r="C650" s="27">
        <v>3</v>
      </c>
      <c r="D650" s="24" t="s">
        <v>385</v>
      </c>
      <c r="E650" s="52" t="s">
        <v>46</v>
      </c>
      <c r="F650" s="57" t="s">
        <v>386</v>
      </c>
      <c r="G650" s="167">
        <v>17</v>
      </c>
      <c r="H650" s="38"/>
      <c r="I650" s="39">
        <f t="shared" si="11"/>
        <v>0</v>
      </c>
    </row>
    <row r="651" spans="2:9" x14ac:dyDescent="0.2">
      <c r="B651" s="51"/>
      <c r="C651" s="27"/>
      <c r="D651" s="24"/>
      <c r="E651" s="52"/>
      <c r="G651" s="167"/>
      <c r="H651" s="38"/>
      <c r="I651" s="39"/>
    </row>
    <row r="652" spans="2:9" ht="76.5" x14ac:dyDescent="0.2">
      <c r="B652" s="51" t="s">
        <v>381</v>
      </c>
      <c r="C652" s="27">
        <v>4</v>
      </c>
      <c r="D652" s="24" t="s">
        <v>387</v>
      </c>
      <c r="E652" s="52" t="s">
        <v>46</v>
      </c>
      <c r="F652" s="57" t="s">
        <v>388</v>
      </c>
      <c r="G652" s="167">
        <v>26</v>
      </c>
      <c r="H652" s="38"/>
      <c r="I652" s="39">
        <f t="shared" si="11"/>
        <v>0</v>
      </c>
    </row>
    <row r="653" spans="2:9" x14ac:dyDescent="0.2">
      <c r="B653" s="51"/>
      <c r="C653" s="27"/>
      <c r="D653" s="24"/>
      <c r="E653" s="52"/>
      <c r="G653" s="167"/>
      <c r="H653" s="38"/>
      <c r="I653" s="39"/>
    </row>
    <row r="654" spans="2:9" ht="76.5" x14ac:dyDescent="0.2">
      <c r="B654" s="51" t="s">
        <v>381</v>
      </c>
      <c r="C654" s="27">
        <v>5</v>
      </c>
      <c r="D654" s="24" t="s">
        <v>389</v>
      </c>
      <c r="E654" s="52" t="s">
        <v>46</v>
      </c>
      <c r="F654" s="57" t="s">
        <v>390</v>
      </c>
      <c r="G654" s="167">
        <v>4</v>
      </c>
      <c r="H654" s="38"/>
      <c r="I654" s="39">
        <f t="shared" si="11"/>
        <v>0</v>
      </c>
    </row>
    <row r="655" spans="2:9" x14ac:dyDescent="0.2">
      <c r="B655" s="51"/>
      <c r="C655" s="27"/>
      <c r="D655" s="24"/>
      <c r="E655" s="52"/>
      <c r="G655" s="167"/>
      <c r="H655" s="38"/>
      <c r="I655" s="39"/>
    </row>
    <row r="656" spans="2:9" ht="76.5" x14ac:dyDescent="0.2">
      <c r="B656" s="51" t="s">
        <v>381</v>
      </c>
      <c r="C656" s="27">
        <v>6</v>
      </c>
      <c r="D656" s="24" t="s">
        <v>391</v>
      </c>
      <c r="E656" s="52" t="s">
        <v>46</v>
      </c>
      <c r="F656" s="57" t="s">
        <v>750</v>
      </c>
      <c r="G656" s="167">
        <v>6</v>
      </c>
      <c r="H656" s="38"/>
      <c r="I656" s="39">
        <f t="shared" si="11"/>
        <v>0</v>
      </c>
    </row>
    <row r="657" spans="2:9" x14ac:dyDescent="0.2">
      <c r="B657" s="51"/>
      <c r="C657" s="27"/>
      <c r="D657" s="24"/>
      <c r="E657" s="52"/>
      <c r="G657" s="167"/>
      <c r="H657" s="38"/>
      <c r="I657" s="39"/>
    </row>
    <row r="658" spans="2:9" ht="76.5" x14ac:dyDescent="0.2">
      <c r="B658" s="51" t="s">
        <v>381</v>
      </c>
      <c r="C658" s="27">
        <v>7</v>
      </c>
      <c r="D658" s="24" t="s">
        <v>392</v>
      </c>
      <c r="E658" s="52" t="s">
        <v>46</v>
      </c>
      <c r="F658" s="57" t="s">
        <v>393</v>
      </c>
      <c r="G658" s="167">
        <v>4</v>
      </c>
      <c r="H658" s="38"/>
      <c r="I658" s="39">
        <f t="shared" si="11"/>
        <v>0</v>
      </c>
    </row>
    <row r="659" spans="2:9" x14ac:dyDescent="0.2">
      <c r="B659" s="51"/>
      <c r="C659" s="27"/>
      <c r="D659" s="24"/>
      <c r="E659" s="52"/>
      <c r="G659" s="167"/>
      <c r="H659" s="38"/>
      <c r="I659" s="39"/>
    </row>
    <row r="660" spans="2:9" ht="63.75" x14ac:dyDescent="0.2">
      <c r="B660" s="51" t="s">
        <v>381</v>
      </c>
      <c r="C660" s="27">
        <v>8</v>
      </c>
      <c r="D660" s="24" t="s">
        <v>394</v>
      </c>
      <c r="E660" s="52" t="s">
        <v>46</v>
      </c>
      <c r="F660" s="57" t="s">
        <v>395</v>
      </c>
      <c r="G660" s="167">
        <v>4</v>
      </c>
      <c r="H660" s="38"/>
      <c r="I660" s="39">
        <f t="shared" si="11"/>
        <v>0</v>
      </c>
    </row>
    <row r="661" spans="2:9" x14ac:dyDescent="0.2">
      <c r="B661" s="51"/>
      <c r="C661" s="27"/>
      <c r="D661" s="24"/>
      <c r="E661" s="52"/>
      <c r="G661" s="167"/>
      <c r="H661" s="38"/>
      <c r="I661" s="39"/>
    </row>
    <row r="662" spans="2:9" ht="76.5" x14ac:dyDescent="0.2">
      <c r="B662" s="51" t="s">
        <v>381</v>
      </c>
      <c r="C662" s="27">
        <v>9</v>
      </c>
      <c r="D662" s="24" t="s">
        <v>396</v>
      </c>
      <c r="E662" s="52" t="s">
        <v>46</v>
      </c>
      <c r="F662" s="57" t="s">
        <v>397</v>
      </c>
      <c r="G662" s="167">
        <v>5</v>
      </c>
      <c r="H662" s="38"/>
      <c r="I662" s="39">
        <f t="shared" si="11"/>
        <v>0</v>
      </c>
    </row>
    <row r="663" spans="2:9" x14ac:dyDescent="0.2">
      <c r="B663" s="51"/>
      <c r="C663" s="27"/>
      <c r="D663" s="24"/>
      <c r="E663" s="52"/>
      <c r="G663" s="167"/>
      <c r="H663" s="38"/>
      <c r="I663" s="39"/>
    </row>
    <row r="664" spans="2:9" ht="76.5" x14ac:dyDescent="0.2">
      <c r="B664" s="51" t="s">
        <v>381</v>
      </c>
      <c r="C664" s="27">
        <v>10</v>
      </c>
      <c r="D664" s="24" t="s">
        <v>403</v>
      </c>
      <c r="E664" s="52" t="s">
        <v>46</v>
      </c>
      <c r="F664" s="57" t="s">
        <v>398</v>
      </c>
      <c r="G664" s="167">
        <v>1</v>
      </c>
      <c r="H664" s="38"/>
      <c r="I664" s="39">
        <f t="shared" si="11"/>
        <v>0</v>
      </c>
    </row>
    <row r="665" spans="2:9" x14ac:dyDescent="0.2">
      <c r="B665" s="51"/>
      <c r="C665" s="27"/>
      <c r="D665" s="24"/>
      <c r="E665" s="52"/>
      <c r="G665" s="167"/>
      <c r="H665" s="38"/>
      <c r="I665" s="39"/>
    </row>
    <row r="666" spans="2:9" ht="63.75" x14ac:dyDescent="0.2">
      <c r="B666" s="51" t="s">
        <v>381</v>
      </c>
      <c r="C666" s="27">
        <v>11</v>
      </c>
      <c r="D666" s="24" t="s">
        <v>399</v>
      </c>
      <c r="E666" s="52" t="s">
        <v>46</v>
      </c>
      <c r="F666" s="57" t="s">
        <v>400</v>
      </c>
      <c r="G666" s="167">
        <v>6</v>
      </c>
      <c r="H666" s="38"/>
      <c r="I666" s="39">
        <f t="shared" si="11"/>
        <v>0</v>
      </c>
    </row>
    <row r="667" spans="2:9" x14ac:dyDescent="0.2">
      <c r="B667" s="51"/>
      <c r="C667" s="27"/>
      <c r="D667" s="24"/>
      <c r="E667" s="52"/>
      <c r="G667" s="167"/>
      <c r="H667" s="38"/>
      <c r="I667" s="39"/>
    </row>
    <row r="668" spans="2:9" ht="76.5" x14ac:dyDescent="0.2">
      <c r="B668" s="51" t="s">
        <v>381</v>
      </c>
      <c r="C668" s="27">
        <v>12</v>
      </c>
      <c r="D668" s="24" t="s">
        <v>401</v>
      </c>
      <c r="E668" s="52" t="s">
        <v>79</v>
      </c>
      <c r="F668" s="57" t="s">
        <v>402</v>
      </c>
      <c r="G668" s="167">
        <v>89.655000000000001</v>
      </c>
      <c r="H668" s="38"/>
      <c r="I668" s="39">
        <f t="shared" si="11"/>
        <v>0</v>
      </c>
    </row>
    <row r="669" spans="2:9" x14ac:dyDescent="0.2">
      <c r="B669" s="51"/>
      <c r="C669" s="27"/>
      <c r="D669" s="24"/>
      <c r="E669" s="52"/>
      <c r="G669" s="167"/>
      <c r="H669" s="38"/>
      <c r="I669" s="39"/>
    </row>
    <row r="670" spans="2:9" ht="76.5" x14ac:dyDescent="0.2">
      <c r="B670" s="51" t="s">
        <v>381</v>
      </c>
      <c r="C670" s="27">
        <v>13</v>
      </c>
      <c r="D670" s="24" t="s">
        <v>403</v>
      </c>
      <c r="E670" s="52" t="s">
        <v>79</v>
      </c>
      <c r="F670" s="57" t="s">
        <v>404</v>
      </c>
      <c r="G670" s="167">
        <v>5.5439999999999996</v>
      </c>
      <c r="H670" s="38"/>
      <c r="I670" s="39">
        <f t="shared" si="11"/>
        <v>0</v>
      </c>
    </row>
    <row r="671" spans="2:9" x14ac:dyDescent="0.2">
      <c r="B671" s="51"/>
      <c r="C671" s="27"/>
      <c r="D671" s="24"/>
      <c r="E671" s="52"/>
      <c r="G671" s="167"/>
      <c r="H671" s="38"/>
      <c r="I671" s="39"/>
    </row>
    <row r="672" spans="2:9" ht="38.25" x14ac:dyDescent="0.2">
      <c r="B672" s="51" t="s">
        <v>381</v>
      </c>
      <c r="C672" s="27">
        <v>14</v>
      </c>
      <c r="D672" s="24" t="s">
        <v>405</v>
      </c>
      <c r="E672" s="52" t="s">
        <v>46</v>
      </c>
      <c r="F672" s="57" t="s">
        <v>406</v>
      </c>
      <c r="G672" s="167">
        <v>1</v>
      </c>
      <c r="H672" s="38"/>
      <c r="I672" s="39">
        <f t="shared" si="11"/>
        <v>0</v>
      </c>
    </row>
    <row r="673" spans="2:9" x14ac:dyDescent="0.2">
      <c r="C673" s="27"/>
      <c r="D673" s="24"/>
      <c r="E673" s="52"/>
      <c r="G673" s="167"/>
      <c r="H673" s="38"/>
      <c r="I673" s="39"/>
    </row>
    <row r="674" spans="2:9" ht="15" thickBot="1" x14ac:dyDescent="0.25">
      <c r="C674" s="27"/>
      <c r="D674" s="24"/>
      <c r="F674" s="131" t="s">
        <v>868</v>
      </c>
      <c r="G674" s="106"/>
      <c r="H674" s="94"/>
      <c r="I674" s="168">
        <f>SUM(I647:I672)</f>
        <v>0</v>
      </c>
    </row>
    <row r="675" spans="2:9" ht="15" thickTop="1" x14ac:dyDescent="0.2"/>
    <row r="676" spans="2:9" x14ac:dyDescent="0.2">
      <c r="D676" s="15" t="s">
        <v>6</v>
      </c>
      <c r="E676" s="43" t="s">
        <v>7</v>
      </c>
      <c r="F676" s="59" t="s">
        <v>950</v>
      </c>
    </row>
    <row r="677" spans="2:9" x14ac:dyDescent="0.2">
      <c r="D677" s="15" t="s">
        <v>8</v>
      </c>
      <c r="E677" s="43" t="s">
        <v>7</v>
      </c>
      <c r="F677" s="59" t="s">
        <v>9</v>
      </c>
    </row>
    <row r="678" spans="2:9" x14ac:dyDescent="0.2">
      <c r="D678" s="15" t="s">
        <v>10</v>
      </c>
      <c r="E678" s="43" t="s">
        <v>407</v>
      </c>
      <c r="F678" s="59" t="s">
        <v>408</v>
      </c>
    </row>
    <row r="679" spans="2:9" x14ac:dyDescent="0.2">
      <c r="D679" s="25"/>
    </row>
    <row r="680" spans="2:9" ht="76.5" x14ac:dyDescent="0.2">
      <c r="B680" s="51" t="s">
        <v>409</v>
      </c>
      <c r="C680" s="27">
        <v>1</v>
      </c>
      <c r="D680" s="24" t="s">
        <v>410</v>
      </c>
      <c r="E680" s="52" t="s">
        <v>20</v>
      </c>
      <c r="F680" s="57" t="s">
        <v>411</v>
      </c>
      <c r="G680" s="167">
        <v>75.7</v>
      </c>
      <c r="H680" s="38"/>
      <c r="I680" s="39">
        <f t="shared" ref="I680:I694" si="12">ROUND(ROUND(H680,2)*ROUND(G680,3),2)</f>
        <v>0</v>
      </c>
    </row>
    <row r="681" spans="2:9" x14ac:dyDescent="0.2">
      <c r="B681" s="51"/>
      <c r="C681" s="27"/>
      <c r="D681" s="24"/>
      <c r="E681" s="52"/>
      <c r="G681" s="167"/>
      <c r="H681" s="38"/>
      <c r="I681" s="39"/>
    </row>
    <row r="682" spans="2:9" ht="63.75" x14ac:dyDescent="0.2">
      <c r="B682" s="51" t="s">
        <v>409</v>
      </c>
      <c r="C682" s="27">
        <v>2</v>
      </c>
      <c r="D682" s="24" t="s">
        <v>412</v>
      </c>
      <c r="E682" s="52" t="s">
        <v>20</v>
      </c>
      <c r="F682" s="57" t="s">
        <v>413</v>
      </c>
      <c r="G682" s="167">
        <v>81.89</v>
      </c>
      <c r="H682" s="38"/>
      <c r="I682" s="39">
        <f t="shared" si="12"/>
        <v>0</v>
      </c>
    </row>
    <row r="683" spans="2:9" x14ac:dyDescent="0.2">
      <c r="B683" s="51"/>
      <c r="C683" s="27"/>
      <c r="D683" s="24"/>
      <c r="E683" s="52"/>
      <c r="G683" s="167"/>
      <c r="H683" s="38"/>
      <c r="I683" s="39"/>
    </row>
    <row r="684" spans="2:9" ht="63.75" x14ac:dyDescent="0.2">
      <c r="B684" s="51" t="s">
        <v>409</v>
      </c>
      <c r="C684" s="27">
        <v>3</v>
      </c>
      <c r="D684" s="24" t="s">
        <v>414</v>
      </c>
      <c r="E684" s="52" t="s">
        <v>20</v>
      </c>
      <c r="F684" s="57" t="s">
        <v>415</v>
      </c>
      <c r="G684" s="167">
        <v>10.1</v>
      </c>
      <c r="H684" s="38"/>
      <c r="I684" s="39">
        <f t="shared" si="12"/>
        <v>0</v>
      </c>
    </row>
    <row r="685" spans="2:9" x14ac:dyDescent="0.2">
      <c r="B685" s="51"/>
      <c r="C685" s="27"/>
      <c r="D685" s="24"/>
      <c r="E685" s="52"/>
      <c r="G685" s="167"/>
      <c r="H685" s="38"/>
      <c r="I685" s="39"/>
    </row>
    <row r="686" spans="2:9" ht="25.5" x14ac:dyDescent="0.2">
      <c r="B686" s="51" t="s">
        <v>409</v>
      </c>
      <c r="C686" s="27">
        <v>4</v>
      </c>
      <c r="D686" s="24" t="s">
        <v>416</v>
      </c>
      <c r="E686" s="52" t="s">
        <v>46</v>
      </c>
      <c r="F686" s="57" t="s">
        <v>751</v>
      </c>
      <c r="G686" s="167">
        <v>21</v>
      </c>
      <c r="H686" s="38"/>
      <c r="I686" s="39">
        <f t="shared" si="12"/>
        <v>0</v>
      </c>
    </row>
    <row r="687" spans="2:9" x14ac:dyDescent="0.2">
      <c r="B687" s="51"/>
      <c r="C687" s="27"/>
      <c r="D687" s="24"/>
      <c r="E687" s="52"/>
      <c r="G687" s="167"/>
      <c r="H687" s="38"/>
      <c r="I687" s="39"/>
    </row>
    <row r="688" spans="2:9" ht="25.5" x14ac:dyDescent="0.2">
      <c r="B688" s="51" t="s">
        <v>409</v>
      </c>
      <c r="C688" s="27">
        <v>5</v>
      </c>
      <c r="D688" s="24" t="s">
        <v>417</v>
      </c>
      <c r="E688" s="52" t="s">
        <v>46</v>
      </c>
      <c r="F688" s="57" t="s">
        <v>418</v>
      </c>
      <c r="G688" s="167">
        <v>21</v>
      </c>
      <c r="H688" s="38"/>
      <c r="I688" s="39">
        <f t="shared" si="12"/>
        <v>0</v>
      </c>
    </row>
    <row r="689" spans="2:9" x14ac:dyDescent="0.2">
      <c r="B689" s="51"/>
      <c r="C689" s="27"/>
      <c r="D689" s="24"/>
      <c r="E689" s="52"/>
      <c r="G689" s="167"/>
      <c r="H689" s="38"/>
      <c r="I689" s="39"/>
    </row>
    <row r="690" spans="2:9" ht="25.5" x14ac:dyDescent="0.2">
      <c r="B690" s="51" t="s">
        <v>409</v>
      </c>
      <c r="C690" s="27">
        <v>6</v>
      </c>
      <c r="D690" s="24" t="s">
        <v>419</v>
      </c>
      <c r="E690" s="52" t="s">
        <v>46</v>
      </c>
      <c r="F690" s="57" t="s">
        <v>420</v>
      </c>
      <c r="G690" s="167">
        <v>21</v>
      </c>
      <c r="H690" s="38"/>
      <c r="I690" s="39">
        <f t="shared" si="12"/>
        <v>0</v>
      </c>
    </row>
    <row r="691" spans="2:9" x14ac:dyDescent="0.2">
      <c r="B691" s="51"/>
      <c r="C691" s="27"/>
      <c r="D691" s="24"/>
      <c r="E691" s="52"/>
      <c r="G691" s="167"/>
      <c r="H691" s="38"/>
      <c r="I691" s="39"/>
    </row>
    <row r="692" spans="2:9" ht="38.25" x14ac:dyDescent="0.2">
      <c r="B692" s="51" t="s">
        <v>409</v>
      </c>
      <c r="C692" s="27">
        <v>7</v>
      </c>
      <c r="D692" s="24" t="s">
        <v>421</v>
      </c>
      <c r="E692" s="52" t="s">
        <v>79</v>
      </c>
      <c r="F692" s="57" t="s">
        <v>422</v>
      </c>
      <c r="G692" s="167">
        <v>48.192</v>
      </c>
      <c r="H692" s="38"/>
      <c r="I692" s="39">
        <f t="shared" si="12"/>
        <v>0</v>
      </c>
    </row>
    <row r="693" spans="2:9" x14ac:dyDescent="0.2">
      <c r="B693" s="51"/>
      <c r="C693" s="27"/>
      <c r="D693" s="24"/>
      <c r="E693" s="52"/>
      <c r="G693" s="167"/>
      <c r="H693" s="38"/>
      <c r="I693" s="39"/>
    </row>
    <row r="694" spans="2:9" ht="38.25" x14ac:dyDescent="0.2">
      <c r="B694" s="51" t="s">
        <v>409</v>
      </c>
      <c r="C694" s="27">
        <v>8</v>
      </c>
      <c r="D694" s="24" t="s">
        <v>423</v>
      </c>
      <c r="E694" s="52" t="s">
        <v>79</v>
      </c>
      <c r="F694" s="57" t="s">
        <v>424</v>
      </c>
      <c r="G694" s="167">
        <v>55.98</v>
      </c>
      <c r="H694" s="38"/>
      <c r="I694" s="39">
        <f t="shared" si="12"/>
        <v>0</v>
      </c>
    </row>
    <row r="695" spans="2:9" x14ac:dyDescent="0.2">
      <c r="B695" s="51"/>
      <c r="C695" s="27"/>
      <c r="D695" s="24"/>
      <c r="E695" s="52"/>
      <c r="G695" s="167"/>
      <c r="H695" s="38"/>
      <c r="I695" s="39"/>
    </row>
    <row r="696" spans="2:9" ht="15" thickBot="1" x14ac:dyDescent="0.25">
      <c r="D696" s="25"/>
      <c r="F696" s="131" t="s">
        <v>869</v>
      </c>
      <c r="G696" s="106"/>
      <c r="H696" s="94"/>
      <c r="I696" s="168">
        <f>SUM(I680:I694)</f>
        <v>0</v>
      </c>
    </row>
    <row r="697" spans="2:9" ht="15" thickTop="1" x14ac:dyDescent="0.2">
      <c r="D697" s="25"/>
    </row>
    <row r="698" spans="2:9" x14ac:dyDescent="0.2">
      <c r="D698" s="15" t="s">
        <v>6</v>
      </c>
      <c r="E698" s="43" t="s">
        <v>7</v>
      </c>
      <c r="F698" s="59" t="s">
        <v>950</v>
      </c>
    </row>
    <row r="699" spans="2:9" x14ac:dyDescent="0.2">
      <c r="D699" s="15" t="s">
        <v>8</v>
      </c>
      <c r="E699" s="43" t="s">
        <v>7</v>
      </c>
      <c r="F699" s="59" t="s">
        <v>9</v>
      </c>
    </row>
    <row r="700" spans="2:9" x14ac:dyDescent="0.2">
      <c r="D700" s="15" t="s">
        <v>10</v>
      </c>
      <c r="E700" s="43" t="s">
        <v>425</v>
      </c>
      <c r="F700" s="59" t="s">
        <v>426</v>
      </c>
    </row>
    <row r="702" spans="2:9" ht="25.5" x14ac:dyDescent="0.2">
      <c r="B702" s="51" t="s">
        <v>427</v>
      </c>
      <c r="C702" s="27">
        <v>1</v>
      </c>
      <c r="D702" s="24" t="s">
        <v>428</v>
      </c>
      <c r="E702" s="52" t="s">
        <v>46</v>
      </c>
      <c r="F702" s="57" t="s">
        <v>429</v>
      </c>
      <c r="G702" s="167">
        <v>21</v>
      </c>
      <c r="H702" s="38"/>
      <c r="I702" s="39">
        <f t="shared" ref="I702:I732" si="13">ROUND(ROUND(H702,2)*ROUND(G702,3),2)</f>
        <v>0</v>
      </c>
    </row>
    <row r="703" spans="2:9" x14ac:dyDescent="0.2">
      <c r="B703" s="51"/>
      <c r="C703" s="27"/>
      <c r="D703" s="24"/>
      <c r="E703" s="52"/>
      <c r="G703" s="167"/>
      <c r="H703" s="38"/>
      <c r="I703" s="39"/>
    </row>
    <row r="704" spans="2:9" ht="38.25" x14ac:dyDescent="0.2">
      <c r="B704" s="51" t="s">
        <v>427</v>
      </c>
      <c r="C704" s="27">
        <v>2</v>
      </c>
      <c r="D704" s="24" t="s">
        <v>430</v>
      </c>
      <c r="E704" s="52" t="s">
        <v>46</v>
      </c>
      <c r="F704" s="57" t="s">
        <v>431</v>
      </c>
      <c r="G704" s="167">
        <v>31</v>
      </c>
      <c r="H704" s="38"/>
      <c r="I704" s="39">
        <f t="shared" si="13"/>
        <v>0</v>
      </c>
    </row>
    <row r="705" spans="2:9" x14ac:dyDescent="0.2">
      <c r="B705" s="51"/>
      <c r="C705" s="27"/>
      <c r="D705" s="24"/>
      <c r="E705" s="52"/>
      <c r="G705" s="167"/>
      <c r="H705" s="38"/>
      <c r="I705" s="39"/>
    </row>
    <row r="706" spans="2:9" ht="38.25" x14ac:dyDescent="0.2">
      <c r="B706" s="51" t="s">
        <v>427</v>
      </c>
      <c r="C706" s="27">
        <v>3</v>
      </c>
      <c r="D706" s="24" t="s">
        <v>432</v>
      </c>
      <c r="E706" s="52" t="s">
        <v>46</v>
      </c>
      <c r="F706" s="57" t="s">
        <v>433</v>
      </c>
      <c r="G706" s="167">
        <v>31</v>
      </c>
      <c r="H706" s="38"/>
      <c r="I706" s="39">
        <f t="shared" si="13"/>
        <v>0</v>
      </c>
    </row>
    <row r="707" spans="2:9" x14ac:dyDescent="0.2">
      <c r="B707" s="51"/>
      <c r="C707" s="27"/>
      <c r="D707" s="24"/>
      <c r="E707" s="52"/>
      <c r="G707" s="167"/>
      <c r="H707" s="38"/>
      <c r="I707" s="39"/>
    </row>
    <row r="708" spans="2:9" ht="38.25" x14ac:dyDescent="0.2">
      <c r="B708" s="51" t="s">
        <v>427</v>
      </c>
      <c r="C708" s="27">
        <v>4</v>
      </c>
      <c r="D708" s="24" t="s">
        <v>434</v>
      </c>
      <c r="E708" s="52" t="s">
        <v>46</v>
      </c>
      <c r="F708" s="57" t="s">
        <v>435</v>
      </c>
      <c r="G708" s="167">
        <v>15</v>
      </c>
      <c r="H708" s="38"/>
      <c r="I708" s="39">
        <f t="shared" si="13"/>
        <v>0</v>
      </c>
    </row>
    <row r="709" spans="2:9" x14ac:dyDescent="0.2">
      <c r="B709" s="51"/>
      <c r="C709" s="27"/>
      <c r="D709" s="24"/>
      <c r="E709" s="52"/>
      <c r="G709" s="167"/>
      <c r="H709" s="38"/>
      <c r="I709" s="39"/>
    </row>
    <row r="710" spans="2:9" ht="38.25" x14ac:dyDescent="0.2">
      <c r="B710" s="51" t="s">
        <v>427</v>
      </c>
      <c r="C710" s="27">
        <v>5</v>
      </c>
      <c r="D710" s="24" t="s">
        <v>436</v>
      </c>
      <c r="E710" s="52" t="s">
        <v>46</v>
      </c>
      <c r="F710" s="57" t="s">
        <v>437</v>
      </c>
      <c r="G710" s="167">
        <v>16</v>
      </c>
      <c r="H710" s="38"/>
      <c r="I710" s="39">
        <f t="shared" si="13"/>
        <v>0</v>
      </c>
    </row>
    <row r="711" spans="2:9" x14ac:dyDescent="0.2">
      <c r="B711" s="51"/>
      <c r="C711" s="27"/>
      <c r="D711" s="24"/>
      <c r="E711" s="52"/>
      <c r="G711" s="167"/>
      <c r="H711" s="38"/>
      <c r="I711" s="39"/>
    </row>
    <row r="712" spans="2:9" ht="38.25" x14ac:dyDescent="0.2">
      <c r="B712" s="51" t="s">
        <v>427</v>
      </c>
      <c r="C712" s="27">
        <v>6</v>
      </c>
      <c r="D712" s="24" t="s">
        <v>438</v>
      </c>
      <c r="E712" s="52" t="s">
        <v>46</v>
      </c>
      <c r="F712" s="57" t="s">
        <v>439</v>
      </c>
      <c r="G712" s="167">
        <v>15</v>
      </c>
      <c r="H712" s="38"/>
      <c r="I712" s="39">
        <f t="shared" si="13"/>
        <v>0</v>
      </c>
    </row>
    <row r="713" spans="2:9" x14ac:dyDescent="0.2">
      <c r="B713" s="51"/>
      <c r="C713" s="27"/>
      <c r="D713" s="24"/>
      <c r="E713" s="52"/>
      <c r="G713" s="167"/>
      <c r="H713" s="38"/>
      <c r="I713" s="39"/>
    </row>
    <row r="714" spans="2:9" ht="25.5" x14ac:dyDescent="0.2">
      <c r="B714" s="51" t="s">
        <v>427</v>
      </c>
      <c r="C714" s="27">
        <v>7</v>
      </c>
      <c r="D714" s="24" t="s">
        <v>440</v>
      </c>
      <c r="E714" s="52" t="s">
        <v>46</v>
      </c>
      <c r="F714" s="57" t="s">
        <v>441</v>
      </c>
      <c r="G714" s="167">
        <v>31</v>
      </c>
      <c r="H714" s="38"/>
      <c r="I714" s="39">
        <f t="shared" si="13"/>
        <v>0</v>
      </c>
    </row>
    <row r="715" spans="2:9" x14ac:dyDescent="0.2">
      <c r="B715" s="51"/>
      <c r="C715" s="27"/>
      <c r="D715" s="24"/>
      <c r="E715" s="52"/>
      <c r="G715" s="167"/>
      <c r="H715" s="38"/>
      <c r="I715" s="39"/>
    </row>
    <row r="716" spans="2:9" ht="38.25" x14ac:dyDescent="0.2">
      <c r="B716" s="51" t="s">
        <v>427</v>
      </c>
      <c r="C716" s="27">
        <v>8</v>
      </c>
      <c r="D716" s="24" t="s">
        <v>442</v>
      </c>
      <c r="E716" s="52" t="s">
        <v>46</v>
      </c>
      <c r="F716" s="57" t="s">
        <v>443</v>
      </c>
      <c r="G716" s="167">
        <v>21</v>
      </c>
      <c r="H716" s="38"/>
      <c r="I716" s="39">
        <f t="shared" si="13"/>
        <v>0</v>
      </c>
    </row>
    <row r="717" spans="2:9" x14ac:dyDescent="0.2">
      <c r="B717" s="51"/>
      <c r="C717" s="27"/>
      <c r="D717" s="24"/>
      <c r="E717" s="52"/>
      <c r="G717" s="167"/>
      <c r="H717" s="38"/>
      <c r="I717" s="39"/>
    </row>
    <row r="718" spans="2:9" ht="25.5" x14ac:dyDescent="0.2">
      <c r="B718" s="51" t="s">
        <v>427</v>
      </c>
      <c r="C718" s="27">
        <v>9</v>
      </c>
      <c r="D718" s="24" t="s">
        <v>444</v>
      </c>
      <c r="E718" s="52" t="s">
        <v>46</v>
      </c>
      <c r="F718" s="57" t="s">
        <v>445</v>
      </c>
      <c r="G718" s="167">
        <v>1</v>
      </c>
      <c r="H718" s="38"/>
      <c r="I718" s="39">
        <f t="shared" si="13"/>
        <v>0</v>
      </c>
    </row>
    <row r="719" spans="2:9" ht="22.5" x14ac:dyDescent="0.2">
      <c r="B719" s="51" t="s">
        <v>427</v>
      </c>
      <c r="C719" s="27"/>
      <c r="D719" s="24"/>
      <c r="E719" s="52" t="s">
        <v>46</v>
      </c>
      <c r="F719" s="57" t="s">
        <v>447</v>
      </c>
      <c r="G719" s="167">
        <v>1</v>
      </c>
      <c r="H719" s="38"/>
      <c r="I719" s="39">
        <f t="shared" si="13"/>
        <v>0</v>
      </c>
    </row>
    <row r="720" spans="2:9" x14ac:dyDescent="0.2">
      <c r="B720" s="51"/>
      <c r="C720" s="27">
        <v>10</v>
      </c>
      <c r="D720" s="24" t="s">
        <v>446</v>
      </c>
      <c r="E720" s="52"/>
      <c r="G720" s="167"/>
      <c r="H720" s="38"/>
      <c r="I720" s="39"/>
    </row>
    <row r="721" spans="2:9" ht="25.5" x14ac:dyDescent="0.2">
      <c r="B721" s="51" t="s">
        <v>427</v>
      </c>
      <c r="C721" s="27">
        <v>11</v>
      </c>
      <c r="D721" s="24" t="s">
        <v>448</v>
      </c>
      <c r="E721" s="52" t="s">
        <v>46</v>
      </c>
      <c r="F721" s="57" t="s">
        <v>449</v>
      </c>
      <c r="G721" s="167">
        <v>1</v>
      </c>
      <c r="H721" s="38"/>
      <c r="I721" s="39">
        <f t="shared" si="13"/>
        <v>0</v>
      </c>
    </row>
    <row r="722" spans="2:9" ht="22.5" x14ac:dyDescent="0.2">
      <c r="B722" s="51" t="s">
        <v>427</v>
      </c>
      <c r="C722" s="27"/>
      <c r="D722" s="24"/>
      <c r="E722" s="52" t="s">
        <v>46</v>
      </c>
      <c r="F722" s="57" t="s">
        <v>451</v>
      </c>
      <c r="G722" s="167">
        <v>30</v>
      </c>
      <c r="H722" s="38"/>
      <c r="I722" s="39">
        <f t="shared" si="13"/>
        <v>0</v>
      </c>
    </row>
    <row r="723" spans="2:9" ht="22.5" x14ac:dyDescent="0.2">
      <c r="B723" s="51" t="s">
        <v>427</v>
      </c>
      <c r="C723" s="27">
        <v>12</v>
      </c>
      <c r="D723" s="24" t="s">
        <v>450</v>
      </c>
      <c r="E723" s="52" t="s">
        <v>46</v>
      </c>
      <c r="F723" s="57" t="s">
        <v>453</v>
      </c>
      <c r="G723" s="167">
        <v>31</v>
      </c>
      <c r="H723" s="38"/>
      <c r="I723" s="39">
        <f t="shared" si="13"/>
        <v>0</v>
      </c>
    </row>
    <row r="724" spans="2:9" ht="22.5" x14ac:dyDescent="0.2">
      <c r="B724" s="51" t="s">
        <v>427</v>
      </c>
      <c r="C724" s="27">
        <v>13</v>
      </c>
      <c r="D724" s="24" t="s">
        <v>452</v>
      </c>
      <c r="E724" s="52" t="s">
        <v>46</v>
      </c>
      <c r="F724" s="57" t="s">
        <v>455</v>
      </c>
      <c r="G724" s="167">
        <v>32</v>
      </c>
      <c r="H724" s="38"/>
      <c r="I724" s="39">
        <f t="shared" si="13"/>
        <v>0</v>
      </c>
    </row>
    <row r="725" spans="2:9" x14ac:dyDescent="0.2">
      <c r="B725" s="51"/>
      <c r="C725" s="27">
        <v>14</v>
      </c>
      <c r="D725" s="24" t="s">
        <v>454</v>
      </c>
      <c r="E725" s="52"/>
      <c r="G725" s="167"/>
      <c r="H725" s="38"/>
      <c r="I725" s="39"/>
    </row>
    <row r="726" spans="2:9" ht="25.5" x14ac:dyDescent="0.2">
      <c r="B726" s="51" t="s">
        <v>427</v>
      </c>
      <c r="C726" s="27">
        <v>15</v>
      </c>
      <c r="D726" s="24" t="s">
        <v>456</v>
      </c>
      <c r="E726" s="52" t="s">
        <v>46</v>
      </c>
      <c r="F726" s="57" t="s">
        <v>457</v>
      </c>
      <c r="G726" s="167">
        <v>3</v>
      </c>
      <c r="H726" s="38"/>
      <c r="I726" s="39">
        <f t="shared" si="13"/>
        <v>0</v>
      </c>
    </row>
    <row r="727" spans="2:9" x14ac:dyDescent="0.2">
      <c r="B727" s="51"/>
      <c r="C727" s="27"/>
      <c r="D727" s="24"/>
      <c r="E727" s="52"/>
      <c r="G727" s="167"/>
      <c r="H727" s="38"/>
      <c r="I727" s="39"/>
    </row>
    <row r="728" spans="2:9" ht="25.5" x14ac:dyDescent="0.2">
      <c r="B728" s="51" t="s">
        <v>427</v>
      </c>
      <c r="C728" s="27">
        <v>16</v>
      </c>
      <c r="D728" s="24" t="s">
        <v>458</v>
      </c>
      <c r="E728" s="52" t="s">
        <v>46</v>
      </c>
      <c r="F728" s="57" t="s">
        <v>459</v>
      </c>
      <c r="G728" s="167">
        <v>1</v>
      </c>
      <c r="H728" s="38"/>
      <c r="I728" s="39">
        <f t="shared" si="13"/>
        <v>0</v>
      </c>
    </row>
    <row r="729" spans="2:9" x14ac:dyDescent="0.2">
      <c r="B729" s="51"/>
      <c r="C729" s="27"/>
      <c r="D729" s="24"/>
      <c r="E729" s="52"/>
      <c r="G729" s="167"/>
      <c r="H729" s="38"/>
      <c r="I729" s="39"/>
    </row>
    <row r="730" spans="2:9" ht="25.5" x14ac:dyDescent="0.2">
      <c r="B730" s="51" t="s">
        <v>427</v>
      </c>
      <c r="C730" s="27">
        <v>17</v>
      </c>
      <c r="D730" s="24" t="s">
        <v>460</v>
      </c>
      <c r="E730" s="52" t="s">
        <v>46</v>
      </c>
      <c r="F730" s="57" t="s">
        <v>461</v>
      </c>
      <c r="G730" s="167">
        <v>1</v>
      </c>
      <c r="H730" s="38"/>
      <c r="I730" s="39">
        <f t="shared" si="13"/>
        <v>0</v>
      </c>
    </row>
    <row r="731" spans="2:9" x14ac:dyDescent="0.2">
      <c r="B731" s="51"/>
      <c r="C731" s="27"/>
      <c r="D731" s="24"/>
      <c r="E731" s="52"/>
      <c r="G731" s="167"/>
      <c r="H731" s="38"/>
      <c r="I731" s="39"/>
    </row>
    <row r="732" spans="2:9" ht="51" x14ac:dyDescent="0.2">
      <c r="B732" s="51" t="s">
        <v>427</v>
      </c>
      <c r="C732" s="27">
        <v>18</v>
      </c>
      <c r="D732" s="24" t="s">
        <v>462</v>
      </c>
      <c r="E732" s="52" t="s">
        <v>79</v>
      </c>
      <c r="F732" s="57" t="s">
        <v>463</v>
      </c>
      <c r="G732" s="167">
        <v>28.984999999999999</v>
      </c>
      <c r="H732" s="38"/>
      <c r="I732" s="39">
        <f t="shared" si="13"/>
        <v>0</v>
      </c>
    </row>
    <row r="733" spans="2:9" x14ac:dyDescent="0.2">
      <c r="B733" s="51"/>
      <c r="C733" s="27"/>
      <c r="D733" s="24"/>
      <c r="E733" s="52"/>
      <c r="G733" s="167"/>
      <c r="H733" s="38"/>
      <c r="I733" s="39"/>
    </row>
    <row r="734" spans="2:9" ht="15" thickBot="1" x14ac:dyDescent="0.25">
      <c r="F734" s="131" t="s">
        <v>870</v>
      </c>
      <c r="G734" s="106"/>
      <c r="H734" s="94"/>
      <c r="I734" s="168">
        <f>SUM(I702:I732)</f>
        <v>0</v>
      </c>
    </row>
    <row r="735" spans="2:9" ht="15" thickTop="1" x14ac:dyDescent="0.2"/>
    <row r="736" spans="2:9" x14ac:dyDescent="0.2">
      <c r="D736" s="15" t="s">
        <v>6</v>
      </c>
      <c r="E736" s="43" t="s">
        <v>7</v>
      </c>
      <c r="F736" s="59" t="s">
        <v>950</v>
      </c>
    </row>
    <row r="737" spans="2:9" x14ac:dyDescent="0.2">
      <c r="D737" s="15" t="s">
        <v>8</v>
      </c>
      <c r="E737" s="43" t="s">
        <v>7</v>
      </c>
      <c r="F737" s="59" t="s">
        <v>9</v>
      </c>
    </row>
    <row r="738" spans="2:9" x14ac:dyDescent="0.2">
      <c r="D738" s="15" t="s">
        <v>10</v>
      </c>
      <c r="E738" s="43" t="s">
        <v>464</v>
      </c>
      <c r="F738" s="59" t="s">
        <v>465</v>
      </c>
    </row>
    <row r="740" spans="2:9" ht="25.5" x14ac:dyDescent="0.2">
      <c r="B740" s="51" t="s">
        <v>466</v>
      </c>
      <c r="C740" s="27">
        <v>1</v>
      </c>
      <c r="D740" s="24" t="s">
        <v>467</v>
      </c>
      <c r="E740" s="52" t="s">
        <v>79</v>
      </c>
      <c r="F740" s="57" t="s">
        <v>468</v>
      </c>
      <c r="G740" s="167">
        <v>3291.1750000000002</v>
      </c>
      <c r="H740" s="38"/>
      <c r="I740" s="39">
        <f>ROUND(ROUND(H740,2)*ROUND(G740,3),2)</f>
        <v>0</v>
      </c>
    </row>
    <row r="741" spans="2:9" x14ac:dyDescent="0.2">
      <c r="B741" s="51"/>
      <c r="C741" s="27"/>
      <c r="D741" s="24"/>
      <c r="E741" s="52"/>
      <c r="G741" s="167"/>
      <c r="H741" s="38"/>
      <c r="I741" s="39"/>
    </row>
    <row r="742" spans="2:9" ht="25.5" x14ac:dyDescent="0.2">
      <c r="B742" s="51" t="s">
        <v>466</v>
      </c>
      <c r="C742" s="27">
        <v>2</v>
      </c>
      <c r="D742" s="24" t="s">
        <v>469</v>
      </c>
      <c r="E742" s="52" t="s">
        <v>79</v>
      </c>
      <c r="F742" s="57" t="s">
        <v>470</v>
      </c>
      <c r="G742" s="167">
        <v>503.34</v>
      </c>
      <c r="H742" s="38"/>
      <c r="I742" s="39">
        <f>ROUND(ROUND(H742,2)*ROUND(G742,3),2)</f>
        <v>0</v>
      </c>
    </row>
    <row r="743" spans="2:9" x14ac:dyDescent="0.2">
      <c r="B743" s="51"/>
      <c r="C743" s="27"/>
      <c r="D743" s="24"/>
      <c r="E743" s="52"/>
      <c r="G743" s="167"/>
      <c r="H743" s="38"/>
      <c r="I743" s="39"/>
    </row>
    <row r="744" spans="2:9" ht="38.25" x14ac:dyDescent="0.2">
      <c r="B744" s="51" t="s">
        <v>466</v>
      </c>
      <c r="C744" s="27">
        <v>3</v>
      </c>
      <c r="D744" s="24" t="s">
        <v>471</v>
      </c>
      <c r="E744" s="52" t="s">
        <v>79</v>
      </c>
      <c r="F744" s="57" t="s">
        <v>472</v>
      </c>
      <c r="G744" s="167">
        <v>1104.0250000000001</v>
      </c>
      <c r="H744" s="38"/>
      <c r="I744" s="39">
        <f>ROUND(ROUND(H744,2)*ROUND(G744,3),2)</f>
        <v>0</v>
      </c>
    </row>
    <row r="745" spans="2:9" x14ac:dyDescent="0.2">
      <c r="B745" s="51"/>
      <c r="C745" s="27"/>
      <c r="D745" s="24"/>
      <c r="E745" s="52"/>
      <c r="G745" s="167"/>
      <c r="H745" s="38"/>
      <c r="I745" s="39"/>
    </row>
    <row r="746" spans="2:9" ht="25.5" x14ac:dyDescent="0.2">
      <c r="B746" s="51" t="s">
        <v>466</v>
      </c>
      <c r="C746" s="27">
        <v>4</v>
      </c>
      <c r="D746" s="24" t="s">
        <v>473</v>
      </c>
      <c r="E746" s="52" t="s">
        <v>79</v>
      </c>
      <c r="F746" s="57" t="s">
        <v>474</v>
      </c>
      <c r="G746" s="167">
        <v>483.40499999999997</v>
      </c>
      <c r="H746" s="38"/>
      <c r="I746" s="39">
        <f>ROUND(ROUND(H746,2)*ROUND(G746,3),2)</f>
        <v>0</v>
      </c>
    </row>
    <row r="747" spans="2:9" x14ac:dyDescent="0.2">
      <c r="B747" s="51"/>
      <c r="C747" s="27"/>
      <c r="D747" s="24"/>
      <c r="E747" s="52"/>
      <c r="G747" s="167"/>
      <c r="H747" s="38"/>
      <c r="I747" s="39"/>
    </row>
    <row r="748" spans="2:9" ht="63.75" x14ac:dyDescent="0.2">
      <c r="B748" s="51" t="s">
        <v>466</v>
      </c>
      <c r="C748" s="27">
        <v>5</v>
      </c>
      <c r="D748" s="24" t="s">
        <v>475</v>
      </c>
      <c r="E748" s="52" t="s">
        <v>476</v>
      </c>
      <c r="F748" s="57" t="s">
        <v>477</v>
      </c>
      <c r="G748" s="167">
        <v>1</v>
      </c>
      <c r="H748" s="38"/>
      <c r="I748" s="39">
        <f>ROUND(ROUND(H748,2)*ROUND(G748,3),2)</f>
        <v>0</v>
      </c>
    </row>
    <row r="749" spans="2:9" x14ac:dyDescent="0.2">
      <c r="B749" s="51"/>
      <c r="C749" s="27"/>
      <c r="D749" s="24"/>
      <c r="E749" s="52"/>
      <c r="G749" s="167"/>
      <c r="H749" s="38"/>
      <c r="I749" s="39"/>
    </row>
    <row r="750" spans="2:9" ht="15" thickBot="1" x14ac:dyDescent="0.25">
      <c r="F750" s="131" t="s">
        <v>871</v>
      </c>
      <c r="G750" s="106"/>
      <c r="H750" s="94"/>
      <c r="I750" s="168">
        <f>SUM(I740:I748)</f>
        <v>0</v>
      </c>
    </row>
    <row r="751" spans="2:9" ht="15" thickTop="1" x14ac:dyDescent="0.2"/>
    <row r="752" spans="2:9" x14ac:dyDescent="0.2">
      <c r="D752" s="15" t="s">
        <v>6</v>
      </c>
      <c r="E752" s="43" t="s">
        <v>7</v>
      </c>
      <c r="F752" s="59" t="s">
        <v>950</v>
      </c>
    </row>
    <row r="753" spans="2:9" x14ac:dyDescent="0.2">
      <c r="D753" s="15" t="s">
        <v>8</v>
      </c>
      <c r="E753" s="43" t="s">
        <v>7</v>
      </c>
      <c r="F753" s="59" t="s">
        <v>9</v>
      </c>
    </row>
    <row r="754" spans="2:9" x14ac:dyDescent="0.2">
      <c r="D754" s="15" t="s">
        <v>10</v>
      </c>
      <c r="E754" s="43" t="s">
        <v>478</v>
      </c>
      <c r="F754" s="59" t="s">
        <v>479</v>
      </c>
    </row>
    <row r="755" spans="2:9" x14ac:dyDescent="0.2">
      <c r="F755" s="25"/>
    </row>
    <row r="756" spans="2:9" ht="333" customHeight="1" x14ac:dyDescent="0.2">
      <c r="B756" s="51" t="s">
        <v>480</v>
      </c>
      <c r="C756" s="27">
        <v>1</v>
      </c>
      <c r="D756" s="24" t="s">
        <v>481</v>
      </c>
      <c r="E756" s="52" t="s">
        <v>46</v>
      </c>
      <c r="F756" s="57" t="s">
        <v>482</v>
      </c>
      <c r="G756" s="167">
        <v>1</v>
      </c>
      <c r="H756" s="38"/>
      <c r="I756" s="39">
        <f>ROUND(ROUND(H756,2)*ROUND(G756,3),2)</f>
        <v>0</v>
      </c>
    </row>
    <row r="757" spans="2:9" x14ac:dyDescent="0.2">
      <c r="B757" s="51"/>
      <c r="E757" s="52"/>
      <c r="F757" s="72"/>
      <c r="G757" s="167"/>
      <c r="H757" s="38"/>
      <c r="I757" s="39"/>
    </row>
    <row r="758" spans="2:9" ht="15" thickBot="1" x14ac:dyDescent="0.25">
      <c r="F758" s="131" t="s">
        <v>872</v>
      </c>
      <c r="G758" s="106"/>
      <c r="H758" s="94"/>
      <c r="I758" s="168">
        <f>SUM(I756:I756)</f>
        <v>0</v>
      </c>
    </row>
    <row r="759" spans="2:9" ht="15" thickTop="1" x14ac:dyDescent="0.2"/>
    <row r="760" spans="2:9" x14ac:dyDescent="0.2">
      <c r="D760" s="15" t="s">
        <v>6</v>
      </c>
      <c r="E760" s="43" t="s">
        <v>7</v>
      </c>
      <c r="F760" s="59" t="s">
        <v>950</v>
      </c>
    </row>
    <row r="761" spans="2:9" x14ac:dyDescent="0.2">
      <c r="D761" s="15" t="s">
        <v>8</v>
      </c>
      <c r="E761" s="43" t="s">
        <v>7</v>
      </c>
      <c r="F761" s="59" t="s">
        <v>9</v>
      </c>
    </row>
    <row r="762" spans="2:9" x14ac:dyDescent="0.2">
      <c r="D762" s="15" t="s">
        <v>10</v>
      </c>
      <c r="E762" s="43" t="s">
        <v>483</v>
      </c>
      <c r="F762" s="59" t="s">
        <v>484</v>
      </c>
    </row>
    <row r="764" spans="2:9" ht="25.5" x14ac:dyDescent="0.2">
      <c r="B764" s="51" t="s">
        <v>485</v>
      </c>
      <c r="C764" s="27">
        <v>1</v>
      </c>
      <c r="D764" s="24" t="s">
        <v>486</v>
      </c>
      <c r="E764" s="52" t="s">
        <v>46</v>
      </c>
      <c r="F764" s="57" t="s">
        <v>487</v>
      </c>
      <c r="G764" s="167">
        <v>1</v>
      </c>
      <c r="H764" s="38"/>
      <c r="I764" s="39">
        <f t="shared" ref="I764:I778" si="14">ROUND(ROUND(H764,2)*ROUND(G764,3),2)</f>
        <v>0</v>
      </c>
    </row>
    <row r="765" spans="2:9" x14ac:dyDescent="0.2">
      <c r="B765" s="51"/>
      <c r="C765" s="27"/>
      <c r="D765" s="24"/>
      <c r="E765" s="52"/>
      <c r="G765" s="167"/>
      <c r="H765" s="38"/>
      <c r="I765" s="39"/>
    </row>
    <row r="766" spans="2:9" ht="25.5" x14ac:dyDescent="0.2">
      <c r="B766" s="51" t="s">
        <v>485</v>
      </c>
      <c r="C766" s="27">
        <v>2</v>
      </c>
      <c r="D766" s="24" t="s">
        <v>488</v>
      </c>
      <c r="E766" s="52" t="s">
        <v>489</v>
      </c>
      <c r="F766" s="57" t="s">
        <v>490</v>
      </c>
      <c r="G766" s="167">
        <v>6</v>
      </c>
      <c r="H766" s="38"/>
      <c r="I766" s="39">
        <f t="shared" si="14"/>
        <v>0</v>
      </c>
    </row>
    <row r="767" spans="2:9" ht="25.5" x14ac:dyDescent="0.2">
      <c r="B767" s="51" t="s">
        <v>485</v>
      </c>
      <c r="C767" s="27"/>
      <c r="D767" s="24"/>
      <c r="E767" s="52" t="s">
        <v>489</v>
      </c>
      <c r="F767" s="57" t="s">
        <v>492</v>
      </c>
      <c r="G767" s="167">
        <v>9</v>
      </c>
      <c r="H767" s="38"/>
      <c r="I767" s="39">
        <f t="shared" si="14"/>
        <v>0</v>
      </c>
    </row>
    <row r="768" spans="2:9" x14ac:dyDescent="0.2">
      <c r="B768" s="51"/>
      <c r="C768" s="27">
        <v>3</v>
      </c>
      <c r="D768" s="24" t="s">
        <v>491</v>
      </c>
      <c r="E768" s="52"/>
      <c r="G768" s="167"/>
      <c r="H768" s="38"/>
      <c r="I768" s="39"/>
    </row>
    <row r="769" spans="2:9" ht="38.25" x14ac:dyDescent="0.2">
      <c r="B769" s="51" t="s">
        <v>485</v>
      </c>
      <c r="C769" s="27">
        <v>4</v>
      </c>
      <c r="D769" s="24" t="s">
        <v>493</v>
      </c>
      <c r="E769" s="52" t="s">
        <v>489</v>
      </c>
      <c r="F769" s="57" t="s">
        <v>494</v>
      </c>
      <c r="G769" s="167">
        <v>4</v>
      </c>
      <c r="H769" s="38"/>
      <c r="I769" s="39">
        <f t="shared" si="14"/>
        <v>0</v>
      </c>
    </row>
    <row r="770" spans="2:9" ht="25.5" x14ac:dyDescent="0.2">
      <c r="B770" s="51" t="s">
        <v>485</v>
      </c>
      <c r="C770" s="27"/>
      <c r="D770" s="24"/>
      <c r="E770" s="52" t="s">
        <v>489</v>
      </c>
      <c r="F770" s="57" t="s">
        <v>496</v>
      </c>
      <c r="G770" s="167">
        <v>21</v>
      </c>
      <c r="H770" s="38"/>
      <c r="I770" s="39">
        <f t="shared" si="14"/>
        <v>0</v>
      </c>
    </row>
    <row r="771" spans="2:9" x14ac:dyDescent="0.2">
      <c r="B771" s="51"/>
      <c r="C771" s="27">
        <v>5</v>
      </c>
      <c r="D771" s="24" t="s">
        <v>495</v>
      </c>
      <c r="E771" s="52"/>
      <c r="G771" s="167"/>
      <c r="H771" s="38"/>
      <c r="I771" s="39"/>
    </row>
    <row r="772" spans="2:9" ht="28.5" customHeight="1" x14ac:dyDescent="0.2">
      <c r="B772" s="51" t="s">
        <v>485</v>
      </c>
      <c r="C772" s="27">
        <v>6</v>
      </c>
      <c r="D772" s="24" t="s">
        <v>497</v>
      </c>
      <c r="E772" s="52" t="s">
        <v>46</v>
      </c>
      <c r="F772" s="57" t="s">
        <v>498</v>
      </c>
      <c r="G772" s="167">
        <v>59</v>
      </c>
      <c r="H772" s="38"/>
      <c r="I772" s="39">
        <f t="shared" si="14"/>
        <v>0</v>
      </c>
    </row>
    <row r="773" spans="2:9" x14ac:dyDescent="0.2">
      <c r="B773" s="51"/>
      <c r="C773" s="27"/>
      <c r="D773" s="24"/>
      <c r="E773" s="52"/>
      <c r="G773" s="167"/>
      <c r="H773" s="38"/>
      <c r="I773" s="39"/>
    </row>
    <row r="774" spans="2:9" ht="25.5" x14ac:dyDescent="0.2">
      <c r="B774" s="51" t="s">
        <v>485</v>
      </c>
      <c r="C774" s="27">
        <v>7</v>
      </c>
      <c r="D774" s="24" t="s">
        <v>499</v>
      </c>
      <c r="E774" s="52" t="s">
        <v>46</v>
      </c>
      <c r="F774" s="57" t="s">
        <v>500</v>
      </c>
      <c r="G774" s="167">
        <v>1</v>
      </c>
      <c r="H774" s="38"/>
      <c r="I774" s="39">
        <f t="shared" si="14"/>
        <v>0</v>
      </c>
    </row>
    <row r="775" spans="2:9" x14ac:dyDescent="0.2">
      <c r="B775" s="51"/>
      <c r="C775" s="27"/>
      <c r="D775" s="24"/>
      <c r="E775" s="52"/>
      <c r="G775" s="167"/>
      <c r="H775" s="38"/>
      <c r="I775" s="39"/>
    </row>
    <row r="776" spans="2:9" ht="63.75" x14ac:dyDescent="0.2">
      <c r="B776" s="51" t="s">
        <v>485</v>
      </c>
      <c r="C776" s="27">
        <v>8</v>
      </c>
      <c r="D776" s="24" t="s">
        <v>501</v>
      </c>
      <c r="E776" s="52" t="s">
        <v>46</v>
      </c>
      <c r="F776" s="57" t="s">
        <v>502</v>
      </c>
      <c r="G776" s="167">
        <v>1</v>
      </c>
      <c r="H776" s="38"/>
      <c r="I776" s="39">
        <f t="shared" si="14"/>
        <v>0</v>
      </c>
    </row>
    <row r="777" spans="2:9" x14ac:dyDescent="0.2">
      <c r="B777" s="51"/>
      <c r="C777" s="27"/>
      <c r="D777" s="24"/>
      <c r="E777" s="52"/>
      <c r="G777" s="167"/>
      <c r="H777" s="38"/>
      <c r="I777" s="39"/>
    </row>
    <row r="778" spans="2:9" ht="38.25" x14ac:dyDescent="0.2">
      <c r="B778" s="51" t="s">
        <v>485</v>
      </c>
      <c r="C778" s="27">
        <v>9</v>
      </c>
      <c r="D778" s="24" t="s">
        <v>503</v>
      </c>
      <c r="E778" s="52" t="s">
        <v>46</v>
      </c>
      <c r="F778" s="57" t="s">
        <v>504</v>
      </c>
      <c r="G778" s="167">
        <v>10</v>
      </c>
      <c r="H778" s="38"/>
      <c r="I778" s="39">
        <f t="shared" si="14"/>
        <v>0</v>
      </c>
    </row>
    <row r="779" spans="2:9" x14ac:dyDescent="0.2">
      <c r="B779" s="51"/>
      <c r="C779" s="27"/>
      <c r="D779" s="24"/>
      <c r="E779" s="52"/>
      <c r="G779" s="167"/>
      <c r="H779" s="38"/>
      <c r="I779" s="39"/>
    </row>
    <row r="780" spans="2:9" ht="15" thickBot="1" x14ac:dyDescent="0.25">
      <c r="F780" s="131" t="s">
        <v>873</v>
      </c>
      <c r="G780" s="106"/>
      <c r="H780" s="94"/>
      <c r="I780" s="168">
        <f>SUM(I764:I778)</f>
        <v>0</v>
      </c>
    </row>
    <row r="781" spans="2:9" ht="15" thickTop="1" x14ac:dyDescent="0.2">
      <c r="F781" s="133"/>
      <c r="G781" s="107"/>
      <c r="H781" s="95"/>
      <c r="I781" s="168"/>
    </row>
    <row r="782" spans="2:9" x14ac:dyDescent="0.2">
      <c r="D782" s="15" t="s">
        <v>6</v>
      </c>
      <c r="E782" s="43" t="s">
        <v>7</v>
      </c>
      <c r="F782" s="59" t="s">
        <v>950</v>
      </c>
    </row>
    <row r="783" spans="2:9" x14ac:dyDescent="0.2">
      <c r="D783" s="15" t="s">
        <v>8</v>
      </c>
      <c r="E783" s="43" t="s">
        <v>32</v>
      </c>
      <c r="F783" s="59" t="s">
        <v>505</v>
      </c>
    </row>
    <row r="784" spans="2:9" x14ac:dyDescent="0.2">
      <c r="D784" s="15" t="s">
        <v>10</v>
      </c>
      <c r="E784" s="43" t="s">
        <v>13</v>
      </c>
      <c r="F784" s="59" t="s">
        <v>941</v>
      </c>
    </row>
    <row r="786" spans="2:9" ht="92.25" customHeight="1" x14ac:dyDescent="0.2">
      <c r="B786" s="45"/>
      <c r="C786" s="27"/>
      <c r="D786" s="24"/>
      <c r="E786" s="52"/>
      <c r="F786" s="57" t="s">
        <v>942</v>
      </c>
      <c r="G786" s="167"/>
      <c r="H786" s="38"/>
      <c r="I786" s="39"/>
    </row>
    <row r="787" spans="2:9" x14ac:dyDescent="0.2">
      <c r="B787" s="51"/>
      <c r="C787" s="27"/>
      <c r="D787" s="24"/>
      <c r="E787" s="52"/>
      <c r="G787" s="167"/>
      <c r="H787" s="38"/>
      <c r="I787" s="39"/>
    </row>
    <row r="788" spans="2:9" x14ac:dyDescent="0.2">
      <c r="D788" s="15" t="s">
        <v>6</v>
      </c>
      <c r="E788" s="43" t="s">
        <v>7</v>
      </c>
      <c r="F788" s="59" t="s">
        <v>950</v>
      </c>
    </row>
    <row r="789" spans="2:9" ht="15" x14ac:dyDescent="0.25">
      <c r="D789" s="15" t="s">
        <v>8</v>
      </c>
      <c r="E789" s="43" t="s">
        <v>32</v>
      </c>
      <c r="F789" s="63" t="s">
        <v>505</v>
      </c>
      <c r="G789" s="35"/>
      <c r="H789" s="78"/>
      <c r="I789" s="29"/>
    </row>
    <row r="790" spans="2:9" x14ac:dyDescent="0.2">
      <c r="D790" s="15" t="s">
        <v>10</v>
      </c>
      <c r="E790" s="43" t="s">
        <v>7</v>
      </c>
      <c r="F790" s="59" t="s">
        <v>506</v>
      </c>
    </row>
    <row r="791" spans="2:9" x14ac:dyDescent="0.2">
      <c r="D791" s="15" t="s">
        <v>12</v>
      </c>
      <c r="E791" s="43" t="s">
        <v>7</v>
      </c>
      <c r="F791" s="59" t="s">
        <v>507</v>
      </c>
    </row>
    <row r="792" spans="2:9" x14ac:dyDescent="0.2">
      <c r="D792" s="15"/>
      <c r="E792" s="43"/>
      <c r="F792" s="59"/>
    </row>
    <row r="793" spans="2:9" ht="240.75" customHeight="1" x14ac:dyDescent="0.2">
      <c r="B793" s="51" t="s">
        <v>508</v>
      </c>
      <c r="C793" s="27">
        <v>1</v>
      </c>
      <c r="D793" s="24" t="s">
        <v>509</v>
      </c>
      <c r="E793" s="52" t="s">
        <v>46</v>
      </c>
      <c r="F793" s="72" t="s">
        <v>510</v>
      </c>
      <c r="G793" s="167">
        <v>5</v>
      </c>
      <c r="H793" s="38"/>
      <c r="I793" s="39">
        <f>ROUND(ROUND(H793,2)*ROUND(G793,3),2)</f>
        <v>0</v>
      </c>
    </row>
    <row r="794" spans="2:9" ht="16.5" customHeight="1" x14ac:dyDescent="0.2">
      <c r="B794" s="51"/>
      <c r="D794" s="25"/>
      <c r="E794" s="52"/>
      <c r="F794" s="72"/>
      <c r="G794" s="167"/>
      <c r="H794" s="38"/>
      <c r="I794" s="39"/>
    </row>
    <row r="795" spans="2:9" ht="225.75" customHeight="1" x14ac:dyDescent="0.2">
      <c r="B795" s="51" t="s">
        <v>508</v>
      </c>
      <c r="C795" s="27">
        <v>2</v>
      </c>
      <c r="D795" s="24" t="s">
        <v>511</v>
      </c>
      <c r="E795" s="52" t="s">
        <v>46</v>
      </c>
      <c r="F795" s="57" t="s">
        <v>512</v>
      </c>
      <c r="G795" s="167">
        <v>16</v>
      </c>
      <c r="H795" s="38"/>
      <c r="I795" s="39">
        <f>ROUND(ROUND(H795,2)*ROUND(G795,3),2)</f>
        <v>0</v>
      </c>
    </row>
    <row r="796" spans="2:9" x14ac:dyDescent="0.2">
      <c r="B796" s="51"/>
      <c r="E796" s="52"/>
      <c r="G796" s="167"/>
      <c r="H796" s="38"/>
      <c r="I796" s="39"/>
    </row>
    <row r="797" spans="2:9" ht="16.5" customHeight="1" thickBot="1" x14ac:dyDescent="0.25">
      <c r="F797" s="131" t="s">
        <v>874</v>
      </c>
      <c r="G797" s="106"/>
      <c r="H797" s="94"/>
      <c r="I797" s="168">
        <f>SUM(I793:I795)</f>
        <v>0</v>
      </c>
    </row>
    <row r="798" spans="2:9" ht="15" thickTop="1" x14ac:dyDescent="0.2"/>
    <row r="799" spans="2:9" x14ac:dyDescent="0.2">
      <c r="D799" s="15" t="s">
        <v>6</v>
      </c>
      <c r="E799" s="43" t="s">
        <v>7</v>
      </c>
      <c r="F799" s="59" t="s">
        <v>950</v>
      </c>
    </row>
    <row r="800" spans="2:9" x14ac:dyDescent="0.2">
      <c r="D800" s="15" t="s">
        <v>8</v>
      </c>
      <c r="E800" s="43" t="s">
        <v>32</v>
      </c>
      <c r="F800" s="59" t="s">
        <v>505</v>
      </c>
    </row>
    <row r="801" spans="2:9" x14ac:dyDescent="0.2">
      <c r="D801" s="15" t="s">
        <v>10</v>
      </c>
      <c r="E801" s="43" t="s">
        <v>7</v>
      </c>
      <c r="F801" s="59" t="s">
        <v>506</v>
      </c>
    </row>
    <row r="802" spans="2:9" x14ac:dyDescent="0.2">
      <c r="D802" s="15" t="s">
        <v>12</v>
      </c>
      <c r="E802" s="43" t="s">
        <v>32</v>
      </c>
      <c r="F802" s="59" t="s">
        <v>513</v>
      </c>
    </row>
    <row r="804" spans="2:9" ht="102" x14ac:dyDescent="0.2">
      <c r="B804" s="51" t="s">
        <v>514</v>
      </c>
      <c r="C804" s="27">
        <v>1</v>
      </c>
      <c r="D804" s="24" t="s">
        <v>515</v>
      </c>
      <c r="E804" s="52" t="s">
        <v>46</v>
      </c>
      <c r="F804" s="57" t="s">
        <v>516</v>
      </c>
      <c r="G804" s="167">
        <v>1</v>
      </c>
      <c r="H804" s="38"/>
      <c r="I804" s="39">
        <f>ROUND(ROUND(H804,2)*ROUND(G804,3),2)</f>
        <v>0</v>
      </c>
    </row>
    <row r="805" spans="2:9" x14ac:dyDescent="0.2">
      <c r="B805" s="51"/>
      <c r="C805" s="27"/>
      <c r="D805" s="24"/>
      <c r="E805" s="52"/>
      <c r="G805" s="167"/>
      <c r="H805" s="38"/>
      <c r="I805" s="39"/>
    </row>
    <row r="806" spans="2:9" ht="204" x14ac:dyDescent="0.2">
      <c r="B806" s="51" t="s">
        <v>514</v>
      </c>
      <c r="C806" s="27">
        <v>2</v>
      </c>
      <c r="D806" s="24" t="s">
        <v>517</v>
      </c>
      <c r="E806" s="52" t="s">
        <v>46</v>
      </c>
      <c r="F806" s="57" t="s">
        <v>518</v>
      </c>
      <c r="G806" s="167">
        <v>1</v>
      </c>
      <c r="H806" s="38"/>
      <c r="I806" s="39">
        <f>ROUND(ROUND(H806,2)*ROUND(G806,3),2)</f>
        <v>0</v>
      </c>
    </row>
    <row r="807" spans="2:9" x14ac:dyDescent="0.2">
      <c r="B807" s="51"/>
      <c r="C807" s="27"/>
      <c r="D807" s="24"/>
      <c r="E807" s="52"/>
      <c r="G807" s="167"/>
      <c r="H807" s="38"/>
      <c r="I807" s="39"/>
    </row>
    <row r="808" spans="2:9" ht="229.5" x14ac:dyDescent="0.2">
      <c r="B808" s="51" t="s">
        <v>514</v>
      </c>
      <c r="C808" s="27">
        <v>3</v>
      </c>
      <c r="D808" s="24" t="s">
        <v>519</v>
      </c>
      <c r="E808" s="52" t="s">
        <v>46</v>
      </c>
      <c r="F808" s="57" t="s">
        <v>520</v>
      </c>
      <c r="G808" s="167">
        <v>1</v>
      </c>
      <c r="H808" s="38"/>
      <c r="I808" s="39">
        <f>ROUND(ROUND(H808,2)*ROUND(G808,3),2)</f>
        <v>0</v>
      </c>
    </row>
    <row r="809" spans="2:9" x14ac:dyDescent="0.2">
      <c r="B809" s="51"/>
      <c r="C809" s="27"/>
      <c r="D809" s="24"/>
      <c r="E809" s="52"/>
      <c r="G809" s="167"/>
      <c r="H809" s="38"/>
      <c r="I809" s="39"/>
    </row>
    <row r="810" spans="2:9" ht="15" thickBot="1" x14ac:dyDescent="0.25">
      <c r="F810" s="131" t="s">
        <v>875</v>
      </c>
      <c r="G810" s="106"/>
      <c r="H810" s="94"/>
      <c r="I810" s="168">
        <f>SUM(I804:I808)</f>
        <v>0</v>
      </c>
    </row>
    <row r="811" spans="2:9" ht="15" thickTop="1" x14ac:dyDescent="0.2"/>
    <row r="812" spans="2:9" x14ac:dyDescent="0.2">
      <c r="D812" s="15" t="s">
        <v>6</v>
      </c>
      <c r="E812" s="43" t="s">
        <v>7</v>
      </c>
      <c r="F812" s="59" t="s">
        <v>950</v>
      </c>
    </row>
    <row r="813" spans="2:9" x14ac:dyDescent="0.2">
      <c r="D813" s="15" t="s">
        <v>8</v>
      </c>
      <c r="E813" s="43" t="s">
        <v>32</v>
      </c>
      <c r="F813" s="59" t="s">
        <v>505</v>
      </c>
    </row>
    <row r="814" spans="2:9" x14ac:dyDescent="0.2">
      <c r="D814" s="15" t="s">
        <v>10</v>
      </c>
      <c r="E814" s="43" t="s">
        <v>7</v>
      </c>
      <c r="F814" s="59" t="s">
        <v>506</v>
      </c>
    </row>
    <row r="815" spans="2:9" x14ac:dyDescent="0.2">
      <c r="D815" s="15" t="s">
        <v>12</v>
      </c>
      <c r="E815" s="43" t="s">
        <v>52</v>
      </c>
      <c r="F815" s="59" t="s">
        <v>521</v>
      </c>
    </row>
    <row r="817" spans="2:9" ht="314.25" customHeight="1" x14ac:dyDescent="0.2">
      <c r="B817" s="51" t="s">
        <v>522</v>
      </c>
      <c r="C817" s="27">
        <v>1</v>
      </c>
      <c r="D817" s="24" t="s">
        <v>523</v>
      </c>
      <c r="E817" s="52" t="s">
        <v>46</v>
      </c>
      <c r="F817" s="57" t="s">
        <v>524</v>
      </c>
      <c r="G817" s="167">
        <v>1</v>
      </c>
      <c r="H817" s="38"/>
      <c r="I817" s="39">
        <f>ROUND(ROUND(H817,2)*ROUND(G817,3),2)</f>
        <v>0</v>
      </c>
    </row>
    <row r="818" spans="2:9" x14ac:dyDescent="0.2">
      <c r="B818" s="51"/>
      <c r="D818" s="25"/>
      <c r="E818" s="52"/>
      <c r="G818" s="167"/>
      <c r="H818" s="38"/>
      <c r="I818" s="39"/>
    </row>
    <row r="819" spans="2:9" ht="25.5" x14ac:dyDescent="0.2">
      <c r="B819" s="51" t="s">
        <v>522</v>
      </c>
      <c r="C819" s="27">
        <v>2</v>
      </c>
      <c r="D819" s="24" t="s">
        <v>525</v>
      </c>
      <c r="E819" s="52" t="s">
        <v>46</v>
      </c>
      <c r="F819" s="57" t="s">
        <v>526</v>
      </c>
      <c r="G819" s="167">
        <v>1</v>
      </c>
      <c r="H819" s="38"/>
      <c r="I819" s="39">
        <f>ROUND(ROUND(H819,2)*ROUND(G819,3),2)</f>
        <v>0</v>
      </c>
    </row>
    <row r="820" spans="2:9" x14ac:dyDescent="0.2">
      <c r="B820" s="51"/>
      <c r="C820" s="27"/>
      <c r="D820" s="24"/>
      <c r="E820" s="52"/>
      <c r="G820" s="167"/>
      <c r="H820" s="38"/>
      <c r="I820" s="39"/>
    </row>
    <row r="821" spans="2:9" ht="51" x14ac:dyDescent="0.2">
      <c r="B821" s="51" t="s">
        <v>522</v>
      </c>
      <c r="C821" s="27">
        <v>3</v>
      </c>
      <c r="D821" s="24" t="s">
        <v>527</v>
      </c>
      <c r="E821" s="52" t="s">
        <v>46</v>
      </c>
      <c r="F821" s="57" t="s">
        <v>528</v>
      </c>
      <c r="G821" s="167">
        <v>1</v>
      </c>
      <c r="H821" s="38"/>
      <c r="I821" s="39">
        <f>ROUND(ROUND(H821,2)*ROUND(G821,3),2)</f>
        <v>0</v>
      </c>
    </row>
    <row r="822" spans="2:9" x14ac:dyDescent="0.2">
      <c r="B822" s="51"/>
      <c r="C822" s="27"/>
      <c r="D822" s="24"/>
      <c r="E822" s="52"/>
      <c r="G822" s="167"/>
      <c r="H822" s="38"/>
      <c r="I822" s="39"/>
    </row>
    <row r="823" spans="2:9" ht="38.25" x14ac:dyDescent="0.2">
      <c r="B823" s="51" t="s">
        <v>522</v>
      </c>
      <c r="C823" s="27">
        <v>4</v>
      </c>
      <c r="D823" s="24" t="s">
        <v>529</v>
      </c>
      <c r="E823" s="52" t="s">
        <v>46</v>
      </c>
      <c r="F823" s="57" t="s">
        <v>530</v>
      </c>
      <c r="G823" s="167">
        <v>1</v>
      </c>
      <c r="H823" s="38"/>
      <c r="I823" s="39">
        <f>ROUND(ROUND(H823,2)*ROUND(G823,3),2)</f>
        <v>0</v>
      </c>
    </row>
    <row r="824" spans="2:9" x14ac:dyDescent="0.2">
      <c r="B824" s="51"/>
      <c r="E824" s="52"/>
      <c r="G824" s="167"/>
      <c r="H824" s="38"/>
      <c r="I824" s="39"/>
    </row>
    <row r="825" spans="2:9" ht="15" thickBot="1" x14ac:dyDescent="0.25">
      <c r="F825" s="131" t="s">
        <v>876</v>
      </c>
      <c r="G825" s="106"/>
      <c r="H825" s="94"/>
      <c r="I825" s="168">
        <f>SUM(I817:I823)</f>
        <v>0</v>
      </c>
    </row>
    <row r="826" spans="2:9" ht="15" thickTop="1" x14ac:dyDescent="0.2"/>
    <row r="827" spans="2:9" x14ac:dyDescent="0.2">
      <c r="D827" s="15" t="s">
        <v>6</v>
      </c>
      <c r="E827" s="43" t="s">
        <v>7</v>
      </c>
      <c r="F827" s="59" t="s">
        <v>950</v>
      </c>
    </row>
    <row r="828" spans="2:9" x14ac:dyDescent="0.2">
      <c r="D828" s="15" t="s">
        <v>8</v>
      </c>
      <c r="E828" s="43" t="s">
        <v>32</v>
      </c>
      <c r="F828" s="59" t="s">
        <v>505</v>
      </c>
    </row>
    <row r="829" spans="2:9" x14ac:dyDescent="0.2">
      <c r="D829" s="15" t="s">
        <v>10</v>
      </c>
      <c r="E829" s="43" t="s">
        <v>7</v>
      </c>
      <c r="F829" s="59" t="s">
        <v>506</v>
      </c>
    </row>
    <row r="830" spans="2:9" x14ac:dyDescent="0.2">
      <c r="D830" s="15" t="s">
        <v>12</v>
      </c>
      <c r="E830" s="43" t="s">
        <v>144</v>
      </c>
      <c r="F830" s="59" t="s">
        <v>531</v>
      </c>
    </row>
    <row r="832" spans="2:9" ht="276" customHeight="1" x14ac:dyDescent="0.2">
      <c r="B832" s="51" t="s">
        <v>532</v>
      </c>
      <c r="C832" s="27">
        <v>1</v>
      </c>
      <c r="D832" s="24" t="s">
        <v>533</v>
      </c>
      <c r="E832" s="52" t="s">
        <v>46</v>
      </c>
      <c r="F832" s="57" t="s">
        <v>534</v>
      </c>
      <c r="G832" s="167">
        <v>1</v>
      </c>
      <c r="H832" s="38"/>
      <c r="I832" s="39">
        <f>ROUND(ROUND(H832,2)*ROUND(G832,3),2)</f>
        <v>0</v>
      </c>
    </row>
    <row r="833" spans="2:9" x14ac:dyDescent="0.2">
      <c r="B833" s="51"/>
      <c r="D833" s="25"/>
      <c r="E833" s="52"/>
      <c r="G833" s="167"/>
      <c r="H833" s="38"/>
      <c r="I833" s="39"/>
    </row>
    <row r="834" spans="2:9" ht="25.5" x14ac:dyDescent="0.2">
      <c r="B834" s="51" t="s">
        <v>532</v>
      </c>
      <c r="C834" s="27">
        <v>2</v>
      </c>
      <c r="D834" s="24" t="s">
        <v>535</v>
      </c>
      <c r="E834" s="52" t="s">
        <v>46</v>
      </c>
      <c r="F834" s="57" t="s">
        <v>536</v>
      </c>
      <c r="G834" s="167">
        <v>1</v>
      </c>
      <c r="H834" s="38"/>
      <c r="I834" s="39">
        <f>ROUND(ROUND(H834,2)*ROUND(G834,3),2)</f>
        <v>0</v>
      </c>
    </row>
    <row r="835" spans="2:9" x14ac:dyDescent="0.2">
      <c r="B835" s="51"/>
      <c r="E835" s="52"/>
      <c r="G835" s="167"/>
      <c r="H835" s="38"/>
      <c r="I835" s="39"/>
    </row>
    <row r="836" spans="2:9" ht="15" thickBot="1" x14ac:dyDescent="0.25">
      <c r="F836" s="131" t="s">
        <v>877</v>
      </c>
      <c r="G836" s="106"/>
      <c r="H836" s="94"/>
      <c r="I836" s="168">
        <f>SUM(I832:I834)</f>
        <v>0</v>
      </c>
    </row>
    <row r="837" spans="2:9" ht="15" thickTop="1" x14ac:dyDescent="0.2"/>
    <row r="838" spans="2:9" x14ac:dyDescent="0.2">
      <c r="D838" s="15" t="s">
        <v>6</v>
      </c>
      <c r="E838" s="43" t="s">
        <v>7</v>
      </c>
      <c r="F838" s="59" t="s">
        <v>950</v>
      </c>
    </row>
    <row r="839" spans="2:9" x14ac:dyDescent="0.2">
      <c r="D839" s="15" t="s">
        <v>8</v>
      </c>
      <c r="E839" s="43" t="s">
        <v>32</v>
      </c>
      <c r="F839" s="59" t="s">
        <v>505</v>
      </c>
    </row>
    <row r="840" spans="2:9" x14ac:dyDescent="0.2">
      <c r="D840" s="15" t="s">
        <v>10</v>
      </c>
      <c r="E840" s="43" t="s">
        <v>32</v>
      </c>
      <c r="F840" s="59" t="s">
        <v>537</v>
      </c>
    </row>
    <row r="841" spans="2:9" x14ac:dyDescent="0.2">
      <c r="D841" s="15" t="s">
        <v>12</v>
      </c>
      <c r="E841" s="43" t="s">
        <v>7</v>
      </c>
      <c r="F841" s="59" t="s">
        <v>507</v>
      </c>
    </row>
    <row r="843" spans="2:9" x14ac:dyDescent="0.2">
      <c r="D843" s="25"/>
    </row>
    <row r="844" spans="2:9" ht="229.5" x14ac:dyDescent="0.2">
      <c r="B844" s="51" t="s">
        <v>538</v>
      </c>
      <c r="C844" s="27">
        <v>1</v>
      </c>
      <c r="D844" s="24" t="s">
        <v>539</v>
      </c>
      <c r="E844" s="52" t="s">
        <v>46</v>
      </c>
      <c r="F844" s="57" t="s">
        <v>540</v>
      </c>
      <c r="G844" s="167">
        <v>11</v>
      </c>
      <c r="H844" s="38"/>
      <c r="I844" s="39">
        <f>ROUND(ROUND(H844,2)*ROUND(G844,3),2)</f>
        <v>0</v>
      </c>
    </row>
    <row r="845" spans="2:9" x14ac:dyDescent="0.2">
      <c r="B845" s="51"/>
      <c r="D845" s="25"/>
      <c r="E845" s="52"/>
      <c r="G845" s="167"/>
      <c r="H845" s="38"/>
      <c r="I845" s="39"/>
    </row>
    <row r="846" spans="2:9" ht="229.5" x14ac:dyDescent="0.2">
      <c r="B846" s="51" t="s">
        <v>538</v>
      </c>
      <c r="C846" s="27">
        <v>2</v>
      </c>
      <c r="D846" s="24" t="s">
        <v>541</v>
      </c>
      <c r="E846" s="52" t="s">
        <v>46</v>
      </c>
      <c r="F846" s="57" t="s">
        <v>752</v>
      </c>
      <c r="G846" s="167">
        <v>10</v>
      </c>
      <c r="H846" s="38"/>
      <c r="I846" s="39">
        <f>ROUND(ROUND(H846,2)*ROUND(G846,3),2)</f>
        <v>0</v>
      </c>
    </row>
    <row r="847" spans="2:9" ht="15" thickBot="1" x14ac:dyDescent="0.25">
      <c r="F847" s="131" t="s">
        <v>878</v>
      </c>
      <c r="G847" s="106"/>
      <c r="H847" s="94"/>
      <c r="I847" s="168">
        <f>SUM(I844:I846)</f>
        <v>0</v>
      </c>
    </row>
    <row r="848" spans="2:9" ht="15" thickTop="1" x14ac:dyDescent="0.2"/>
    <row r="849" spans="2:9" x14ac:dyDescent="0.2">
      <c r="D849" s="15" t="s">
        <v>6</v>
      </c>
      <c r="E849" s="43" t="s">
        <v>7</v>
      </c>
      <c r="F849" s="59" t="s">
        <v>950</v>
      </c>
    </row>
    <row r="850" spans="2:9" x14ac:dyDescent="0.2">
      <c r="D850" s="15" t="s">
        <v>8</v>
      </c>
      <c r="E850" s="43" t="s">
        <v>32</v>
      </c>
      <c r="F850" s="59" t="s">
        <v>505</v>
      </c>
    </row>
    <row r="851" spans="2:9" x14ac:dyDescent="0.2">
      <c r="D851" s="15" t="s">
        <v>10</v>
      </c>
      <c r="E851" s="43" t="s">
        <v>32</v>
      </c>
      <c r="F851" s="59" t="s">
        <v>537</v>
      </c>
    </row>
    <row r="852" spans="2:9" x14ac:dyDescent="0.2">
      <c r="D852" s="15" t="s">
        <v>12</v>
      </c>
      <c r="E852" s="43" t="s">
        <v>32</v>
      </c>
      <c r="F852" s="59" t="s">
        <v>513</v>
      </c>
    </row>
    <row r="854" spans="2:9" ht="178.5" x14ac:dyDescent="0.2">
      <c r="B854" s="51" t="s">
        <v>542</v>
      </c>
      <c r="C854" s="27">
        <v>1</v>
      </c>
      <c r="D854" s="24" t="s">
        <v>543</v>
      </c>
      <c r="E854" s="52" t="s">
        <v>46</v>
      </c>
      <c r="F854" s="57" t="s">
        <v>544</v>
      </c>
      <c r="G854" s="167">
        <v>1</v>
      </c>
      <c r="H854" s="38"/>
      <c r="I854" s="39">
        <f t="shared" ref="I854:I863" si="15">ROUND(ROUND(H854,2)*ROUND(G854,3),2)</f>
        <v>0</v>
      </c>
    </row>
    <row r="855" spans="2:9" x14ac:dyDescent="0.2">
      <c r="B855" s="51"/>
      <c r="C855" s="27"/>
      <c r="D855" s="24"/>
      <c r="E855" s="52"/>
      <c r="G855" s="167"/>
      <c r="H855" s="38"/>
      <c r="I855" s="39"/>
    </row>
    <row r="856" spans="2:9" ht="102" x14ac:dyDescent="0.2">
      <c r="B856" s="51" t="s">
        <v>542</v>
      </c>
      <c r="C856" s="27">
        <v>2</v>
      </c>
      <c r="D856" s="24" t="s">
        <v>545</v>
      </c>
      <c r="E856" s="52" t="s">
        <v>46</v>
      </c>
      <c r="F856" s="57" t="s">
        <v>546</v>
      </c>
      <c r="G856" s="167">
        <v>1</v>
      </c>
      <c r="H856" s="38"/>
      <c r="I856" s="39">
        <f t="shared" si="15"/>
        <v>0</v>
      </c>
    </row>
    <row r="857" spans="2:9" x14ac:dyDescent="0.2">
      <c r="B857" s="51"/>
      <c r="C857" s="27"/>
      <c r="D857" s="24"/>
      <c r="E857" s="52"/>
      <c r="G857" s="167"/>
      <c r="H857" s="38"/>
      <c r="I857" s="39"/>
    </row>
    <row r="858" spans="2:9" ht="229.5" x14ac:dyDescent="0.2">
      <c r="B858" s="51" t="s">
        <v>542</v>
      </c>
      <c r="C858" s="27">
        <v>3</v>
      </c>
      <c r="D858" s="24" t="s">
        <v>547</v>
      </c>
      <c r="E858" s="52" t="s">
        <v>46</v>
      </c>
      <c r="F858" s="57" t="s">
        <v>548</v>
      </c>
      <c r="G858" s="167">
        <v>1</v>
      </c>
      <c r="H858" s="38"/>
      <c r="I858" s="39">
        <f t="shared" si="15"/>
        <v>0</v>
      </c>
    </row>
    <row r="859" spans="2:9" x14ac:dyDescent="0.2">
      <c r="B859" s="51"/>
      <c r="C859" s="27"/>
      <c r="D859" s="24"/>
      <c r="E859" s="52"/>
      <c r="G859" s="167"/>
      <c r="H859" s="38"/>
      <c r="I859" s="39"/>
    </row>
    <row r="860" spans="2:9" ht="114.75" x14ac:dyDescent="0.2">
      <c r="B860" s="51" t="s">
        <v>542</v>
      </c>
      <c r="C860" s="27">
        <v>4</v>
      </c>
      <c r="D860" s="24" t="s">
        <v>549</v>
      </c>
      <c r="E860" s="52" t="s">
        <v>46</v>
      </c>
      <c r="F860" s="57" t="s">
        <v>550</v>
      </c>
      <c r="G860" s="167">
        <v>1</v>
      </c>
      <c r="H860" s="38"/>
      <c r="I860" s="39">
        <f t="shared" si="15"/>
        <v>0</v>
      </c>
    </row>
    <row r="861" spans="2:9" ht="38.25" x14ac:dyDescent="0.2">
      <c r="B861" s="51" t="s">
        <v>542</v>
      </c>
      <c r="C861" s="27">
        <v>5</v>
      </c>
      <c r="D861" s="24" t="s">
        <v>551</v>
      </c>
      <c r="E861" s="52" t="s">
        <v>46</v>
      </c>
      <c r="F861" s="57" t="s">
        <v>552</v>
      </c>
      <c r="G861" s="167">
        <v>1</v>
      </c>
      <c r="H861" s="38"/>
      <c r="I861" s="39">
        <f t="shared" si="15"/>
        <v>0</v>
      </c>
    </row>
    <row r="862" spans="2:9" x14ac:dyDescent="0.2">
      <c r="B862" s="51"/>
      <c r="C862" s="27"/>
      <c r="D862" s="24"/>
      <c r="E862" s="52"/>
      <c r="G862" s="167"/>
      <c r="H862" s="38"/>
      <c r="I862" s="39"/>
    </row>
    <row r="863" spans="2:9" ht="204" x14ac:dyDescent="0.2">
      <c r="B863" s="51" t="s">
        <v>542</v>
      </c>
      <c r="C863" s="27">
        <v>6</v>
      </c>
      <c r="D863" s="24" t="s">
        <v>553</v>
      </c>
      <c r="E863" s="52" t="s">
        <v>46</v>
      </c>
      <c r="F863" s="57" t="s">
        <v>554</v>
      </c>
      <c r="G863" s="167">
        <v>1</v>
      </c>
      <c r="H863" s="38"/>
      <c r="I863" s="39">
        <f t="shared" si="15"/>
        <v>0</v>
      </c>
    </row>
    <row r="864" spans="2:9" x14ac:dyDescent="0.2">
      <c r="B864" s="51"/>
      <c r="E864" s="52"/>
      <c r="G864" s="167"/>
      <c r="H864" s="38"/>
      <c r="I864" s="39"/>
    </row>
    <row r="865" spans="2:9" ht="15" thickBot="1" x14ac:dyDescent="0.25">
      <c r="F865" s="131" t="s">
        <v>879</v>
      </c>
      <c r="G865" s="106"/>
      <c r="H865" s="94"/>
      <c r="I865" s="168">
        <f>SUM(I854:I863)</f>
        <v>0</v>
      </c>
    </row>
    <row r="866" spans="2:9" ht="15" thickTop="1" x14ac:dyDescent="0.2"/>
    <row r="867" spans="2:9" x14ac:dyDescent="0.2">
      <c r="D867" s="15" t="s">
        <v>6</v>
      </c>
      <c r="E867" s="43" t="s">
        <v>7</v>
      </c>
      <c r="F867" s="59" t="s">
        <v>950</v>
      </c>
    </row>
    <row r="868" spans="2:9" x14ac:dyDescent="0.2">
      <c r="D868" s="15" t="s">
        <v>8</v>
      </c>
      <c r="E868" s="43" t="s">
        <v>32</v>
      </c>
      <c r="F868" s="59" t="s">
        <v>505</v>
      </c>
    </row>
    <row r="869" spans="2:9" x14ac:dyDescent="0.2">
      <c r="D869" s="15" t="s">
        <v>10</v>
      </c>
      <c r="E869" s="43" t="s">
        <v>52</v>
      </c>
      <c r="F869" s="59" t="s">
        <v>555</v>
      </c>
    </row>
    <row r="871" spans="2:9" ht="114.75" x14ac:dyDescent="0.2">
      <c r="B871" s="51" t="s">
        <v>556</v>
      </c>
      <c r="C871" s="27">
        <v>1</v>
      </c>
      <c r="D871" s="24" t="s">
        <v>557</v>
      </c>
      <c r="E871" s="52" t="s">
        <v>46</v>
      </c>
      <c r="F871" s="57" t="s">
        <v>558</v>
      </c>
      <c r="G871" s="167">
        <v>1</v>
      </c>
      <c r="H871" s="38"/>
      <c r="I871" s="39">
        <f>ROUND(ROUND(H871,2)*ROUND(G871,3),2)</f>
        <v>0</v>
      </c>
    </row>
    <row r="872" spans="2:9" x14ac:dyDescent="0.2">
      <c r="B872" s="51"/>
      <c r="C872" s="27"/>
      <c r="D872" s="24"/>
      <c r="E872" s="52"/>
      <c r="G872" s="167"/>
      <c r="H872" s="38"/>
      <c r="I872" s="39"/>
    </row>
    <row r="873" spans="2:9" ht="63.75" x14ac:dyDescent="0.2">
      <c r="B873" s="51" t="s">
        <v>556</v>
      </c>
      <c r="C873" s="27">
        <v>2</v>
      </c>
      <c r="D873" s="24" t="s">
        <v>559</v>
      </c>
      <c r="E873" s="52" t="s">
        <v>46</v>
      </c>
      <c r="F873" s="57" t="s">
        <v>560</v>
      </c>
      <c r="G873" s="167">
        <v>1</v>
      </c>
      <c r="H873" s="38"/>
      <c r="I873" s="39">
        <f>ROUND(ROUND(H873,2)*ROUND(G873,3),2)</f>
        <v>0</v>
      </c>
    </row>
    <row r="874" spans="2:9" x14ac:dyDescent="0.2">
      <c r="B874" s="51"/>
      <c r="C874" s="27"/>
      <c r="D874" s="24"/>
      <c r="E874" s="52"/>
      <c r="G874" s="167"/>
      <c r="H874" s="38"/>
      <c r="I874" s="39"/>
    </row>
    <row r="875" spans="2:9" ht="191.25" x14ac:dyDescent="0.2">
      <c r="B875" s="51" t="s">
        <v>556</v>
      </c>
      <c r="C875" s="27">
        <v>3</v>
      </c>
      <c r="D875" s="24" t="s">
        <v>561</v>
      </c>
      <c r="E875" s="52" t="s">
        <v>46</v>
      </c>
      <c r="F875" s="57" t="s">
        <v>562</v>
      </c>
      <c r="G875" s="167">
        <v>12</v>
      </c>
      <c r="H875" s="38"/>
      <c r="I875" s="39">
        <f>ROUND(ROUND(H875,2)*ROUND(G875,3),2)</f>
        <v>0</v>
      </c>
    </row>
    <row r="876" spans="2:9" x14ac:dyDescent="0.2">
      <c r="B876" s="51"/>
      <c r="C876" s="27"/>
      <c r="D876" s="24"/>
      <c r="E876" s="52"/>
      <c r="G876" s="167"/>
      <c r="H876" s="38"/>
      <c r="I876" s="39"/>
    </row>
    <row r="877" spans="2:9" ht="191.25" x14ac:dyDescent="0.2">
      <c r="B877" s="51" t="s">
        <v>556</v>
      </c>
      <c r="C877" s="27">
        <v>4</v>
      </c>
      <c r="D877" s="24" t="s">
        <v>563</v>
      </c>
      <c r="E877" s="52" t="s">
        <v>46</v>
      </c>
      <c r="F877" s="57" t="s">
        <v>564</v>
      </c>
      <c r="G877" s="167">
        <v>10</v>
      </c>
      <c r="H877" s="38"/>
      <c r="I877" s="39">
        <f>ROUND(ROUND(H877,2)*ROUND(G877,3),2)</f>
        <v>0</v>
      </c>
    </row>
    <row r="878" spans="2:9" x14ac:dyDescent="0.2">
      <c r="B878" s="51"/>
      <c r="C878" s="27"/>
      <c r="D878" s="24"/>
      <c r="E878" s="52"/>
      <c r="G878" s="167"/>
      <c r="H878" s="38"/>
      <c r="I878" s="39"/>
    </row>
    <row r="879" spans="2:9" ht="15" thickBot="1" x14ac:dyDescent="0.25">
      <c r="F879" s="131" t="s">
        <v>882</v>
      </c>
      <c r="G879" s="106"/>
      <c r="H879" s="94"/>
      <c r="I879" s="168">
        <f>SUM(I871:I877)</f>
        <v>0</v>
      </c>
    </row>
    <row r="880" spans="2:9" ht="15" thickTop="1" x14ac:dyDescent="0.2"/>
    <row r="881" spans="2:9" x14ac:dyDescent="0.2">
      <c r="D881" s="15" t="s">
        <v>6</v>
      </c>
      <c r="E881" s="43" t="s">
        <v>7</v>
      </c>
      <c r="F881" s="59" t="s">
        <v>950</v>
      </c>
    </row>
    <row r="882" spans="2:9" x14ac:dyDescent="0.2">
      <c r="D882" s="15" t="s">
        <v>8</v>
      </c>
      <c r="E882" s="43" t="s">
        <v>32</v>
      </c>
      <c r="F882" s="59" t="s">
        <v>505</v>
      </c>
    </row>
    <row r="883" spans="2:9" x14ac:dyDescent="0.2">
      <c r="D883" s="15" t="s">
        <v>10</v>
      </c>
      <c r="E883" s="43" t="s">
        <v>144</v>
      </c>
      <c r="F883" s="59" t="s">
        <v>565</v>
      </c>
    </row>
    <row r="885" spans="2:9" ht="178.5" x14ac:dyDescent="0.2">
      <c r="B885" s="51" t="s">
        <v>566</v>
      </c>
      <c r="C885" s="27">
        <v>1</v>
      </c>
      <c r="D885" s="24" t="s">
        <v>567</v>
      </c>
      <c r="E885" s="52" t="s">
        <v>46</v>
      </c>
      <c r="F885" s="57" t="s">
        <v>568</v>
      </c>
      <c r="G885" s="167">
        <v>1</v>
      </c>
      <c r="H885" s="38"/>
      <c r="I885" s="39">
        <f>ROUND(ROUND(H885,2)*ROUND(G885,3),2)</f>
        <v>0</v>
      </c>
    </row>
    <row r="886" spans="2:9" ht="15" thickBot="1" x14ac:dyDescent="0.25">
      <c r="F886" s="131" t="s">
        <v>883</v>
      </c>
      <c r="G886" s="106"/>
      <c r="H886" s="94"/>
      <c r="I886" s="168">
        <f>SUM(I885:I885)</f>
        <v>0</v>
      </c>
    </row>
    <row r="887" spans="2:9" ht="15" thickTop="1" x14ac:dyDescent="0.2"/>
    <row r="888" spans="2:9" x14ac:dyDescent="0.2">
      <c r="D888" s="15" t="s">
        <v>6</v>
      </c>
      <c r="E888" s="43" t="s">
        <v>7</v>
      </c>
      <c r="F888" s="59" t="s">
        <v>950</v>
      </c>
    </row>
    <row r="889" spans="2:9" x14ac:dyDescent="0.2">
      <c r="D889" s="15" t="s">
        <v>8</v>
      </c>
      <c r="E889" s="43" t="s">
        <v>32</v>
      </c>
      <c r="F889" s="59" t="s">
        <v>505</v>
      </c>
    </row>
    <row r="890" spans="2:9" x14ac:dyDescent="0.2">
      <c r="D890" s="15" t="s">
        <v>10</v>
      </c>
      <c r="E890" s="43" t="s">
        <v>190</v>
      </c>
      <c r="F890" s="59" t="s">
        <v>569</v>
      </c>
    </row>
    <row r="892" spans="2:9" ht="178.5" x14ac:dyDescent="0.2">
      <c r="B892" s="51" t="s">
        <v>570</v>
      </c>
      <c r="C892" s="27">
        <v>1</v>
      </c>
      <c r="D892" s="24" t="s">
        <v>571</v>
      </c>
      <c r="E892" s="52" t="s">
        <v>46</v>
      </c>
      <c r="F892" s="57" t="s">
        <v>572</v>
      </c>
      <c r="G892" s="167">
        <v>21</v>
      </c>
      <c r="H892" s="38"/>
      <c r="I892" s="39">
        <f>ROUND(ROUND(H892,2)*ROUND(G892,3),2)</f>
        <v>0</v>
      </c>
    </row>
    <row r="893" spans="2:9" x14ac:dyDescent="0.2">
      <c r="B893" s="51"/>
      <c r="C893" s="27"/>
      <c r="D893" s="24"/>
      <c r="E893" s="52"/>
      <c r="G893" s="167"/>
      <c r="H893" s="38"/>
      <c r="I893" s="39"/>
    </row>
    <row r="894" spans="2:9" ht="15" thickBot="1" x14ac:dyDescent="0.25">
      <c r="F894" s="131" t="s">
        <v>880</v>
      </c>
      <c r="G894" s="106"/>
      <c r="H894" s="94"/>
      <c r="I894" s="168">
        <f>SUM(I892:I892)</f>
        <v>0</v>
      </c>
    </row>
    <row r="895" spans="2:9" ht="15" thickTop="1" x14ac:dyDescent="0.2"/>
    <row r="896" spans="2:9" x14ac:dyDescent="0.2">
      <c r="D896" s="15" t="s">
        <v>6</v>
      </c>
      <c r="E896" s="43" t="s">
        <v>7</v>
      </c>
      <c r="F896" s="59" t="s">
        <v>950</v>
      </c>
    </row>
    <row r="897" spans="2:9" x14ac:dyDescent="0.2">
      <c r="D897" s="15" t="s">
        <v>8</v>
      </c>
      <c r="E897" s="43" t="s">
        <v>32</v>
      </c>
      <c r="F897" s="59" t="s">
        <v>505</v>
      </c>
    </row>
    <row r="898" spans="2:9" x14ac:dyDescent="0.2">
      <c r="D898" s="15" t="s">
        <v>10</v>
      </c>
      <c r="E898" s="43" t="s">
        <v>221</v>
      </c>
      <c r="F898" s="59" t="s">
        <v>573</v>
      </c>
    </row>
    <row r="899" spans="2:9" x14ac:dyDescent="0.2">
      <c r="D899" s="15" t="s">
        <v>12</v>
      </c>
      <c r="E899" s="43" t="s">
        <v>7</v>
      </c>
      <c r="F899" s="59" t="s">
        <v>513</v>
      </c>
    </row>
    <row r="901" spans="2:9" ht="22.5" x14ac:dyDescent="0.2">
      <c r="B901" s="51" t="s">
        <v>574</v>
      </c>
      <c r="C901" s="27">
        <v>1</v>
      </c>
      <c r="D901" s="24" t="s">
        <v>575</v>
      </c>
      <c r="E901" s="52" t="s">
        <v>46</v>
      </c>
      <c r="F901" s="57" t="s">
        <v>576</v>
      </c>
      <c r="G901" s="167">
        <v>7</v>
      </c>
      <c r="H901" s="38"/>
      <c r="I901" s="39">
        <f>ROUND(ROUND(H901,2)*ROUND(G901,3),2)</f>
        <v>0</v>
      </c>
    </row>
    <row r="902" spans="2:9" x14ac:dyDescent="0.2">
      <c r="B902" s="51"/>
      <c r="C902" s="27"/>
      <c r="D902" s="24"/>
      <c r="E902" s="52"/>
      <c r="G902" s="167"/>
      <c r="H902" s="38"/>
      <c r="I902" s="39"/>
    </row>
    <row r="903" spans="2:9" ht="22.5" x14ac:dyDescent="0.2">
      <c r="B903" s="51" t="s">
        <v>574</v>
      </c>
      <c r="C903" s="27">
        <v>2</v>
      </c>
      <c r="D903" s="24" t="s">
        <v>577</v>
      </c>
      <c r="E903" s="52" t="s">
        <v>46</v>
      </c>
      <c r="F903" s="57" t="s">
        <v>578</v>
      </c>
      <c r="G903" s="167">
        <v>2</v>
      </c>
      <c r="H903" s="38"/>
      <c r="I903" s="39">
        <f>ROUND(ROUND(H903,2)*ROUND(G903,3),2)</f>
        <v>0</v>
      </c>
    </row>
    <row r="904" spans="2:9" x14ac:dyDescent="0.2">
      <c r="B904" s="51"/>
      <c r="C904" s="27"/>
      <c r="D904" s="24"/>
      <c r="E904" s="52"/>
      <c r="G904" s="167"/>
      <c r="H904" s="38"/>
      <c r="I904" s="39"/>
    </row>
    <row r="905" spans="2:9" ht="38.25" x14ac:dyDescent="0.2">
      <c r="B905" s="51" t="s">
        <v>574</v>
      </c>
      <c r="C905" s="27">
        <v>3</v>
      </c>
      <c r="D905" s="24" t="s">
        <v>579</v>
      </c>
      <c r="E905" s="52" t="s">
        <v>142</v>
      </c>
      <c r="F905" s="57" t="s">
        <v>580</v>
      </c>
      <c r="G905" s="167">
        <v>1</v>
      </c>
      <c r="H905" s="38"/>
      <c r="I905" s="39">
        <f>ROUND(ROUND(H905,2)*ROUND(G905,3),2)</f>
        <v>0</v>
      </c>
    </row>
    <row r="906" spans="2:9" x14ac:dyDescent="0.2">
      <c r="B906" s="51"/>
      <c r="C906" s="27"/>
      <c r="D906" s="24"/>
      <c r="E906" s="52"/>
      <c r="G906" s="167"/>
      <c r="H906" s="38"/>
      <c r="I906" s="39"/>
    </row>
    <row r="907" spans="2:9" ht="15" thickBot="1" x14ac:dyDescent="0.25">
      <c r="F907" s="131" t="s">
        <v>881</v>
      </c>
      <c r="G907" s="106"/>
      <c r="H907" s="94"/>
      <c r="I907" s="168">
        <f>SUM(I901:I905)</f>
        <v>0</v>
      </c>
    </row>
    <row r="908" spans="2:9" ht="15" thickTop="1" x14ac:dyDescent="0.2"/>
    <row r="909" spans="2:9" x14ac:dyDescent="0.2">
      <c r="D909" s="15" t="s">
        <v>6</v>
      </c>
      <c r="E909" s="43" t="s">
        <v>7</v>
      </c>
      <c r="F909" s="59" t="s">
        <v>950</v>
      </c>
    </row>
    <row r="910" spans="2:9" x14ac:dyDescent="0.2">
      <c r="D910" s="15" t="s">
        <v>8</v>
      </c>
      <c r="E910" s="43" t="s">
        <v>32</v>
      </c>
      <c r="F910" s="59" t="s">
        <v>505</v>
      </c>
    </row>
    <row r="911" spans="2:9" x14ac:dyDescent="0.2">
      <c r="D911" s="15" t="s">
        <v>10</v>
      </c>
      <c r="E911" s="43" t="s">
        <v>221</v>
      </c>
      <c r="F911" s="59" t="s">
        <v>573</v>
      </c>
    </row>
    <row r="912" spans="2:9" x14ac:dyDescent="0.2">
      <c r="D912" s="15" t="s">
        <v>12</v>
      </c>
      <c r="E912" s="43" t="s">
        <v>32</v>
      </c>
      <c r="F912" s="59" t="s">
        <v>521</v>
      </c>
    </row>
    <row r="913" spans="2:9" x14ac:dyDescent="0.2">
      <c r="D913" s="15" t="s">
        <v>581</v>
      </c>
      <c r="E913" s="43" t="s">
        <v>582</v>
      </c>
      <c r="F913" s="59" t="s">
        <v>583</v>
      </c>
    </row>
    <row r="915" spans="2:9" ht="63.75" x14ac:dyDescent="0.2">
      <c r="B915" s="51" t="s">
        <v>584</v>
      </c>
      <c r="C915" s="27">
        <v>1</v>
      </c>
      <c r="D915" s="24" t="s">
        <v>585</v>
      </c>
      <c r="E915" s="52" t="s">
        <v>586</v>
      </c>
      <c r="F915" s="57" t="s">
        <v>587</v>
      </c>
      <c r="G915" s="167">
        <v>1</v>
      </c>
      <c r="H915" s="38"/>
      <c r="I915" s="39">
        <f t="shared" ref="I915:I927" si="16">ROUND(ROUND(H915,2)*ROUND(G915,3),2)</f>
        <v>0</v>
      </c>
    </row>
    <row r="916" spans="2:9" x14ac:dyDescent="0.2">
      <c r="B916" s="51"/>
      <c r="C916" s="27"/>
      <c r="D916" s="24"/>
      <c r="E916" s="52"/>
      <c r="G916" s="167"/>
      <c r="H916" s="38"/>
      <c r="I916" s="39"/>
    </row>
    <row r="917" spans="2:9" ht="76.5" x14ac:dyDescent="0.2">
      <c r="B917" s="51" t="s">
        <v>584</v>
      </c>
      <c r="C917" s="27">
        <v>2</v>
      </c>
      <c r="D917" s="24" t="s">
        <v>588</v>
      </c>
      <c r="E917" s="52" t="s">
        <v>586</v>
      </c>
      <c r="F917" s="57" t="s">
        <v>589</v>
      </c>
      <c r="G917" s="167">
        <v>1</v>
      </c>
      <c r="H917" s="38"/>
      <c r="I917" s="39">
        <f t="shared" si="16"/>
        <v>0</v>
      </c>
    </row>
    <row r="918" spans="2:9" x14ac:dyDescent="0.2">
      <c r="B918" s="51"/>
      <c r="C918" s="27"/>
      <c r="D918" s="24"/>
      <c r="E918" s="52"/>
      <c r="G918" s="167"/>
      <c r="H918" s="38"/>
      <c r="I918" s="39"/>
    </row>
    <row r="919" spans="2:9" ht="38.25" x14ac:dyDescent="0.2">
      <c r="B919" s="51" t="s">
        <v>584</v>
      </c>
      <c r="C919" s="27">
        <v>3</v>
      </c>
      <c r="D919" s="24" t="s">
        <v>590</v>
      </c>
      <c r="E919" s="52" t="s">
        <v>591</v>
      </c>
      <c r="F919" s="57" t="s">
        <v>592</v>
      </c>
      <c r="G919" s="167">
        <v>15</v>
      </c>
      <c r="H919" s="38"/>
      <c r="I919" s="39">
        <f t="shared" si="16"/>
        <v>0</v>
      </c>
    </row>
    <row r="920" spans="2:9" x14ac:dyDescent="0.2">
      <c r="B920" s="51"/>
      <c r="C920" s="27"/>
      <c r="D920" s="24"/>
      <c r="E920" s="52"/>
      <c r="G920" s="167"/>
      <c r="H920" s="38"/>
      <c r="I920" s="39"/>
    </row>
    <row r="921" spans="2:9" ht="38.25" x14ac:dyDescent="0.2">
      <c r="B921" s="51" t="s">
        <v>584</v>
      </c>
      <c r="C921" s="27">
        <v>4</v>
      </c>
      <c r="D921" s="24" t="s">
        <v>593</v>
      </c>
      <c r="E921" s="52" t="s">
        <v>591</v>
      </c>
      <c r="F921" s="57" t="s">
        <v>594</v>
      </c>
      <c r="G921" s="167">
        <v>15</v>
      </c>
      <c r="H921" s="38"/>
      <c r="I921" s="39">
        <f t="shared" si="16"/>
        <v>0</v>
      </c>
    </row>
    <row r="922" spans="2:9" x14ac:dyDescent="0.2">
      <c r="B922" s="51"/>
      <c r="C922" s="27"/>
      <c r="D922" s="24"/>
      <c r="E922" s="52"/>
      <c r="G922" s="167"/>
      <c r="H922" s="38"/>
      <c r="I922" s="39"/>
    </row>
    <row r="923" spans="2:9" ht="38.25" x14ac:dyDescent="0.2">
      <c r="B923" s="51" t="s">
        <v>584</v>
      </c>
      <c r="C923" s="27">
        <v>5</v>
      </c>
      <c r="D923" s="24" t="s">
        <v>595</v>
      </c>
      <c r="E923" s="52" t="s">
        <v>591</v>
      </c>
      <c r="F923" s="57" t="s">
        <v>596</v>
      </c>
      <c r="G923" s="167">
        <v>10</v>
      </c>
      <c r="H923" s="38"/>
      <c r="I923" s="39">
        <f t="shared" si="16"/>
        <v>0</v>
      </c>
    </row>
    <row r="924" spans="2:9" x14ac:dyDescent="0.2">
      <c r="B924" s="51"/>
      <c r="C924" s="27"/>
      <c r="D924" s="24"/>
      <c r="E924" s="52"/>
      <c r="G924" s="167"/>
      <c r="H924" s="38"/>
      <c r="I924" s="39"/>
    </row>
    <row r="925" spans="2:9" ht="89.25" x14ac:dyDescent="0.2">
      <c r="B925" s="51" t="s">
        <v>584</v>
      </c>
      <c r="C925" s="27">
        <v>6</v>
      </c>
      <c r="D925" s="24" t="s">
        <v>597</v>
      </c>
      <c r="E925" s="52" t="s">
        <v>586</v>
      </c>
      <c r="F925" s="57" t="s">
        <v>598</v>
      </c>
      <c r="G925" s="167">
        <v>4</v>
      </c>
      <c r="H925" s="38"/>
      <c r="I925" s="39">
        <f t="shared" si="16"/>
        <v>0</v>
      </c>
    </row>
    <row r="926" spans="2:9" x14ac:dyDescent="0.2">
      <c r="B926" s="51"/>
      <c r="C926" s="27"/>
      <c r="D926" s="24"/>
      <c r="E926" s="52"/>
      <c r="G926" s="167"/>
      <c r="H926" s="38"/>
      <c r="I926" s="39"/>
    </row>
    <row r="927" spans="2:9" ht="38.25" x14ac:dyDescent="0.2">
      <c r="B927" s="51" t="s">
        <v>584</v>
      </c>
      <c r="C927" s="27">
        <v>7</v>
      </c>
      <c r="D927" s="24" t="s">
        <v>599</v>
      </c>
      <c r="E927" s="52" t="s">
        <v>586</v>
      </c>
      <c r="F927" s="57" t="s">
        <v>600</v>
      </c>
      <c r="G927" s="167">
        <v>1</v>
      </c>
      <c r="H927" s="38"/>
      <c r="I927" s="39">
        <f t="shared" si="16"/>
        <v>0</v>
      </c>
    </row>
    <row r="928" spans="2:9" x14ac:dyDescent="0.2">
      <c r="B928" s="51"/>
      <c r="C928" s="27"/>
      <c r="D928" s="24"/>
      <c r="E928" s="52"/>
      <c r="G928" s="167"/>
      <c r="H928" s="38"/>
      <c r="I928" s="39"/>
    </row>
    <row r="929" spans="2:9" ht="15" thickBot="1" x14ac:dyDescent="0.25">
      <c r="F929" s="131" t="s">
        <v>884</v>
      </c>
      <c r="G929" s="106"/>
      <c r="H929" s="94"/>
      <c r="I929" s="168">
        <f>SUM(I915:I927)</f>
        <v>0</v>
      </c>
    </row>
    <row r="930" spans="2:9" ht="15" thickTop="1" x14ac:dyDescent="0.2"/>
    <row r="931" spans="2:9" x14ac:dyDescent="0.2">
      <c r="D931" s="15" t="s">
        <v>6</v>
      </c>
      <c r="E931" s="43" t="s">
        <v>7</v>
      </c>
      <c r="F931" s="59" t="s">
        <v>950</v>
      </c>
    </row>
    <row r="932" spans="2:9" x14ac:dyDescent="0.2">
      <c r="D932" s="15" t="s">
        <v>8</v>
      </c>
      <c r="E932" s="43" t="s">
        <v>32</v>
      </c>
      <c r="F932" s="59" t="s">
        <v>505</v>
      </c>
    </row>
    <row r="933" spans="2:9" x14ac:dyDescent="0.2">
      <c r="D933" s="15" t="s">
        <v>10</v>
      </c>
      <c r="E933" s="43" t="s">
        <v>221</v>
      </c>
      <c r="F933" s="59" t="s">
        <v>573</v>
      </c>
    </row>
    <row r="934" spans="2:9" x14ac:dyDescent="0.2">
      <c r="D934" s="15" t="s">
        <v>12</v>
      </c>
      <c r="E934" s="43" t="s">
        <v>32</v>
      </c>
      <c r="F934" s="59" t="s">
        <v>521</v>
      </c>
    </row>
    <row r="935" spans="2:9" x14ac:dyDescent="0.2">
      <c r="D935" s="15" t="s">
        <v>581</v>
      </c>
      <c r="E935" s="43" t="s">
        <v>601</v>
      </c>
      <c r="F935" s="59" t="s">
        <v>602</v>
      </c>
    </row>
    <row r="937" spans="2:9" ht="33.75" x14ac:dyDescent="0.2">
      <c r="B937" s="51" t="s">
        <v>603</v>
      </c>
      <c r="C937" s="27">
        <v>1</v>
      </c>
      <c r="D937" s="24" t="s">
        <v>575</v>
      </c>
      <c r="E937" s="52" t="s">
        <v>46</v>
      </c>
      <c r="F937" s="57" t="s">
        <v>576</v>
      </c>
      <c r="G937" s="167">
        <v>9</v>
      </c>
      <c r="H937" s="38"/>
      <c r="I937" s="39">
        <f>ROUND(ROUND(H937,2)*ROUND(G937,3),2)</f>
        <v>0</v>
      </c>
    </row>
    <row r="938" spans="2:9" ht="33.75" x14ac:dyDescent="0.2">
      <c r="B938" s="51" t="s">
        <v>603</v>
      </c>
      <c r="C938" s="27">
        <v>2</v>
      </c>
      <c r="D938" s="24" t="s">
        <v>577</v>
      </c>
      <c r="E938" s="52" t="s">
        <v>46</v>
      </c>
      <c r="F938" s="57" t="s">
        <v>578</v>
      </c>
      <c r="G938" s="167">
        <v>2</v>
      </c>
      <c r="H938" s="38"/>
      <c r="I938" s="39">
        <f>ROUND(ROUND(H938,2)*ROUND(G938,3),2)</f>
        <v>0</v>
      </c>
    </row>
    <row r="939" spans="2:9" ht="15" thickBot="1" x14ac:dyDescent="0.25">
      <c r="F939" s="131" t="s">
        <v>885</v>
      </c>
      <c r="G939" s="106"/>
      <c r="H939" s="94"/>
      <c r="I939" s="168">
        <f>SUM(I937:I938)</f>
        <v>0</v>
      </c>
    </row>
    <row r="940" spans="2:9" ht="15" thickTop="1" x14ac:dyDescent="0.2"/>
    <row r="941" spans="2:9" x14ac:dyDescent="0.2">
      <c r="D941" s="15" t="s">
        <v>6</v>
      </c>
      <c r="E941" s="43" t="s">
        <v>7</v>
      </c>
      <c r="F941" s="59" t="s">
        <v>950</v>
      </c>
    </row>
    <row r="942" spans="2:9" x14ac:dyDescent="0.2">
      <c r="D942" s="15" t="s">
        <v>8</v>
      </c>
      <c r="E942" s="43" t="s">
        <v>32</v>
      </c>
      <c r="F942" s="59" t="s">
        <v>505</v>
      </c>
    </row>
    <row r="943" spans="2:9" x14ac:dyDescent="0.2">
      <c r="D943" s="15" t="s">
        <v>10</v>
      </c>
      <c r="E943" s="43" t="s">
        <v>221</v>
      </c>
      <c r="F943" s="59" t="s">
        <v>573</v>
      </c>
    </row>
    <row r="944" spans="2:9" x14ac:dyDescent="0.2">
      <c r="D944" s="15" t="s">
        <v>12</v>
      </c>
      <c r="E944" s="43" t="s">
        <v>32</v>
      </c>
      <c r="F944" s="59" t="s">
        <v>521</v>
      </c>
    </row>
    <row r="945" spans="2:9" x14ac:dyDescent="0.2">
      <c r="D945" s="15" t="s">
        <v>581</v>
      </c>
      <c r="E945" s="43" t="s">
        <v>604</v>
      </c>
      <c r="F945" s="59" t="s">
        <v>605</v>
      </c>
    </row>
    <row r="947" spans="2:9" ht="76.5" x14ac:dyDescent="0.2">
      <c r="B947" s="51" t="s">
        <v>606</v>
      </c>
      <c r="C947" s="27">
        <v>1</v>
      </c>
      <c r="D947" s="24" t="s">
        <v>607</v>
      </c>
      <c r="E947" s="52" t="s">
        <v>586</v>
      </c>
      <c r="F947" s="57" t="s">
        <v>608</v>
      </c>
      <c r="G947" s="167">
        <v>1</v>
      </c>
      <c r="H947" s="38"/>
      <c r="I947" s="39">
        <f t="shared" ref="I947:I960" si="17">ROUND(ROUND(H947,2)*ROUND(G947,3),2)</f>
        <v>0</v>
      </c>
    </row>
    <row r="948" spans="2:9" x14ac:dyDescent="0.2">
      <c r="B948" s="51"/>
      <c r="C948" s="27"/>
      <c r="D948" s="24"/>
      <c r="E948" s="52"/>
      <c r="G948" s="167"/>
      <c r="H948" s="38"/>
      <c r="I948" s="39"/>
    </row>
    <row r="949" spans="2:9" ht="38.25" x14ac:dyDescent="0.2">
      <c r="B949" s="51" t="s">
        <v>606</v>
      </c>
      <c r="C949" s="27">
        <v>2</v>
      </c>
      <c r="D949" s="24" t="s">
        <v>609</v>
      </c>
      <c r="E949" s="52" t="s">
        <v>586</v>
      </c>
      <c r="F949" s="57" t="s">
        <v>610</v>
      </c>
      <c r="G949" s="167">
        <v>50</v>
      </c>
      <c r="H949" s="38"/>
      <c r="I949" s="39">
        <f t="shared" si="17"/>
        <v>0</v>
      </c>
    </row>
    <row r="950" spans="2:9" ht="38.25" x14ac:dyDescent="0.2">
      <c r="B950" s="51" t="s">
        <v>606</v>
      </c>
      <c r="C950" s="27">
        <v>3</v>
      </c>
      <c r="D950" s="24" t="s">
        <v>611</v>
      </c>
      <c r="E950" s="52" t="s">
        <v>586</v>
      </c>
      <c r="F950" s="57" t="s">
        <v>612</v>
      </c>
      <c r="G950" s="167">
        <v>1</v>
      </c>
      <c r="H950" s="38"/>
      <c r="I950" s="39">
        <f t="shared" si="17"/>
        <v>0</v>
      </c>
    </row>
    <row r="951" spans="2:9" x14ac:dyDescent="0.2">
      <c r="B951" s="51"/>
      <c r="C951" s="27"/>
      <c r="D951" s="24"/>
      <c r="E951" s="52"/>
      <c r="G951" s="167"/>
      <c r="H951" s="38"/>
      <c r="I951" s="39"/>
    </row>
    <row r="952" spans="2:9" ht="33.75" x14ac:dyDescent="0.2">
      <c r="B952" s="51" t="s">
        <v>606</v>
      </c>
      <c r="C952" s="27">
        <v>4</v>
      </c>
      <c r="D952" s="24" t="s">
        <v>613</v>
      </c>
      <c r="E952" s="52" t="s">
        <v>586</v>
      </c>
      <c r="F952" s="57" t="s">
        <v>614</v>
      </c>
      <c r="G952" s="167">
        <v>2</v>
      </c>
      <c r="H952" s="38"/>
      <c r="I952" s="39">
        <f t="shared" si="17"/>
        <v>0</v>
      </c>
    </row>
    <row r="953" spans="2:9" ht="33.75" x14ac:dyDescent="0.2">
      <c r="B953" s="51" t="s">
        <v>606</v>
      </c>
      <c r="C953" s="27">
        <v>5</v>
      </c>
      <c r="D953" s="24" t="s">
        <v>615</v>
      </c>
      <c r="E953" s="52" t="s">
        <v>586</v>
      </c>
      <c r="F953" s="57" t="s">
        <v>616</v>
      </c>
      <c r="G953" s="167">
        <v>4</v>
      </c>
      <c r="H953" s="38"/>
      <c r="I953" s="39">
        <f t="shared" si="17"/>
        <v>0</v>
      </c>
    </row>
    <row r="954" spans="2:9" x14ac:dyDescent="0.2">
      <c r="B954" s="51"/>
      <c r="C954" s="27"/>
      <c r="D954" s="24"/>
      <c r="E954" s="52"/>
      <c r="G954" s="167"/>
      <c r="H954" s="38"/>
      <c r="I954" s="39"/>
    </row>
    <row r="955" spans="2:9" ht="38.25" x14ac:dyDescent="0.2">
      <c r="B955" s="51" t="s">
        <v>606</v>
      </c>
      <c r="C955" s="27">
        <v>6</v>
      </c>
      <c r="D955" s="24" t="s">
        <v>617</v>
      </c>
      <c r="E955" s="52" t="s">
        <v>586</v>
      </c>
      <c r="F955" s="57" t="s">
        <v>618</v>
      </c>
      <c r="G955" s="167">
        <v>1</v>
      </c>
      <c r="H955" s="38"/>
      <c r="I955" s="39">
        <f t="shared" si="17"/>
        <v>0</v>
      </c>
    </row>
    <row r="956" spans="2:9" ht="33.75" x14ac:dyDescent="0.2">
      <c r="B956" s="51" t="s">
        <v>606</v>
      </c>
      <c r="C956" s="27">
        <v>7</v>
      </c>
      <c r="D956" s="24" t="s">
        <v>619</v>
      </c>
      <c r="E956" s="52" t="s">
        <v>586</v>
      </c>
      <c r="F956" s="57" t="s">
        <v>620</v>
      </c>
      <c r="G956" s="167">
        <v>6</v>
      </c>
      <c r="H956" s="38"/>
      <c r="I956" s="39">
        <f t="shared" si="17"/>
        <v>0</v>
      </c>
    </row>
    <row r="957" spans="2:9" x14ac:dyDescent="0.2">
      <c r="B957" s="51"/>
      <c r="C957" s="27"/>
      <c r="D957" s="24"/>
      <c r="E957" s="52"/>
      <c r="G957" s="167"/>
      <c r="H957" s="38"/>
      <c r="I957" s="39"/>
    </row>
    <row r="958" spans="2:9" ht="51" x14ac:dyDescent="0.2">
      <c r="B958" s="51" t="s">
        <v>606</v>
      </c>
      <c r="C958" s="27">
        <v>8</v>
      </c>
      <c r="D958" s="24" t="s">
        <v>621</v>
      </c>
      <c r="E958" s="52" t="s">
        <v>586</v>
      </c>
      <c r="F958" s="57" t="s">
        <v>622</v>
      </c>
      <c r="G958" s="167">
        <v>1</v>
      </c>
      <c r="H958" s="38"/>
      <c r="I958" s="39">
        <f t="shared" si="17"/>
        <v>0</v>
      </c>
    </row>
    <row r="959" spans="2:9" x14ac:dyDescent="0.2">
      <c r="B959" s="51"/>
      <c r="C959" s="27"/>
      <c r="D959" s="24"/>
      <c r="E959" s="52"/>
      <c r="G959" s="167"/>
      <c r="H959" s="38"/>
      <c r="I959" s="39"/>
    </row>
    <row r="960" spans="2:9" ht="76.5" x14ac:dyDescent="0.2">
      <c r="B960" s="51" t="s">
        <v>606</v>
      </c>
      <c r="C960" s="27">
        <v>9</v>
      </c>
      <c r="D960" s="24" t="s">
        <v>623</v>
      </c>
      <c r="E960" s="52" t="s">
        <v>586</v>
      </c>
      <c r="F960" s="57" t="s">
        <v>624</v>
      </c>
      <c r="G960" s="167">
        <v>1</v>
      </c>
      <c r="H960" s="38"/>
      <c r="I960" s="39">
        <f t="shared" si="17"/>
        <v>0</v>
      </c>
    </row>
    <row r="961" spans="2:9" x14ac:dyDescent="0.2">
      <c r="B961" s="51"/>
      <c r="C961" s="27"/>
      <c r="D961" s="24"/>
      <c r="E961" s="52"/>
      <c r="G961" s="167"/>
      <c r="H961" s="38"/>
      <c r="I961" s="39"/>
    </row>
    <row r="962" spans="2:9" ht="15" thickBot="1" x14ac:dyDescent="0.25">
      <c r="F962" s="131" t="s">
        <v>886</v>
      </c>
      <c r="G962" s="106"/>
      <c r="H962" s="94"/>
      <c r="I962" s="168">
        <f>SUM(I947:I960)</f>
        <v>0</v>
      </c>
    </row>
    <row r="963" spans="2:9" ht="15" thickTop="1" x14ac:dyDescent="0.2"/>
    <row r="964" spans="2:9" x14ac:dyDescent="0.2">
      <c r="D964" s="15" t="s">
        <v>6</v>
      </c>
      <c r="E964" s="43" t="s">
        <v>7</v>
      </c>
      <c r="F964" s="59" t="s">
        <v>950</v>
      </c>
    </row>
    <row r="965" spans="2:9" x14ac:dyDescent="0.2">
      <c r="D965" s="15" t="s">
        <v>8</v>
      </c>
      <c r="E965" s="43" t="s">
        <v>32</v>
      </c>
      <c r="F965" s="59" t="s">
        <v>505</v>
      </c>
    </row>
    <row r="966" spans="2:9" x14ac:dyDescent="0.2">
      <c r="D966" s="15" t="s">
        <v>10</v>
      </c>
      <c r="E966" s="43" t="s">
        <v>221</v>
      </c>
      <c r="F966" s="59" t="s">
        <v>573</v>
      </c>
    </row>
    <row r="967" spans="2:9" x14ac:dyDescent="0.2">
      <c r="D967" s="15" t="s">
        <v>12</v>
      </c>
      <c r="E967" s="43" t="s">
        <v>32</v>
      </c>
      <c r="F967" s="59" t="s">
        <v>521</v>
      </c>
    </row>
    <row r="968" spans="2:9" x14ac:dyDescent="0.2">
      <c r="D968" s="15" t="s">
        <v>581</v>
      </c>
      <c r="E968" s="43" t="s">
        <v>625</v>
      </c>
      <c r="F968" s="59" t="s">
        <v>626</v>
      </c>
    </row>
    <row r="970" spans="2:9" ht="38.25" x14ac:dyDescent="0.2">
      <c r="B970" s="51" t="s">
        <v>627</v>
      </c>
      <c r="C970" s="27">
        <v>1</v>
      </c>
      <c r="D970" s="24" t="s">
        <v>628</v>
      </c>
      <c r="E970" s="52" t="s">
        <v>142</v>
      </c>
      <c r="F970" s="57" t="s">
        <v>629</v>
      </c>
      <c r="G970" s="167">
        <v>1</v>
      </c>
      <c r="H970" s="38"/>
      <c r="I970" s="39">
        <f>ROUND(ROUND(H970,2)*ROUND(G970,3),2)</f>
        <v>0</v>
      </c>
    </row>
    <row r="971" spans="2:9" x14ac:dyDescent="0.2">
      <c r="B971" s="51"/>
      <c r="C971" s="27"/>
      <c r="D971" s="24"/>
      <c r="E971" s="52"/>
      <c r="G971" s="167"/>
      <c r="H971" s="38"/>
      <c r="I971" s="39"/>
    </row>
    <row r="972" spans="2:9" ht="15" thickBot="1" x14ac:dyDescent="0.25">
      <c r="F972" s="131" t="s">
        <v>887</v>
      </c>
      <c r="G972" s="106"/>
      <c r="H972" s="94"/>
      <c r="I972" s="168">
        <f>SUM(I970:I970)</f>
        <v>0</v>
      </c>
    </row>
    <row r="973" spans="2:9" ht="15" thickTop="1" x14ac:dyDescent="0.2"/>
    <row r="974" spans="2:9" x14ac:dyDescent="0.2">
      <c r="D974" s="15" t="s">
        <v>6</v>
      </c>
      <c r="E974" s="43" t="s">
        <v>7</v>
      </c>
      <c r="F974" s="59" t="s">
        <v>950</v>
      </c>
    </row>
    <row r="975" spans="2:9" x14ac:dyDescent="0.2">
      <c r="D975" s="15" t="s">
        <v>8</v>
      </c>
      <c r="E975" s="43" t="s">
        <v>32</v>
      </c>
      <c r="F975" s="59" t="s">
        <v>505</v>
      </c>
    </row>
    <row r="976" spans="2:9" x14ac:dyDescent="0.2">
      <c r="D976" s="15" t="s">
        <v>10</v>
      </c>
      <c r="E976" s="43" t="s">
        <v>221</v>
      </c>
      <c r="F976" s="59" t="s">
        <v>573</v>
      </c>
    </row>
    <row r="977" spans="2:9" x14ac:dyDescent="0.2">
      <c r="D977" s="15" t="s">
        <v>12</v>
      </c>
      <c r="E977" s="43" t="s">
        <v>52</v>
      </c>
      <c r="F977" s="59" t="s">
        <v>630</v>
      </c>
    </row>
    <row r="979" spans="2:9" ht="267.75" customHeight="1" x14ac:dyDescent="0.2">
      <c r="B979" s="51" t="s">
        <v>631</v>
      </c>
      <c r="C979" s="27">
        <v>1</v>
      </c>
      <c r="D979" s="24" t="s">
        <v>632</v>
      </c>
      <c r="E979" s="52" t="s">
        <v>142</v>
      </c>
      <c r="F979" s="57" t="s">
        <v>633</v>
      </c>
      <c r="G979" s="167">
        <v>1</v>
      </c>
      <c r="H979" s="38"/>
      <c r="I979" s="39">
        <f>ROUND(ROUND(H979,2)*ROUND(G979,3),2)</f>
        <v>0</v>
      </c>
    </row>
    <row r="980" spans="2:9" x14ac:dyDescent="0.2">
      <c r="B980" s="51"/>
      <c r="C980" s="27"/>
      <c r="D980" s="24"/>
      <c r="E980" s="52"/>
      <c r="G980" s="167"/>
      <c r="H980" s="38"/>
      <c r="I980" s="39"/>
    </row>
    <row r="981" spans="2:9" ht="63.75" x14ac:dyDescent="0.2">
      <c r="B981" s="51" t="s">
        <v>631</v>
      </c>
      <c r="C981" s="27">
        <v>2</v>
      </c>
      <c r="D981" s="24" t="s">
        <v>634</v>
      </c>
      <c r="E981" s="52" t="s">
        <v>79</v>
      </c>
      <c r="F981" s="57" t="s">
        <v>635</v>
      </c>
      <c r="G981" s="167">
        <v>4.7</v>
      </c>
      <c r="H981" s="38"/>
      <c r="I981" s="39">
        <f>ROUND(ROUND(H981,2)*ROUND(G981,3),2)</f>
        <v>0</v>
      </c>
    </row>
    <row r="982" spans="2:9" x14ac:dyDescent="0.2">
      <c r="B982" s="51"/>
      <c r="C982" s="27"/>
      <c r="D982" s="24"/>
      <c r="E982" s="52"/>
      <c r="G982" s="167"/>
      <c r="H982" s="38"/>
      <c r="I982" s="39"/>
    </row>
    <row r="983" spans="2:9" ht="15" thickBot="1" x14ac:dyDescent="0.25">
      <c r="F983" s="131" t="s">
        <v>888</v>
      </c>
      <c r="G983" s="106"/>
      <c r="H983" s="94"/>
      <c r="I983" s="168">
        <f>SUM(I979:I981)</f>
        <v>0</v>
      </c>
    </row>
    <row r="984" spans="2:9" ht="15" thickTop="1" x14ac:dyDescent="0.2"/>
    <row r="985" spans="2:9" x14ac:dyDescent="0.2">
      <c r="D985" s="15" t="s">
        <v>6</v>
      </c>
      <c r="E985" s="43" t="s">
        <v>7</v>
      </c>
      <c r="F985" s="59" t="s">
        <v>950</v>
      </c>
    </row>
    <row r="986" spans="2:9" x14ac:dyDescent="0.2">
      <c r="D986" s="15" t="s">
        <v>8</v>
      </c>
      <c r="E986" s="43" t="s">
        <v>32</v>
      </c>
      <c r="F986" s="59" t="s">
        <v>505</v>
      </c>
    </row>
    <row r="987" spans="2:9" x14ac:dyDescent="0.2">
      <c r="D987" s="15" t="s">
        <v>10</v>
      </c>
      <c r="E987" s="43" t="s">
        <v>379</v>
      </c>
      <c r="F987" s="59" t="s">
        <v>636</v>
      </c>
    </row>
    <row r="988" spans="2:9" x14ac:dyDescent="0.2">
      <c r="D988" s="15" t="s">
        <v>12</v>
      </c>
      <c r="E988" s="43" t="s">
        <v>13</v>
      </c>
      <c r="F988" s="59" t="s">
        <v>14</v>
      </c>
    </row>
    <row r="990" spans="2:9" ht="102" x14ac:dyDescent="0.2">
      <c r="B990" s="51" t="s">
        <v>637</v>
      </c>
      <c r="C990" s="27">
        <v>1</v>
      </c>
      <c r="D990" s="24" t="s">
        <v>638</v>
      </c>
      <c r="E990" s="52" t="s">
        <v>16</v>
      </c>
      <c r="F990" s="57" t="s">
        <v>639</v>
      </c>
      <c r="G990" s="167"/>
      <c r="H990" s="38"/>
      <c r="I990" s="39"/>
    </row>
    <row r="992" spans="2:9" x14ac:dyDescent="0.2">
      <c r="D992" s="15" t="s">
        <v>6</v>
      </c>
      <c r="E992" s="43" t="s">
        <v>7</v>
      </c>
      <c r="F992" s="59" t="s">
        <v>950</v>
      </c>
    </row>
    <row r="993" spans="2:9" x14ac:dyDescent="0.2">
      <c r="D993" s="15" t="s">
        <v>8</v>
      </c>
      <c r="E993" s="43" t="s">
        <v>32</v>
      </c>
      <c r="F993" s="59" t="s">
        <v>505</v>
      </c>
    </row>
    <row r="994" spans="2:9" x14ac:dyDescent="0.2">
      <c r="D994" s="15" t="s">
        <v>10</v>
      </c>
      <c r="E994" s="43" t="s">
        <v>379</v>
      </c>
      <c r="F994" s="59" t="s">
        <v>636</v>
      </c>
    </row>
    <row r="995" spans="2:9" x14ac:dyDescent="0.2">
      <c r="D995" s="15" t="s">
        <v>12</v>
      </c>
      <c r="E995" s="43" t="s">
        <v>7</v>
      </c>
      <c r="F995" s="59" t="s">
        <v>640</v>
      </c>
    </row>
    <row r="997" spans="2:9" ht="76.5" x14ac:dyDescent="0.2">
      <c r="B997" s="51" t="s">
        <v>641</v>
      </c>
      <c r="C997" s="27">
        <v>1</v>
      </c>
      <c r="D997" s="24" t="s">
        <v>642</v>
      </c>
      <c r="E997" s="52" t="s">
        <v>142</v>
      </c>
      <c r="F997" s="57" t="s">
        <v>643</v>
      </c>
      <c r="G997" s="167">
        <v>5</v>
      </c>
      <c r="H997" s="38"/>
      <c r="I997" s="39">
        <f>ROUND(ROUND(H997,2)*ROUND(G997,3),2)</f>
        <v>0</v>
      </c>
    </row>
    <row r="998" spans="2:9" x14ac:dyDescent="0.2">
      <c r="B998" s="51"/>
      <c r="C998" s="27"/>
      <c r="D998" s="24"/>
      <c r="E998" s="52"/>
      <c r="G998" s="167"/>
      <c r="H998" s="38"/>
      <c r="I998" s="39"/>
    </row>
    <row r="999" spans="2:9" ht="76.5" x14ac:dyDescent="0.2">
      <c r="B999" s="51" t="s">
        <v>641</v>
      </c>
      <c r="C999" s="27">
        <v>2</v>
      </c>
      <c r="D999" s="24" t="s">
        <v>644</v>
      </c>
      <c r="E999" s="52" t="s">
        <v>142</v>
      </c>
      <c r="F999" s="57" t="s">
        <v>645</v>
      </c>
      <c r="G999" s="167">
        <v>16</v>
      </c>
      <c r="H999" s="38"/>
      <c r="I999" s="39">
        <f>ROUND(ROUND(H999,2)*ROUND(G999,3),2)</f>
        <v>0</v>
      </c>
    </row>
    <row r="1000" spans="2:9" x14ac:dyDescent="0.2">
      <c r="B1000" s="51"/>
      <c r="C1000" s="27"/>
      <c r="D1000" s="24"/>
      <c r="E1000" s="52"/>
      <c r="G1000" s="167"/>
      <c r="H1000" s="38"/>
      <c r="I1000" s="39"/>
    </row>
    <row r="1001" spans="2:9" ht="114.75" x14ac:dyDescent="0.2">
      <c r="B1001" s="51" t="s">
        <v>641</v>
      </c>
      <c r="C1001" s="27">
        <v>3</v>
      </c>
      <c r="D1001" s="24" t="s">
        <v>646</v>
      </c>
      <c r="E1001" s="52" t="s">
        <v>142</v>
      </c>
      <c r="F1001" s="57" t="s">
        <v>647</v>
      </c>
      <c r="G1001" s="167">
        <v>21</v>
      </c>
      <c r="H1001" s="38"/>
      <c r="I1001" s="39">
        <f>ROUND(ROUND(H1001,2)*ROUND(G1001,3),2)</f>
        <v>0</v>
      </c>
    </row>
    <row r="1002" spans="2:9" x14ac:dyDescent="0.2">
      <c r="B1002" s="51"/>
      <c r="C1002" s="27"/>
      <c r="D1002" s="24"/>
      <c r="E1002" s="52"/>
      <c r="G1002" s="167"/>
      <c r="H1002" s="38"/>
      <c r="I1002" s="39"/>
    </row>
    <row r="1003" spans="2:9" ht="63.75" x14ac:dyDescent="0.2">
      <c r="B1003" s="51" t="s">
        <v>641</v>
      </c>
      <c r="C1003" s="27">
        <v>4</v>
      </c>
      <c r="D1003" s="24" t="s">
        <v>648</v>
      </c>
      <c r="E1003" s="52" t="s">
        <v>142</v>
      </c>
      <c r="F1003" s="57" t="s">
        <v>649</v>
      </c>
      <c r="G1003" s="167">
        <v>21</v>
      </c>
      <c r="H1003" s="38"/>
      <c r="I1003" s="39">
        <f>ROUND(ROUND(H1003,2)*ROUND(G1003,3),2)</f>
        <v>0</v>
      </c>
    </row>
    <row r="1004" spans="2:9" x14ac:dyDescent="0.2">
      <c r="B1004" s="51"/>
      <c r="C1004" s="27"/>
      <c r="D1004" s="24"/>
      <c r="E1004" s="52"/>
      <c r="G1004" s="167"/>
      <c r="H1004" s="38"/>
      <c r="I1004" s="39"/>
    </row>
    <row r="1005" spans="2:9" ht="15" thickBot="1" x14ac:dyDescent="0.25">
      <c r="F1005" s="131" t="s">
        <v>889</v>
      </c>
      <c r="G1005" s="106"/>
      <c r="H1005" s="94"/>
      <c r="I1005" s="168">
        <f>SUM(I997:I1003)</f>
        <v>0</v>
      </c>
    </row>
    <row r="1006" spans="2:9" ht="15" thickTop="1" x14ac:dyDescent="0.2"/>
    <row r="1007" spans="2:9" x14ac:dyDescent="0.2">
      <c r="D1007" s="15" t="s">
        <v>6</v>
      </c>
      <c r="E1007" s="43" t="s">
        <v>7</v>
      </c>
      <c r="F1007" s="59" t="s">
        <v>950</v>
      </c>
    </row>
    <row r="1008" spans="2:9" x14ac:dyDescent="0.2">
      <c r="D1008" s="15" t="s">
        <v>8</v>
      </c>
      <c r="E1008" s="43" t="s">
        <v>32</v>
      </c>
      <c r="F1008" s="59" t="s">
        <v>505</v>
      </c>
    </row>
    <row r="1009" spans="2:9" x14ac:dyDescent="0.2">
      <c r="D1009" s="15" t="s">
        <v>10</v>
      </c>
      <c r="E1009" s="43" t="s">
        <v>379</v>
      </c>
      <c r="F1009" s="59" t="s">
        <v>636</v>
      </c>
    </row>
    <row r="1010" spans="2:9" x14ac:dyDescent="0.2">
      <c r="D1010" s="15" t="s">
        <v>12</v>
      </c>
      <c r="E1010" s="43" t="s">
        <v>32</v>
      </c>
      <c r="F1010" s="59" t="s">
        <v>650</v>
      </c>
    </row>
    <row r="1012" spans="2:9" ht="51" x14ac:dyDescent="0.2">
      <c r="B1012" s="51" t="s">
        <v>651</v>
      </c>
      <c r="C1012" s="27">
        <v>1</v>
      </c>
      <c r="D1012" s="24" t="s">
        <v>652</v>
      </c>
      <c r="E1012" s="52" t="s">
        <v>46</v>
      </c>
      <c r="F1012" s="57" t="s">
        <v>653</v>
      </c>
      <c r="G1012" s="167">
        <v>21</v>
      </c>
      <c r="H1012" s="38"/>
      <c r="I1012" s="39">
        <f>ROUND(ROUND(H1012,2)*ROUND(G1012,3),2)</f>
        <v>0</v>
      </c>
    </row>
    <row r="1013" spans="2:9" x14ac:dyDescent="0.2">
      <c r="B1013" s="51"/>
      <c r="C1013" s="27"/>
      <c r="D1013" s="24"/>
      <c r="E1013" s="52"/>
      <c r="G1013" s="167"/>
      <c r="H1013" s="38"/>
      <c r="I1013" s="39"/>
    </row>
    <row r="1014" spans="2:9" ht="51" x14ac:dyDescent="0.2">
      <c r="B1014" s="51" t="s">
        <v>651</v>
      </c>
      <c r="C1014" s="27">
        <v>2</v>
      </c>
      <c r="D1014" s="24" t="s">
        <v>654</v>
      </c>
      <c r="E1014" s="52" t="s">
        <v>46</v>
      </c>
      <c r="F1014" s="57" t="s">
        <v>655</v>
      </c>
      <c r="G1014" s="167">
        <v>21</v>
      </c>
      <c r="H1014" s="38"/>
      <c r="I1014" s="39">
        <f>ROUND(ROUND(H1014,2)*ROUND(G1014,3),2)</f>
        <v>0</v>
      </c>
    </row>
    <row r="1015" spans="2:9" ht="15" thickBot="1" x14ac:dyDescent="0.25">
      <c r="F1015" s="131" t="s">
        <v>890</v>
      </c>
      <c r="G1015" s="106"/>
      <c r="H1015" s="94"/>
      <c r="I1015" s="168">
        <f>SUM(I1012:I1014)</f>
        <v>0</v>
      </c>
    </row>
    <row r="1016" spans="2:9" ht="15" thickTop="1" x14ac:dyDescent="0.2"/>
    <row r="1017" spans="2:9" x14ac:dyDescent="0.2">
      <c r="D1017" s="15" t="s">
        <v>6</v>
      </c>
      <c r="E1017" s="43" t="s">
        <v>7</v>
      </c>
      <c r="F1017" s="59" t="s">
        <v>950</v>
      </c>
    </row>
    <row r="1018" spans="2:9" x14ac:dyDescent="0.2">
      <c r="D1018" s="15" t="s">
        <v>8</v>
      </c>
      <c r="E1018" s="43" t="s">
        <v>32</v>
      </c>
      <c r="F1018" s="59" t="s">
        <v>505</v>
      </c>
    </row>
    <row r="1019" spans="2:9" x14ac:dyDescent="0.2">
      <c r="D1019" s="15" t="s">
        <v>10</v>
      </c>
      <c r="E1019" s="43" t="s">
        <v>379</v>
      </c>
      <c r="F1019" s="59" t="s">
        <v>636</v>
      </c>
    </row>
    <row r="1020" spans="2:9" x14ac:dyDescent="0.2">
      <c r="D1020" s="15" t="s">
        <v>12</v>
      </c>
      <c r="E1020" s="43" t="s">
        <v>52</v>
      </c>
      <c r="F1020" s="59" t="s">
        <v>656</v>
      </c>
    </row>
    <row r="1022" spans="2:9" ht="76.5" x14ac:dyDescent="0.2">
      <c r="B1022" s="51" t="s">
        <v>657</v>
      </c>
      <c r="C1022" s="27">
        <v>1</v>
      </c>
      <c r="D1022" s="24" t="s">
        <v>658</v>
      </c>
      <c r="E1022" s="52" t="s">
        <v>659</v>
      </c>
      <c r="F1022" s="57" t="s">
        <v>660</v>
      </c>
      <c r="G1022" s="167">
        <v>16</v>
      </c>
      <c r="H1022" s="38"/>
      <c r="I1022" s="39">
        <f>ROUND(ROUND(H1022,2)*ROUND(G1022,3),2)</f>
        <v>0</v>
      </c>
    </row>
    <row r="1023" spans="2:9" x14ac:dyDescent="0.2">
      <c r="B1023" s="51"/>
      <c r="C1023" s="27"/>
      <c r="D1023" s="24"/>
      <c r="E1023" s="52"/>
      <c r="G1023" s="167"/>
      <c r="H1023" s="38"/>
      <c r="I1023" s="39"/>
    </row>
    <row r="1024" spans="2:9" ht="76.5" x14ac:dyDescent="0.2">
      <c r="B1024" s="51" t="s">
        <v>657</v>
      </c>
      <c r="C1024" s="27">
        <v>2</v>
      </c>
      <c r="D1024" s="24" t="s">
        <v>661</v>
      </c>
      <c r="E1024" s="52" t="s">
        <v>659</v>
      </c>
      <c r="F1024" s="57" t="s">
        <v>662</v>
      </c>
      <c r="G1024" s="167">
        <v>49</v>
      </c>
      <c r="H1024" s="38"/>
      <c r="I1024" s="39">
        <f>ROUND(ROUND(H1024,2)*ROUND(G1024,3),2)</f>
        <v>0</v>
      </c>
    </row>
    <row r="1025" spans="2:9" x14ac:dyDescent="0.2">
      <c r="B1025" s="51"/>
      <c r="C1025" s="27"/>
      <c r="D1025" s="24"/>
      <c r="E1025" s="52"/>
      <c r="G1025" s="167"/>
      <c r="H1025" s="38"/>
      <c r="I1025" s="39"/>
    </row>
    <row r="1026" spans="2:9" ht="76.5" x14ac:dyDescent="0.2">
      <c r="B1026" s="51" t="s">
        <v>657</v>
      </c>
      <c r="C1026" s="27">
        <v>3</v>
      </c>
      <c r="D1026" s="24" t="s">
        <v>663</v>
      </c>
      <c r="E1026" s="52" t="s">
        <v>659</v>
      </c>
      <c r="F1026" s="57" t="s">
        <v>664</v>
      </c>
      <c r="G1026" s="167">
        <v>15</v>
      </c>
      <c r="H1026" s="38"/>
      <c r="I1026" s="39">
        <f>ROUND(ROUND(H1026,2)*ROUND(G1026,3),2)</f>
        <v>0</v>
      </c>
    </row>
    <row r="1027" spans="2:9" x14ac:dyDescent="0.2">
      <c r="B1027" s="51"/>
      <c r="C1027" s="27"/>
      <c r="D1027" s="24"/>
      <c r="E1027" s="52"/>
      <c r="G1027" s="167"/>
      <c r="H1027" s="38"/>
      <c r="I1027" s="39"/>
    </row>
    <row r="1028" spans="2:9" ht="63.75" x14ac:dyDescent="0.2">
      <c r="B1028" s="51" t="s">
        <v>657</v>
      </c>
      <c r="C1028" s="27">
        <v>4</v>
      </c>
      <c r="D1028" s="24" t="s">
        <v>665</v>
      </c>
      <c r="E1028" s="52" t="s">
        <v>142</v>
      </c>
      <c r="F1028" s="57" t="s">
        <v>666</v>
      </c>
      <c r="G1028" s="167">
        <v>21</v>
      </c>
      <c r="H1028" s="38"/>
      <c r="I1028" s="39">
        <f>ROUND(ROUND(H1028,2)*ROUND(G1028,3),2)</f>
        <v>0</v>
      </c>
    </row>
    <row r="1029" spans="2:9" x14ac:dyDescent="0.2">
      <c r="B1029" s="51"/>
      <c r="C1029" s="27"/>
      <c r="D1029" s="24"/>
      <c r="E1029" s="52"/>
      <c r="G1029" s="167"/>
      <c r="H1029" s="38"/>
      <c r="I1029" s="39"/>
    </row>
    <row r="1030" spans="2:9" ht="63.75" x14ac:dyDescent="0.2">
      <c r="B1030" s="51" t="s">
        <v>657</v>
      </c>
      <c r="C1030" s="27">
        <v>5</v>
      </c>
      <c r="D1030" s="24" t="s">
        <v>667</v>
      </c>
      <c r="E1030" s="52" t="s">
        <v>142</v>
      </c>
      <c r="F1030" s="57" t="s">
        <v>668</v>
      </c>
      <c r="G1030" s="167">
        <v>21</v>
      </c>
      <c r="H1030" s="38"/>
      <c r="I1030" s="39">
        <f>ROUND(ROUND(H1030,2)*ROUND(G1030,3),2)</f>
        <v>0</v>
      </c>
    </row>
    <row r="1031" spans="2:9" x14ac:dyDescent="0.2">
      <c r="B1031" s="51"/>
      <c r="C1031" s="27"/>
      <c r="D1031" s="24"/>
      <c r="E1031" s="52"/>
      <c r="G1031" s="167"/>
      <c r="H1031" s="38"/>
      <c r="I1031" s="39"/>
    </row>
    <row r="1032" spans="2:9" ht="15" thickBot="1" x14ac:dyDescent="0.25">
      <c r="F1032" s="131" t="s">
        <v>891</v>
      </c>
      <c r="G1032" s="106"/>
      <c r="H1032" s="94"/>
      <c r="I1032" s="168">
        <f>SUM(I1022:I1030)</f>
        <v>0</v>
      </c>
    </row>
    <row r="1033" spans="2:9" ht="15" thickTop="1" x14ac:dyDescent="0.2"/>
    <row r="1034" spans="2:9" x14ac:dyDescent="0.2">
      <c r="D1034" s="15" t="s">
        <v>6</v>
      </c>
      <c r="E1034" s="43" t="s">
        <v>7</v>
      </c>
      <c r="F1034" s="59" t="s">
        <v>950</v>
      </c>
    </row>
    <row r="1035" spans="2:9" x14ac:dyDescent="0.2">
      <c r="D1035" s="15" t="s">
        <v>8</v>
      </c>
      <c r="E1035" s="43" t="s">
        <v>32</v>
      </c>
      <c r="F1035" s="59" t="s">
        <v>505</v>
      </c>
    </row>
    <row r="1036" spans="2:9" x14ac:dyDescent="0.2">
      <c r="D1036" s="15" t="s">
        <v>10</v>
      </c>
      <c r="E1036" s="43" t="s">
        <v>407</v>
      </c>
      <c r="F1036" s="59" t="s">
        <v>669</v>
      </c>
    </row>
    <row r="1037" spans="2:9" x14ac:dyDescent="0.2">
      <c r="D1037" s="15" t="s">
        <v>12</v>
      </c>
      <c r="E1037" s="43" t="s">
        <v>7</v>
      </c>
      <c r="F1037" s="59" t="s">
        <v>670</v>
      </c>
    </row>
    <row r="1039" spans="2:9" ht="89.25" x14ac:dyDescent="0.2">
      <c r="B1039" s="51" t="s">
        <v>671</v>
      </c>
      <c r="C1039" s="27">
        <v>1</v>
      </c>
      <c r="D1039" s="24" t="s">
        <v>672</v>
      </c>
      <c r="E1039" s="52" t="s">
        <v>659</v>
      </c>
      <c r="F1039" s="57" t="s">
        <v>673</v>
      </c>
      <c r="G1039" s="167">
        <v>21</v>
      </c>
      <c r="H1039" s="38"/>
      <c r="I1039" s="39">
        <f>ROUND(ROUND(H1039,2)*ROUND(G1039,3),2)</f>
        <v>0</v>
      </c>
    </row>
    <row r="1040" spans="2:9" x14ac:dyDescent="0.2">
      <c r="B1040" s="51"/>
      <c r="C1040" s="27"/>
      <c r="D1040" s="24"/>
      <c r="E1040" s="52"/>
      <c r="G1040" s="167"/>
      <c r="H1040" s="38"/>
      <c r="I1040" s="39"/>
    </row>
    <row r="1041" spans="2:9" ht="15" thickBot="1" x14ac:dyDescent="0.25">
      <c r="F1041" s="131" t="s">
        <v>892</v>
      </c>
      <c r="G1041" s="106"/>
      <c r="H1041" s="94"/>
      <c r="I1041" s="168">
        <f>SUM(I1039:I1039)</f>
        <v>0</v>
      </c>
    </row>
    <row r="1042" spans="2:9" ht="15" thickTop="1" x14ac:dyDescent="0.2"/>
    <row r="1043" spans="2:9" x14ac:dyDescent="0.2">
      <c r="D1043" s="15" t="s">
        <v>6</v>
      </c>
      <c r="E1043" s="43" t="s">
        <v>7</v>
      </c>
      <c r="F1043" s="59" t="s">
        <v>950</v>
      </c>
    </row>
    <row r="1044" spans="2:9" x14ac:dyDescent="0.2">
      <c r="D1044" s="15" t="s">
        <v>8</v>
      </c>
      <c r="E1044" s="43" t="s">
        <v>32</v>
      </c>
      <c r="F1044" s="59" t="s">
        <v>505</v>
      </c>
    </row>
    <row r="1045" spans="2:9" x14ac:dyDescent="0.2">
      <c r="D1045" s="15" t="s">
        <v>10</v>
      </c>
      <c r="E1045" s="43" t="s">
        <v>407</v>
      </c>
      <c r="F1045" s="59" t="s">
        <v>669</v>
      </c>
    </row>
    <row r="1046" spans="2:9" x14ac:dyDescent="0.2">
      <c r="D1046" s="15" t="s">
        <v>12</v>
      </c>
      <c r="E1046" s="43" t="s">
        <v>32</v>
      </c>
      <c r="F1046" s="59" t="s">
        <v>674</v>
      </c>
    </row>
    <row r="1048" spans="2:9" ht="127.5" x14ac:dyDescent="0.2">
      <c r="B1048" s="51" t="s">
        <v>675</v>
      </c>
      <c r="C1048" s="27">
        <v>1</v>
      </c>
      <c r="D1048" s="24" t="s">
        <v>676</v>
      </c>
      <c r="E1048" s="52" t="s">
        <v>46</v>
      </c>
      <c r="F1048" s="57" t="s">
        <v>677</v>
      </c>
      <c r="G1048" s="167">
        <v>21</v>
      </c>
      <c r="H1048" s="38"/>
      <c r="I1048" s="39">
        <f>ROUND(ROUND(H1048,2)*ROUND(G1048,3),2)</f>
        <v>0</v>
      </c>
    </row>
    <row r="1049" spans="2:9" x14ac:dyDescent="0.2">
      <c r="B1049" s="51"/>
      <c r="C1049" s="27"/>
      <c r="D1049" s="24"/>
      <c r="E1049" s="52"/>
      <c r="G1049" s="167"/>
      <c r="H1049" s="38"/>
      <c r="I1049" s="39"/>
    </row>
    <row r="1050" spans="2:9" ht="15" thickBot="1" x14ac:dyDescent="0.25">
      <c r="F1050" s="131" t="s">
        <v>893</v>
      </c>
      <c r="G1050" s="106"/>
      <c r="H1050" s="94"/>
      <c r="I1050" s="168">
        <f>SUM(I1048:I1048)</f>
        <v>0</v>
      </c>
    </row>
    <row r="1051" spans="2:9" ht="15" thickTop="1" x14ac:dyDescent="0.2"/>
    <row r="1052" spans="2:9" x14ac:dyDescent="0.2">
      <c r="D1052" s="15" t="s">
        <v>6</v>
      </c>
      <c r="E1052" s="43" t="s">
        <v>7</v>
      </c>
      <c r="F1052" s="59" t="s">
        <v>950</v>
      </c>
    </row>
    <row r="1053" spans="2:9" x14ac:dyDescent="0.2">
      <c r="D1053" s="15" t="s">
        <v>8</v>
      </c>
      <c r="E1053" s="43" t="s">
        <v>32</v>
      </c>
      <c r="F1053" s="59" t="s">
        <v>505</v>
      </c>
    </row>
    <row r="1054" spans="2:9" x14ac:dyDescent="0.2">
      <c r="D1054" s="15" t="s">
        <v>10</v>
      </c>
      <c r="E1054" s="43" t="s">
        <v>407</v>
      </c>
      <c r="F1054" s="59" t="s">
        <v>669</v>
      </c>
    </row>
    <row r="1055" spans="2:9" x14ac:dyDescent="0.2">
      <c r="D1055" s="15" t="s">
        <v>12</v>
      </c>
      <c r="E1055" s="43" t="s">
        <v>52</v>
      </c>
      <c r="F1055" s="59" t="s">
        <v>678</v>
      </c>
    </row>
    <row r="1057" spans="2:9" ht="51" x14ac:dyDescent="0.2">
      <c r="B1057" s="51" t="s">
        <v>679</v>
      </c>
      <c r="C1057" s="27">
        <v>1</v>
      </c>
      <c r="D1057" s="24" t="s">
        <v>680</v>
      </c>
      <c r="E1057" s="52" t="s">
        <v>659</v>
      </c>
      <c r="F1057" s="57" t="s">
        <v>681</v>
      </c>
      <c r="G1057" s="167">
        <v>21</v>
      </c>
      <c r="H1057" s="38"/>
      <c r="I1057" s="39">
        <f>ROUND(ROUND(H1057,2)*ROUND(G1057,3),2)</f>
        <v>0</v>
      </c>
    </row>
    <row r="1058" spans="2:9" x14ac:dyDescent="0.2">
      <c r="B1058" s="51"/>
      <c r="C1058" s="27"/>
      <c r="D1058" s="24"/>
      <c r="E1058" s="52"/>
      <c r="G1058" s="167"/>
      <c r="H1058" s="38"/>
      <c r="I1058" s="39"/>
    </row>
    <row r="1059" spans="2:9" ht="51" x14ac:dyDescent="0.2">
      <c r="B1059" s="51" t="s">
        <v>679</v>
      </c>
      <c r="C1059" s="27">
        <v>2</v>
      </c>
      <c r="D1059" s="24" t="s">
        <v>682</v>
      </c>
      <c r="E1059" s="52" t="s">
        <v>659</v>
      </c>
      <c r="F1059" s="57" t="s">
        <v>683</v>
      </c>
      <c r="G1059" s="167">
        <v>36</v>
      </c>
      <c r="H1059" s="38"/>
      <c r="I1059" s="39">
        <f>ROUND(ROUND(H1059,2)*ROUND(G1059,3),2)</f>
        <v>0</v>
      </c>
    </row>
    <row r="1060" spans="2:9" x14ac:dyDescent="0.2">
      <c r="B1060" s="51"/>
      <c r="C1060" s="27"/>
      <c r="D1060" s="24"/>
      <c r="E1060" s="52"/>
      <c r="G1060" s="167"/>
      <c r="H1060" s="38"/>
      <c r="I1060" s="39"/>
    </row>
    <row r="1061" spans="2:9" ht="15" thickBot="1" x14ac:dyDescent="0.25">
      <c r="F1061" s="131" t="s">
        <v>894</v>
      </c>
      <c r="G1061" s="106"/>
      <c r="H1061" s="94"/>
      <c r="I1061" s="168">
        <f>SUM(I1057:I1059)</f>
        <v>0</v>
      </c>
    </row>
    <row r="1062" spans="2:9" ht="15" thickTop="1" x14ac:dyDescent="0.2"/>
    <row r="1063" spans="2:9" x14ac:dyDescent="0.2">
      <c r="D1063" s="15" t="s">
        <v>6</v>
      </c>
      <c r="E1063" s="43" t="s">
        <v>7</v>
      </c>
      <c r="F1063" s="59" t="s">
        <v>950</v>
      </c>
    </row>
    <row r="1064" spans="2:9" x14ac:dyDescent="0.2">
      <c r="D1064" s="15" t="s">
        <v>8</v>
      </c>
      <c r="E1064" s="43" t="s">
        <v>32</v>
      </c>
      <c r="F1064" s="59" t="s">
        <v>505</v>
      </c>
    </row>
    <row r="1065" spans="2:9" x14ac:dyDescent="0.2">
      <c r="D1065" s="15" t="s">
        <v>10</v>
      </c>
      <c r="E1065" s="43" t="s">
        <v>407</v>
      </c>
      <c r="F1065" s="59" t="s">
        <v>669</v>
      </c>
    </row>
    <row r="1066" spans="2:9" x14ac:dyDescent="0.2">
      <c r="D1066" s="15" t="s">
        <v>12</v>
      </c>
      <c r="E1066" s="43" t="s">
        <v>144</v>
      </c>
      <c r="F1066" s="59" t="s">
        <v>684</v>
      </c>
    </row>
    <row r="1068" spans="2:9" ht="51" x14ac:dyDescent="0.2">
      <c r="B1068" s="51" t="s">
        <v>685</v>
      </c>
      <c r="C1068" s="27">
        <v>1</v>
      </c>
      <c r="D1068" s="24" t="s">
        <v>686</v>
      </c>
      <c r="E1068" s="52" t="s">
        <v>687</v>
      </c>
      <c r="F1068" s="57" t="s">
        <v>688</v>
      </c>
      <c r="G1068" s="167">
        <v>297</v>
      </c>
      <c r="H1068" s="38"/>
      <c r="I1068" s="39">
        <f>ROUND(ROUND(H1068,2)*ROUND(G1068,3),2)</f>
        <v>0</v>
      </c>
    </row>
    <row r="1069" spans="2:9" x14ac:dyDescent="0.2">
      <c r="B1069" s="51"/>
      <c r="C1069" s="27"/>
      <c r="D1069" s="24"/>
      <c r="E1069" s="52"/>
      <c r="G1069" s="167"/>
      <c r="H1069" s="38"/>
      <c r="I1069" s="39"/>
    </row>
    <row r="1070" spans="2:9" ht="15" thickBot="1" x14ac:dyDescent="0.25">
      <c r="F1070" s="131" t="s">
        <v>895</v>
      </c>
      <c r="G1070" s="106"/>
      <c r="H1070" s="94"/>
      <c r="I1070" s="168">
        <f>SUM(I1068:I1068)</f>
        <v>0</v>
      </c>
    </row>
    <row r="1071" spans="2:9" ht="15" thickTop="1" x14ac:dyDescent="0.2"/>
    <row r="1072" spans="2:9" x14ac:dyDescent="0.2">
      <c r="D1072" s="15" t="s">
        <v>6</v>
      </c>
      <c r="E1072" s="43" t="s">
        <v>7</v>
      </c>
      <c r="F1072" s="59" t="s">
        <v>950</v>
      </c>
    </row>
    <row r="1073" spans="2:9" x14ac:dyDescent="0.2">
      <c r="D1073" s="15" t="s">
        <v>8</v>
      </c>
      <c r="E1073" s="43" t="s">
        <v>32</v>
      </c>
      <c r="F1073" s="59" t="s">
        <v>505</v>
      </c>
    </row>
    <row r="1074" spans="2:9" x14ac:dyDescent="0.2">
      <c r="D1074" s="15" t="s">
        <v>10</v>
      </c>
      <c r="E1074" s="43" t="s">
        <v>407</v>
      </c>
      <c r="F1074" s="59" t="s">
        <v>669</v>
      </c>
    </row>
    <row r="1075" spans="2:9" x14ac:dyDescent="0.2">
      <c r="D1075" s="15" t="s">
        <v>12</v>
      </c>
      <c r="E1075" s="43" t="s">
        <v>379</v>
      </c>
      <c r="F1075" s="59" t="s">
        <v>689</v>
      </c>
    </row>
    <row r="1077" spans="2:9" ht="76.5" x14ac:dyDescent="0.2">
      <c r="B1077" s="51" t="s">
        <v>690</v>
      </c>
      <c r="C1077" s="27">
        <v>1</v>
      </c>
      <c r="D1077" s="24" t="s">
        <v>691</v>
      </c>
      <c r="E1077" s="52" t="s">
        <v>142</v>
      </c>
      <c r="F1077" s="57" t="s">
        <v>692</v>
      </c>
      <c r="G1077" s="167">
        <v>2</v>
      </c>
      <c r="H1077" s="38"/>
      <c r="I1077" s="39">
        <f t="shared" ref="I1077:I1086" si="18">ROUND(ROUND(H1077,2)*ROUND(G1077,3),2)</f>
        <v>0</v>
      </c>
    </row>
    <row r="1078" spans="2:9" x14ac:dyDescent="0.2">
      <c r="B1078" s="51"/>
      <c r="C1078" s="27"/>
      <c r="D1078" s="24"/>
      <c r="E1078" s="52"/>
      <c r="G1078" s="167"/>
      <c r="H1078" s="38"/>
      <c r="I1078" s="39"/>
    </row>
    <row r="1079" spans="2:9" ht="76.5" x14ac:dyDescent="0.2">
      <c r="B1079" s="51" t="s">
        <v>690</v>
      </c>
      <c r="C1079" s="27">
        <v>2</v>
      </c>
      <c r="D1079" s="24" t="s">
        <v>693</v>
      </c>
      <c r="E1079" s="52" t="s">
        <v>586</v>
      </c>
      <c r="F1079" s="57" t="s">
        <v>694</v>
      </c>
      <c r="G1079" s="167">
        <v>4</v>
      </c>
      <c r="H1079" s="38"/>
      <c r="I1079" s="39">
        <f t="shared" si="18"/>
        <v>0</v>
      </c>
    </row>
    <row r="1080" spans="2:9" ht="63.75" x14ac:dyDescent="0.2">
      <c r="B1080" s="51" t="s">
        <v>690</v>
      </c>
      <c r="C1080" s="27">
        <v>3</v>
      </c>
      <c r="D1080" s="24" t="s">
        <v>695</v>
      </c>
      <c r="E1080" s="52" t="s">
        <v>696</v>
      </c>
      <c r="F1080" s="57" t="s">
        <v>697</v>
      </c>
      <c r="G1080" s="167">
        <v>282</v>
      </c>
      <c r="H1080" s="38"/>
      <c r="I1080" s="39">
        <f t="shared" si="18"/>
        <v>0</v>
      </c>
    </row>
    <row r="1081" spans="2:9" x14ac:dyDescent="0.2">
      <c r="B1081" s="51"/>
      <c r="C1081" s="27"/>
      <c r="D1081" s="24"/>
      <c r="E1081" s="52"/>
      <c r="G1081" s="167"/>
      <c r="H1081" s="38"/>
      <c r="I1081" s="39"/>
    </row>
    <row r="1082" spans="2:9" ht="63.75" x14ac:dyDescent="0.2">
      <c r="B1082" s="51" t="s">
        <v>690</v>
      </c>
      <c r="C1082" s="27">
        <v>4</v>
      </c>
      <c r="D1082" s="24" t="s">
        <v>698</v>
      </c>
      <c r="E1082" s="52" t="s">
        <v>696</v>
      </c>
      <c r="F1082" s="57" t="s">
        <v>699</v>
      </c>
      <c r="G1082" s="167">
        <v>94</v>
      </c>
      <c r="H1082" s="38"/>
      <c r="I1082" s="39">
        <f t="shared" si="18"/>
        <v>0</v>
      </c>
    </row>
    <row r="1083" spans="2:9" x14ac:dyDescent="0.2">
      <c r="B1083" s="51"/>
      <c r="C1083" s="27"/>
      <c r="D1083" s="24"/>
      <c r="E1083" s="52"/>
      <c r="G1083" s="167"/>
      <c r="H1083" s="38"/>
      <c r="I1083" s="39"/>
    </row>
    <row r="1084" spans="2:9" ht="38.25" x14ac:dyDescent="0.2">
      <c r="B1084" s="51" t="s">
        <v>690</v>
      </c>
      <c r="C1084" s="27">
        <v>5</v>
      </c>
      <c r="D1084" s="24" t="s">
        <v>700</v>
      </c>
      <c r="E1084" s="52" t="s">
        <v>586</v>
      </c>
      <c r="F1084" s="57" t="s">
        <v>701</v>
      </c>
      <c r="G1084" s="167">
        <v>44</v>
      </c>
      <c r="H1084" s="38"/>
      <c r="I1084" s="39">
        <f t="shared" si="18"/>
        <v>0</v>
      </c>
    </row>
    <row r="1085" spans="2:9" x14ac:dyDescent="0.2">
      <c r="B1085" s="51"/>
      <c r="C1085" s="27"/>
      <c r="D1085" s="24"/>
      <c r="E1085" s="52"/>
      <c r="G1085" s="167"/>
      <c r="H1085" s="38"/>
      <c r="I1085" s="39"/>
    </row>
    <row r="1086" spans="2:9" ht="38.25" x14ac:dyDescent="0.2">
      <c r="B1086" s="51" t="s">
        <v>690</v>
      </c>
      <c r="C1086" s="27">
        <v>6</v>
      </c>
      <c r="D1086" s="24" t="s">
        <v>702</v>
      </c>
      <c r="E1086" s="52" t="s">
        <v>586</v>
      </c>
      <c r="F1086" s="57" t="s">
        <v>703</v>
      </c>
      <c r="G1086" s="167">
        <v>3</v>
      </c>
      <c r="H1086" s="38"/>
      <c r="I1086" s="39">
        <f t="shared" si="18"/>
        <v>0</v>
      </c>
    </row>
    <row r="1087" spans="2:9" ht="15" thickBot="1" x14ac:dyDescent="0.25">
      <c r="F1087" s="131" t="s">
        <v>896</v>
      </c>
      <c r="G1087" s="106"/>
      <c r="H1087" s="94"/>
      <c r="I1087" s="168">
        <f>SUM(I1077:I1086)</f>
        <v>0</v>
      </c>
    </row>
    <row r="1088" spans="2:9" ht="15" thickTop="1" x14ac:dyDescent="0.2"/>
    <row r="1089" spans="2:9" x14ac:dyDescent="0.2">
      <c r="D1089" s="15" t="s">
        <v>6</v>
      </c>
      <c r="E1089" s="43" t="s">
        <v>7</v>
      </c>
      <c r="F1089" s="59" t="s">
        <v>950</v>
      </c>
    </row>
    <row r="1090" spans="2:9" x14ac:dyDescent="0.2">
      <c r="D1090" s="15" t="s">
        <v>8</v>
      </c>
      <c r="E1090" s="43" t="s">
        <v>32</v>
      </c>
      <c r="F1090" s="59" t="s">
        <v>505</v>
      </c>
    </row>
    <row r="1091" spans="2:9" x14ac:dyDescent="0.2">
      <c r="D1091" s="15" t="s">
        <v>10</v>
      </c>
      <c r="E1091" s="43" t="s">
        <v>407</v>
      </c>
      <c r="F1091" s="59" t="s">
        <v>669</v>
      </c>
    </row>
    <row r="1092" spans="2:9" x14ac:dyDescent="0.2">
      <c r="D1092" s="15" t="s">
        <v>12</v>
      </c>
      <c r="E1092" s="43" t="s">
        <v>407</v>
      </c>
      <c r="F1092" s="59" t="s">
        <v>704</v>
      </c>
    </row>
    <row r="1094" spans="2:9" ht="25.5" x14ac:dyDescent="0.2">
      <c r="B1094" s="51" t="s">
        <v>705</v>
      </c>
      <c r="C1094" s="27">
        <v>1</v>
      </c>
      <c r="D1094" s="24" t="s">
        <v>706</v>
      </c>
      <c r="E1094" s="52" t="s">
        <v>586</v>
      </c>
      <c r="F1094" s="57" t="s">
        <v>707</v>
      </c>
      <c r="G1094" s="167">
        <v>4</v>
      </c>
      <c r="H1094" s="38"/>
      <c r="I1094" s="39">
        <f t="shared" ref="I1094:I1104" si="19">ROUND(ROUND(H1094,2)*ROUND(G1094,3),2)</f>
        <v>0</v>
      </c>
    </row>
    <row r="1095" spans="2:9" x14ac:dyDescent="0.2">
      <c r="B1095" s="51"/>
      <c r="C1095" s="27"/>
      <c r="D1095" s="24"/>
      <c r="E1095" s="52"/>
      <c r="G1095" s="167"/>
      <c r="H1095" s="38"/>
      <c r="I1095" s="39"/>
    </row>
    <row r="1096" spans="2:9" ht="25.5" x14ac:dyDescent="0.2">
      <c r="B1096" s="51" t="s">
        <v>705</v>
      </c>
      <c r="C1096" s="27">
        <v>2</v>
      </c>
      <c r="D1096" s="24" t="s">
        <v>708</v>
      </c>
      <c r="E1096" s="52" t="s">
        <v>586</v>
      </c>
      <c r="F1096" s="57" t="s">
        <v>709</v>
      </c>
      <c r="G1096" s="167">
        <v>4</v>
      </c>
      <c r="H1096" s="38"/>
      <c r="I1096" s="39">
        <f t="shared" si="19"/>
        <v>0</v>
      </c>
    </row>
    <row r="1097" spans="2:9" x14ac:dyDescent="0.2">
      <c r="B1097" s="51"/>
      <c r="C1097" s="27"/>
      <c r="D1097" s="24"/>
      <c r="E1097" s="52"/>
      <c r="G1097" s="167"/>
      <c r="H1097" s="38"/>
      <c r="I1097" s="39"/>
    </row>
    <row r="1098" spans="2:9" ht="38.25" x14ac:dyDescent="0.2">
      <c r="B1098" s="51" t="s">
        <v>705</v>
      </c>
      <c r="C1098" s="27">
        <v>3</v>
      </c>
      <c r="D1098" s="24" t="s">
        <v>710</v>
      </c>
      <c r="E1098" s="52" t="s">
        <v>696</v>
      </c>
      <c r="F1098" s="57" t="s">
        <v>711</v>
      </c>
      <c r="G1098" s="167">
        <v>106</v>
      </c>
      <c r="H1098" s="38"/>
      <c r="I1098" s="39">
        <f t="shared" si="19"/>
        <v>0</v>
      </c>
    </row>
    <row r="1099" spans="2:9" x14ac:dyDescent="0.2">
      <c r="B1099" s="51"/>
      <c r="C1099" s="27"/>
      <c r="D1099" s="24"/>
      <c r="E1099" s="52"/>
      <c r="G1099" s="167"/>
      <c r="H1099" s="38"/>
      <c r="I1099" s="39"/>
    </row>
    <row r="1100" spans="2:9" ht="38.25" x14ac:dyDescent="0.2">
      <c r="B1100" s="51" t="s">
        <v>705</v>
      </c>
      <c r="C1100" s="27">
        <v>4</v>
      </c>
      <c r="D1100" s="24" t="s">
        <v>712</v>
      </c>
      <c r="E1100" s="52" t="s">
        <v>586</v>
      </c>
      <c r="F1100" s="57" t="s">
        <v>713</v>
      </c>
      <c r="G1100" s="167">
        <v>1</v>
      </c>
      <c r="H1100" s="38"/>
      <c r="I1100" s="39">
        <f t="shared" si="19"/>
        <v>0</v>
      </c>
    </row>
    <row r="1101" spans="2:9" x14ac:dyDescent="0.2">
      <c r="B1101" s="51"/>
      <c r="C1101" s="27"/>
      <c r="D1101" s="24"/>
      <c r="E1101" s="52"/>
      <c r="G1101" s="167"/>
      <c r="H1101" s="38"/>
      <c r="I1101" s="39"/>
    </row>
    <row r="1102" spans="2:9" ht="38.25" x14ac:dyDescent="0.2">
      <c r="B1102" s="51" t="s">
        <v>705</v>
      </c>
      <c r="C1102" s="27">
        <v>5</v>
      </c>
      <c r="D1102" s="24" t="s">
        <v>714</v>
      </c>
      <c r="E1102" s="52" t="s">
        <v>586</v>
      </c>
      <c r="F1102" s="57" t="s">
        <v>715</v>
      </c>
      <c r="G1102" s="167">
        <v>1</v>
      </c>
      <c r="H1102" s="38"/>
      <c r="I1102" s="39">
        <f t="shared" si="19"/>
        <v>0</v>
      </c>
    </row>
    <row r="1103" spans="2:9" x14ac:dyDescent="0.2">
      <c r="B1103" s="51"/>
      <c r="C1103" s="27"/>
      <c r="D1103" s="24"/>
      <c r="E1103" s="52"/>
      <c r="G1103" s="167"/>
      <c r="H1103" s="38"/>
      <c r="I1103" s="39"/>
    </row>
    <row r="1104" spans="2:9" ht="38.25" x14ac:dyDescent="0.2">
      <c r="B1104" s="51" t="s">
        <v>705</v>
      </c>
      <c r="C1104" s="27">
        <v>6</v>
      </c>
      <c r="D1104" s="24" t="s">
        <v>716</v>
      </c>
      <c r="E1104" s="52" t="s">
        <v>586</v>
      </c>
      <c r="F1104" s="57" t="s">
        <v>717</v>
      </c>
      <c r="G1104" s="167">
        <v>1</v>
      </c>
      <c r="H1104" s="38"/>
      <c r="I1104" s="39">
        <f t="shared" si="19"/>
        <v>0</v>
      </c>
    </row>
    <row r="1105" spans="2:9" x14ac:dyDescent="0.2">
      <c r="B1105" s="51"/>
      <c r="C1105" s="27"/>
      <c r="D1105" s="24"/>
      <c r="E1105" s="52"/>
      <c r="G1105" s="167"/>
      <c r="H1105" s="38"/>
      <c r="I1105" s="39"/>
    </row>
    <row r="1106" spans="2:9" ht="15" thickBot="1" x14ac:dyDescent="0.25">
      <c r="F1106" s="131" t="s">
        <v>897</v>
      </c>
      <c r="G1106" s="106"/>
      <c r="H1106" s="94"/>
      <c r="I1106" s="168">
        <f>SUM(I1094:I1104)</f>
        <v>0</v>
      </c>
    </row>
    <row r="1107" spans="2:9" ht="15" thickTop="1" x14ac:dyDescent="0.2"/>
    <row r="1108" spans="2:9" x14ac:dyDescent="0.2">
      <c r="D1108" s="15" t="s">
        <v>6</v>
      </c>
      <c r="E1108" s="43" t="s">
        <v>7</v>
      </c>
      <c r="F1108" s="59" t="s">
        <v>950</v>
      </c>
    </row>
    <row r="1109" spans="2:9" x14ac:dyDescent="0.2">
      <c r="D1109" s="15" t="s">
        <v>8</v>
      </c>
      <c r="E1109" s="43" t="s">
        <v>32</v>
      </c>
      <c r="F1109" s="59" t="s">
        <v>505</v>
      </c>
    </row>
    <row r="1110" spans="2:9" x14ac:dyDescent="0.2">
      <c r="D1110" s="15" t="s">
        <v>10</v>
      </c>
      <c r="E1110" s="43" t="s">
        <v>407</v>
      </c>
      <c r="F1110" s="59" t="s">
        <v>669</v>
      </c>
    </row>
    <row r="1111" spans="2:9" x14ac:dyDescent="0.2">
      <c r="D1111" s="15" t="s">
        <v>12</v>
      </c>
      <c r="E1111" s="43" t="s">
        <v>425</v>
      </c>
      <c r="F1111" s="59" t="s">
        <v>718</v>
      </c>
    </row>
    <row r="1113" spans="2:9" ht="25.5" x14ac:dyDescent="0.2">
      <c r="B1113" s="51" t="s">
        <v>719</v>
      </c>
      <c r="C1113" s="27">
        <v>1</v>
      </c>
      <c r="D1113" s="24" t="s">
        <v>720</v>
      </c>
      <c r="E1113" s="52" t="s">
        <v>142</v>
      </c>
      <c r="F1113" s="57" t="s">
        <v>721</v>
      </c>
      <c r="G1113" s="167">
        <v>16</v>
      </c>
      <c r="H1113" s="38"/>
      <c r="I1113" s="39">
        <f>ROUND(ROUND(H1113,2)*ROUND(G1113,3),2)</f>
        <v>0</v>
      </c>
    </row>
    <row r="1114" spans="2:9" x14ac:dyDescent="0.2">
      <c r="B1114" s="51"/>
      <c r="C1114" s="27"/>
      <c r="D1114" s="24"/>
      <c r="E1114" s="52"/>
      <c r="G1114" s="167"/>
      <c r="H1114" s="38"/>
      <c r="I1114" s="39"/>
    </row>
    <row r="1115" spans="2:9" ht="15" thickBot="1" x14ac:dyDescent="0.25">
      <c r="F1115" s="131" t="s">
        <v>898</v>
      </c>
      <c r="G1115" s="106"/>
      <c r="H1115" s="94"/>
      <c r="I1115" s="168">
        <f>SUM(I1113:I1113)</f>
        <v>0</v>
      </c>
    </row>
    <row r="1116" spans="2:9" ht="15" thickTop="1" x14ac:dyDescent="0.2"/>
    <row r="1117" spans="2:9" x14ac:dyDescent="0.2">
      <c r="D1117" s="15" t="s">
        <v>6</v>
      </c>
      <c r="E1117" s="43" t="s">
        <v>7</v>
      </c>
      <c r="F1117" s="59" t="s">
        <v>950</v>
      </c>
    </row>
    <row r="1118" spans="2:9" x14ac:dyDescent="0.2">
      <c r="D1118" s="15" t="s">
        <v>8</v>
      </c>
      <c r="E1118" s="43" t="s">
        <v>32</v>
      </c>
      <c r="F1118" s="59" t="s">
        <v>505</v>
      </c>
    </row>
    <row r="1119" spans="2:9" x14ac:dyDescent="0.2">
      <c r="D1119" s="15" t="s">
        <v>10</v>
      </c>
      <c r="E1119" s="43" t="s">
        <v>407</v>
      </c>
      <c r="F1119" s="59" t="s">
        <v>669</v>
      </c>
    </row>
    <row r="1120" spans="2:9" x14ac:dyDescent="0.2">
      <c r="D1120" s="15" t="s">
        <v>12</v>
      </c>
      <c r="E1120" s="43" t="s">
        <v>722</v>
      </c>
      <c r="F1120" s="59" t="s">
        <v>723</v>
      </c>
    </row>
    <row r="1122" spans="2:9" ht="51" x14ac:dyDescent="0.2">
      <c r="B1122" s="51" t="s">
        <v>724</v>
      </c>
      <c r="C1122" s="27">
        <v>1</v>
      </c>
      <c r="D1122" s="24" t="s">
        <v>725</v>
      </c>
      <c r="E1122" s="52" t="s">
        <v>20</v>
      </c>
      <c r="F1122" s="57" t="s">
        <v>726</v>
      </c>
      <c r="G1122" s="167">
        <v>21</v>
      </c>
      <c r="H1122" s="38"/>
      <c r="I1122" s="39">
        <f>ROUND(ROUND(H1122,2)*ROUND(G1122,3),2)</f>
        <v>0</v>
      </c>
    </row>
    <row r="1123" spans="2:9" x14ac:dyDescent="0.2">
      <c r="B1123" s="51"/>
      <c r="C1123" s="27"/>
      <c r="D1123" s="24"/>
      <c r="E1123" s="52"/>
      <c r="G1123" s="167"/>
      <c r="H1123" s="38"/>
      <c r="I1123" s="39"/>
    </row>
    <row r="1124" spans="2:9" ht="51" x14ac:dyDescent="0.2">
      <c r="B1124" s="51" t="s">
        <v>724</v>
      </c>
      <c r="C1124" s="27">
        <v>2</v>
      </c>
      <c r="D1124" s="24" t="s">
        <v>727</v>
      </c>
      <c r="E1124" s="52" t="s">
        <v>20</v>
      </c>
      <c r="F1124" s="57" t="s">
        <v>728</v>
      </c>
      <c r="G1124" s="167">
        <v>21</v>
      </c>
      <c r="H1124" s="38"/>
      <c r="I1124" s="39">
        <f>ROUND(ROUND(H1124,2)*ROUND(G1124,3),2)</f>
        <v>0</v>
      </c>
    </row>
    <row r="1125" spans="2:9" x14ac:dyDescent="0.2">
      <c r="B1125" s="51"/>
      <c r="C1125" s="27"/>
      <c r="D1125" s="24"/>
      <c r="E1125" s="52"/>
      <c r="G1125" s="167"/>
      <c r="H1125" s="38"/>
      <c r="I1125" s="39"/>
    </row>
    <row r="1126" spans="2:9" ht="25.5" x14ac:dyDescent="0.2">
      <c r="B1126" s="51" t="s">
        <v>724</v>
      </c>
      <c r="C1126" s="27">
        <v>3</v>
      </c>
      <c r="D1126" s="24" t="s">
        <v>729</v>
      </c>
      <c r="E1126" s="52" t="s">
        <v>20</v>
      </c>
      <c r="F1126" s="57" t="s">
        <v>730</v>
      </c>
      <c r="G1126" s="167">
        <v>50</v>
      </c>
      <c r="H1126" s="38"/>
      <c r="I1126" s="39">
        <f>ROUND(ROUND(H1126,2)*ROUND(G1126,3),2)</f>
        <v>0</v>
      </c>
    </row>
    <row r="1127" spans="2:9" x14ac:dyDescent="0.2">
      <c r="B1127" s="51"/>
      <c r="C1127" s="27"/>
      <c r="D1127" s="24"/>
      <c r="E1127" s="52"/>
      <c r="G1127" s="167"/>
      <c r="H1127" s="38"/>
      <c r="I1127" s="39"/>
    </row>
    <row r="1128" spans="2:9" ht="15" thickBot="1" x14ac:dyDescent="0.25">
      <c r="F1128" s="131" t="s">
        <v>900</v>
      </c>
      <c r="G1128" s="106"/>
      <c r="H1128" s="94"/>
      <c r="I1128" s="168">
        <f>SUM(I1122:I1126)</f>
        <v>0</v>
      </c>
    </row>
    <row r="1129" spans="2:9" ht="15" thickTop="1" x14ac:dyDescent="0.2"/>
    <row r="1130" spans="2:9" x14ac:dyDescent="0.2">
      <c r="D1130" s="15" t="s">
        <v>6</v>
      </c>
      <c r="E1130" s="43" t="s">
        <v>7</v>
      </c>
      <c r="F1130" s="59" t="s">
        <v>950</v>
      </c>
    </row>
    <row r="1131" spans="2:9" x14ac:dyDescent="0.2">
      <c r="D1131" s="15" t="s">
        <v>8</v>
      </c>
      <c r="E1131" s="43" t="s">
        <v>32</v>
      </c>
      <c r="F1131" s="59" t="s">
        <v>505</v>
      </c>
    </row>
    <row r="1132" spans="2:9" x14ac:dyDescent="0.2">
      <c r="D1132" s="15" t="s">
        <v>10</v>
      </c>
      <c r="E1132" s="43" t="s">
        <v>425</v>
      </c>
      <c r="F1132" s="59" t="s">
        <v>731</v>
      </c>
    </row>
    <row r="1134" spans="2:9" ht="76.5" x14ac:dyDescent="0.2">
      <c r="B1134" s="51" t="s">
        <v>732</v>
      </c>
      <c r="C1134" s="27">
        <v>1</v>
      </c>
      <c r="D1134" s="24" t="s">
        <v>733</v>
      </c>
      <c r="E1134" s="52" t="s">
        <v>46</v>
      </c>
      <c r="F1134" s="57" t="s">
        <v>734</v>
      </c>
      <c r="G1134" s="167">
        <v>1</v>
      </c>
      <c r="H1134" s="38"/>
      <c r="I1134" s="39">
        <f>ROUND(ROUND(H1134,2)*ROUND(G1134,3),2)</f>
        <v>0</v>
      </c>
    </row>
    <row r="1135" spans="2:9" x14ac:dyDescent="0.2">
      <c r="B1135" s="51"/>
      <c r="C1135" s="27"/>
      <c r="D1135" s="24"/>
      <c r="E1135" s="52"/>
      <c r="G1135" s="167"/>
      <c r="H1135" s="38"/>
      <c r="I1135" s="39"/>
    </row>
    <row r="1136" spans="2:9" ht="15" thickBot="1" x14ac:dyDescent="0.25">
      <c r="F1136" s="131" t="s">
        <v>899</v>
      </c>
      <c r="G1136" s="106"/>
      <c r="H1136" s="94"/>
      <c r="I1136" s="168">
        <f>SUM(I1134:I1134)</f>
        <v>0</v>
      </c>
    </row>
    <row r="1137" spans="2:9" ht="15" thickTop="1" x14ac:dyDescent="0.2"/>
    <row r="1138" spans="2:9" x14ac:dyDescent="0.2">
      <c r="D1138" s="15" t="s">
        <v>6</v>
      </c>
      <c r="E1138" s="43" t="s">
        <v>7</v>
      </c>
      <c r="F1138" s="59" t="s">
        <v>950</v>
      </c>
    </row>
    <row r="1139" spans="2:9" x14ac:dyDescent="0.2">
      <c r="D1139" s="15" t="s">
        <v>8</v>
      </c>
      <c r="E1139" s="43" t="s">
        <v>32</v>
      </c>
      <c r="F1139" s="59" t="s">
        <v>505</v>
      </c>
    </row>
    <row r="1140" spans="2:9" x14ac:dyDescent="0.2">
      <c r="D1140" s="15" t="s">
        <v>10</v>
      </c>
      <c r="E1140" s="43" t="s">
        <v>722</v>
      </c>
      <c r="F1140" s="59" t="s">
        <v>735</v>
      </c>
    </row>
    <row r="1142" spans="2:9" ht="127.5" x14ac:dyDescent="0.2">
      <c r="B1142" s="51" t="s">
        <v>736</v>
      </c>
      <c r="C1142" s="27">
        <v>1</v>
      </c>
      <c r="D1142" s="24" t="s">
        <v>737</v>
      </c>
      <c r="E1142" s="52" t="s">
        <v>46</v>
      </c>
      <c r="F1142" s="57" t="s">
        <v>738</v>
      </c>
      <c r="G1142" s="167">
        <v>1</v>
      </c>
      <c r="H1142" s="38"/>
      <c r="I1142" s="39">
        <f>ROUND(ROUND(H1142,2)*ROUND(G1142,3),2)</f>
        <v>0</v>
      </c>
    </row>
    <row r="1143" spans="2:9" x14ac:dyDescent="0.2">
      <c r="B1143" s="51"/>
      <c r="C1143" s="27"/>
      <c r="D1143" s="24"/>
      <c r="E1143" s="52"/>
      <c r="G1143" s="167"/>
      <c r="H1143" s="38"/>
      <c r="I1143" s="39"/>
    </row>
    <row r="1144" spans="2:9" ht="15" thickBot="1" x14ac:dyDescent="0.25">
      <c r="F1144" s="131" t="s">
        <v>901</v>
      </c>
      <c r="G1144" s="106"/>
      <c r="H1144" s="94"/>
      <c r="I1144" s="168">
        <f>SUM(I1142:I1142)</f>
        <v>0</v>
      </c>
    </row>
    <row r="1145" spans="2:9" ht="15" thickTop="1" x14ac:dyDescent="0.2"/>
    <row r="1147" spans="2:9" x14ac:dyDescent="0.2">
      <c r="D1147" s="15" t="s">
        <v>6</v>
      </c>
      <c r="E1147" s="43" t="s">
        <v>7</v>
      </c>
      <c r="F1147" s="59" t="s">
        <v>950</v>
      </c>
    </row>
    <row r="1148" spans="2:9" ht="15" x14ac:dyDescent="0.25">
      <c r="C1148" s="29"/>
      <c r="D1148" s="16" t="s">
        <v>8</v>
      </c>
      <c r="E1148" s="44" t="s">
        <v>52</v>
      </c>
      <c r="F1148" s="60" t="s">
        <v>739</v>
      </c>
      <c r="G1148" s="29"/>
      <c r="H1148" s="78"/>
      <c r="I1148" s="29"/>
    </row>
    <row r="1149" spans="2:9" x14ac:dyDescent="0.2">
      <c r="D1149" s="15" t="s">
        <v>10</v>
      </c>
      <c r="E1149" s="43" t="s">
        <v>7</v>
      </c>
      <c r="F1149" s="59" t="s">
        <v>740</v>
      </c>
    </row>
    <row r="1151" spans="2:9" ht="38.25" x14ac:dyDescent="0.2">
      <c r="B1151" s="45" t="s">
        <v>902</v>
      </c>
      <c r="C1151" s="27">
        <v>1</v>
      </c>
      <c r="D1151" s="24" t="s">
        <v>741</v>
      </c>
      <c r="E1151" s="52" t="s">
        <v>20</v>
      </c>
      <c r="F1151" s="57" t="s">
        <v>742</v>
      </c>
      <c r="G1151" s="167">
        <v>4</v>
      </c>
      <c r="H1151" s="38"/>
      <c r="I1151" s="39">
        <f>ROUND(ROUND(H1151,2)*ROUND(G1151,3),2)</f>
        <v>0</v>
      </c>
    </row>
    <row r="1152" spans="2:9" x14ac:dyDescent="0.2">
      <c r="B1152" s="45"/>
      <c r="C1152" s="27"/>
      <c r="D1152" s="24"/>
      <c r="E1152" s="52"/>
      <c r="G1152" s="167"/>
      <c r="H1152" s="38"/>
      <c r="I1152" s="39"/>
    </row>
    <row r="1153" spans="2:9" ht="15" thickBot="1" x14ac:dyDescent="0.25">
      <c r="F1153" s="131" t="s">
        <v>903</v>
      </c>
      <c r="G1153" s="106"/>
      <c r="H1153" s="94"/>
      <c r="I1153" s="168">
        <f>SUM(I1151:I1151)</f>
        <v>0</v>
      </c>
    </row>
    <row r="1154" spans="2:9" ht="15" thickTop="1" x14ac:dyDescent="0.2"/>
    <row r="1155" spans="2:9" x14ac:dyDescent="0.2">
      <c r="D1155" s="15" t="s">
        <v>6</v>
      </c>
      <c r="E1155" s="43" t="s">
        <v>7</v>
      </c>
      <c r="F1155" s="59" t="s">
        <v>950</v>
      </c>
    </row>
    <row r="1156" spans="2:9" ht="15" x14ac:dyDescent="0.25">
      <c r="C1156" s="29"/>
      <c r="D1156" s="16" t="s">
        <v>8</v>
      </c>
      <c r="E1156" s="44" t="s">
        <v>144</v>
      </c>
      <c r="F1156" s="60" t="s">
        <v>743</v>
      </c>
      <c r="G1156" s="29"/>
      <c r="H1156" s="78"/>
      <c r="I1156" s="29"/>
    </row>
    <row r="1157" spans="2:9" x14ac:dyDescent="0.2">
      <c r="D1157" s="15" t="s">
        <v>10</v>
      </c>
      <c r="E1157" s="43" t="s">
        <v>7</v>
      </c>
      <c r="F1157" s="59" t="s">
        <v>743</v>
      </c>
    </row>
    <row r="1159" spans="2:9" ht="38.25" x14ac:dyDescent="0.2">
      <c r="B1159" s="51" t="s">
        <v>744</v>
      </c>
      <c r="C1159" s="27">
        <v>1</v>
      </c>
      <c r="D1159" s="24" t="s">
        <v>745</v>
      </c>
      <c r="E1159" s="52" t="s">
        <v>746</v>
      </c>
      <c r="F1159" s="57" t="s">
        <v>747</v>
      </c>
      <c r="G1159" s="167">
        <v>1</v>
      </c>
      <c r="H1159" s="38"/>
      <c r="I1159" s="39">
        <f>ROUND(ROUND(H1159,2)*ROUND(G1159,3),2)</f>
        <v>0</v>
      </c>
    </row>
    <row r="1160" spans="2:9" x14ac:dyDescent="0.2">
      <c r="B1160" s="51"/>
      <c r="C1160" s="27"/>
      <c r="D1160" s="24"/>
      <c r="E1160" s="52"/>
      <c r="G1160" s="167"/>
      <c r="H1160" s="38"/>
      <c r="I1160" s="39"/>
    </row>
    <row r="1161" spans="2:9" ht="15" thickBot="1" x14ac:dyDescent="0.25">
      <c r="F1161" s="131" t="s">
        <v>904</v>
      </c>
      <c r="G1161" s="106"/>
      <c r="H1161" s="94"/>
      <c r="I1161" s="168">
        <f>SUM(I1159:I1159)</f>
        <v>0</v>
      </c>
    </row>
    <row r="1162" spans="2:9" ht="15" thickTop="1" x14ac:dyDescent="0.2">
      <c r="F1162" s="133"/>
      <c r="G1162" s="107"/>
      <c r="H1162" s="95"/>
      <c r="I1162" s="107"/>
    </row>
    <row r="1163" spans="2:9" x14ac:dyDescent="0.2">
      <c r="D1163" s="15" t="s">
        <v>6</v>
      </c>
      <c r="E1163" s="43" t="s">
        <v>7</v>
      </c>
      <c r="F1163" s="59" t="s">
        <v>950</v>
      </c>
    </row>
    <row r="1164" spans="2:9" ht="15" x14ac:dyDescent="0.25">
      <c r="C1164" s="29"/>
      <c r="D1164" s="16" t="s">
        <v>8</v>
      </c>
      <c r="E1164" s="44" t="s">
        <v>190</v>
      </c>
      <c r="F1164" s="60" t="s">
        <v>945</v>
      </c>
      <c r="G1164" s="29"/>
      <c r="H1164" s="78"/>
      <c r="I1164" s="29"/>
    </row>
    <row r="1165" spans="2:9" x14ac:dyDescent="0.2">
      <c r="D1165" s="15" t="s">
        <v>10</v>
      </c>
      <c r="E1165" s="43" t="s">
        <v>7</v>
      </c>
      <c r="F1165" s="59" t="s">
        <v>945</v>
      </c>
    </row>
    <row r="1167" spans="2:9" ht="22.5" x14ac:dyDescent="0.2">
      <c r="B1167" s="45" t="s">
        <v>948</v>
      </c>
      <c r="C1167" s="27">
        <v>1</v>
      </c>
      <c r="D1167" s="24" t="s">
        <v>947</v>
      </c>
      <c r="E1167" s="52" t="s">
        <v>746</v>
      </c>
      <c r="F1167" s="171" t="s">
        <v>946</v>
      </c>
      <c r="G1167" s="167">
        <v>1</v>
      </c>
      <c r="H1167" s="38"/>
      <c r="I1167" s="39">
        <f>ROUND(ROUND(H1167,2)*ROUND(G1167,3),2)</f>
        <v>0</v>
      </c>
    </row>
    <row r="1168" spans="2:9" x14ac:dyDescent="0.2">
      <c r="B1168" s="51"/>
      <c r="C1168" s="27"/>
      <c r="D1168" s="24"/>
      <c r="E1168" s="52"/>
      <c r="G1168" s="167"/>
      <c r="H1168" s="38"/>
      <c r="I1168" s="39"/>
    </row>
    <row r="1169" spans="3:9" ht="15" thickBot="1" x14ac:dyDescent="0.25">
      <c r="F1169" s="131" t="s">
        <v>949</v>
      </c>
      <c r="G1169" s="106"/>
      <c r="H1169" s="94"/>
      <c r="I1169" s="168">
        <f>SUM(I1167:I1167)</f>
        <v>0</v>
      </c>
    </row>
    <row r="1170" spans="3:9" ht="15.75" thickTop="1" thickBot="1" x14ac:dyDescent="0.25"/>
    <row r="1171" spans="3:9" ht="15.75" thickBot="1" x14ac:dyDescent="0.3">
      <c r="C1171" s="56"/>
      <c r="D1171" s="26"/>
      <c r="E1171" s="40"/>
      <c r="F1171" s="64" t="s">
        <v>911</v>
      </c>
      <c r="G1171" s="40"/>
      <c r="H1171" s="96"/>
      <c r="I1171" s="170">
        <f>SUM(I17:I1170)/2</f>
        <v>0</v>
      </c>
    </row>
    <row r="1175" spans="3:9" x14ac:dyDescent="0.2">
      <c r="I1175" s="46"/>
    </row>
  </sheetData>
  <sheetProtection algorithmName="SHA-512" hashValue="7C9Qm+5lxK3vjbS8j0H7daeFVAuoRj2kVM/7IqwexW/sruIbSHW6DZd8Xeilg2Q/3BhjsnA0EG+P64LG1ai+Ww==" saltValue="xRmmVR1IHwnvPLLDcCRDmw==" spinCount="100000" sheet="1" objects="1" scenarios="1"/>
  <mergeCells count="1">
    <mergeCell ref="E151:F151"/>
  </mergeCells>
  <dataValidations count="1">
    <dataValidation type="list" allowBlank="1" showInputMessage="1" showErrorMessage="1" sqref="C63 C55 D52 D115 D47:D48 D66:D68 D72 D110:D111 D119:D120 D124 D137:D138 D142:D146 D150:D194">
      <formula1>"Capítulo,Partida,Mano de obra,Maquinaria,Material,Otros,"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2"/>
  <sheetViews>
    <sheetView tabSelected="1" topLeftCell="A22" workbookViewId="0">
      <selection activeCell="I24" sqref="I24"/>
    </sheetView>
    <sheetView tabSelected="1" workbookViewId="1">
      <selection activeCell="B4" sqref="B4:E4"/>
    </sheetView>
  </sheetViews>
  <sheetFormatPr baseColWidth="10" defaultRowHeight="15" x14ac:dyDescent="0.25"/>
  <cols>
    <col min="1" max="1" width="5.28515625" customWidth="1"/>
    <col min="2" max="3" width="4.140625" customWidth="1"/>
    <col min="8" max="8" width="13" bestFit="1" customWidth="1"/>
    <col min="9" max="9" width="20.28515625" bestFit="1" customWidth="1"/>
    <col min="10" max="11" width="13" bestFit="1" customWidth="1"/>
  </cols>
  <sheetData>
    <row r="1" spans="2:10" x14ac:dyDescent="0.25">
      <c r="B1" s="173" t="s">
        <v>0</v>
      </c>
      <c r="C1" s="173" t="s">
        <v>0</v>
      </c>
      <c r="D1" s="173" t="s">
        <v>0</v>
      </c>
      <c r="E1" s="173" t="s">
        <v>0</v>
      </c>
    </row>
    <row r="2" spans="2:10" x14ac:dyDescent="0.25">
      <c r="B2" s="173" t="s">
        <v>952</v>
      </c>
      <c r="C2" s="173" t="s">
        <v>1</v>
      </c>
      <c r="D2" s="173" t="s">
        <v>1</v>
      </c>
      <c r="E2" s="173" t="s">
        <v>1</v>
      </c>
    </row>
    <row r="3" spans="2:10" x14ac:dyDescent="0.25">
      <c r="B3" s="173" t="s">
        <v>2</v>
      </c>
      <c r="C3" s="173" t="s">
        <v>2</v>
      </c>
      <c r="D3" s="173" t="s">
        <v>2</v>
      </c>
      <c r="E3" s="173" t="s">
        <v>2</v>
      </c>
    </row>
    <row r="4" spans="2:10" x14ac:dyDescent="0.25">
      <c r="B4" s="173" t="s">
        <v>3</v>
      </c>
      <c r="C4" s="173" t="s">
        <v>3</v>
      </c>
      <c r="D4" s="173" t="s">
        <v>3</v>
      </c>
      <c r="E4" s="173" t="s">
        <v>3</v>
      </c>
    </row>
    <row r="6" spans="2:10" ht="18.75" x14ac:dyDescent="0.3">
      <c r="B6" s="174" t="s">
        <v>748</v>
      </c>
      <c r="C6" s="174"/>
      <c r="D6" s="174"/>
      <c r="E6" s="174"/>
      <c r="F6" s="174"/>
      <c r="G6" s="174"/>
      <c r="H6" s="174"/>
      <c r="I6" s="174"/>
    </row>
    <row r="8" spans="2:10" x14ac:dyDescent="0.25">
      <c r="B8" s="3" t="s">
        <v>13</v>
      </c>
      <c r="C8" s="2" t="s">
        <v>753</v>
      </c>
      <c r="D8" s="1"/>
      <c r="E8" s="1"/>
      <c r="F8" s="1"/>
      <c r="G8" s="1"/>
      <c r="H8" s="8"/>
      <c r="I8" s="8">
        <f>SUM(H9:H15)</f>
        <v>0</v>
      </c>
    </row>
    <row r="9" spans="2:10" x14ac:dyDescent="0.25">
      <c r="C9" s="6" t="s">
        <v>7</v>
      </c>
      <c r="D9" s="5" t="s">
        <v>757</v>
      </c>
      <c r="H9" s="9">
        <f>Base!I47</f>
        <v>0</v>
      </c>
      <c r="I9" s="9"/>
    </row>
    <row r="10" spans="2:10" x14ac:dyDescent="0.25">
      <c r="C10" s="6" t="s">
        <v>32</v>
      </c>
      <c r="D10" s="5" t="s">
        <v>780</v>
      </c>
      <c r="H10" s="9">
        <f>Base!$I$67</f>
        <v>0</v>
      </c>
      <c r="I10" s="9"/>
    </row>
    <row r="11" spans="2:10" x14ac:dyDescent="0.25">
      <c r="C11" s="6" t="s">
        <v>52</v>
      </c>
      <c r="D11" s="5" t="s">
        <v>906</v>
      </c>
      <c r="H11" s="9">
        <f>Base!$I$110</f>
        <v>0</v>
      </c>
      <c r="I11" s="9"/>
    </row>
    <row r="12" spans="2:10" x14ac:dyDescent="0.25">
      <c r="C12" s="6" t="s">
        <v>144</v>
      </c>
      <c r="D12" s="5" t="s">
        <v>907</v>
      </c>
      <c r="H12" s="9">
        <f>Base!$I$119</f>
        <v>0</v>
      </c>
      <c r="I12" s="9"/>
    </row>
    <row r="13" spans="2:10" x14ac:dyDescent="0.25">
      <c r="C13" s="6" t="s">
        <v>190</v>
      </c>
      <c r="D13" s="5" t="s">
        <v>824</v>
      </c>
      <c r="H13" s="9">
        <f>Base!$I$137</f>
        <v>0</v>
      </c>
      <c r="J13" s="9"/>
    </row>
    <row r="14" spans="2:10" x14ac:dyDescent="0.25">
      <c r="C14" s="6" t="s">
        <v>221</v>
      </c>
      <c r="D14" s="5" t="s">
        <v>908</v>
      </c>
      <c r="H14" s="9">
        <f>Base!$I$146</f>
        <v>0</v>
      </c>
      <c r="I14" s="9"/>
    </row>
    <row r="15" spans="2:10" x14ac:dyDescent="0.25">
      <c r="C15" s="6" t="s">
        <v>379</v>
      </c>
      <c r="D15" s="5" t="s">
        <v>910</v>
      </c>
      <c r="H15" s="9">
        <f>Base!$I$193</f>
        <v>0</v>
      </c>
      <c r="I15" s="9"/>
      <c r="J15" s="10"/>
    </row>
    <row r="17" spans="2:10" x14ac:dyDescent="0.25">
      <c r="B17" s="3" t="s">
        <v>7</v>
      </c>
      <c r="C17" s="2" t="s">
        <v>9</v>
      </c>
      <c r="D17" s="1"/>
      <c r="E17" s="1"/>
      <c r="F17" s="1"/>
      <c r="G17" s="1"/>
      <c r="H17" s="8"/>
      <c r="I17" s="8">
        <f>SUM(H18:H29)</f>
        <v>0</v>
      </c>
    </row>
    <row r="18" spans="2:10" x14ac:dyDescent="0.25">
      <c r="C18" s="6" t="s">
        <v>7</v>
      </c>
      <c r="D18" s="5" t="s">
        <v>11</v>
      </c>
      <c r="H18" s="9">
        <f>Base!I218+Base!I240+Base!I264</f>
        <v>0</v>
      </c>
      <c r="J18" s="9"/>
    </row>
    <row r="19" spans="2:10" x14ac:dyDescent="0.25">
      <c r="C19" s="6" t="s">
        <v>32</v>
      </c>
      <c r="D19" s="5" t="s">
        <v>73</v>
      </c>
      <c r="H19" s="9">
        <f>Base!I278+Base!I307</f>
        <v>0</v>
      </c>
      <c r="J19" s="9"/>
    </row>
    <row r="20" spans="2:10" x14ac:dyDescent="0.25">
      <c r="C20" s="6" t="s">
        <v>52</v>
      </c>
      <c r="D20" s="5" t="s">
        <v>108</v>
      </c>
      <c r="H20" s="9">
        <f>Base!$I$349</f>
        <v>0</v>
      </c>
      <c r="J20" s="9"/>
    </row>
    <row r="21" spans="2:10" x14ac:dyDescent="0.25">
      <c r="C21" s="6" t="s">
        <v>144</v>
      </c>
      <c r="D21" s="5" t="s">
        <v>145</v>
      </c>
      <c r="H21" s="9">
        <f>Base!I384+Base!I397+Base!I406+Base!I421+Base!I455+Base!I464</f>
        <v>0</v>
      </c>
      <c r="J21" s="9"/>
    </row>
    <row r="22" spans="2:10" x14ac:dyDescent="0.25">
      <c r="C22" s="6" t="s">
        <v>190</v>
      </c>
      <c r="D22" s="5" t="s">
        <v>226</v>
      </c>
      <c r="H22" s="9">
        <f>Base!I530+Base!I549+Base!I562</f>
        <v>0</v>
      </c>
      <c r="J22" s="9"/>
    </row>
    <row r="23" spans="2:10" x14ac:dyDescent="0.25">
      <c r="C23" s="6" t="s">
        <v>221</v>
      </c>
      <c r="D23" s="5" t="s">
        <v>305</v>
      </c>
      <c r="H23" s="9">
        <f>Base!$I$640</f>
        <v>0</v>
      </c>
      <c r="J23" s="9"/>
    </row>
    <row r="24" spans="2:10" x14ac:dyDescent="0.25">
      <c r="C24" s="6" t="s">
        <v>379</v>
      </c>
      <c r="D24" s="5" t="s">
        <v>380</v>
      </c>
      <c r="H24" s="9">
        <f>Base!$I$674</f>
        <v>0</v>
      </c>
      <c r="J24" s="9"/>
    </row>
    <row r="25" spans="2:10" x14ac:dyDescent="0.25">
      <c r="C25" s="6" t="s">
        <v>407</v>
      </c>
      <c r="D25" s="5" t="s">
        <v>408</v>
      </c>
      <c r="H25" s="9">
        <f>Base!$I$696</f>
        <v>0</v>
      </c>
      <c r="J25" s="9"/>
    </row>
    <row r="26" spans="2:10" x14ac:dyDescent="0.25">
      <c r="C26" s="6" t="s">
        <v>425</v>
      </c>
      <c r="D26" s="5" t="s">
        <v>426</v>
      </c>
      <c r="H26" s="9">
        <f>Base!$I$734</f>
        <v>0</v>
      </c>
      <c r="J26" s="9"/>
    </row>
    <row r="27" spans="2:10" x14ac:dyDescent="0.25">
      <c r="C27" s="6" t="s">
        <v>464</v>
      </c>
      <c r="D27" s="5" t="s">
        <v>465</v>
      </c>
      <c r="H27" s="9">
        <f>Base!$I$750</f>
        <v>0</v>
      </c>
      <c r="J27" s="9"/>
    </row>
    <row r="28" spans="2:10" x14ac:dyDescent="0.25">
      <c r="C28" s="6" t="s">
        <v>478</v>
      </c>
      <c r="D28" s="5" t="s">
        <v>479</v>
      </c>
      <c r="H28" s="9">
        <f>Base!$I$758</f>
        <v>0</v>
      </c>
      <c r="J28" s="9"/>
    </row>
    <row r="29" spans="2:10" x14ac:dyDescent="0.25">
      <c r="C29" s="6" t="s">
        <v>483</v>
      </c>
      <c r="D29" s="5" t="s">
        <v>484</v>
      </c>
      <c r="H29" s="9">
        <f>Base!$I$780</f>
        <v>0</v>
      </c>
      <c r="J29" s="9"/>
    </row>
    <row r="30" spans="2:10" x14ac:dyDescent="0.25">
      <c r="C30" s="6"/>
      <c r="D30" s="5"/>
      <c r="H30" s="9"/>
      <c r="I30" s="9"/>
    </row>
    <row r="31" spans="2:10" x14ac:dyDescent="0.25">
      <c r="B31" s="3" t="s">
        <v>32</v>
      </c>
      <c r="C31" s="2" t="s">
        <v>505</v>
      </c>
      <c r="D31" s="1"/>
      <c r="E31" s="1"/>
      <c r="F31" s="1"/>
      <c r="G31" s="1"/>
      <c r="H31" s="8"/>
      <c r="I31" s="8">
        <f>SUM(H32:H41)</f>
        <v>0</v>
      </c>
    </row>
    <row r="32" spans="2:10" x14ac:dyDescent="0.25">
      <c r="C32" s="6" t="s">
        <v>7</v>
      </c>
      <c r="D32" s="5" t="s">
        <v>506</v>
      </c>
      <c r="H32" s="9">
        <f>Base!I797+Base!I810+Base!I825+Base!I836</f>
        <v>0</v>
      </c>
      <c r="I32" s="9"/>
    </row>
    <row r="33" spans="2:9" x14ac:dyDescent="0.25">
      <c r="C33" s="6" t="s">
        <v>32</v>
      </c>
      <c r="D33" s="5" t="s">
        <v>537</v>
      </c>
      <c r="H33" s="9">
        <f>Base!I847+Base!I865</f>
        <v>0</v>
      </c>
      <c r="I33" s="9"/>
    </row>
    <row r="34" spans="2:9" x14ac:dyDescent="0.25">
      <c r="C34" s="6" t="s">
        <v>52</v>
      </c>
      <c r="D34" s="5" t="s">
        <v>555</v>
      </c>
      <c r="H34" s="9">
        <f>Base!I879</f>
        <v>0</v>
      </c>
      <c r="I34" s="9"/>
    </row>
    <row r="35" spans="2:9" x14ac:dyDescent="0.25">
      <c r="C35" s="6" t="s">
        <v>144</v>
      </c>
      <c r="D35" s="5" t="s">
        <v>565</v>
      </c>
      <c r="H35" s="9">
        <f>Base!I886</f>
        <v>0</v>
      </c>
      <c r="I35" s="9"/>
    </row>
    <row r="36" spans="2:9" x14ac:dyDescent="0.25">
      <c r="C36" s="6" t="s">
        <v>190</v>
      </c>
      <c r="D36" s="5" t="s">
        <v>569</v>
      </c>
      <c r="H36" s="9">
        <f>Base!I894</f>
        <v>0</v>
      </c>
      <c r="I36" s="9"/>
    </row>
    <row r="37" spans="2:9" x14ac:dyDescent="0.25">
      <c r="C37" s="6" t="s">
        <v>221</v>
      </c>
      <c r="D37" s="5" t="s">
        <v>573</v>
      </c>
      <c r="H37" s="9">
        <f>Base!I907+Base!I929+Base!I939+Base!I962+Base!I972+Base!I983</f>
        <v>0</v>
      </c>
      <c r="I37" s="9"/>
    </row>
    <row r="38" spans="2:9" x14ac:dyDescent="0.25">
      <c r="C38" s="6" t="s">
        <v>379</v>
      </c>
      <c r="D38" s="5" t="s">
        <v>636</v>
      </c>
      <c r="H38" s="9">
        <f>Base!I1005+Base!I1015+Base!I1032</f>
        <v>0</v>
      </c>
      <c r="I38" s="9"/>
    </row>
    <row r="39" spans="2:9" x14ac:dyDescent="0.25">
      <c r="C39" s="6" t="s">
        <v>407</v>
      </c>
      <c r="D39" s="5" t="s">
        <v>669</v>
      </c>
      <c r="H39" s="9">
        <f>Base!I1041+Base!I1050+Base!I1061+Base!I1070+Base!I1087+Base!I1106+Base!I1115+Base!I1128</f>
        <v>0</v>
      </c>
      <c r="I39" s="9"/>
    </row>
    <row r="40" spans="2:9" x14ac:dyDescent="0.25">
      <c r="C40" s="6" t="s">
        <v>425</v>
      </c>
      <c r="D40" s="5" t="s">
        <v>731</v>
      </c>
      <c r="H40" s="9">
        <f>Base!I1136</f>
        <v>0</v>
      </c>
      <c r="I40" s="9"/>
    </row>
    <row r="41" spans="2:9" x14ac:dyDescent="0.25">
      <c r="C41" s="6" t="s">
        <v>722</v>
      </c>
      <c r="D41" s="5" t="s">
        <v>735</v>
      </c>
      <c r="H41" s="9">
        <f>Base!I1144</f>
        <v>0</v>
      </c>
      <c r="I41" s="9"/>
    </row>
    <row r="42" spans="2:9" x14ac:dyDescent="0.25">
      <c r="C42" s="6"/>
      <c r="D42" s="5"/>
      <c r="H42" s="9"/>
      <c r="I42" s="9"/>
    </row>
    <row r="43" spans="2:9" x14ac:dyDescent="0.25">
      <c r="B43" s="3" t="s">
        <v>52</v>
      </c>
      <c r="C43" s="2" t="s">
        <v>739</v>
      </c>
      <c r="D43" s="1"/>
      <c r="E43" s="1"/>
      <c r="F43" s="1"/>
      <c r="G43" s="1"/>
      <c r="H43" s="8"/>
      <c r="I43" s="8">
        <f>SUM(H44)</f>
        <v>0</v>
      </c>
    </row>
    <row r="44" spans="2:9" x14ac:dyDescent="0.25">
      <c r="C44" s="6" t="s">
        <v>32</v>
      </c>
      <c r="D44" s="5" t="s">
        <v>740</v>
      </c>
      <c r="H44" s="9">
        <f>Base!I1153</f>
        <v>0</v>
      </c>
      <c r="I44" s="9"/>
    </row>
    <row r="45" spans="2:9" x14ac:dyDescent="0.25">
      <c r="H45" s="9"/>
      <c r="I45" s="9"/>
    </row>
    <row r="46" spans="2:9" x14ac:dyDescent="0.25">
      <c r="B46" s="3" t="s">
        <v>144</v>
      </c>
      <c r="C46" s="2" t="s">
        <v>743</v>
      </c>
      <c r="D46" s="1"/>
      <c r="E46" s="1"/>
      <c r="F46" s="1"/>
      <c r="G46" s="1"/>
      <c r="H46" s="8"/>
      <c r="I46" s="8">
        <f>SUM(H47)</f>
        <v>0</v>
      </c>
    </row>
    <row r="47" spans="2:9" x14ac:dyDescent="0.25">
      <c r="C47" s="6" t="s">
        <v>7</v>
      </c>
      <c r="D47" s="5" t="s">
        <v>743</v>
      </c>
      <c r="H47" s="9">
        <f>Base!I1161</f>
        <v>0</v>
      </c>
      <c r="I47" s="9"/>
    </row>
    <row r="48" spans="2:9" x14ac:dyDescent="0.25">
      <c r="C48" s="6"/>
      <c r="D48" s="5"/>
      <c r="H48" s="9"/>
      <c r="I48" s="9"/>
    </row>
    <row r="49" spans="2:9" x14ac:dyDescent="0.25">
      <c r="B49" s="3" t="s">
        <v>190</v>
      </c>
      <c r="C49" s="2" t="s">
        <v>945</v>
      </c>
      <c r="D49" s="1"/>
      <c r="E49" s="1"/>
      <c r="F49" s="1"/>
      <c r="G49" s="1"/>
      <c r="H49" s="8"/>
      <c r="I49" s="8">
        <f>SUM(H50)</f>
        <v>0</v>
      </c>
    </row>
    <row r="50" spans="2:9" x14ac:dyDescent="0.25">
      <c r="C50" s="6" t="s">
        <v>7</v>
      </c>
      <c r="D50" s="5" t="s">
        <v>945</v>
      </c>
      <c r="H50" s="9">
        <f>Base!I1169</f>
        <v>0</v>
      </c>
      <c r="I50" s="9"/>
    </row>
    <row r="51" spans="2:9" x14ac:dyDescent="0.25">
      <c r="H51" s="9"/>
      <c r="I51" s="9"/>
    </row>
    <row r="52" spans="2:9" ht="18.75" x14ac:dyDescent="0.3">
      <c r="B52" s="4" t="s">
        <v>749</v>
      </c>
      <c r="C52" s="4"/>
      <c r="D52" s="4"/>
      <c r="E52" s="4"/>
      <c r="F52" s="4"/>
      <c r="G52" s="4"/>
      <c r="H52" s="4"/>
      <c r="I52" s="7">
        <f>SUM(I8:I49)</f>
        <v>0</v>
      </c>
    </row>
  </sheetData>
  <mergeCells count="5">
    <mergeCell ref="B1:E1"/>
    <mergeCell ref="B2:E2"/>
    <mergeCell ref="B3:E3"/>
    <mergeCell ref="B4:E4"/>
    <mergeCell ref="B6:I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vt:lpstr>
      <vt:lpstr>B-Resum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Francesc Bassas</cp:lastModifiedBy>
  <cp:lastPrinted>2020-05-29T18:05:32Z</cp:lastPrinted>
  <dcterms:created xsi:type="dcterms:W3CDTF">2020-04-20T10:12:28Z</dcterms:created>
  <dcterms:modified xsi:type="dcterms:W3CDTF">2020-10-02T08:14:17Z</dcterms:modified>
</cp:coreProperties>
</file>