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6" windowWidth="15180" windowHeight="8520"/>
  </bookViews>
  <sheets>
    <sheet name="Criteris" sheetId="3" r:id="rId1"/>
  </sheets>
  <definedNames>
    <definedName name="Aparcament">Criteris!$M$36:$M$39</definedName>
    <definedName name="boolea">Criteris!$B$36:$B$37</definedName>
    <definedName name="ClassifEner">Criteris!$C$36:$C$37</definedName>
    <definedName name="climatitzador">Criteris!$L$36:$L$37</definedName>
    <definedName name="pantalla">Criteris!$G$36:$G$38</definedName>
    <definedName name="progvelo">Criteris!$O$36:$O$39</definedName>
    <definedName name="retrovisors">Criteris!$J$36:$J$38</definedName>
    <definedName name="tapisseria">Criteris!$E$36:$E$37</definedName>
    <definedName name="tecnofars">Criteris!$N$36:$N$39</definedName>
  </definedNames>
  <calcPr calcId="145621" concurrentCalc="0"/>
</workbook>
</file>

<file path=xl/calcChain.xml><?xml version="1.0" encoding="utf-8"?>
<calcChain xmlns="http://schemas.openxmlformats.org/spreadsheetml/2006/main">
  <c r="L13" i="3" l="1"/>
  <c r="H31" i="3"/>
  <c r="H32" i="3"/>
  <c r="H30" i="3"/>
  <c r="D34" i="3"/>
  <c r="H27" i="3"/>
  <c r="H26" i="3"/>
  <c r="H25" i="3"/>
  <c r="H24" i="3"/>
  <c r="H23" i="3"/>
  <c r="H22" i="3"/>
  <c r="H21" i="3"/>
  <c r="H20" i="3"/>
  <c r="H19" i="3"/>
  <c r="H18" i="3"/>
  <c r="H17" i="3"/>
  <c r="H16" i="3"/>
  <c r="L12" i="3"/>
  <c r="H29" i="3"/>
  <c r="H28" i="3"/>
  <c r="H15" i="3"/>
  <c r="H34" i="3"/>
  <c r="H33" i="3"/>
  <c r="I34" i="3"/>
  <c r="K34" i="3"/>
  <c r="J34" i="3"/>
  <c r="N11" i="3"/>
</calcChain>
</file>

<file path=xl/sharedStrings.xml><?xml version="1.0" encoding="utf-8"?>
<sst xmlns="http://schemas.openxmlformats.org/spreadsheetml/2006/main" count="68" uniqueCount="60">
  <si>
    <t>Sí</t>
  </si>
  <si>
    <t>No</t>
  </si>
  <si>
    <t>A</t>
  </si>
  <si>
    <t>B</t>
  </si>
  <si>
    <t>2.- Plegables eléctricamente y automáticos</t>
  </si>
  <si>
    <t>1.- Plegables &lt;U[electricament]&gt;</t>
  </si>
  <si>
    <t>3.- Plegables eléctricamente y automáticos al cerrar el vehículo</t>
  </si>
  <si>
    <t>1.- Con tecnología xenón adaptativa</t>
  </si>
  <si>
    <t>2.- Con tecnología &lt;U[bi-xenó]&gt; adaptativa</t>
  </si>
  <si>
    <t>3.- Con tecnología &lt;U[LED]&gt; y luz diurna</t>
  </si>
  <si>
    <t>4.- Con tecnología HOJA &lt;U[LED]&gt; con luz diurna y con regulación automática del haz de luz en función de las condiciones del entorno</t>
  </si>
  <si>
    <t>1.- Con control de velocidad de crucero</t>
  </si>
  <si>
    <t>2.- Con control de velocidad de crucero adaptativo por radar</t>
  </si>
  <si>
    <t>3.- Con control de velocidad de crucero por radar adaptativo con sistema de frenazo pre impacto y frenazo en ciudad para evitar colisión</t>
  </si>
  <si>
    <t>4.- Con control de velocidad de crucero por radar adaptativo con sistema de frenazo pre impacto y frenazo en ciudad para evitar colisión y función detección peatones</t>
  </si>
  <si>
    <t>1.- De tejido</t>
  </si>
  <si>
    <t>2.- Mixta de tejido y piel</t>
  </si>
  <si>
    <t>1.- Pantalla 6''</t>
  </si>
  <si>
    <t>2.- Pantalla 7''</t>
  </si>
  <si>
    <t>3.- Pantalla 8'' o mayor</t>
  </si>
  <si>
    <t>Propuesta de vehículo (*)</t>
  </si>
  <si>
    <t>Cuota alquiler (€ / mes) sin IVA</t>
  </si>
  <si>
    <t>Cuota mantenimiento (€ / mes) sin IVA</t>
  </si>
  <si>
    <t>Cuota seguro (€ / mes) sin IVA</t>
  </si>
  <si>
    <t>Cuota total arrendamiento (€ / mes) sin IVA - Automático, suma de las 3 anteriores</t>
  </si>
  <si>
    <t>+</t>
  </si>
  <si>
    <t>Número de vehículos de este tipo</t>
  </si>
  <si>
    <t>ANEXO 7 - OFERTA ECONÓMICA - LOTE 10</t>
  </si>
  <si>
    <t>Nombre de la empresa</t>
  </si>
  <si>
    <t>Generalitat de Catalunya</t>
  </si>
  <si>
    <t>Departament de la Vicepresidència i d'Economia i Hisenda</t>
  </si>
  <si>
    <t>Comissió Central de Subministraments</t>
  </si>
  <si>
    <t>PLIEGO DE CLÁUSULAS ADMINISTRATIVAS PARTICULARES</t>
  </si>
  <si>
    <t>Códigos de  vehículo según Annex 12 PCAP</t>
  </si>
  <si>
    <t>Cuota total arrendamiento máxima  (€/mes) según anexo 12 PCAP</t>
  </si>
  <si>
    <t>Precio km exceso o defecto (€)</t>
  </si>
  <si>
    <t>Precio km exceso o defecto máximo (€) según anexo 12 PCAP</t>
  </si>
  <si>
    <t>V0010-Lote 10 Expediente CCS 2018 VEH a 
V0012-Lote 10 Expediente CCS 2018 VEH</t>
  </si>
  <si>
    <t>V0151-Lote 10 Expediente CCS 2018 VEH</t>
  </si>
  <si>
    <t>V0217-Lote 10 Expediente CCS 2018 VEH</t>
  </si>
  <si>
    <t>V0218-Lote 10 Expediente CCS 2018 VEH</t>
  </si>
  <si>
    <t>V0260-Lote 10 Expediente CCS 2018 VEH</t>
  </si>
  <si>
    <t>V0261-Lote 10 Expediente CCS 2018 VEH</t>
  </si>
  <si>
    <t>V0445-Lote 10 Expediente CCS 2018 VEH a 
V0450-Lote 10 Expediente CCS 2018 VEH</t>
  </si>
  <si>
    <t>V0764-Lote 10 Expediente CCS 2018 VEH</t>
  </si>
  <si>
    <t>V0765-Lote 10 Expediente CCS 2018 VEH</t>
  </si>
  <si>
    <t>V0766-Lote 10 Expediente CCS 2018 VEH</t>
  </si>
  <si>
    <t>V0767-Lote 10 Expediente CCS 2018 VEH</t>
  </si>
  <si>
    <t>V0768-Lote 10 Expediente CCS 2018 VEH</t>
  </si>
  <si>
    <t>V0769-Lote 10 Expediente CCS 2018 VEH</t>
  </si>
  <si>
    <t>V0770-Lote 10 Expediente CCS 2018 VEH</t>
  </si>
  <si>
    <t>V0797-Lote 10 Expediente CCS 2018 VEH a V0771-Lote 10 Expediente CCS 2018 VEH</t>
  </si>
  <si>
    <t>V0867-Lote 10 Expediente CCS 2018 VEH a V0872-Lote 10 Expediente CCS 2018 VEH</t>
  </si>
  <si>
    <t>V0925-Lote 10 Expediente CCS 2018 VEH</t>
  </si>
  <si>
    <t>V0926-Lote 10 Expediente CCS 2018 VEH a V0930-Lote 10 Expediente CCS 2018 VEH</t>
  </si>
  <si>
    <t>V1004-Lote 10 Expediente CCS 2018 VEH</t>
  </si>
  <si>
    <t xml:space="preserve">TOTAL </t>
  </si>
  <si>
    <t xml:space="preserve">MEDIA PONDERADA </t>
  </si>
  <si>
    <t>(*) Especificar en los mismos términos que aparecen en el catálogo del fabricante</t>
  </si>
  <si>
    <t>Rellenad todas las celdas con fondo amarillo. Indicad la marca y modelo del vehículo, el importe sin IVA de la cuota de alquiler, la cuota de mantenimiento, la cuota de seguro (las 3 componen la cuota total de arrendamiento) y el precio de km por exceso o defecto.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</si>
</sst>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0"/>
      <name val="Arial"/>
    </font>
    <font>
      <b/>
      <sz val="14"/>
      <name val="Helvetica*"/>
    </font>
    <font>
      <sz val="10"/>
      <name val="Helvetica*"/>
    </font>
    <font>
      <sz val="14"/>
      <name val="Helvetica*"/>
    </font>
    <font>
      <sz val="10"/>
      <color theme="1"/>
      <name val="Helvetica*"/>
    </font>
    <font>
      <b/>
      <sz val="10"/>
      <color theme="1"/>
      <name val="Helvetica*"/>
    </font>
    <font>
      <b/>
      <sz val="10"/>
      <name val="Helvetica*"/>
    </font>
    <font>
      <sz val="10"/>
      <color rgb="FF00B050"/>
      <name val="Helvetica*"/>
    </font>
    <font>
      <sz val="10"/>
      <color rgb="FFFF0000"/>
      <name val="Helvetica*"/>
    </font>
    <font>
      <sz val="10"/>
      <color rgb="FFFF0000"/>
      <name val="Arial"/>
      <family val="2"/>
    </font>
    <font>
      <sz val="20"/>
      <name val="Helvetica*"/>
    </font>
  </fonts>
  <fills count="4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center" vertical="center" wrapText="1"/>
    </xf>
    <xf numFmtId="0" fontId="2" fillId="0" borderId="0" xfId="0" applyFont="1" applyProtection="1"/>
    <xf numFmtId="0" fontId="2" fillId="0" borderId="0" xfId="0" applyFont="1" applyAlignment="1" applyProtection="1">
      <alignment vertical="center" wrapText="1"/>
    </xf>
    <xf numFmtId="0" fontId="3" fillId="0" borderId="0" xfId="0" applyFont="1" applyAlignment="1" applyProtection="1">
      <alignment horizontal="center" vertical="center" wrapText="1"/>
    </xf>
    <xf numFmtId="0" fontId="1" fillId="0" borderId="0" xfId="0" applyFont="1" applyProtection="1"/>
    <xf numFmtId="0" fontId="4" fillId="2" borderId="1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vertical="center" wrapText="1"/>
    </xf>
    <xf numFmtId="0" fontId="2" fillId="0" borderId="0" xfId="0" applyFont="1" applyFill="1" applyBorder="1" applyProtection="1"/>
    <xf numFmtId="0" fontId="2" fillId="0" borderId="0" xfId="0" applyFont="1" applyAlignment="1" applyProtection="1">
      <alignment vertical="center"/>
    </xf>
    <xf numFmtId="0" fontId="2" fillId="0" borderId="0" xfId="0" applyFont="1" applyAlignment="1" applyProtection="1">
      <alignment horizontal="center"/>
    </xf>
    <xf numFmtId="0" fontId="6" fillId="0" borderId="0" xfId="0" applyFont="1" applyProtection="1"/>
    <xf numFmtId="0" fontId="6" fillId="0" borderId="0" xfId="0" applyFont="1" applyBorder="1" applyAlignment="1" applyProtection="1">
      <alignment vertical="center"/>
    </xf>
    <xf numFmtId="0" fontId="2" fillId="0" borderId="1" xfId="0" applyFont="1" applyBorder="1" applyAlignment="1" applyProtection="1">
      <alignment vertical="center" wrapText="1"/>
    </xf>
    <xf numFmtId="4" fontId="2" fillId="3" borderId="1" xfId="0" applyNumberFormat="1" applyFont="1" applyFill="1" applyBorder="1" applyAlignment="1" applyProtection="1">
      <alignment vertical="top" wrapText="1"/>
      <protection locked="0"/>
    </xf>
    <xf numFmtId="0" fontId="3" fillId="0" borderId="0" xfId="0" applyFont="1" applyAlignment="1" applyProtection="1">
      <alignment vertical="center" wrapText="1"/>
    </xf>
    <xf numFmtId="4" fontId="2" fillId="3" borderId="2" xfId="0" applyNumberFormat="1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</xf>
    <xf numFmtId="4" fontId="2" fillId="0" borderId="1" xfId="0" applyNumberFormat="1" applyFont="1" applyBorder="1" applyAlignment="1" applyProtection="1">
      <alignment vertical="top" wrapText="1"/>
    </xf>
    <xf numFmtId="0" fontId="2" fillId="3" borderId="1" xfId="0" applyFont="1" applyFill="1" applyBorder="1" applyAlignment="1" applyProtection="1">
      <alignment vertical="center" wrapText="1"/>
      <protection locked="0"/>
    </xf>
    <xf numFmtId="4" fontId="2" fillId="3" borderId="3" xfId="0" applyNumberFormat="1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/>
    <xf numFmtId="0" fontId="0" fillId="0" borderId="0" xfId="0" applyAlignment="1" applyProtection="1"/>
    <xf numFmtId="0" fontId="0" fillId="0" borderId="4" xfId="0" applyBorder="1" applyAlignment="1" applyProtection="1">
      <alignment vertical="top" wrapText="1"/>
    </xf>
    <xf numFmtId="0" fontId="10" fillId="3" borderId="5" xfId="0" applyFont="1" applyFill="1" applyBorder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justify" vertical="center"/>
    </xf>
    <xf numFmtId="0" fontId="2" fillId="0" borderId="0" xfId="0" applyFont="1" applyAlignment="1" applyProtection="1"/>
    <xf numFmtId="0" fontId="5" fillId="2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/>
    <xf numFmtId="0" fontId="7" fillId="0" borderId="0" xfId="0" applyFont="1" applyAlignment="1" applyProtection="1">
      <alignment horizontal="center" vertical="center" wrapText="1"/>
    </xf>
    <xf numFmtId="0" fontId="8" fillId="0" borderId="0" xfId="0" applyFont="1" applyAlignment="1" applyProtection="1">
      <alignment horizontal="center" vertical="center" wrapText="1"/>
    </xf>
    <xf numFmtId="0" fontId="9" fillId="0" borderId="0" xfId="0" applyFont="1" applyAlignment="1" applyProtection="1">
      <alignment horizontal="center" vertical="center" wrapText="1"/>
    </xf>
    <xf numFmtId="0" fontId="1" fillId="0" borderId="0" xfId="0" applyFont="1" applyBorder="1" applyAlignment="1" applyProtection="1">
      <alignment vertical="center" wrapText="1"/>
    </xf>
    <xf numFmtId="0" fontId="0" fillId="0" borderId="0" xfId="0" applyAlignment="1" applyProtection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45740</xdr:colOff>
      <xdr:row>1</xdr:row>
      <xdr:rowOff>34123</xdr:rowOff>
    </xdr:from>
    <xdr:to>
      <xdr:col>0</xdr:col>
      <xdr:colOff>302915</xdr:colOff>
      <xdr:row>2</xdr:row>
      <xdr:rowOff>144027</xdr:rowOff>
    </xdr:to>
    <xdr:pic>
      <xdr:nvPicPr>
        <xdr:cNvPr id="3" name="Imagen 3" descr="GENCAT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740" y="197409"/>
          <a:ext cx="257175" cy="27318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59"/>
  <sheetViews>
    <sheetView tabSelected="1" zoomScale="70" zoomScaleNormal="70" workbookViewId="0">
      <selection activeCell="B13" sqref="B13"/>
    </sheetView>
  </sheetViews>
  <sheetFormatPr defaultColWidth="11.44140625" defaultRowHeight="13.2"/>
  <cols>
    <col min="1" max="1" width="6" style="3" customWidth="1"/>
    <col min="2" max="2" width="26.44140625" style="3" customWidth="1"/>
    <col min="3" max="3" width="36" style="3" customWidth="1"/>
    <col min="4" max="6" width="16.88671875" style="3" customWidth="1"/>
    <col min="7" max="7" width="21.109375" style="3" customWidth="1"/>
    <col min="8" max="8" width="27.6640625" style="3" customWidth="1"/>
    <col min="9" max="9" width="24.44140625" style="3" customWidth="1"/>
    <col min="10" max="10" width="14.109375" style="3" customWidth="1"/>
    <col min="11" max="11" width="24.6640625" style="3" customWidth="1"/>
    <col min="12" max="12" width="18.33203125" style="3" customWidth="1"/>
    <col min="13" max="13" width="20.88671875" style="3" customWidth="1"/>
    <col min="14" max="14" width="18.33203125" style="3" customWidth="1"/>
    <col min="15" max="15" width="20.88671875" style="3" customWidth="1"/>
    <col min="16" max="16384" width="11.44140625" style="3"/>
  </cols>
  <sheetData>
    <row r="1" spans="2:18">
      <c r="B1" s="10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2"/>
      <c r="Q1" s="2"/>
      <c r="R1" s="2"/>
    </row>
    <row r="2" spans="2:18">
      <c r="B2" s="3" t="s">
        <v>29</v>
      </c>
      <c r="E2" s="11"/>
      <c r="F2" s="11"/>
      <c r="G2" s="11"/>
      <c r="H2" s="11"/>
      <c r="I2" s="11"/>
      <c r="J2" s="2"/>
      <c r="K2" s="2"/>
      <c r="L2" s="2"/>
      <c r="M2" s="2"/>
      <c r="N2" s="2"/>
      <c r="O2" s="2"/>
      <c r="P2" s="2"/>
      <c r="Q2" s="2"/>
      <c r="R2" s="2"/>
    </row>
    <row r="3" spans="2:18">
      <c r="B3" s="3" t="s">
        <v>30</v>
      </c>
      <c r="E3" s="11"/>
      <c r="F3" s="11"/>
      <c r="G3" s="11"/>
      <c r="H3" s="11"/>
      <c r="I3" s="11"/>
      <c r="J3" s="2"/>
      <c r="K3" s="2"/>
      <c r="L3" s="2"/>
      <c r="M3" s="2"/>
      <c r="N3" s="2"/>
      <c r="O3" s="2"/>
      <c r="P3" s="2"/>
      <c r="Q3" s="2"/>
      <c r="R3" s="2"/>
    </row>
    <row r="4" spans="2:18">
      <c r="B4" s="12" t="s">
        <v>31</v>
      </c>
      <c r="D4" s="11"/>
      <c r="E4" s="11"/>
      <c r="F4" s="11"/>
      <c r="G4" s="11"/>
      <c r="H4" s="11"/>
      <c r="I4" s="11"/>
      <c r="J4" s="2"/>
      <c r="K4" s="2"/>
      <c r="L4" s="11"/>
      <c r="M4" s="11"/>
      <c r="N4" s="11"/>
      <c r="O4" s="11"/>
      <c r="P4" s="2"/>
      <c r="Q4" s="2"/>
      <c r="R4" s="2"/>
    </row>
    <row r="5" spans="2:18" ht="33" customHeight="1">
      <c r="B5" s="12"/>
      <c r="D5" s="25" t="s">
        <v>28</v>
      </c>
      <c r="E5" s="25"/>
      <c r="F5" s="25"/>
      <c r="G5" s="25"/>
      <c r="H5" s="11"/>
      <c r="I5" s="11"/>
      <c r="J5" s="2"/>
      <c r="K5" s="2"/>
      <c r="L5" s="11"/>
      <c r="M5" s="11"/>
      <c r="N5" s="11"/>
      <c r="O5" s="11"/>
      <c r="P5" s="2"/>
      <c r="Q5" s="2"/>
      <c r="R5" s="2"/>
    </row>
    <row r="6" spans="2:18">
      <c r="B6" s="2"/>
      <c r="C6" s="4"/>
      <c r="D6" s="4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2:18" ht="17.399999999999999">
      <c r="B7" s="1" t="s">
        <v>32</v>
      </c>
      <c r="C7" s="16"/>
      <c r="D7" s="16"/>
      <c r="E7" s="5"/>
      <c r="F7" s="5"/>
      <c r="G7" s="5"/>
      <c r="H7" s="5"/>
      <c r="I7" s="5"/>
      <c r="J7" s="5"/>
      <c r="K7" s="5"/>
      <c r="L7" s="2"/>
      <c r="M7" s="2"/>
      <c r="N7" s="2"/>
      <c r="O7" s="2"/>
      <c r="P7" s="2"/>
      <c r="Q7" s="2"/>
      <c r="R7" s="2"/>
    </row>
    <row r="8" spans="2:18" ht="17.399999999999999">
      <c r="B8" s="5"/>
      <c r="C8" s="16"/>
      <c r="D8" s="16"/>
      <c r="E8" s="5"/>
      <c r="F8" s="5"/>
      <c r="G8" s="5"/>
      <c r="H8" s="5"/>
      <c r="I8" s="5"/>
      <c r="J8" s="5"/>
      <c r="K8" s="5"/>
      <c r="L8" s="2"/>
      <c r="M8" s="2"/>
      <c r="N8" s="2"/>
      <c r="O8" s="2"/>
      <c r="P8" s="2"/>
      <c r="Q8" s="2"/>
      <c r="R8" s="2"/>
    </row>
    <row r="9" spans="2:18" ht="17.399999999999999">
      <c r="B9" s="6" t="s">
        <v>27</v>
      </c>
      <c r="C9" s="16"/>
      <c r="D9" s="16"/>
      <c r="E9" s="5"/>
      <c r="F9" s="5"/>
      <c r="G9" s="5"/>
      <c r="H9" s="5"/>
      <c r="I9" s="5"/>
      <c r="J9" s="5"/>
      <c r="K9" s="5"/>
      <c r="L9" s="2"/>
      <c r="M9" s="2"/>
      <c r="N9" s="2"/>
      <c r="O9" s="2"/>
      <c r="P9" s="2"/>
      <c r="Q9" s="2"/>
      <c r="R9" s="2"/>
    </row>
    <row r="10" spans="2:18" ht="17.399999999999999">
      <c r="B10" s="6"/>
      <c r="C10" s="16"/>
      <c r="D10" s="16"/>
      <c r="E10" s="5"/>
      <c r="F10" s="5"/>
      <c r="G10" s="5"/>
      <c r="H10" s="5"/>
      <c r="I10" s="5"/>
      <c r="J10" s="5"/>
      <c r="K10" s="5"/>
      <c r="L10" s="2"/>
      <c r="M10" s="2"/>
      <c r="N10" s="2"/>
      <c r="O10" s="2"/>
      <c r="P10" s="2"/>
      <c r="Q10" s="2"/>
      <c r="R10" s="2"/>
    </row>
    <row r="11" spans="2:18" ht="15.75" customHeight="1">
      <c r="B11" s="33" t="s">
        <v>59</v>
      </c>
      <c r="C11" s="34"/>
      <c r="D11" s="34"/>
      <c r="E11" s="34"/>
      <c r="F11" s="34"/>
      <c r="G11" s="34"/>
      <c r="H11" s="34"/>
      <c r="I11" s="34"/>
      <c r="J11" s="34"/>
      <c r="K11" s="34"/>
      <c r="L11" s="23"/>
      <c r="M11" s="23"/>
      <c r="N11" s="30" t="str">
        <f>IF(COUNTBLANK(B15)+COUNTBLANK(E15:G15)+COUNTBLANK(J15)+COUNTBLANK(L15)=0,"Tots els valors estan omplerts","")</f>
        <v/>
      </c>
      <c r="O11" s="30"/>
      <c r="P11" s="2"/>
      <c r="Q11" s="2"/>
      <c r="R11" s="2"/>
    </row>
    <row r="12" spans="2:18" ht="17.25" customHeight="1"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0" t="str">
        <f>IF(COUNTBLANK(B15:B33)+COUNTBLANK(E15:G33)+COUNTBLANK(J15:J33)=0,"Tots els valors estan omplerts","")</f>
        <v/>
      </c>
      <c r="M12" s="30"/>
      <c r="P12" s="2"/>
      <c r="Q12" s="2"/>
      <c r="R12" s="2"/>
    </row>
    <row r="13" spans="2:18" ht="13.8" thickBot="1">
      <c r="B13" s="13"/>
      <c r="C13" s="4"/>
      <c r="D13" s="4"/>
      <c r="E13" s="2"/>
      <c r="F13" s="2"/>
      <c r="G13" s="2"/>
      <c r="H13" s="2"/>
      <c r="I13" s="2"/>
      <c r="J13" s="2"/>
      <c r="K13" s="2"/>
      <c r="L13" s="31" t="str">
        <f>IF(COUNTBLANK(B15:B33)+COUNTBLANK(E15:G33)+COUNTBLANK(J15:J33)&gt;0,"Falten valors per omplir","")</f>
        <v>Falten valors per omplir</v>
      </c>
      <c r="M13" s="32"/>
      <c r="N13" s="2"/>
      <c r="O13" s="2"/>
      <c r="P13" s="2"/>
      <c r="Q13" s="2"/>
      <c r="R13" s="2"/>
    </row>
    <row r="14" spans="2:18" ht="40.200000000000003" thickBot="1">
      <c r="B14" s="7" t="s">
        <v>20</v>
      </c>
      <c r="C14" s="18" t="s">
        <v>33</v>
      </c>
      <c r="D14" s="18" t="s">
        <v>26</v>
      </c>
      <c r="E14" s="18" t="s">
        <v>21</v>
      </c>
      <c r="F14" s="18" t="s">
        <v>22</v>
      </c>
      <c r="G14" s="18" t="s">
        <v>23</v>
      </c>
      <c r="H14" s="18" t="s">
        <v>24</v>
      </c>
      <c r="I14" s="18" t="s">
        <v>34</v>
      </c>
      <c r="J14" s="18" t="s">
        <v>35</v>
      </c>
      <c r="K14" s="18" t="s">
        <v>36</v>
      </c>
    </row>
    <row r="15" spans="2:18" ht="36" customHeight="1" thickBot="1">
      <c r="B15" s="20"/>
      <c r="C15" s="14" t="s">
        <v>37</v>
      </c>
      <c r="D15" s="14">
        <v>3</v>
      </c>
      <c r="E15" s="17"/>
      <c r="F15" s="17"/>
      <c r="G15" s="17"/>
      <c r="H15" s="19">
        <f>E15+F15+G15</f>
        <v>0</v>
      </c>
      <c r="I15" s="19">
        <v>588</v>
      </c>
      <c r="J15" s="15"/>
      <c r="K15" s="19">
        <v>0.04</v>
      </c>
    </row>
    <row r="16" spans="2:18" ht="19.2" customHeight="1" thickBot="1">
      <c r="B16" s="20"/>
      <c r="C16" s="14" t="s">
        <v>38</v>
      </c>
      <c r="D16" s="14">
        <v>1</v>
      </c>
      <c r="E16" s="21"/>
      <c r="F16" s="21"/>
      <c r="G16" s="21"/>
      <c r="H16" s="19">
        <f t="shared" ref="H16:H27" si="0">E16+F16+G16</f>
        <v>0</v>
      </c>
      <c r="I16" s="19">
        <v>595</v>
      </c>
      <c r="J16" s="15"/>
      <c r="K16" s="19">
        <v>0.04</v>
      </c>
    </row>
    <row r="17" spans="2:11" ht="19.2" customHeight="1" thickBot="1">
      <c r="B17" s="20"/>
      <c r="C17" s="14" t="s">
        <v>39</v>
      </c>
      <c r="D17" s="14">
        <v>1</v>
      </c>
      <c r="E17" s="21"/>
      <c r="F17" s="21"/>
      <c r="G17" s="21"/>
      <c r="H17" s="19">
        <f t="shared" si="0"/>
        <v>0</v>
      </c>
      <c r="I17" s="19">
        <v>589.42999999999995</v>
      </c>
      <c r="J17" s="15"/>
      <c r="K17" s="19">
        <v>0.04</v>
      </c>
    </row>
    <row r="18" spans="2:11" ht="19.2" customHeight="1" thickBot="1">
      <c r="B18" s="20"/>
      <c r="C18" s="14" t="s">
        <v>40</v>
      </c>
      <c r="D18" s="14">
        <v>1</v>
      </c>
      <c r="E18" s="21"/>
      <c r="F18" s="21"/>
      <c r="G18" s="21"/>
      <c r="H18" s="19">
        <f t="shared" si="0"/>
        <v>0</v>
      </c>
      <c r="I18" s="19">
        <v>589.42999999999995</v>
      </c>
      <c r="J18" s="15"/>
      <c r="K18" s="19">
        <v>0.04</v>
      </c>
    </row>
    <row r="19" spans="2:11" ht="18" customHeight="1" thickBot="1">
      <c r="B19" s="20"/>
      <c r="C19" s="14" t="s">
        <v>41</v>
      </c>
      <c r="D19" s="14">
        <v>1</v>
      </c>
      <c r="E19" s="21"/>
      <c r="F19" s="21"/>
      <c r="G19" s="21"/>
      <c r="H19" s="19">
        <f t="shared" si="0"/>
        <v>0</v>
      </c>
      <c r="I19" s="19">
        <v>588</v>
      </c>
      <c r="J19" s="15"/>
      <c r="K19" s="19">
        <v>0.04</v>
      </c>
    </row>
    <row r="20" spans="2:11" ht="19.2" customHeight="1" thickBot="1">
      <c r="B20" s="20"/>
      <c r="C20" s="14" t="s">
        <v>42</v>
      </c>
      <c r="D20" s="14">
        <v>1</v>
      </c>
      <c r="E20" s="21"/>
      <c r="F20" s="21"/>
      <c r="G20" s="21"/>
      <c r="H20" s="19">
        <f t="shared" si="0"/>
        <v>0</v>
      </c>
      <c r="I20" s="19">
        <v>588</v>
      </c>
      <c r="J20" s="15"/>
      <c r="K20" s="19">
        <v>0.04</v>
      </c>
    </row>
    <row r="21" spans="2:11" ht="31.8" customHeight="1" thickBot="1">
      <c r="B21" s="20"/>
      <c r="C21" s="24" t="s">
        <v>43</v>
      </c>
      <c r="D21" s="14">
        <v>6</v>
      </c>
      <c r="E21" s="21"/>
      <c r="F21" s="21"/>
      <c r="G21" s="21"/>
      <c r="H21" s="19">
        <f t="shared" si="0"/>
        <v>0</v>
      </c>
      <c r="I21" s="19">
        <v>588</v>
      </c>
      <c r="J21" s="15"/>
      <c r="K21" s="19">
        <v>0.04</v>
      </c>
    </row>
    <row r="22" spans="2:11" ht="19.2" customHeight="1" thickBot="1">
      <c r="B22" s="20"/>
      <c r="C22" s="14" t="s">
        <v>44</v>
      </c>
      <c r="D22" s="14">
        <v>1</v>
      </c>
      <c r="E22" s="21"/>
      <c r="F22" s="21"/>
      <c r="G22" s="21"/>
      <c r="H22" s="19">
        <f t="shared" si="0"/>
        <v>0</v>
      </c>
      <c r="I22" s="19">
        <v>588</v>
      </c>
      <c r="J22" s="15"/>
      <c r="K22" s="19">
        <v>0.04</v>
      </c>
    </row>
    <row r="23" spans="2:11" ht="18.600000000000001" customHeight="1" thickBot="1">
      <c r="B23" s="20"/>
      <c r="C23" s="14" t="s">
        <v>45</v>
      </c>
      <c r="D23" s="14">
        <v>1</v>
      </c>
      <c r="E23" s="21"/>
      <c r="F23" s="21"/>
      <c r="G23" s="21"/>
      <c r="H23" s="19">
        <f t="shared" si="0"/>
        <v>0</v>
      </c>
      <c r="I23" s="19">
        <v>595.20000000000005</v>
      </c>
      <c r="J23" s="15"/>
      <c r="K23" s="19">
        <v>0.04</v>
      </c>
    </row>
    <row r="24" spans="2:11" ht="20.399999999999999" customHeight="1" thickBot="1">
      <c r="B24" s="20"/>
      <c r="C24" s="14" t="s">
        <v>46</v>
      </c>
      <c r="D24" s="14">
        <v>1</v>
      </c>
      <c r="E24" s="21"/>
      <c r="F24" s="21"/>
      <c r="G24" s="21"/>
      <c r="H24" s="19">
        <f t="shared" si="0"/>
        <v>0</v>
      </c>
      <c r="I24" s="19">
        <v>595.20000000000005</v>
      </c>
      <c r="J24" s="15"/>
      <c r="K24" s="19">
        <v>0.04</v>
      </c>
    </row>
    <row r="25" spans="2:11" ht="17.399999999999999" customHeight="1" thickBot="1">
      <c r="B25" s="20"/>
      <c r="C25" s="14" t="s">
        <v>47</v>
      </c>
      <c r="D25" s="14">
        <v>1</v>
      </c>
      <c r="E25" s="21"/>
      <c r="F25" s="21"/>
      <c r="G25" s="21"/>
      <c r="H25" s="19">
        <f t="shared" si="0"/>
        <v>0</v>
      </c>
      <c r="I25" s="19">
        <v>595.20000000000005</v>
      </c>
      <c r="J25" s="15"/>
      <c r="K25" s="19">
        <v>0.04</v>
      </c>
    </row>
    <row r="26" spans="2:11" ht="19.2" customHeight="1" thickBot="1">
      <c r="B26" s="20"/>
      <c r="C26" s="14" t="s">
        <v>48</v>
      </c>
      <c r="D26" s="14">
        <v>1</v>
      </c>
      <c r="E26" s="21"/>
      <c r="F26" s="21"/>
      <c r="G26" s="21"/>
      <c r="H26" s="19">
        <f t="shared" si="0"/>
        <v>0</v>
      </c>
      <c r="I26" s="19">
        <v>595.20000000000005</v>
      </c>
      <c r="J26" s="15"/>
      <c r="K26" s="19">
        <v>0.04</v>
      </c>
    </row>
    <row r="27" spans="2:11" ht="19.2" customHeight="1" thickBot="1">
      <c r="B27" s="20"/>
      <c r="C27" s="14" t="s">
        <v>49</v>
      </c>
      <c r="D27" s="14">
        <v>1</v>
      </c>
      <c r="E27" s="21"/>
      <c r="F27" s="21"/>
      <c r="G27" s="21"/>
      <c r="H27" s="19">
        <f t="shared" si="0"/>
        <v>0</v>
      </c>
      <c r="I27" s="19">
        <v>595.20000000000005</v>
      </c>
      <c r="J27" s="15"/>
      <c r="K27" s="19">
        <v>0.04</v>
      </c>
    </row>
    <row r="28" spans="2:11" ht="18" customHeight="1" thickBot="1">
      <c r="B28" s="20"/>
      <c r="C28" s="14" t="s">
        <v>50</v>
      </c>
      <c r="D28" s="14">
        <v>1</v>
      </c>
      <c r="E28" s="21"/>
      <c r="F28" s="21"/>
      <c r="G28" s="21"/>
      <c r="H28" s="19">
        <f t="shared" ref="H28:H32" si="1">E28+F28+G28</f>
        <v>0</v>
      </c>
      <c r="I28" s="19">
        <v>595.20000000000005</v>
      </c>
      <c r="J28" s="15"/>
      <c r="K28" s="19">
        <v>0.04</v>
      </c>
    </row>
    <row r="29" spans="2:11" ht="28.8" customHeight="1" thickBot="1">
      <c r="B29" s="20"/>
      <c r="C29" s="14" t="s">
        <v>51</v>
      </c>
      <c r="D29" s="14">
        <v>27</v>
      </c>
      <c r="E29" s="21"/>
      <c r="F29" s="21"/>
      <c r="G29" s="21"/>
      <c r="H29" s="19">
        <f t="shared" si="1"/>
        <v>0</v>
      </c>
      <c r="I29" s="19">
        <v>588</v>
      </c>
      <c r="J29" s="15"/>
      <c r="K29" s="19">
        <v>0.04</v>
      </c>
    </row>
    <row r="30" spans="2:11" ht="31.8" customHeight="1" thickBot="1">
      <c r="B30" s="20"/>
      <c r="C30" s="14" t="s">
        <v>52</v>
      </c>
      <c r="D30" s="14">
        <v>6</v>
      </c>
      <c r="E30" s="21"/>
      <c r="F30" s="21"/>
      <c r="G30" s="21"/>
      <c r="H30" s="19">
        <f t="shared" si="1"/>
        <v>0</v>
      </c>
      <c r="I30" s="19">
        <v>588</v>
      </c>
      <c r="J30" s="15"/>
      <c r="K30" s="19">
        <v>0.04</v>
      </c>
    </row>
    <row r="31" spans="2:11" ht="19.2" customHeight="1" thickBot="1">
      <c r="B31" s="20"/>
      <c r="C31" s="14" t="s">
        <v>53</v>
      </c>
      <c r="D31" s="14">
        <v>1</v>
      </c>
      <c r="E31" s="21"/>
      <c r="F31" s="21"/>
      <c r="G31" s="21"/>
      <c r="H31" s="19">
        <f t="shared" si="1"/>
        <v>0</v>
      </c>
      <c r="I31" s="19">
        <v>601.58000000000004</v>
      </c>
      <c r="J31" s="15"/>
      <c r="K31" s="19">
        <v>0.04</v>
      </c>
    </row>
    <row r="32" spans="2:11" ht="30.6" customHeight="1" thickBot="1">
      <c r="B32" s="20"/>
      <c r="C32" s="14" t="s">
        <v>54</v>
      </c>
      <c r="D32" s="14">
        <v>5</v>
      </c>
      <c r="E32" s="21"/>
      <c r="F32" s="21"/>
      <c r="G32" s="21"/>
      <c r="H32" s="19">
        <f t="shared" si="1"/>
        <v>0</v>
      </c>
      <c r="I32" s="19">
        <v>607.55000000000007</v>
      </c>
      <c r="J32" s="15"/>
      <c r="K32" s="19">
        <v>0.04</v>
      </c>
    </row>
    <row r="33" spans="2:15" ht="20.399999999999999" customHeight="1" thickBot="1">
      <c r="B33" s="20"/>
      <c r="C33" s="14" t="s">
        <v>55</v>
      </c>
      <c r="D33" s="14">
        <v>1</v>
      </c>
      <c r="E33" s="21"/>
      <c r="F33" s="21"/>
      <c r="G33" s="21"/>
      <c r="H33" s="19">
        <f t="shared" ref="H33" si="2">E33+F33+G33</f>
        <v>0</v>
      </c>
      <c r="I33" s="19">
        <v>588</v>
      </c>
      <c r="J33" s="15"/>
      <c r="K33" s="19">
        <v>0.04</v>
      </c>
    </row>
    <row r="34" spans="2:15" ht="13.8" customHeight="1" thickBot="1">
      <c r="B34" s="28" t="s">
        <v>56</v>
      </c>
      <c r="C34" s="29"/>
      <c r="D34" s="22">
        <f>SUM(D15:D33)</f>
        <v>61</v>
      </c>
      <c r="E34" s="28" t="s">
        <v>57</v>
      </c>
      <c r="F34" s="28"/>
      <c r="G34" s="29"/>
      <c r="H34" s="19">
        <f>SUMPRODUCT(H15:H33,D15:D33)/D34</f>
        <v>0</v>
      </c>
      <c r="I34" s="19">
        <f>SUMPRODUCT(I15:I33,D15:D33)/D34</f>
        <v>590.69491803278697</v>
      </c>
      <c r="J34" s="19">
        <f>SUMPRODUCT(J15:J33,D15:D33)/D34</f>
        <v>0</v>
      </c>
      <c r="K34" s="19">
        <f>SUMPRODUCT(K15:K33,D15:D33)/D34</f>
        <v>4.0000000000000008E-2</v>
      </c>
    </row>
    <row r="36" spans="2:15" hidden="1">
      <c r="B36" s="3" t="s">
        <v>0</v>
      </c>
      <c r="C36" s="8" t="s">
        <v>2</v>
      </c>
      <c r="D36" s="8"/>
      <c r="E36" s="8" t="s">
        <v>15</v>
      </c>
      <c r="F36" s="8"/>
      <c r="G36" s="3" t="s">
        <v>17</v>
      </c>
      <c r="J36" s="3" t="s">
        <v>5</v>
      </c>
      <c r="L36" s="3" t="s">
        <v>7</v>
      </c>
      <c r="M36" s="3" t="s">
        <v>11</v>
      </c>
      <c r="N36" s="3" t="s">
        <v>7</v>
      </c>
      <c r="O36" s="3" t="s">
        <v>11</v>
      </c>
    </row>
    <row r="37" spans="2:15" ht="39.6" hidden="1">
      <c r="B37" s="3" t="s">
        <v>1</v>
      </c>
      <c r="C37" s="8" t="s">
        <v>3</v>
      </c>
      <c r="D37" s="8"/>
      <c r="E37" s="8" t="s">
        <v>16</v>
      </c>
      <c r="F37" s="8"/>
      <c r="G37" s="3" t="s">
        <v>18</v>
      </c>
      <c r="J37" s="3" t="s">
        <v>4</v>
      </c>
      <c r="L37" s="8" t="s">
        <v>8</v>
      </c>
      <c r="M37" s="3" t="s">
        <v>12</v>
      </c>
      <c r="N37" s="8" t="s">
        <v>8</v>
      </c>
      <c r="O37" s="3" t="s">
        <v>12</v>
      </c>
    </row>
    <row r="38" spans="2:15" hidden="1">
      <c r="G38" s="3" t="s">
        <v>19</v>
      </c>
      <c r="J38" s="3" t="s">
        <v>6</v>
      </c>
      <c r="L38" s="9" t="s">
        <v>9</v>
      </c>
      <c r="M38" s="3" t="s">
        <v>13</v>
      </c>
      <c r="N38" s="9" t="s">
        <v>9</v>
      </c>
      <c r="O38" s="3" t="s">
        <v>13</v>
      </c>
    </row>
    <row r="39" spans="2:15" hidden="1">
      <c r="L39" s="9" t="s">
        <v>10</v>
      </c>
      <c r="M39" s="3" t="s">
        <v>14</v>
      </c>
      <c r="N39" s="9" t="s">
        <v>10</v>
      </c>
      <c r="O39" s="3" t="s">
        <v>14</v>
      </c>
    </row>
    <row r="40" spans="2:15">
      <c r="B40" s="26" t="s">
        <v>58</v>
      </c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59" spans="6:6">
      <c r="F59" s="3" t="s">
        <v>25</v>
      </c>
    </row>
  </sheetData>
  <sheetProtection password="DF15" sheet="1" objects="1" scenarios="1"/>
  <mergeCells count="8">
    <mergeCell ref="D5:G5"/>
    <mergeCell ref="B40:L40"/>
    <mergeCell ref="B34:C34"/>
    <mergeCell ref="E34:G34"/>
    <mergeCell ref="N11:O11"/>
    <mergeCell ref="L13:M13"/>
    <mergeCell ref="B11:K12"/>
    <mergeCell ref="L12:M12"/>
  </mergeCells>
  <dataValidations count="4">
    <dataValidation type="decimal" operator="lessThanOrEqual" allowBlank="1" showInputMessage="1" showErrorMessage="1" error="La quota de lloguer més la quota de manteniment no poden superar el màxim" sqref="G15:G33">
      <formula1>I15-E15-F15</formula1>
    </dataValidation>
    <dataValidation type="decimal" operator="lessThanOrEqual" allowBlank="1" showInputMessage="1" showErrorMessage="1" error="El preu per km d'excés o defecte no pot superar el màxim de 0,04 €" sqref="J15:J33">
      <formula1>K15</formula1>
    </dataValidation>
    <dataValidation type="decimal" operator="lessThanOrEqual" allowBlank="1" showInputMessage="1" showErrorMessage="1" error="El preu de la quota de lloguer més la de manteniment més la d'assegurança no pot superar el màxim (columna I)" sqref="F15:F33">
      <formula1>I15-E15-G15</formula1>
    </dataValidation>
    <dataValidation type="decimal" operator="lessThanOrEqual" allowBlank="1" showInputMessage="1" showErrorMessage="1" error="El preu de la quota de lloguer més la de manteniment més la d'assegurança no pot superar el màxim (columna I)" sqref="E15:E33">
      <formula1>I15-G15-F15</formula1>
    </dataValidation>
  </dataValidations>
  <pageMargins left="1.4960629921259843" right="0.70866141732283472" top="0.15748031496062992" bottom="0" header="0.31496062992125984" footer="0.31496062992125984"/>
  <pageSetup paperSize="8"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9</vt:i4>
      </vt:variant>
    </vt:vector>
  </HeadingPairs>
  <TitlesOfParts>
    <vt:vector size="10" baseType="lpstr">
      <vt:lpstr>Criteris</vt:lpstr>
      <vt:lpstr>Aparcament</vt:lpstr>
      <vt:lpstr>boolea</vt:lpstr>
      <vt:lpstr>ClassifEner</vt:lpstr>
      <vt:lpstr>climatitzador</vt:lpstr>
      <vt:lpstr>pantalla</vt:lpstr>
      <vt:lpstr>progvelo</vt:lpstr>
      <vt:lpstr>retrovisors</vt:lpstr>
      <vt:lpstr>tapisseria</vt:lpstr>
      <vt:lpstr>tecnofars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2015-05-08T17:22:21Z</cp:lastPrinted>
  <dcterms:created xsi:type="dcterms:W3CDTF">2007-06-05T09:47:41Z</dcterms:created>
  <dcterms:modified xsi:type="dcterms:W3CDTF">2019-06-03T07:58:15Z</dcterms:modified>
</cp:coreProperties>
</file>