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madrid-svr.valtria.local\DATOS\50 Comercial\40 Ofertas España\2018\IDIBELL\6162 IDIBELL Proyecto salas cultivos fase B\Costes\"/>
    </mc:Choice>
  </mc:AlternateContent>
  <bookViews>
    <workbookView xWindow="-110" yWindow="-110" windowWidth="23260" windowHeight="12580" tabRatio="554"/>
  </bookViews>
  <sheets>
    <sheet name="Precios" sheetId="1" r:id="rId1"/>
  </sheets>
  <externalReferences>
    <externalReference r:id="rId2"/>
    <externalReference r:id="rId3"/>
  </externalReferences>
  <definedNames>
    <definedName name="_xlnm._FilterDatabase" localSheetId="0" hidden="1">Precios!$A$1:$D$11</definedName>
    <definedName name="_xlnm.Print_Area">#REF!</definedName>
    <definedName name="DFRA_0065_V">#REF!</definedName>
    <definedName name="DFRA_0065E">#REF!</definedName>
    <definedName name="DFRA_0100_E">#REF!</definedName>
    <definedName name="DFRA_0100_V">#REF!</definedName>
    <definedName name="DFRA_0130_E">#REF!</definedName>
    <definedName name="DFRA_0130_V">#REF!</definedName>
    <definedName name="DFRA_0160_E">#REF!</definedName>
    <definedName name="DFRA_0160_V">#REF!</definedName>
    <definedName name="DFRA_0175_E">#REF!</definedName>
    <definedName name="DFRA_0175_V">#REF!</definedName>
    <definedName name="DFRA_0200_E">#REF!</definedName>
    <definedName name="DFRA_0200_V">#REF!</definedName>
    <definedName name="DFRA_0230_E">#REF!</definedName>
    <definedName name="DFRA_0230_V">#REF!</definedName>
    <definedName name="DFRA_0300_E">#REF!</definedName>
    <definedName name="DFRA_0300_V">#REF!</definedName>
    <definedName name="DFRA_0400_E">#REF!</definedName>
    <definedName name="DFRA_0400_V">#REF!</definedName>
    <definedName name="DFRA_0500_E">#REF!</definedName>
    <definedName name="DFRA_0500_V">#REF!</definedName>
    <definedName name="DFRA_0650_E">#REF!</definedName>
    <definedName name="DFRA_0650_V">#REF!</definedName>
    <definedName name="DFRA_0900_E">#REF!</definedName>
    <definedName name="DFRA_0900_V">#REF!</definedName>
    <definedName name="DFRA_1100_E">#REF!</definedName>
    <definedName name="DFRA_1100_V">#REF!</definedName>
    <definedName name="DFRA_1300_E">#REF!</definedName>
    <definedName name="DFRA_1300_V">#REF!</definedName>
    <definedName name="DFRB_020_E">#REF!</definedName>
    <definedName name="DFRB_025_E">#REF!</definedName>
    <definedName name="DFRB_026_E">#REF!</definedName>
    <definedName name="DFRB_035_E">#REF!</definedName>
    <definedName name="DFRB_045_E">#REF!</definedName>
    <definedName name="DFRB_060_E">#REF!</definedName>
    <definedName name="DFRB_090_E">#REF!</definedName>
    <definedName name="DFRC_0175_E">#REF!</definedName>
    <definedName name="DFRC_0300_E">#REF!</definedName>
    <definedName name="DFRC_0400_E">#REF!</definedName>
    <definedName name="DFRC_0500_E">#REF!</definedName>
    <definedName name="DFRC_0650_E">#REF!</definedName>
    <definedName name="DFRC_0900_E">#REF!</definedName>
    <definedName name="DFRC_1100_E">#REF!</definedName>
    <definedName name="DFRC_1300_E">#REF!</definedName>
    <definedName name="DFRC_1700_E">#REF!</definedName>
    <definedName name="DFRC_2100_E">#REF!</definedName>
    <definedName name="DFRD_035_E">#REF!</definedName>
    <definedName name="Macro1">[1]!Macro1</definedName>
    <definedName name="Macro10">[1]!Macro10</definedName>
    <definedName name="Macro11">[1]!Macro11</definedName>
    <definedName name="Macro12">[1]!Macro12</definedName>
    <definedName name="Macro13">[1]!Macro13</definedName>
    <definedName name="Macro6">[1]!Macro6</definedName>
    <definedName name="Macro7">[1]!Macro7</definedName>
    <definedName name="Macro8">[1]!Macro8</definedName>
    <definedName name="MOSTRAR">[2]!MOSTRAR</definedName>
    <definedName name="OCULTAR">[2]!OCULTAR</definedName>
    <definedName name="wrn.ausonia." hidden="1">{#N/A,#N/A,TRUE,"1";#N/A,#N/A,TRUE,"2";#N/A,#N/A,TRUE,"TOTALES";#N/A,#N/A,TRUE,"PRECALCULO"}</definedName>
    <definedName name="wrn.LAMONS." hidden="1">{#N/A,#N/A,FALSE,"TOTALES";#N/A,#N/A,FALSE,"PRECALCULO";#N/A,#N/A,FALSE,"1"}</definedName>
    <definedName name="wrn.PHILIPS._.TOTAL." hidden="1">{#N/A,#N/A,TRUE,"TOTALES";#N/A,#N/A,TRUE,"PRECALCULO";#N/A,#N/A,TRUE,"1";#N/A,#N/A,TRUE,"01";#N/A,#N/A,TRUE,"02";#N/A,#N/A,TRUE,"03";#N/A,#N/A,TRUE,"2,01";#N/A,#N/A,TRUE,"2,02";#N/A,#N/A,TRUE,"2,03";#N/A,#N/A,TRUE,"3,01";#N/A,#N/A,TRUE,"3,02";#N/A,#N/A,TRUE,"4,01";#N/A,#N/A,TRUE,"4,02";#N/A,#N/A,TRUE,"4,03";#N/A,#N/A,TRUE,"4,04";#N/A,#N/A,TRUE,"4,05";#N/A,#N/A,TRUE,"4,06";#N/A,#N/A,TRUE,"4,07";#N/A,#N/A,TRUE,"4,08";#N/A,#N/A,TRUE,"4,09";#N/A,#N/A,TRUE,"4,10";#N/A,#N/A,TRUE,"4,11"}</definedName>
    <definedName name="wrn.RESUMEN." hidden="1">{#N/A,#N/A,TRUE,"TOTALES";#N/A,#N/A,TRUE,"PRECALCULO"}</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420" i="1" l="1"/>
  <c r="C305" i="1" l="1"/>
  <c r="C311" i="1" l="1"/>
  <c r="C308" i="1"/>
  <c r="F545" i="1" l="1"/>
  <c r="F517" i="1"/>
  <c r="B603" i="1" l="1"/>
  <c r="B600" i="1"/>
  <c r="B598" i="1"/>
  <c r="B595" i="1"/>
  <c r="B593" i="1"/>
  <c r="B590" i="1"/>
  <c r="B588" i="1"/>
  <c r="B585" i="1"/>
  <c r="B582" i="1"/>
  <c r="C265" i="1" l="1"/>
  <c r="C260" i="1"/>
  <c r="C380" i="1" l="1"/>
  <c r="C379" i="1"/>
  <c r="C383" i="1"/>
  <c r="C382" i="1"/>
  <c r="C377" i="1"/>
  <c r="C376" i="1"/>
  <c r="C374" i="1"/>
  <c r="C373" i="1"/>
  <c r="C370" i="1"/>
  <c r="C369" i="1"/>
  <c r="C367" i="1"/>
  <c r="C366" i="1"/>
  <c r="C359" i="1"/>
  <c r="C358" i="1"/>
  <c r="C355" i="1"/>
  <c r="C354" i="1"/>
  <c r="C352" i="1"/>
  <c r="C351" i="1"/>
  <c r="C316" i="1"/>
  <c r="C313" i="1"/>
  <c r="C310" i="1"/>
  <c r="C307" i="1"/>
  <c r="C303" i="1"/>
  <c r="C263" i="1" l="1"/>
  <c r="C248" i="1"/>
  <c r="C246" i="1"/>
  <c r="C232" i="1"/>
  <c r="C220" i="1"/>
  <c r="C204" i="1"/>
  <c r="C202" i="1"/>
  <c r="C200" i="1"/>
  <c r="C198" i="1"/>
  <c r="C196" i="1"/>
  <c r="C194" i="1"/>
  <c r="C192" i="1"/>
  <c r="C190" i="1"/>
  <c r="C188" i="1"/>
  <c r="C143" i="1"/>
  <c r="C132" i="1"/>
  <c r="C130" i="1"/>
  <c r="C121" i="1"/>
  <c r="C239" i="1" l="1"/>
  <c r="C225" i="1"/>
  <c r="C224" i="1"/>
  <c r="C223" i="1"/>
  <c r="C222" i="1"/>
  <c r="C497" i="1" l="1"/>
  <c r="C496" i="1"/>
  <c r="C491" i="1"/>
  <c r="C490" i="1"/>
  <c r="C494" i="1"/>
  <c r="C493" i="1"/>
  <c r="C480" i="1"/>
  <c r="C479" i="1"/>
  <c r="C469" i="1"/>
  <c r="C468" i="1"/>
  <c r="C470" i="1"/>
  <c r="C467" i="1"/>
  <c r="C465" i="1"/>
  <c r="C464" i="1"/>
  <c r="C460" i="1"/>
  <c r="C459" i="1"/>
  <c r="C338" i="1"/>
  <c r="C337" i="1"/>
  <c r="C335" i="1"/>
  <c r="C334" i="1"/>
  <c r="C457" i="1"/>
  <c r="C456" i="1"/>
  <c r="C276" i="1" l="1"/>
  <c r="C274" i="1"/>
  <c r="C141" i="1" l="1"/>
  <c r="C140" i="1"/>
  <c r="C139" i="1"/>
  <c r="C137" i="1"/>
  <c r="C136" i="1"/>
  <c r="C134" i="1"/>
  <c r="C100" i="1" l="1"/>
  <c r="C99" i="1"/>
  <c r="C97" i="1"/>
  <c r="C96" i="1"/>
  <c r="C94" i="1"/>
  <c r="C93" i="1"/>
  <c r="C92" i="1"/>
  <c r="C272" i="1" l="1"/>
  <c r="C270" i="1"/>
  <c r="C268" i="1"/>
  <c r="C267" i="1"/>
  <c r="C262" i="1"/>
  <c r="C255" i="1"/>
  <c r="C254" i="1"/>
  <c r="C258" i="1"/>
  <c r="C257" i="1"/>
  <c r="C237" i="1"/>
  <c r="C236" i="1"/>
  <c r="C235" i="1"/>
  <c r="C234" i="1"/>
  <c r="C230" i="1"/>
  <c r="C229" i="1"/>
  <c r="C228" i="1"/>
  <c r="C227" i="1"/>
  <c r="C218" i="1"/>
  <c r="C217" i="1"/>
  <c r="C216" i="1"/>
  <c r="C215" i="1"/>
  <c r="C125" i="1" l="1"/>
  <c r="C124" i="1"/>
  <c r="C123" i="1"/>
  <c r="C128" i="1"/>
  <c r="C127" i="1"/>
  <c r="C146" i="1"/>
  <c r="C112" i="1"/>
  <c r="C113" i="1"/>
  <c r="C115" i="1"/>
  <c r="C90" i="1"/>
  <c r="C89" i="1"/>
  <c r="C83" i="1"/>
  <c r="C81" i="1"/>
  <c r="C80" i="1"/>
  <c r="C79" i="1"/>
  <c r="C78" i="1"/>
  <c r="C63" i="1"/>
  <c r="C62" i="1"/>
  <c r="C61" i="1"/>
  <c r="C70" i="1" l="1"/>
  <c r="C159" i="1" l="1"/>
  <c r="C174" i="1" l="1"/>
  <c r="C173" i="1" l="1"/>
  <c r="C172" i="1"/>
  <c r="C565" i="1"/>
  <c r="C566" i="1"/>
  <c r="C567" i="1"/>
  <c r="B567" i="1"/>
  <c r="B565" i="1"/>
  <c r="B566" i="1"/>
  <c r="C110" i="1" l="1"/>
  <c r="C109" i="1"/>
  <c r="C108" i="1"/>
  <c r="C106" i="1"/>
  <c r="C105" i="1"/>
  <c r="C104" i="1"/>
  <c r="C102" i="1"/>
  <c r="C76" i="1"/>
  <c r="C75" i="1"/>
  <c r="C74" i="1"/>
  <c r="C72" i="1"/>
  <c r="C68" i="1"/>
  <c r="C67" i="1"/>
  <c r="C66" i="1"/>
  <c r="C65" i="1"/>
  <c r="C59" i="1"/>
  <c r="C58" i="1"/>
  <c r="C57" i="1"/>
  <c r="C56" i="1"/>
  <c r="C54" i="1"/>
  <c r="C53" i="1"/>
  <c r="C52" i="1"/>
  <c r="C51" i="1"/>
  <c r="C49" i="1"/>
  <c r="C45" i="1"/>
  <c r="C46" i="1"/>
  <c r="C47" i="1"/>
  <c r="C43" i="1"/>
  <c r="C42" i="1"/>
  <c r="C41" i="1"/>
  <c r="C40" i="1"/>
  <c r="C38" i="1"/>
  <c r="C36" i="1"/>
  <c r="C34" i="1"/>
  <c r="C30" i="1"/>
  <c r="C31" i="1"/>
  <c r="C32" i="1"/>
  <c r="C29" i="1"/>
  <c r="C25" i="1"/>
  <c r="C26" i="1"/>
  <c r="C27" i="1"/>
  <c r="C24" i="1"/>
  <c r="F298" i="1" l="1"/>
  <c r="F297" i="1"/>
  <c r="F473" i="1"/>
  <c r="F301" i="1"/>
  <c r="F304" i="1"/>
  <c r="F448" i="1"/>
  <c r="F515" i="1"/>
  <c r="F342" i="1"/>
  <c r="F523" i="1"/>
  <c r="F524" i="1"/>
  <c r="F264" i="1"/>
  <c r="F532" i="1"/>
  <c r="F539" i="1"/>
  <c r="F541" i="1"/>
  <c r="F533" i="1"/>
  <c r="F543" i="1"/>
  <c r="F535" i="1"/>
  <c r="F537" i="1"/>
  <c r="F544" i="1"/>
  <c r="F531" i="1"/>
  <c r="F259" i="1"/>
  <c r="F522" i="1"/>
  <c r="F521" i="1"/>
  <c r="F519" i="1"/>
  <c r="F520" i="1"/>
  <c r="F371" i="1"/>
  <c r="F356" i="1"/>
  <c r="F368" i="1"/>
  <c r="F353" i="1"/>
  <c r="F238" i="1"/>
  <c r="F242" i="1"/>
  <c r="F501" i="1"/>
  <c r="F481" i="1"/>
  <c r="F328" i="1"/>
  <c r="F330" i="1"/>
  <c r="F331" i="1"/>
  <c r="F324" i="1"/>
  <c r="F329" i="1"/>
  <c r="F340" i="1"/>
  <c r="F315" i="1"/>
  <c r="F295" i="1"/>
  <c r="F444" i="1"/>
  <c r="F447" i="1"/>
  <c r="F443" i="1"/>
  <c r="F244" i="1"/>
  <c r="F273" i="1"/>
  <c r="F275" i="1"/>
  <c r="F98" i="1"/>
  <c r="F207" i="1"/>
  <c r="F111" i="1"/>
  <c r="F95" i="1"/>
  <c r="F91" i="1"/>
  <c r="F60" i="1"/>
  <c r="F69" i="1"/>
  <c r="F203" i="1"/>
  <c r="F195" i="1"/>
  <c r="F158" i="1"/>
  <c r="F160" i="1"/>
  <c r="F163" i="1"/>
  <c r="F164" i="1"/>
  <c r="F167" i="1"/>
  <c r="F170" i="1"/>
  <c r="F161" i="1"/>
  <c r="F166" i="1"/>
  <c r="F169" i="1"/>
  <c r="F168" i="1"/>
  <c r="F162" i="1"/>
  <c r="F165" i="1"/>
  <c r="F253" i="1"/>
  <c r="F277" i="1"/>
  <c r="F271" i="1"/>
  <c r="F266" i="1"/>
  <c r="F269" i="1"/>
  <c r="F256" i="1"/>
  <c r="F261" i="1"/>
  <c r="F15" i="1"/>
  <c r="F64" i="1"/>
  <c r="F71" i="1"/>
  <c r="F37" i="1"/>
  <c r="F44" i="1"/>
  <c r="F16" i="1"/>
  <c r="F39" i="1"/>
  <c r="F17" i="1"/>
  <c r="F430" i="1"/>
  <c r="F446" i="1"/>
  <c r="F498" i="1"/>
  <c r="F287" i="1"/>
  <c r="F286" i="1"/>
  <c r="F466" i="1"/>
  <c r="F402" i="1"/>
  <c r="F399" i="1"/>
  <c r="F403" i="1"/>
  <c r="F400" i="1"/>
  <c r="F401" i="1"/>
  <c r="F419" i="1"/>
  <c r="F410" i="1"/>
  <c r="F412" i="1"/>
  <c r="F409" i="1"/>
  <c r="F241" i="1"/>
  <c r="F233" i="1"/>
  <c r="F219" i="1"/>
  <c r="F243" i="1"/>
  <c r="F221" i="1"/>
  <c r="F231" i="1"/>
  <c r="F214" i="1"/>
  <c r="F226" i="1"/>
  <c r="F199" i="1"/>
  <c r="F189" i="1"/>
  <c r="F180" i="1"/>
  <c r="F193" i="1"/>
  <c r="F197" i="1"/>
  <c r="F183" i="1"/>
  <c r="F184" i="1"/>
  <c r="F179" i="1"/>
  <c r="F187" i="1"/>
  <c r="F177" i="1"/>
  <c r="F201" i="1"/>
  <c r="F191" i="1"/>
  <c r="F181" i="1"/>
  <c r="F176" i="1"/>
  <c r="F178" i="1"/>
  <c r="F185" i="1"/>
  <c r="F182" i="1"/>
  <c r="F186" i="1"/>
  <c r="F131" i="1"/>
  <c r="F85" i="1"/>
  <c r="F86" i="1"/>
  <c r="F138" i="1"/>
  <c r="F126" i="1"/>
  <c r="F135" i="1"/>
  <c r="F122" i="1"/>
  <c r="F119" i="1"/>
  <c r="F133" i="1"/>
  <c r="F129" i="1"/>
  <c r="F142" i="1"/>
  <c r="F120" i="1"/>
  <c r="F55" i="1"/>
  <c r="F82" i="1"/>
  <c r="F84" i="1"/>
  <c r="F48" i="1"/>
  <c r="F35" i="1"/>
  <c r="F33" i="1"/>
  <c r="F28" i="1"/>
  <c r="F317" i="1"/>
  <c r="F332" i="1"/>
  <c r="F343" i="1"/>
  <c r="F427" i="1"/>
  <c r="F414" i="1"/>
  <c r="F299" i="1"/>
  <c r="F251" i="1" l="1"/>
  <c r="F565" i="1" s="1"/>
  <c r="F284" i="1"/>
  <c r="F567" i="1" s="1"/>
  <c r="F205" i="1" l="1"/>
  <c r="F350" i="1"/>
  <c r="F398" i="1" l="1"/>
  <c r="F418" i="1"/>
  <c r="F413" i="1"/>
  <c r="F509" i="1"/>
  <c r="F508" i="1"/>
  <c r="F502" i="1"/>
  <c r="F499" i="1"/>
  <c r="F495" i="1"/>
  <c r="F461" i="1"/>
  <c r="F149" i="1" l="1"/>
  <c r="F208" i="1"/>
  <c r="F77" i="1"/>
  <c r="F319" i="1"/>
  <c r="F175" i="1"/>
  <c r="F312" i="1"/>
  <c r="F151" i="1"/>
  <c r="F152" i="1"/>
  <c r="F148" i="1"/>
  <c r="F365" i="1"/>
  <c r="F333" i="1"/>
  <c r="F455" i="1" l="1"/>
  <c r="F391" i="1"/>
  <c r="F171" i="1"/>
  <c r="F300" i="1"/>
  <c r="F296" i="1"/>
  <c r="F417" i="1"/>
  <c r="F154" i="1"/>
  <c r="F478" i="1"/>
  <c r="F156" i="1"/>
  <c r="F431" i="1"/>
  <c r="F344" i="1"/>
  <c r="F245" i="1"/>
  <c r="F147" i="1"/>
  <c r="F150" i="1"/>
  <c r="F157" i="1"/>
  <c r="F153" i="1"/>
  <c r="F114" i="1"/>
  <c r="F375" i="1"/>
  <c r="F472" i="1"/>
  <c r="F318" i="1"/>
  <c r="F372" i="1"/>
  <c r="F103" i="1"/>
  <c r="F482" i="1"/>
  <c r="F73" i="1"/>
  <c r="F107" i="1"/>
  <c r="F471" i="1"/>
  <c r="F339" i="1"/>
  <c r="F325" i="1"/>
  <c r="F357" i="1"/>
  <c r="F314" i="1"/>
  <c r="F306" i="1"/>
  <c r="F489" i="1"/>
  <c r="F492" i="1"/>
  <c r="F320" i="1"/>
  <c r="F323" i="1"/>
  <c r="F336" i="1"/>
  <c r="F326" i="1"/>
  <c r="F416" i="1"/>
  <c r="F322" i="1"/>
  <c r="F341" i="1"/>
  <c r="F503" i="1"/>
  <c r="F510" i="1"/>
  <c r="F101" i="1"/>
  <c r="F474" i="1"/>
  <c r="F321" i="1"/>
  <c r="F462" i="1"/>
  <c r="F500" i="1"/>
  <c r="F458" i="1"/>
  <c r="F483" i="1"/>
  <c r="F463" i="1"/>
  <c r="F507" i="1"/>
  <c r="F206" i="1"/>
  <c r="F309" i="1"/>
  <c r="F327" i="1"/>
  <c r="F381" i="1"/>
  <c r="F378" i="1"/>
  <c r="F505" i="1" l="1"/>
  <c r="F453" i="1"/>
  <c r="F487" i="1"/>
  <c r="F476" i="1"/>
  <c r="C564" i="1"/>
  <c r="B564" i="1"/>
  <c r="F485" i="1" l="1"/>
  <c r="F451" i="1"/>
  <c r="F579" i="1" s="1"/>
  <c r="C577" i="1"/>
  <c r="C578" i="1"/>
  <c r="B578" i="1"/>
  <c r="B577" i="1"/>
  <c r="C574" i="1"/>
  <c r="C575" i="1"/>
  <c r="B575" i="1"/>
  <c r="B574" i="1"/>
  <c r="C569" i="1"/>
  <c r="C570" i="1"/>
  <c r="C571" i="1"/>
  <c r="C572" i="1"/>
  <c r="B572" i="1"/>
  <c r="B571" i="1"/>
  <c r="B570" i="1"/>
  <c r="B569" i="1"/>
  <c r="C561" i="1"/>
  <c r="C562" i="1"/>
  <c r="C563" i="1"/>
  <c r="B563" i="1"/>
  <c r="B562" i="1"/>
  <c r="B561" i="1"/>
  <c r="C576" i="1"/>
  <c r="B576" i="1"/>
  <c r="C573" i="1"/>
  <c r="B573" i="1"/>
  <c r="C568" i="1"/>
  <c r="B568" i="1"/>
  <c r="F449" i="1"/>
  <c r="F441" i="1"/>
  <c r="F440" i="1"/>
  <c r="F439" i="1"/>
  <c r="F438" i="1"/>
  <c r="F433" i="1"/>
  <c r="F421" i="1"/>
  <c r="F404" i="1"/>
  <c r="F396" i="1" s="1"/>
  <c r="F574" i="1" s="1"/>
  <c r="F388" i="1"/>
  <c r="F390" i="1"/>
  <c r="F389" i="1"/>
  <c r="F384" i="1"/>
  <c r="F360" i="1"/>
  <c r="F347" i="1" s="1"/>
  <c r="F570" i="1" s="1"/>
  <c r="F580" i="1" l="1"/>
  <c r="F88" i="1"/>
  <c r="F302" i="1"/>
  <c r="F247" i="1"/>
  <c r="F294" i="1"/>
  <c r="F155" i="1"/>
  <c r="F18" i="1"/>
  <c r="F209" i="1"/>
  <c r="F213" i="1"/>
  <c r="F281" i="1"/>
  <c r="F249" i="1"/>
  <c r="F282" i="1"/>
  <c r="F23" i="1" l="1"/>
  <c r="F117" i="1"/>
  <c r="F19" i="1"/>
  <c r="F392" i="1"/>
  <c r="F387" i="1"/>
  <c r="F437" i="1"/>
  <c r="F211" i="1"/>
  <c r="F564" i="1" s="1"/>
  <c r="F14" i="1"/>
  <c r="F415" i="1"/>
  <c r="F445" i="1"/>
  <c r="F411" i="1"/>
  <c r="F87" i="1"/>
  <c r="F428" i="1"/>
  <c r="F345" i="1"/>
  <c r="F442" i="1"/>
  <c r="F432" i="1"/>
  <c r="F429" i="1"/>
  <c r="F279" i="1"/>
  <c r="F566" i="1" s="1"/>
  <c r="F50" i="1"/>
  <c r="F561" i="1" l="1"/>
  <c r="F21" i="1"/>
  <c r="F386" i="1"/>
  <c r="F572" i="1" s="1"/>
  <c r="F435" i="1"/>
  <c r="F578" i="1" s="1"/>
  <c r="F12" i="1"/>
  <c r="F562" i="1" s="1"/>
  <c r="F362" i="1"/>
  <c r="F571" i="1" s="1"/>
  <c r="F406" i="1"/>
  <c r="F291" i="1"/>
  <c r="F425" i="1"/>
  <c r="F10" i="1" l="1"/>
  <c r="F563" i="1"/>
  <c r="F577" i="1"/>
  <c r="F423" i="1"/>
  <c r="F576" i="1" s="1"/>
  <c r="F569" i="1"/>
  <c r="F289" i="1"/>
  <c r="F568" i="1" s="1"/>
  <c r="F575" i="1"/>
  <c r="F394" i="1"/>
  <c r="F573" i="1" s="1"/>
  <c r="F560" i="1" l="1"/>
  <c r="B587" i="1" l="1"/>
  <c r="B584" i="1"/>
  <c r="B581" i="1"/>
  <c r="B580" i="1"/>
  <c r="B579" i="1"/>
  <c r="B560" i="1"/>
  <c r="B559" i="1"/>
  <c r="F553" i="1" l="1"/>
  <c r="F552" i="1"/>
  <c r="F516" i="1"/>
  <c r="F514" i="1"/>
  <c r="F546" i="1"/>
  <c r="F525" i="1"/>
  <c r="F518" i="1"/>
  <c r="F512" i="1" l="1"/>
  <c r="F529" i="1"/>
  <c r="F584" i="1" s="1"/>
  <c r="F585" i="1" s="1"/>
  <c r="F595" i="1" s="1"/>
  <c r="F550" i="1"/>
  <c r="F587" i="1" s="1"/>
  <c r="F588" i="1" s="1"/>
  <c r="F600" i="1" s="1"/>
  <c r="F597" i="1" l="1"/>
  <c r="F596" i="1"/>
  <c r="F581" i="1"/>
  <c r="F582" i="1" s="1"/>
  <c r="F590" i="1" s="1"/>
  <c r="F605" i="1" s="1"/>
  <c r="F598" i="1" l="1"/>
  <c r="F591" i="1"/>
  <c r="F592" i="1"/>
  <c r="F601" i="1"/>
  <c r="F602" i="1"/>
  <c r="F593" i="1" l="1"/>
  <c r="F607" i="1"/>
  <c r="F606" i="1"/>
  <c r="F603" i="1"/>
  <c r="C587" i="1"/>
  <c r="C584" i="1"/>
  <c r="C581" i="1"/>
  <c r="C580" i="1"/>
  <c r="C560" i="1"/>
  <c r="C559" i="1"/>
  <c r="F608" i="1" l="1"/>
  <c r="C579" i="1" l="1"/>
</calcChain>
</file>

<file path=xl/sharedStrings.xml><?xml version="1.0" encoding="utf-8"?>
<sst xmlns="http://schemas.openxmlformats.org/spreadsheetml/2006/main" count="1223" uniqueCount="594">
  <si>
    <t>POS.</t>
  </si>
  <si>
    <t>CANT</t>
  </si>
  <si>
    <t>1.7.1</t>
  </si>
  <si>
    <t>1.7.2</t>
  </si>
  <si>
    <t>1.7.3</t>
  </si>
  <si>
    <t>1.1.2.1</t>
  </si>
  <si>
    <t>1.1.2.2</t>
  </si>
  <si>
    <t>1.1.2.3</t>
  </si>
  <si>
    <t>1.1.2.4</t>
  </si>
  <si>
    <t>1.1.2.5</t>
  </si>
  <si>
    <t>1.1.2.6</t>
  </si>
  <si>
    <t>1.1.2.7</t>
  </si>
  <si>
    <t>1.1.2.9</t>
  </si>
  <si>
    <t>1.1.2.10</t>
  </si>
  <si>
    <t>1.2.1.1</t>
  </si>
  <si>
    <t>1.2.1.2</t>
  </si>
  <si>
    <t>1.2.1.3</t>
  </si>
  <si>
    <t>1.2.1.4</t>
  </si>
  <si>
    <t>1.2.1.5</t>
  </si>
  <si>
    <t>1.2.1.6</t>
  </si>
  <si>
    <t>1.2.1.7</t>
  </si>
  <si>
    <t>1.2.2.1</t>
  </si>
  <si>
    <t>1.2.2.2</t>
  </si>
  <si>
    <t>2.1.1</t>
  </si>
  <si>
    <t>2.1.2</t>
  </si>
  <si>
    <t>2.1.3</t>
  </si>
  <si>
    <t>2.1.4</t>
  </si>
  <si>
    <t>2.1.5</t>
  </si>
  <si>
    <t>2.1.6</t>
  </si>
  <si>
    <t>2.1.7</t>
  </si>
  <si>
    <t>2.1.8</t>
  </si>
  <si>
    <t>2.1.9</t>
  </si>
  <si>
    <t>2.1.10</t>
  </si>
  <si>
    <t xml:space="preserve">CAP.1.1 </t>
  </si>
  <si>
    <t>CAP.1.2</t>
  </si>
  <si>
    <t xml:space="preserve">CAP.1.3 </t>
  </si>
  <si>
    <t>CAP.1.5</t>
  </si>
  <si>
    <t>CAP.1.6</t>
  </si>
  <si>
    <t>DESCRIPCIÓN</t>
  </si>
  <si>
    <t>NOMBRE PROYECTO: HVAC</t>
  </si>
  <si>
    <t xml:space="preserve">CAP.1.1.1 </t>
  </si>
  <si>
    <t>1.1.1.1</t>
  </si>
  <si>
    <t>1.1.1.3</t>
  </si>
  <si>
    <t>1.1.1.XX</t>
  </si>
  <si>
    <t>1.1.3.1</t>
  </si>
  <si>
    <t>1.1.3.2</t>
  </si>
  <si>
    <t>1.1.3.6</t>
  </si>
  <si>
    <t xml:space="preserve">CAP.1.2.1 </t>
  </si>
  <si>
    <t>1.2.1.9</t>
  </si>
  <si>
    <t>1.2.1.XX</t>
  </si>
  <si>
    <t xml:space="preserve">CAP.1.2.2 </t>
  </si>
  <si>
    <t>1.2.2.XX</t>
  </si>
  <si>
    <t xml:space="preserve">CAP.1.2.3 </t>
  </si>
  <si>
    <t>1.2.3.XX</t>
  </si>
  <si>
    <t>CAP.1.2.4</t>
  </si>
  <si>
    <t>1.2.4.2</t>
  </si>
  <si>
    <t>1.2.4.4</t>
  </si>
  <si>
    <t>1.2.4.XX</t>
  </si>
  <si>
    <t xml:space="preserve">CAP.1.3.1 </t>
  </si>
  <si>
    <t>1.3.1.1</t>
  </si>
  <si>
    <t>1.3.1.XX</t>
  </si>
  <si>
    <t xml:space="preserve">CAP.1.3.2 </t>
  </si>
  <si>
    <t>1.3.2.7</t>
  </si>
  <si>
    <t>1.3.2.8</t>
  </si>
  <si>
    <t>1.3.2.XX</t>
  </si>
  <si>
    <t xml:space="preserve">CAP.1.4 </t>
  </si>
  <si>
    <t xml:space="preserve">CAP.1.4.1 </t>
  </si>
  <si>
    <t>1.4.1.1</t>
  </si>
  <si>
    <t>1.4.1.2</t>
  </si>
  <si>
    <t>1.4.1.3</t>
  </si>
  <si>
    <t>1.4.1.4</t>
  </si>
  <si>
    <t>1.4.1.5</t>
  </si>
  <si>
    <t>1.4.1.XX</t>
  </si>
  <si>
    <t xml:space="preserve">CAP.1.4.2 </t>
  </si>
  <si>
    <t>1.4.2.1</t>
  </si>
  <si>
    <t>1.4.2.2</t>
  </si>
  <si>
    <t>1.4.2.3</t>
  </si>
  <si>
    <t>1.4.2.4</t>
  </si>
  <si>
    <t>1.4.2.5</t>
  </si>
  <si>
    <t>1.4.2.6</t>
  </si>
  <si>
    <t>1.4.2.7</t>
  </si>
  <si>
    <t>1.4.2.8</t>
  </si>
  <si>
    <t>1.4.2.XX</t>
  </si>
  <si>
    <t>CAP.1.1.5</t>
  </si>
  <si>
    <t>1.1.5.1</t>
  </si>
  <si>
    <t>INSTAL·LACIONS ELÈCTRIQUES</t>
  </si>
  <si>
    <t>SERVEIS</t>
  </si>
  <si>
    <t>OBRA CIVIL</t>
  </si>
  <si>
    <t>TANCAMENTS</t>
  </si>
  <si>
    <t>EQUIPAMENTS</t>
  </si>
  <si>
    <t>VARIS</t>
  </si>
  <si>
    <t>CANONADES DE DISTRIBUCIÓ</t>
  </si>
  <si>
    <t>CONTROL</t>
  </si>
  <si>
    <t>LEGALITZACIONS</t>
  </si>
  <si>
    <t>LOM</t>
  </si>
  <si>
    <t>CLIMATITZACIÓ ( CALEFACCIÓ, REFRIGERACIÓ I VENTILACIÓ)</t>
  </si>
  <si>
    <t>INSTAL·LACIÓ D'IL·LUMINACIÓ</t>
  </si>
  <si>
    <t>TELECOMUNICACIONS</t>
  </si>
  <si>
    <t>AUDIOVISUALS</t>
  </si>
  <si>
    <t>GASOS MEDICINALS, TÈCNICS</t>
  </si>
  <si>
    <t>INSTAL·LACIONS DE PROTECCIÓ CONTRA INCENDI</t>
  </si>
  <si>
    <t>INSTAL·LACIONS DE PROTECCIÓ I SEGURETAT</t>
  </si>
  <si>
    <t>ENDERROCS</t>
  </si>
  <si>
    <t>RAM DE PALETA</t>
  </si>
  <si>
    <t>PAVIMENTS I REVESTIMENTS</t>
  </si>
  <si>
    <t>FUSTERIA DE TALLER</t>
  </si>
  <si>
    <t>LOM I GENÈTICA</t>
  </si>
  <si>
    <t xml:space="preserve">(u) Arrancada  d'aparells  sanitaris  de  sales  humides  amb  mitjans manuals i i càrrega manual de runa sobre camió o contenidor </t>
  </si>
  <si>
    <t>SANITARIS, AIXETES I ACCESORIS</t>
  </si>
  <si>
    <t>1.3.2.10</t>
  </si>
  <si>
    <t>1.2.1.12</t>
  </si>
  <si>
    <t>1.2.1.14</t>
  </si>
  <si>
    <t>1.2.1.15</t>
  </si>
  <si>
    <t xml:space="preserve">CANALITZACIONS I LÍNIES </t>
  </si>
  <si>
    <t>MECANISMES</t>
  </si>
  <si>
    <t>APARELLS D'ENLLUMENAT</t>
  </si>
  <si>
    <t>RACK</t>
  </si>
  <si>
    <t>CANALITZACIONS I LÍNIES I CONNECTORS</t>
  </si>
  <si>
    <t>INSTAL·LACIÓ DETECCIÓ D'INCENDIS</t>
  </si>
  <si>
    <t>CONTROL D'ACCESOS</t>
  </si>
  <si>
    <t xml:space="preserve">(u) Lector   de   proximitat   PAXTON   P50   model   PX/353-110   o equivalent, amb les següents característiques: 
-Alimentació: 12 Vdc 
-Consum: 100 mA (mín) / 300 mA (màx). 
-Freqüència de portadora: 125 kHz. 
-Temps de bit Clock and Data: 600 micro segons 
-Tipus de cable per extensions: Beldon 9540. 
-Màxima longitud de cable: 100 m.
-Abast de lectura targeta/targeta ISO: 80 mm.
-Abast de lectura clau: 50 mm.
-Abast de lectura clau mans lliures: 1100 mm.
-Temperatura de funcionament: -20 a 55ºC.
-Resistència a la humitat: IPX7.
-Resistència antivandàlica: mitja.
-Longiud del cable: 5 m.
-Dimensions (ample x alt x profunditat): 50 x 100 x 15 mm. Muntat i connectat. (P - 140)
</t>
  </si>
  <si>
    <t>INSTAL·LACIÓ INTERIOR D'AIGUA FREDA</t>
  </si>
  <si>
    <t>1.1.2.18</t>
  </si>
  <si>
    <t>1.1.2.19</t>
  </si>
  <si>
    <t>1.1.2.20</t>
  </si>
  <si>
    <t>1.1.2.22</t>
  </si>
  <si>
    <t>1.1.2.25</t>
  </si>
  <si>
    <t>1.1.2.27</t>
  </si>
  <si>
    <t>1.1.2.29</t>
  </si>
  <si>
    <t>1.1.2.30</t>
  </si>
  <si>
    <t>1.2.1.21</t>
  </si>
  <si>
    <t>1.2.1.24</t>
  </si>
  <si>
    <t>1.2.1.31</t>
  </si>
  <si>
    <t xml:space="preserve">(m) Aïllament  tèrmic  d'escuma  elastomèrica  per  a  canonades  que transporten fluids a temperatura entre -50°C i 150°C, per a tub de diàmetre exterior 42 mm, de 32 mm de gruix, sense HCFC-CFC, amb un factor de resistència a la difusió del vapor d'aigua &gt;= 7000, col·locat superficialment amb grau de dificultat mitjà </t>
  </si>
  <si>
    <t xml:space="preserve">(pa) Partida alçada en concepte de pintat de canonades, senyalització del sentit de flux; tot segons normativa vigent; inclosa la retolació. </t>
  </si>
  <si>
    <t xml:space="preserve">(u) Vàlvula de bola manual amb rosca, de tres peces amb pas total, d'acer inoxidable 1.4408 (AISI 316), de diàmetre nominal 3/4´´, de 64 bar de PN i preu alt, muntada superficialment </t>
  </si>
  <si>
    <t>(m2) Formació de conducte rectangular de planxa d'acer  galvanitzat, de gruix 0,8 mm, amb unió marc cargolat i clips, muntat adossat amb suport</t>
  </si>
  <si>
    <t xml:space="preserve">(u) Descarregador combinat contra el llamp i sobretensions DEHN model DEHNventil DV M TT 255 ref. 951 310 o equivalent, tipus 1+2, 400 V, 4P, dispar a 255 V, 100 kA corrent de descàrrega ona 8/20; muntat en perfil DIN </t>
  </si>
  <si>
    <t>(u) Interruptor diferencial de la classe  A superimmunitzat, gamma terciari, de 40 A d'intensitat nominal, bipolar (2P), de sensibilitat 0,03 A, de desconnexió fix selectiu, amb botó de test incorporat i indicador mecànic de defecte, construït segons les especificacions de la norma UNE-EN 61008-1, de 2 mòduls DIN de 18 mm d'amplària, muntat en perfil DIN</t>
  </si>
  <si>
    <t>(m) Tub flexible corrugat de PVC folrat exteriorment, de 16 mm de diàmetre nominal, aïllant i no propagador de la flama, resistència a l'impacte  de 2 J, resistència a compressió  de 320  N i una rigidesa dielèctrica de 2000 V, muntat sobre sostremort</t>
  </si>
  <si>
    <t>(m) Tub flexible corrugat de PVC folrat exteriorment, de 20 mm de diàmetre nominal, aïllant i no propagador de la flama, resistència a l'impacte  de 2 J, resistència a compressió  de 320  N i una rigidesa dielèctrica de 2000 V, muntat sobre sostremort</t>
  </si>
  <si>
    <t>(m) Conductor de coure nu, unipolar de secció 1x35 mm2, muntat superficialment</t>
  </si>
  <si>
    <t>(u) Caixa de derivació rectangular de plàstic, de 160x200 mm, amb grau de protecció IP-54, muntada superficialment</t>
  </si>
  <si>
    <t>(m) Safata  metàl·lica  reixa  amb  separadors  d'acer  galvanitzat  en calent,  d'alçària  50  mm  i  amplària  300  mm,  col·locada  sobre suports horitzontals amb elements de suport</t>
  </si>
  <si>
    <t xml:space="preserve">(u) Caixa de mecanismes, per a un element, preu mitjà, encastada </t>
  </si>
  <si>
    <t>(u) Presa de corrent blanca LEGRAND Mosaic 0772.11 o equivalent, instal·lada a canal amb clipatge directe</t>
  </si>
  <si>
    <t>(u) Presa de corrent vermella LEGRAND Mosaic 0772.18 o equivalent, instal·lada a canal amb clipatge directe</t>
  </si>
  <si>
    <t xml:space="preserve">(u) Presa  corrent  monofàsica  amb  sortida  recta  SCHNEIDER  ref. PKF32G423  o equivalent,  32A  2P+T,  grau  de protecció  IP44, muntada encastada </t>
  </si>
  <si>
    <t xml:space="preserve">(pa) Partida alçada en concepte de legalització de les instal·lacions de baixa tensió. Inclou projecte de legalització, certificat final d'obra, taxes de visat, taxes de tramitació amb Indústria i còpia del projecte per la propietat </t>
  </si>
  <si>
    <t xml:space="preserve">(u) Panell integrat fix, equipat amb 24 connectors RJ45 categoria 6 U/UTP, per a muntar sobre bastidor rack 19´´, d'1 unitat d'alçària, amb organitzador de cables, fixat mecànicament </t>
  </si>
  <si>
    <t>(m) Tub flexible corrugat de PVC folrat exteriorment, de 25 mm de diàmetre nominal, aïllant i no propagador de la flama, resistència a l'impacte  de 2 J, resistència a compressió  de 320  N i una rigidesa dielèctrica de 2000 V, muntat sobre sostremort</t>
  </si>
  <si>
    <t xml:space="preserve">(m) Cable per a transmissió de dades amb conductor de coure, de 4 parells, categoria 6 U/UTP, aïllament de poliolefina i coberta de poliolefina,  de  baixa  emissió  de  fums  i  opacitat  reduïda,  no propagador de la flama segons UNE-EN 60332-1-2, col·locat sota tub o canal </t>
  </si>
  <si>
    <t>(m) Safata metàl·lica reixa d'acer galvanitzat en calent, d'alçària 50 mm i amplària 200 mm, col·locada sobre suports horitzontals amb elements de suport</t>
  </si>
  <si>
    <t xml:space="preserve">(m) Cable  per  a  sonoritzacions  paral·lel  bicolor  de  2x1,5  mm2, aïllament plàstic lliure d'halògens, col·locat en tub </t>
  </si>
  <si>
    <t>(u) Caixa de derivació quadrada de plàstic, de 100x100 mm, amb grau de protecció IP-40, muntada superficialment</t>
  </si>
  <si>
    <t xml:space="preserve">(u) Altaveu circular de sostre bicònic de 6'' de diàmetre, de 5 W de potència  (RMS),  sensibilitat  (1  kHz,  1  W,  1  m)  de  86  dB, alimenació  100  V,  reixeta  d'ABS,  fixació  per  grapes  i  per  a encastar en cel ras </t>
  </si>
  <si>
    <t xml:space="preserve">(pa) Partida alçada d'abonament íntegre en concepte de connexió a la central de megafonia existent del centre. </t>
  </si>
  <si>
    <t xml:space="preserve">(pa) Partida  alçada  en  concepte  de  connexionat  a  la  instal·lació existent  d'aigua  freda  sanitària  de  l'edifici.  S'inclou  la  p.p.  de material auxiliar de connexionat. </t>
  </si>
  <si>
    <t xml:space="preserve">(u) Sifó de botella per a aigüera d'una pica, de PVC, de diàmetre 32    mm, connectat a un ramal de PVC </t>
  </si>
  <si>
    <t xml:space="preserve">(u) Aixeta senzilla per a aigüera, muntada superficialment, de llautó cromat preu mitjà, amb broc giratori de fosa, amb entrada de 1/2´´ </t>
  </si>
  <si>
    <t>(m) Cable  manguera  de  par  trenat  i  apantallat,  lliure  d'al·lògens  i resistent al foc NOTIFIER ref. 2x1.5-LHR o equivalent, de color vermell i coure pulit flexible, clase V, de 1,5 mm2. Pantalla amb cinta d'alumni/polièster i drenatge de coure estanyat de 0,5 mm2. Resistent al foc, lliure d'halogens, baixa emissió de fums i baixa corrosivitat. Instal·lat.</t>
  </si>
  <si>
    <t>(m) 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sobre sostremort</t>
  </si>
  <si>
    <t>(u) Polsador de sortida PAXTON E50 model PX/356-110 o equivalent, amb les següents característiques:
-Alimentació: 12 Vdc
-Consum: 45 mA (mín) / 70 mA (màx).
-Longiud del cable: 5 m.
-Dimensions (ample x alt x profunditat): 50 x 58 x 14 mm. Muntat i connectat.</t>
  </si>
  <si>
    <t>(m) Cable per a transmissió de dades amb conductor de coure, de 4 parells, categoria 6 U/UTP, aïllament de poliolefina i coberta de poliolefina, de baixa emissió de fums i opacitat reduïda, no propagador de la flama segons UNE-EN 60332-1-2, col·locat sota tub o canal</t>
  </si>
  <si>
    <t xml:space="preserve">(m) Tub flexible corrugat de PVC folrat exteriorment, de 25 mm de diàmetre nominal, aïllant i no propagador de la flama, resistència a l'impacte  de 2 J, resistència a compressió de 320 N i una rigidesa dielèctrica de 2000 V, muntat sobre sostremort </t>
  </si>
  <si>
    <t xml:space="preserve">(m2) Arrancada   i repicat de rajola ceràmica amb mitjans manuals i càrrega manual de runa sobre camió o contenidor. </t>
  </si>
  <si>
    <t>(m2) Subministrament  i  aplicació  d'una  capa  de  pasta  allisadora MAPEI  ULTRAPAN  amb  una  càrrega  de  2,5  kg/m2,  prèvia imprimació  de  paviment  amb  MAPEI  PRIMER  G  i  posterior passada de rodet de pues típus Colober. Inclou part proporcional de materials, feines i elements auxiliars per a la seva correcta col.locació, tot acabat.</t>
  </si>
  <si>
    <t>(m2) (T2)Subministrament i col.locació de paviment Tarkett IQ Granit Ref. 3218431 de 2mm de gruix encolat amb adhesiu Collakwa 1040 a bandes rectes sistema Colober. Inclou part proporcional de materials, feines i elements auxiliars per a la seva correcta col.locació, tot acabat.</t>
  </si>
  <si>
    <t xml:space="preserve">(pa) Partida alçada d'abonament integre per a la seguretat i salut a l'obra </t>
  </si>
  <si>
    <t xml:space="preserve">(m3) Transport   de   residus   inerts   o   no   especials   a   instal.lació autoritzada  de  gestio  de  residus  i/o  planta  de  reciclatge  amb camió per a transport de 20 t, amb un recorregut de més de 15 i fins a 20 km </t>
  </si>
  <si>
    <t>(m) Aïllament  tèrmic  d'escuma  elastomèrica  per  a  canonades  que transporten fluids a temperatura entre -50°C i 150°C, per a tub de diàmetre exterior 54 mm, de 32 mm de gruix, sense HCFC-CFC, amb un factor de resistència a la difusió del vapor d'aigua &gt;= 7000, col·locat superficialment amb grau de dificultat mitjà</t>
  </si>
  <si>
    <t>(u) Instal·lació elèctrica de punt de control de fan-coil</t>
  </si>
  <si>
    <t>(pa) Partida alçada en concepte de legalització de les instal·lacions de climatització i ventilació. Inclou projecte de legalització, certificat final d'obra, taxes de visat, taxes de tramitació amb Indústria i còpia del projecte per la propietat</t>
  </si>
  <si>
    <t>(u) Interruptor automàtic magnetotèrmic de 16 A d'intensitat nominal, tipus PIA corba C, bipolar (2P), de 6000 A de poder de tall segons UNE-EN 60898 i de 10 kA de poder de tall segons UNE-EN 60947-2, de 2 mòduls DIN de 18 mm d'amplària, muntat en perfil DIN</t>
  </si>
  <si>
    <t>(u) Detector òptic de fum amb aïllador incorporat NOTIFIER model NFXI-OPT o equivalent. Detecció analògica amb algorismes de processament de la senyals captats pel detector. Ideal per a focs d'evolució  lenta,  amb  partícules  de  fum  visibles.  Incorpora funcions  de  test  manual  i  automàtic  i  adreçament  manual decádico (01-159). Disposa de dos leds per a la indicació de alarma  i  sortida  per  a  indicador  remot.  Connectat  i  muntat superficialment. Inclou base encastar en fals sostre RMK400AP o equivalent.</t>
  </si>
  <si>
    <t>(u) Unitat de control d'acessos PAXTON Net2 PLUS PX/682-531-EX o equivalent, amb caixa de plàstic i PSU 12V 2A inclosa, amb les següents característiques: 
-Alimentació: 12 Vdc -Consum: 200 mA. 
-Corrent de sortida d'alarma: 1 A. 
-Nombre d'usuaris amb targeta: fins a 50.000. 
-Nombre de PINS: fins a 50.000. 
-Longitud de PIN: de 4 a 8 dígits. 
-Número de codis: fins a 50 codis. 
-Longitud de codi: de 4 a 8 dígits. 
-Lectors/teclats per porta: 2 per porta. 
-Temps d'obertura de porta: 1-999999 seg. 
-Zones horaries: fins a 64. 
-Horaris individuals en cada zona horària: 2000. 
-Nombre d'events emmagatzemats a la ACU: 2728. 
-Retenció de dades en cas de pèrdua d'alimentació: 28 dies. 
-Tanca elèctrica: ´´fail open´´/´´fail closed´´. 
-Entrada de botó de sortida. 
-Entrada de contacte magnètic. 
-Sortida d'alarma/campana. 
-Entrada de monitorització PSU. 
-Entrada per integració alarma intrussió. Instal·lada i connectada</t>
  </si>
  <si>
    <t>(m2) Enderroc  d'envà  de  tipologia  i  gruix  variable,  amb  mitjans manuals i càrrega manual de runa sobre camió o contenidor. Inclou    part    proporcional    d'enderrocs    de    revestiments    i instal.lacions, feines i elements auxiliars necessàris per a la seva correcta execució.</t>
  </si>
  <si>
    <t>(u) Arrencada  de  full  i  bastiment  de  porta  interior  amb  mitjans manuals i carrega manual sabre camió o contenidor. L'execució d'aquesta  activitat  queda  restringida  dins  l'horari  establert  pel personal que estigui treballant simultàniament dins l'hospital</t>
  </si>
  <si>
    <t>(pa) Partida  alçada  De mitjans d'elevacio i col·locacio de climatitzador en coberta.</t>
  </si>
  <si>
    <t>CONDUCTES Y DIFUSIÓ</t>
  </si>
  <si>
    <t>COST</t>
  </si>
  <si>
    <t>COST TOTAL</t>
  </si>
  <si>
    <t>BENEFICI INDUSTRIAL (6%)</t>
  </si>
  <si>
    <t>DESPESES GENERALS (13%)</t>
  </si>
  <si>
    <t>IVA no inclòs</t>
  </si>
  <si>
    <t>GEN</t>
  </si>
  <si>
    <t>PLAT</t>
  </si>
  <si>
    <t>LAB</t>
  </si>
  <si>
    <t>BLC</t>
  </si>
  <si>
    <t>LRT1</t>
  </si>
  <si>
    <t>TOTS</t>
  </si>
  <si>
    <t>ZONA</t>
  </si>
  <si>
    <t>(u) Fan-coil del tipus conductes AIRLAN VED641 o equivalent, per a treballar en sistemes de distribució d'aigua de 4 tubs, de 2,4 kW de potència frigorífica màxima i 3,93 kW de potència calorífica màxima, amb motor DC, amb alimentació monofàsica de 230 V, amb  bomba  de  condensats,  de  600x600  mm  amb  panell  de 6470x647 mm, de 16,5 kg de pes, col·locat</t>
  </si>
  <si>
    <t>mL. Lona textil i planxa d'hacer galvanitzat per unió de conductes amb maquinaries a fi de no transmètre vibracions.</t>
  </si>
  <si>
    <t xml:space="preserve">Ml. Conducte circular de xapa galvanitzada tipus "Spiro" DN400 gruix 0,6mm amb p.p. D'accessoris i suportació. </t>
  </si>
  <si>
    <t xml:space="preserve">Ml. Conducte circular de xapa galvanitzada tipus "Spiro" DN355 gruix 0,6mm amb p.p. D'accessoris i suportació. </t>
  </si>
  <si>
    <t xml:space="preserve">Ml. Conducte circular de xapa galvanitzada tipus "Spiro" DN315 gruix 0,6mm amb p.p. D'accessoris i suportació. </t>
  </si>
  <si>
    <t xml:space="preserve">Ml. Conducte circular de xapa galvanitzada tipus "Spiro" DN250 gruix 0,6mm amb p.p. D'accessoris i suportació. </t>
  </si>
  <si>
    <t xml:space="preserve">Ml. Conducte circular de xapa galvanitzada tipus "Spiro" DN200 gruix 0,6mm amb p.p. D'accessoris i suportació. </t>
  </si>
  <si>
    <t xml:space="preserve">Ml. Conducte circular de xapa galvanitzada tipus "Spiro" DN125 gruix 0,6mm amb p.p. D'accessoris i suportació. </t>
  </si>
  <si>
    <t>(m2) Aïllament tèrmic de conductes amb llana de roca de densitat 36 a 40 kg/m3, de 30 mm de gruix,  muntat exteriorment</t>
  </si>
  <si>
    <t xml:space="preserve">m2. Aïllament de tipus llana de roca, de gruix 50mm, acabat amb film d'alumini reforçat i xapa d'alumini de 0,8mm de gruix. </t>
  </si>
  <si>
    <t xml:space="preserve">Comporta de caudal constant circular DN125 de xapa galvanitzada tipus RN o similar de la marca TROX. </t>
  </si>
  <si>
    <t xml:space="preserve">Comporta de caudal constant circular DN200 de xapa galvanitzada tipus RN o similar de la marca TROX. </t>
  </si>
  <si>
    <t xml:space="preserve">Comporta de caudal constant circular DN250 de xapa galvanitzada tipus RN o similar de la marca TROX. </t>
  </si>
  <si>
    <t xml:space="preserve">Comporta de caudal constant circular DN315 de xapa galvanitzada tipus RN o similar de la marca TROX. </t>
  </si>
  <si>
    <t xml:space="preserve">Utat. Difusor rotacional de sostre, mides 825x72 de la sèrie VDW de la marca TROX o similar. Connexió D315. Inclou comporta de regulació. </t>
  </si>
  <si>
    <t xml:space="preserve">Utat. Difusor rotacional de sostre, mides 600x48 de la sèrie VDW de la marca TROX o similar. Connexió D250. Inclou comporta de regulació. </t>
  </si>
  <si>
    <t>(m) Tub de Polipropilè-copolímer PP-R a pressió de diàmetre 20x4,2 mm, sèrie S 2,5 segons UNE-EN ISO 15874-2, soldat, amb grau de dificultat mitjà i col·locat superficialment. Inclou p.p. d'accesoris i suportació.</t>
  </si>
  <si>
    <t>(m) Tub de Polipropilè-copolímer PP-R a pressió de diàmetre 25x4,2 mm, sèrie S 2,5 segons UNE-EN ISO 15874-2, soldat, amb grau de dificultat mitjà i col·locat superficialment. Inclou p.p. d'accesoris i suportació.</t>
  </si>
  <si>
    <t>(m) Tub de Polipropilè-copolímer PP-R a pressió de diàmetre 40x6,7 mm, sèrie S 2,5 segons UNE-EN ISO 15874-2, soldat, amb grau de dificultat mitjà i col·locat superficialment. Inclou p.p. d'accesoris i suportació.</t>
  </si>
  <si>
    <t>(m) Tub de Polipropilè-copolímer PP-R a pressió de diàmetre 50x8,3 mm, sèrie S 2,5 segons UNE-EN ISO 15874-2, soldat, amb grau de dificultat mitjà i col·locat superficialment. Inclou p.p. d'accesoris i suportació.</t>
  </si>
  <si>
    <t>(m) Tub de Polipropilè-copolímer PP-R a pressió de diàmetre 63x10,5 mm, sèrie S 2,5 segons UNE-EN ISO 15874-2, soldat, amb grau de dificultat mitjà i col·locat superficialment. Inclou p.p. d'accesoris i suportació.</t>
  </si>
  <si>
    <t>Comporta per a regulació manual i circular DN200 de xapa galvanitzada tipus AK o similar de la marca TROX. Estanca.</t>
  </si>
  <si>
    <t>Comporta per a regulació manual i circular DN250 de xapa galvanitzada tipus AK o similar de la marca TROX. Estanca.</t>
  </si>
  <si>
    <t>Comporta per a regulació manual i circular DN315 de xapa galvanitzada tipus AK o similar de la marca TROX. Estanca.</t>
  </si>
  <si>
    <t>(m) Aïllament  tèrmic  d'escuma  elastomèrica  per  a  canonades  que transporten fluids a temperatura entre -50°C i 150°C, per a tub de diàmetre exterior 25 mm, de 25 mm de gruix, sense HCFC-CFC, amb un factor de resistència a la difusió del vapor d'aigua &gt;= 7000, col·locat superficialment amb grau de dificultat mitjà</t>
  </si>
  <si>
    <t>(m) Aïllament tèrmic d'escuma elastomèrica per a canonades que transporten fluids a temperatura entre -50°C i 150°C, per a tub de diàmetre exterior 63 mm, de 50 mm de gruix, sense HCFC-CFC, amb un factor de resistència a la difusió del vapor d'aigua &gt;= 7000, Acabat amb recobriment d'aïllaments tèrmics de canonades d'alumini, de 0,6 mm de gruix,  col·locat superficialment amb grau de dificultat mitjà</t>
  </si>
  <si>
    <t>(m) Aïllament tèrmic d'escuma elastomèrica per a canonades que transporten fluids a temperatura entre -50°C i 150°C, per a tub de diàmetre exterior 42 mm, de 50 mm de gruix, sense HCFC-CFC, amb un factor de resistència a la difusió del vapor d'aigua &gt;= 7000, Acabat amb recobriment d'aïllaments tèrmics de canonades d'alumini, de 0,6 mm de gruix, col·locat superficialment amb grau de dificultat mitjà</t>
  </si>
  <si>
    <t>PANÒPLIES DE VÀLVULES</t>
  </si>
  <si>
    <t xml:space="preserve">Utat. Vàlvula de seient motoritzada de tres víes, cos de fundició. DN40, Kvs 22, PN16. Marca CONTROLLI o similar, amb connexions racord de 3 peçes (inclòs), amb servomotor proporcional, alimentació a 24Vca, amb camp de treball seleccionable i carrera de 65segons. </t>
  </si>
  <si>
    <t>Vàlvula de seient DN40 PN20, inclou racord de 3 peçes Fig.341</t>
  </si>
  <si>
    <t xml:space="preserve">Vàlvula d'equilibrat amb presa de pressió i funció de tall, DN50 PN20, roscada. De la marca TA model STAD. Inclou enllaç negre fig.341. </t>
  </si>
  <si>
    <t xml:space="preserve">Picatge per a buidat amb canonada i vàlvula DN15 amb tap. </t>
  </si>
  <si>
    <t xml:space="preserve">Purgador d'aire automàtic, de boia i diàmetre de connexió DN15, amb vàlvula de bola roscada DN15 i enllaç negre. </t>
  </si>
  <si>
    <t xml:space="preserve">Termòmetre de capilla 0-60ºC amb beina de 100mm. </t>
  </si>
  <si>
    <t>Manòmetre de glicerina 0-6bar DN15 DN100 amb lira DN15 , aixeta de comprovació i dues vàlvules de bola d'1/2".</t>
  </si>
  <si>
    <t>Vàlvula d'esfera DN50 roscada amb enllaç fig.341.</t>
  </si>
  <si>
    <t>Utat. Filtre colador DN50 roscat amb enllaç  Fig.341</t>
  </si>
  <si>
    <t xml:space="preserve">Utat. Panòplia de vàlvules per a climatitzador amb canonada PP63, amb p.p. De suportació. </t>
  </si>
  <si>
    <t xml:space="preserve">Utat. Vàlvula de seient motoritzada de tres víes, cos de fundició. DN25, Kvs 10, PN16. Marca CONTROLLI o similar, amb connexions racord de 3 peçes (inclòs), amb servomotor proporcional, alimentació a 24Vca, amb camp de treball seleccionable i carrera de 65segons. </t>
  </si>
  <si>
    <t>Vàlvula de seient DN25 PN20, inclou racord de 3 peçes Fig.341</t>
  </si>
  <si>
    <t xml:space="preserve">Vàlvula d'equilibrat amb presa de pressió i funció de tall, DN32 PN20, roscada. De la marca TA model STAD. Inclou enllaç fig.341. </t>
  </si>
  <si>
    <t xml:space="preserve">Purgador d'aire automàtic, de boia i diàmetre de connexió DN15, amb vàlvula de bola roscada DN15 . </t>
  </si>
  <si>
    <t>Utat. Filtre colador DN32 roscat amb enllaç  Fig.341</t>
  </si>
  <si>
    <t xml:space="preserve">Utat. Panòplia de vàlvules per a climatitzador amb canonada PP40, amb p.p. De suportació. </t>
  </si>
  <si>
    <t>PANÒPLIES DE VÀLVULES FANCOILS</t>
  </si>
  <si>
    <t>Utat. Filtre colador DN20 roscat amb enllaç Fig.341</t>
  </si>
  <si>
    <t>Utat. Filtre colador DN32 roscat amb enllaç Fig.341</t>
  </si>
  <si>
    <t>Flexible DN20 rosca boja llargaria 300 mm</t>
  </si>
  <si>
    <t>CAP.1.1.2</t>
  </si>
  <si>
    <t>1.1.2.11</t>
  </si>
  <si>
    <t>1.1.2.13</t>
  </si>
  <si>
    <t>1.1.2.14</t>
  </si>
  <si>
    <t>1.1.2.16</t>
  </si>
  <si>
    <t>1.1.2.21</t>
  </si>
  <si>
    <t>1.1.2.23</t>
  </si>
  <si>
    <t>1.1.2.24</t>
  </si>
  <si>
    <t>1.1.2.26</t>
  </si>
  <si>
    <t>1.1.2.28</t>
  </si>
  <si>
    <t>CAP.1.1.3</t>
  </si>
  <si>
    <t>1.1.3.3</t>
  </si>
  <si>
    <t>1.1.3.5</t>
  </si>
  <si>
    <t>1.1.3.9</t>
  </si>
  <si>
    <t>1.1.3.11</t>
  </si>
  <si>
    <t>1.1.3.12</t>
  </si>
  <si>
    <t>1.1.3.13</t>
  </si>
  <si>
    <t>1.1.3.14</t>
  </si>
  <si>
    <t>1.1.3.15</t>
  </si>
  <si>
    <t>1.1.3.16</t>
  </si>
  <si>
    <t>1.1.3.17</t>
  </si>
  <si>
    <t>1.1.3.18</t>
  </si>
  <si>
    <t>1.1.3.19</t>
  </si>
  <si>
    <t>1.1.3.20</t>
  </si>
  <si>
    <t>1.1.3.21</t>
  </si>
  <si>
    <t>1.1.3.22</t>
  </si>
  <si>
    <t>1.1.3.23</t>
  </si>
  <si>
    <t>1.1.3.24</t>
  </si>
  <si>
    <t>1.1.3.25</t>
  </si>
  <si>
    <t>1.1.3.26</t>
  </si>
  <si>
    <t>1.1.3.27</t>
  </si>
  <si>
    <t>1.1.3.28</t>
  </si>
  <si>
    <t>1.1.3.29</t>
  </si>
  <si>
    <t>1.1.3.30</t>
  </si>
  <si>
    <t>1.1.3.31</t>
  </si>
  <si>
    <t>1.1.3.32</t>
  </si>
  <si>
    <t>1.1.3.33</t>
  </si>
  <si>
    <t>1.1.3.34</t>
  </si>
  <si>
    <t>1.1.3.35</t>
  </si>
  <si>
    <t>1.1.3.36</t>
  </si>
  <si>
    <t>1.1.3.37</t>
  </si>
  <si>
    <t>1.1.3.38</t>
  </si>
  <si>
    <t>1.1.3.39</t>
  </si>
  <si>
    <t>1.1.3.40</t>
  </si>
  <si>
    <t>1.1.3.42</t>
  </si>
  <si>
    <t>1.1.3.44</t>
  </si>
  <si>
    <t>1.1.3.46</t>
  </si>
  <si>
    <t>1.1.3.48</t>
  </si>
  <si>
    <t>1.1.3.50</t>
  </si>
  <si>
    <t>1.1.3.52</t>
  </si>
  <si>
    <t>1.1.3.54</t>
  </si>
  <si>
    <t>1.1.3.56</t>
  </si>
  <si>
    <t>DIVERS</t>
  </si>
  <si>
    <t>1.1.3.XX</t>
  </si>
  <si>
    <t>ELEMENTS DE CAMP</t>
  </si>
  <si>
    <t xml:space="preserve">Utat. Pressostat diferencial per aire, rang 50 .. 500Pa, amb tubs i accessoris de muntatge inclosos. Marca CONTROLLI o similar. </t>
  </si>
  <si>
    <t xml:space="preserve">Servomotor per a comporta, amb actuació proporcional 0 .. 10Vcc. Fins a 0.8m2 amb alimentació a 24Vca i parell motor de 4 Nm. Marca CONTROLLI o similar. </t>
  </si>
  <si>
    <t>Servomotor per a comporta, amb actuació proporcional 0 .. 10Vcc. Fins a 1.5m2 amb alimentació a 24Vca i parell motor de 4 Nm. Marca CONTROLLI o similar. Amb Interruptor de final de carrera</t>
  </si>
  <si>
    <t xml:space="preserve">Utat. transmissor de pressió diferencial multirang per aire, rang 0 .. 500/2500/5000 Pa, connexió a dos fils 4 .. 20. Marca CONTROLLI o similar. </t>
  </si>
  <si>
    <t xml:space="preserve">Utat. transmissor de pressió diferencial multirang per aire, rang (-50 .. +50) , ( 0 .. 100/500) Pa, connexió a dos fils 4 .. 20. Marca CONTROLLI PA699 o similar. </t>
  </si>
  <si>
    <t xml:space="preserve">Utat. transmissor de temperatura per muntatge en conducte, rang de temperatura de -20º ... 50ºC . NTC, caixa IP65. Marca CONTROLLI o similar. </t>
  </si>
  <si>
    <t xml:space="preserve">Utat. Vàlvula de seient motoritzada de tres víes, cos de fundició. DN20, Kvs 6,3, PN16. Marca CONTROLLI o similar, amb connexions racord de 3 peçes (inclòs), amb servomotor Termic, alimentació a 24Vca, amb camp de treball seleccionable i carrera de 180segons. </t>
  </si>
  <si>
    <t xml:space="preserve">(u) Comandament a distància amb cable,  amb  control  d'encesa/apagada,  selecció  de  mode, selecció  de  temperatura,  selecció  de  velocitat  del  ventilador, balanceig,  amb  sonda  de  temperatura  incorporada,  muntat  i connectat  </t>
  </si>
  <si>
    <t>CUADRE DE CONTROL</t>
  </si>
  <si>
    <t>Utat. Pantalla SCENIC 600x600x10 tecnología LED de 54W. NO inclou marc tipus per a sala blanca.</t>
  </si>
  <si>
    <t>(u) Interruptor de la sèrie Light Tech de BTicino, unipolar, de 16 A d'intensitat nominal i 230 V a.c. de tensió nominal, de 2 mòduls, Ref. NT4001L/2, col.locat. Inclou Caixa de mecanismes, per a un element encastada</t>
  </si>
  <si>
    <t xml:space="preserve">Utat. Presa RJ45 Cat.6 per a veu i dades. Inclou connexionat i verificació. </t>
  </si>
  <si>
    <t>INSTAL·LACIONS D'AIGUA I DESGUASSOS</t>
  </si>
  <si>
    <t xml:space="preserve">(u) Vàlvula de bola manual amb rosca, de tres peces amb pas total, d'acer inoxidable 1.4408 (AISI 316), de diàmetre nominal 1/2´´, de 64 bar de PN i preu alt, muntada superficialment </t>
  </si>
  <si>
    <t>(u) Pica mural de porcellana esmaltada, senzill, d'amplària &lt;= 53 cm, de color blanc i preu mitjà, col·locat amb suports murals</t>
  </si>
  <si>
    <t>(u) Desguàs recte per a lavabo, amb tap i cadeneta incorporats, de llautó, de diàmetre 1´´1/4,</t>
  </si>
  <si>
    <t xml:space="preserve">Conjunt de connexió a desguàs de picas. Mitjançant tub de PVC de 32mm. </t>
  </si>
  <si>
    <t xml:space="preserve">ml. Subministrament e instal·lació de línea Gasos tècnics realitzada en tub de coure  DN16 amb la part propocional d'accessoris, suports, fixacions. </t>
  </si>
  <si>
    <t xml:space="preserve">ml. Subministrament e instal·lació de línea Gasos tècnics realitzada en tub de coure  DN18 amb la part propocional d'accessoris, suports, fixacions. </t>
  </si>
  <si>
    <t xml:space="preserve">ml. Subministrament e instal·lació de línea Gasos tècnics realitzada en tub de coure  DN22 amb la part propocional d'accessoris, suports, fixacions. </t>
  </si>
  <si>
    <t xml:space="preserve">Aixeta  de  pas,  encastada,  de  llautó  cromat,  preu  mitjà,  amb sortida de espiga i entrada per tub de coure 10 m per instal·lacio de buit  </t>
  </si>
  <si>
    <t>Subministrament e instal·lació de base punt de consum REDLINE® W40A llautó
cromat con válvula de tancament integrada (mural) Manoreductor punt de consum REDLINE® R40 llautó cromad. PT 0 a 1,5 bar, amb fons d´escala de 0 a 2,5 bar</t>
  </si>
  <si>
    <t xml:space="preserve">ml. Subministrament e instal·lació de línea Gasos tècnics realitzada en tub de coure  DN10 amb la part propocional d'accessoris, suports, fixacions. </t>
  </si>
  <si>
    <t>DESMUNTATGE D'INSTALACIONS</t>
  </si>
  <si>
    <t>(m2) Arrancada de cel ras, amb mitjans manuals i càrrega manual de runa sobre camió o contenidor</t>
  </si>
  <si>
    <t>(m2) (D1) Subministrament i col.locació d'envà prefabricat de plaques de guix laminat, PLADUR 106/600(46) LM, amb EI90 i aillament de 51db.amb plaques semirígides de llana de roca de densitat 70 kg/m3 de 40 mm de gruix, sellat perimetralment. Inclou part proporcional de feines, materials i elements auxiliars per a la seva correcta col.locació tot acabat i en funcionament.</t>
  </si>
  <si>
    <t>(pa) Partida alçada de connexionat al bus de detecció existent del centre. S'inclou p.p. de material auxiliar de connexionat. Programacio i posta en Marxa.</t>
  </si>
  <si>
    <t>Utat electroiman retenedor de Porta CRTCR515, 24V, inclou caixa de muntatge moduls 700 superficie mod. M200SMB i mòdul de control 1 sortida M701</t>
  </si>
  <si>
    <t>(u) Ventosa electromagnètica KLESCO sèrie EF550N o equivalent, amb una força de retenció de 5000N, alimentació 12 Vcc o 24 Vcc, amb angles de muntatge, instal·lada i connectada. Incou detector i bateria 12V.</t>
  </si>
  <si>
    <t>EXTRACCIONS ESPECIFIQUES</t>
  </si>
  <si>
    <t>CAP.1.1.7</t>
  </si>
  <si>
    <t>CAP.1.1.8</t>
  </si>
  <si>
    <t xml:space="preserve">Utat. Panòplia de vàlvules per a climatitzador amb canonada PP50, amb p.p. De suportació. </t>
  </si>
  <si>
    <t xml:space="preserve">Utat. Vàlvula de seient motoritzada de tres víes, cos de fundició. DN32, Kvs 22, PN16. Marca CONTROLLI o similar, amb connexions racord de 3 peçes (inclòs), amb servomotor proporcional, alimentació a 24Vca, amb camp de treball seleccionable i carrera de 65segons. </t>
  </si>
  <si>
    <t xml:space="preserve">Vàlvula d'equilibrat amb presa de pressió i funció de tall, DN40 PN20, roscada. De la marca TA model STAD. Inclou enllaç negre fig.341. </t>
  </si>
  <si>
    <t>Vàlvula d'esfera DN40 roscada INOX pas total amb enllaç fig.341.</t>
  </si>
  <si>
    <t>Vàlvula de seient DN40 INOX pas total PN20, inclou racord de 3 peçes Fig.341</t>
  </si>
  <si>
    <t>Vàlvula d'esfera DN32 INOX pas total roscada amb enllaç negre fig.341.</t>
  </si>
  <si>
    <t>(m) Aïllament tèrmic d'escuma elastomèrica per a canonades que transporten fluids a temperatura entre -50°C i 150°C, per a tub de diàmetre exterior 54 mm, de 50 mm de gruix, sense HCFC-CFC, amb un factor de resistència a la difusió del vapor d'aigua &gt;= 7000, Acabat amb recobriment d'aïllaments tèrmics de canonades d'alumini, de 0,6 mm de gruix,  col·locat superficialment amb grau de dificultat mitjà</t>
  </si>
  <si>
    <t>Utat. Filtre colador DN40 roscat amb enllaç  Fig.341</t>
  </si>
  <si>
    <t>Flexible DN32 rosca boja llargaria 300 mm</t>
  </si>
  <si>
    <t>Vàlvula d'esfera DN20 INOX pas total roscada amb enllaç fig.341.</t>
  </si>
  <si>
    <t>Vàlvula d'esfera DN32 INOX pas total roscada amb enllaç fig.341.</t>
  </si>
  <si>
    <t>Vàlvula d'esfera DN40 INOX pas total roscada amb enllaç fig.341.</t>
  </si>
  <si>
    <t>Instal.lacio d'extractor de PP existent per a extracció de cabina.</t>
  </si>
  <si>
    <t>ml. Subministrament i instal·lació de canonada D200 PVC, unions encolades</t>
  </si>
  <si>
    <t>ml. Subministrament i instal·lació de canonada D125 PVC, unions encolades</t>
  </si>
  <si>
    <t>(pa) Partida  alçada  d'abonament  integre  per  a la desinfecció de 14 sales de Cultius cel.lulars de les 4 zones d'actuació. Operacions a realitzar en dues fases un cop acabades les obres.</t>
  </si>
  <si>
    <t>(m) Tub     flexible     amb     conducte     circular     d'alumini+espiral d'acer+aïllament de tipu llana de roca, de 254 mm de diàmetre de 45 micra de gruix ref. 13754 de la serie Conductes flexibles d'ISOVER , col·locat</t>
  </si>
  <si>
    <t>(m) Tub     flexible     amb     conducte     circular     d'alumini+espiral d'acer+aïllament de tipu llana de roca, de 315 mm de diàmetre de 45 micra de gruix ref. 13754 de la serie Conductes flexibles d'ISOVER , col·locat</t>
  </si>
  <si>
    <t>(m) Tub     flexible     amb     conducte     circular     d'alumini+espiral d'acer+aïllament de tipu llana de roca, de 202 mm de diàmetre de 45 micra de gruix ref. 13752 de la serie Conductes flexibles d'ISOVER , col·locat</t>
  </si>
  <si>
    <t>ml. Subministrament i instal·lació de canonada D75 PVC Blanc, unions encolades</t>
  </si>
  <si>
    <t>ml. Subministrament i instal·lació de canonada D50 PVC Blanc, unions encolades.</t>
  </si>
  <si>
    <t xml:space="preserve">Utat. Difusor rotacional de sostre, mides 600x24 de la sèrie VDW de la marca TROX o similar. Connexió D250. Inclou comporta de regulació. </t>
  </si>
  <si>
    <t xml:space="preserve">Utat. Difusor rotacional de sostre, mides 500x24 de la sèrie VDW de la marca TROX o similar. Connexió D250. Inclou comporta de regulació. </t>
  </si>
  <si>
    <t xml:space="preserve">Utat. Difusor rotacional de sostre, mides 400x16 de la sèrie VDW de la marca TROX o similar. Connexió D250. Inclou comporta de regulació. </t>
  </si>
  <si>
    <t>Utat. Reixa de retorn d'alumini anoditzat, de lames horitzontals i dimensions 625x325mm. Amb marc de muntatge i comporta de regulació, de la marca TROX o similar, model VAT-AG. Inclou plènum per conexió a conducte.</t>
  </si>
  <si>
    <t>Utat. Reixa de retorn d'alumini anoditzat, de lames horitzontals i dimensions 425x325mm. Amb marc de muntatge i comporta de regulació, de la marca TROX o similar, model VAT-AG. Inclou plènum per conexió a conducte.</t>
  </si>
  <si>
    <t>Utat. Reixa de retorn d'alumini anoditzat, de lames horitzontals i dimensions 325x225mm. Amb marc de muntatge i comporta de regulació, de la marca TROX o similar, model VAT-AG. Inclou plènum per conexió a conducte.</t>
  </si>
  <si>
    <t>Utat. Reixa de retorn d'alumini anoditzat, de lames horitzontals i dimensions 325x165mm. Amb marc de muntatge i comporta de regulació, de la marca TROX o similar, model VAT-AG. Inclou plènum per conexió a conducte.</t>
  </si>
  <si>
    <t>Utat. Reixa de retorn d'alumini anoditzat, de lames horitzontals i dimensions 225x125mm. Amb marc de muntatge i comporta de regulació, de la marca TROX o similar, model VAT-AG. Inclou plènum per conexió a conducte.</t>
  </si>
  <si>
    <t>Utat. Subministrament i instal·lació de Comporta de cabal constant D50 PVC</t>
  </si>
  <si>
    <t>Utat. Subministrament i instal·lació de Comporta de cabal constant D75 PVC</t>
  </si>
  <si>
    <t>(pa) Partida alçada en concepte de picatges a canonades existents.</t>
  </si>
  <si>
    <t xml:space="preserve">Instal·lació elèctrica de punt de control incloent cablejat, canalització, connexionat i verificació. </t>
  </si>
  <si>
    <t>Utat. Subministrament i muntatge de sistema d'interfonia basica de 6 punts, marca OPTIMUS GT-DB. Inclou 6 intercomunicadors Audio auricular amb pulsador per obrir la Porta. Material de connexionat. Completament instalat i assajat.</t>
  </si>
  <si>
    <t xml:space="preserve">(m) Cable amb conductor de coure de 0,6/1 kV de tensió assignada, amb designació RZ1-K (AS), bipolar, de secció 3 x 1,5 mm2, amb coberta   del   cable   de   poliolefines   amb   baixa   emissió   fums, col·locat en tub </t>
  </si>
  <si>
    <t xml:space="preserve">(m) Cable amb conductor de coure de 0,6/1 kV de tensió assignada, amb designació RZ1-K (AS), bipolar, de secció 2 x 0,75 +6x0,25 mm2, amb coberta   del   cable   de   poliolefines   amb   baixa   emissió   fums, col·locat en tub </t>
  </si>
  <si>
    <t>(pa) Partida alçada de connexionat al bus existent del centre. S'inclou p.p. de material auxiliar de connexionat. Programacio i posta en Marxa.</t>
  </si>
  <si>
    <t>(u) Medidor elèctric multiparàmetres per muntatge en carril DIN, Display LCD y comunicacions per ModBus</t>
  </si>
  <si>
    <t xml:space="preserve">(u) Presa  corrent  Trifasica  amb  sortida  recta  SCHNEIDER  o equivalent,  32A  3P+T,  grau  de protecció  IP44, muntada encastada </t>
  </si>
  <si>
    <t xml:space="preserve">(u) Interruptor en càrrega modular de 40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 </t>
  </si>
  <si>
    <t>(p.a.) Mà d'obra i material petit per a connexionat elèctric de motors i Quadres elèctrics de potència fins a 10kW</t>
  </si>
  <si>
    <t>(m) Cable amb conductor de coure de 0,6/1 kV de tensió assignada, amb designació RZ1-K (AS), tripolar, de secció 3 x 2,5 mm2, amb coberta  del  cable  de  poliolefines  amb  baixa  emissió  fums, col·locat en canal, tub o safata</t>
  </si>
  <si>
    <t>(m) Cable amb conductor de coure de 0,6/1 kV de tensió assignada, amb designació RZ1-K (AS), tetrapolar, de secció 4 x 2,5 mm2, amb coberta del cable de poliolefines amb baixa emissió fums, col·locat en canal tub o safata</t>
  </si>
  <si>
    <t>(u) Armari metàl.lic MERLIN GERIN model PRISMA G ref. 08309 o equivalent, en xapa electrozincada, reforçat, per a quadre de distribució, en muntatge superficial, per a 5 fileres de fins a 48 passos de 9 mm per filera, amb porta plena IP55 ref. 08329, pany i accessoris de muntatge; col.locat</t>
  </si>
  <si>
    <t>(m) Safata  metàl·lica  xapa amb separadors  d'acer  galvanitzat  en calent,  d'alçària  50  mm  i  amplària  300  mm, amb tapa col·locada  sobre suports horitzontals amb elements de suport</t>
  </si>
  <si>
    <t>(m) Canal  Alumini 2 tapes, DIMENSIONS 210X70 o similar preparada per insertar mecanismes i conduccions de gasos marca UNEX, SIMON o equivalent col·locada  superficialment. Inclou accesoris de muntatge</t>
  </si>
  <si>
    <t>CONNEXIÓ SERVEIS EN QUADRE GENERAL</t>
  </si>
  <si>
    <t>(m) Canal  PVC 2 tapes, DIMENSIONS 210X70 o similar preparada per insertar mecanismes i conduccions de gasos marca UNEX, SIMON o equivalent col·locada  superficialment. Inclou accesoris de muntatge</t>
  </si>
  <si>
    <t>(m2) Desmuntatge i muntatge  de cel ras, amb mitjans manuals per a pasar instal·lacions de clima. Es preveu l'aprofitament de Plaques soportació i "T". Inclou canvi de plaques que hagin resultat malmeses</t>
  </si>
  <si>
    <t>(m2) Extracció, desmuntatge i/o enderroc de part proporcional de totes les  Instal·lacions existents que quedin sense utilització, que discorren pel cel-ras o sostre, a base d'instal·lacions de distribució d'aigua sanitaria, safates i conductors elèctrics, canonades  d'aigua de climatització, conductes d'aire de xapa aïllada, sense aïllar, de climaver  o  d'escaiola,  safates  de  comunicació  i  cablejat  de comunicacions, safates de contra incendis i conductors de contra incendis, xarxa de incendis a base de canonada de sprinklers, Bies,  safates  i  cablejat  d'incendis,  conductes   pel  transport pneumàtic   etc...   S'inclou   tot   tipus   d'instal·lació   existent   a desmantellar. inclòs part proporcional de suportacions deixant el sostre  completament  net  de  restes  de  qualsevol  instal·lació existent, inclòs part proporcional de desconnexió amb la xarxa d'escomesa i/o el seu tall i tap provisional.</t>
  </si>
  <si>
    <t>(p.a) Obertura de forats en envà  i terra de  tipologia  i  gruix  variable per el pas de instal·lacions,  amb  mitjans manuals i càrrega manual de runa sobre camió o contenidor , feines i elements auxiliars necessàris per a la seva correcta execució.</t>
  </si>
  <si>
    <t>(p.a.) Obra Civil d'obertura de Forats en coberta pel pas d'instalacions de climatització i extraccions de Aire. Inclou remuntar amb Obra al voltant de les instal·lacions i la represa de l'estanqueïtat</t>
  </si>
  <si>
    <t>(p.a.) Obra Civil d'obra civil en coberta per la soportacio dels equipaments de climatització i extraccions de Aire. Inclou la represa de l'estanqueïtat</t>
  </si>
  <si>
    <t>(ml) Formació de remuntat en mitja canya de paviments fins a una altura de 14 cm amb aportacií de perfil de remuntat típus hpr 2525 , cantonades Colober, entregat solapat. Inclou part proporcional  de materials, feines i elements auxiliars per a la seva correcta col.locació, tot acabat.</t>
  </si>
  <si>
    <t xml:space="preserve">(ut) (V2) Subministrament i col.locació de conjunt de tancament de vidre laminar 6+6 amb ´´U´´ inox 15mm. perimetral i porta doble de 80+80x210 de vidur 10 mm, subestructura a base de tub 40x40x4 amb unes mides totals de  190x250cm     ancorat  a  l'estructura  de  l'edifici  per  a  la sustentació del conjunt. Inclou maneta d'acer   inoxidable   en  “U”   i  bombí   europerfil   amb   clau   de serreta.Inclou part proporcional de materials, feines i elements auxiliars  per  a  la  seva  correcta  col.locació,  tot  acabat  i  en funcionament. </t>
  </si>
  <si>
    <t>(ut) (P2)PORTA   BATENT D'ACER DE 2 FULLES I MIDA TOTAL 120X210CM Suministre i col.locació de porta batent metàl·lica  de 2 fulles de 80+40x210cm, amb finestra de 50x50 i vidre laminat 6+6. Fulla en xapa d’acer de 1,2 mm. i perfils 40*20*1.5mm. de gruix i reblert interior  amb  llana  de  roca,  amb  dues  capes  d'imprimació    anticorrorrosiva i dues d'acabat lacat blanc. Inclou frontises, manetes, mecànismes i part proporcional de materials, feines i elements auxiliars per a la seva correcta col.locació, tot acabat i en funcionament.</t>
  </si>
  <si>
    <t xml:space="preserve">(Ut) Col.locació de Portes o finestrals existents en nova ubicacio.Inclou part proporcional de materials, feines i elements auxiliars  per  a  la  seva  correcta  col.locació,  tot  acabat  i  en funcionament. </t>
  </si>
  <si>
    <t>(pa) Partida  alçada  d'abonament  integre  per  al control i determinació dels nivells de concentració de compostos orgànics volàtils en les sales de Cultius cel.lulars de les 4 zones d'actuació. Operacions a realitzar en dues fases un cop acabades les obres.</t>
  </si>
  <si>
    <t xml:space="preserve">Utat. Manòmetre diferencial de tipus DWYER mod. 2000 magnehelic amb rang de 0 - 60 Pa. Per a lectura de sobrepressions a l'interior dels locals. Inclou accessoris de muntatge al panell. </t>
  </si>
  <si>
    <t>RESUM DE PREUS</t>
  </si>
  <si>
    <t>Utat. De Quadre de control per zones LOM, BLC, LAB amb automata programable Marca Controlli o similar. Inclou Programacio y documentació.</t>
  </si>
  <si>
    <t>Ampliacio de Quadre de control existent de clima plataformes pel nou climatitzador de PLAT. Inclou Programacio y documentació.</t>
  </si>
  <si>
    <t>(P.A.) Extracció, desmuntatge de totes les  Instal·lacions Frigorifiques corresponent a 2 casets d'expansio directa i 1 split de paret Zona LOM) i un Slit de sostre zona Genètica.  S'inclou   tot   tipus   d'instal·lació   existent   a desmantellar. inclòs part proporcional de suportacions deixant el sostre  completament  net  de  restes  de  qualsevol  instal·lació existent, inclòs part proporcional de desconnexió amb la xarxa d'escomesa i/o el seu tall i tap provisional. Inclou recuperacio de gasos frigorifics.</t>
  </si>
  <si>
    <t>CONTRA INCENDIS I CONTROL ACCESOS</t>
  </si>
  <si>
    <t>Subministre i instal·lació d'extactor de PP per extraccions d'armaris Ventilats  PP CPV-815-4T o similar, de cabal mínim 200m3/</t>
  </si>
  <si>
    <t>Subministre i instal·lació d'extactor de PP per extraccions TD-SILENT 500/160 S&amp;P o similar, de cabal mínim 300m3/h</t>
  </si>
  <si>
    <t>ml. Subministrament i instal·lació de canonada D160 PVC, unions encolades</t>
  </si>
  <si>
    <t>SALA DE MÀQUINES</t>
  </si>
  <si>
    <t>SONICADORS</t>
  </si>
  <si>
    <t>1.7.4</t>
  </si>
  <si>
    <t>1.7.5</t>
  </si>
  <si>
    <t>PRESALA</t>
  </si>
  <si>
    <t>SALA DE CULTIUS 03</t>
  </si>
  <si>
    <t>1.7.6</t>
  </si>
  <si>
    <t>SALA REACTIUS</t>
  </si>
  <si>
    <t>INSTAL.LACIONS</t>
  </si>
  <si>
    <t>Transport i Muntatge</t>
  </si>
  <si>
    <t xml:space="preserve">INSTAL.LACIONS DE LA OFERTA. Instal·lació interior de serveis partint de preses existents a peu de taules i vitrines. No es contemplen la obra civil, documentació i legalitzacions en Ajuntaments, Col·legis Oficials, Delegació d’Industria i Comunitats Autònomes.
3.00 Instal·lacions de presa d’aigua a tub de coure, a presa existent a peu de mobiliari. Clau de tall per unitat de taula o vitrina. Punt de desguàs mitjançant tub de PVC a presa existent a peu de taula.
15.52 Instal·lacions de Canaleta elèctrica realitzada en cable de 2.5 mm de secció i presa de terra, amb tub de PVC i caixes de derivació a punt existent a peu de mobiliari.
24.00 Instal·lació de presa de SAI. 
</t>
  </si>
  <si>
    <t>INSTALACIONS I OBRA CIVIL</t>
  </si>
  <si>
    <t>EQUIPAMENTS I MOBILIARI</t>
  </si>
  <si>
    <t xml:space="preserve">CAP.2.1 </t>
  </si>
  <si>
    <t>2.1.XX</t>
  </si>
  <si>
    <t>DIRECCIÓ FACULTATIVA</t>
  </si>
  <si>
    <t>CAP.1.1.4</t>
  </si>
  <si>
    <t>1.1.4.1</t>
  </si>
  <si>
    <t>1.1.4.2</t>
  </si>
  <si>
    <t>1.1.4.3</t>
  </si>
  <si>
    <t>1.1.4.4</t>
  </si>
  <si>
    <t>1.1.4.5</t>
  </si>
  <si>
    <t>1.1.4.6</t>
  </si>
  <si>
    <t>1.1.4.7</t>
  </si>
  <si>
    <t>1.1.4.8</t>
  </si>
  <si>
    <t>1.1.4.9</t>
  </si>
  <si>
    <t>1.1.4.10</t>
  </si>
  <si>
    <t>1.1.4.11</t>
  </si>
  <si>
    <t>1.1.4.12</t>
  </si>
  <si>
    <t>1.1.4.13</t>
  </si>
  <si>
    <t>1.1.4.XX</t>
  </si>
  <si>
    <t>1.1.1.2</t>
  </si>
  <si>
    <t>1.1.1.4</t>
  </si>
  <si>
    <t>1.1.1.5</t>
  </si>
  <si>
    <t xml:space="preserve">CAP.1.5.1 </t>
  </si>
  <si>
    <t xml:space="preserve">CAP.1.5.2 </t>
  </si>
  <si>
    <t xml:space="preserve">CAP.1.6.1 </t>
  </si>
  <si>
    <t xml:space="preserve">CAP.1.6.2 </t>
  </si>
  <si>
    <t>CAP.1.7</t>
  </si>
  <si>
    <t>CAP.3.1</t>
  </si>
  <si>
    <t>1.1.3.4</t>
  </si>
  <si>
    <t>1.1.3.8</t>
  </si>
  <si>
    <t>1.1.3.10</t>
  </si>
  <si>
    <t>1.1.3.41</t>
  </si>
  <si>
    <t>1.1.3.43</t>
  </si>
  <si>
    <t>1.1.3.45</t>
  </si>
  <si>
    <t>1.1.3.47</t>
  </si>
  <si>
    <t>1.1.3.49</t>
  </si>
  <si>
    <t>1.1.3.51</t>
  </si>
  <si>
    <t>1.1.3.53</t>
  </si>
  <si>
    <t>1.1.3.55</t>
  </si>
  <si>
    <t>1.1.3.57</t>
  </si>
  <si>
    <t>1.1.3.58</t>
  </si>
  <si>
    <t>1.1.5.2</t>
  </si>
  <si>
    <t>1.1.5.3</t>
  </si>
  <si>
    <t>1.1.5.4</t>
  </si>
  <si>
    <t>1.1.5.5</t>
  </si>
  <si>
    <t>1.1.5.6</t>
  </si>
  <si>
    <t>1.1.5.7</t>
  </si>
  <si>
    <t>1.1.5.8</t>
  </si>
  <si>
    <t>1.1.5.9</t>
  </si>
  <si>
    <t>1.1.5.10</t>
  </si>
  <si>
    <t>1.1.5.XX</t>
  </si>
  <si>
    <t>1.1.7.1</t>
  </si>
  <si>
    <t>1.1.7.XX</t>
  </si>
  <si>
    <t>1.1.8.1</t>
  </si>
  <si>
    <t>1.1.8.XX</t>
  </si>
  <si>
    <t>1.2.1.10</t>
  </si>
  <si>
    <t>1.2.1.11</t>
  </si>
  <si>
    <t>1.2.1.13</t>
  </si>
  <si>
    <t>1.2.1.16</t>
  </si>
  <si>
    <t>1.2.1.17</t>
  </si>
  <si>
    <t>1.2.1.18</t>
  </si>
  <si>
    <t>1.2.1.19</t>
  </si>
  <si>
    <t>1.2.1.20</t>
  </si>
  <si>
    <t>1.2.1.22</t>
  </si>
  <si>
    <t>1.2.1.23</t>
  </si>
  <si>
    <t>1.2.1.25</t>
  </si>
  <si>
    <t>1.2.1.26</t>
  </si>
  <si>
    <t>1.2.1.27</t>
  </si>
  <si>
    <t>1.2.1.28</t>
  </si>
  <si>
    <t>1.2.1.29</t>
  </si>
  <si>
    <t>1.2.1.30</t>
  </si>
  <si>
    <t>1.2.1.32</t>
  </si>
  <si>
    <t>1.2.2.3</t>
  </si>
  <si>
    <t>1.2.3.1</t>
  </si>
  <si>
    <t>1.2.3.2</t>
  </si>
  <si>
    <t>1.2.3.3</t>
  </si>
  <si>
    <t>1.2.3.4</t>
  </si>
  <si>
    <t>1.2.3.5</t>
  </si>
  <si>
    <t>1.2.3.6</t>
  </si>
  <si>
    <t>1.2.4.1</t>
  </si>
  <si>
    <t>1.2.4.3</t>
  </si>
  <si>
    <t>1.2.4.5</t>
  </si>
  <si>
    <t>1.3.1.2</t>
  </si>
  <si>
    <t>1.3.1.3</t>
  </si>
  <si>
    <t>1.3.1.4</t>
  </si>
  <si>
    <t>1.3.1.5</t>
  </si>
  <si>
    <t>1.3.1.6</t>
  </si>
  <si>
    <t>1.3.2.1</t>
  </si>
  <si>
    <t>1.3.2.2</t>
  </si>
  <si>
    <t>1.3.2.3</t>
  </si>
  <si>
    <t>1.3.2.4</t>
  </si>
  <si>
    <t>1.3.2.5</t>
  </si>
  <si>
    <t>1.3.2.6</t>
  </si>
  <si>
    <t>1.3.2.9</t>
  </si>
  <si>
    <t>1.4.2.9</t>
  </si>
  <si>
    <t>1.4.2.10</t>
  </si>
  <si>
    <t>1.5.1.1</t>
  </si>
  <si>
    <t>1.5.2.2</t>
  </si>
  <si>
    <t>1.5.1.2</t>
  </si>
  <si>
    <t>1.5.1.3</t>
  </si>
  <si>
    <t>1.5.1.4</t>
  </si>
  <si>
    <t>1.5.1.5</t>
  </si>
  <si>
    <t>1.5.1.6</t>
  </si>
  <si>
    <t>1.5.1.7</t>
  </si>
  <si>
    <t>1.5.1.8</t>
  </si>
  <si>
    <t>1.5.1.XX</t>
  </si>
  <si>
    <t>1.5.2.1</t>
  </si>
  <si>
    <t>1.5.2.3</t>
  </si>
  <si>
    <t>1.5.2.XX</t>
  </si>
  <si>
    <t>1.6.1.1</t>
  </si>
  <si>
    <t>1.6.1.2</t>
  </si>
  <si>
    <t>1.6.1.3</t>
  </si>
  <si>
    <t>1.6.1.4</t>
  </si>
  <si>
    <t>1.6.1.5</t>
  </si>
  <si>
    <t>1.6.1.6</t>
  </si>
  <si>
    <t>1.6.1.7</t>
  </si>
  <si>
    <t>1.6.1.8</t>
  </si>
  <si>
    <t>1.6.1.XX</t>
  </si>
  <si>
    <t>1.6.2.1</t>
  </si>
  <si>
    <t>1.6.2.2</t>
  </si>
  <si>
    <t>1.6.2.3</t>
  </si>
  <si>
    <t>1.6.2.XX</t>
  </si>
  <si>
    <t>1.7.7</t>
  </si>
  <si>
    <t>1.7.XX</t>
  </si>
  <si>
    <t>3.1.1</t>
  </si>
  <si>
    <t>3.1.XX</t>
  </si>
  <si>
    <t xml:space="preserve">LOT1 </t>
  </si>
  <si>
    <t xml:space="preserve">LOT2 </t>
  </si>
  <si>
    <t xml:space="preserve">LOT3 </t>
  </si>
  <si>
    <t>TOTAL P.E.C. LOT 1+ LOT 2 + LOT 3</t>
  </si>
  <si>
    <t>Taula mural de laboratori. Dimensions: 2.75 x 0.75 x 0.90 mm. Constituïda per:
2.75 m/l de conjunt estructural de taula mural de 750 mm. amb tauler d’altura fixa 900/750 mm.
2.75 Tauler de treball Trespa Top-Lab Plus o similar gruix 20 mm.
1.50 Lleixa d’alumini per a taula mural  de dues baldes de resina regulable en alçada.
1.00 Mòdul pica de 900 mm fixe amb dues portes.
Serveis de taula: 
1.00 Aigüera en PPH de 600 x650 mm. Amb una cubeta de 300 mm. de profunditat.
1.00 Aixeta d’aigua  1 boca per aigüera.</t>
  </si>
  <si>
    <t>Taula central de laboratori. Dimensions: 4.75 x 1.50 x 0.90 mm. Constituïda per:
4.75 m/l de conjunt estructural de taula central de 1500 mm. amb tauler d’altura fixa 900/750 mm.
9.50 Tauler de treball Trespa Top-Lab Plus o similar gruix 20 mm.
4.50 Lleixa d’alumini per a taula central de una balda de resina regulable en alçada.
Serveis de taula: 
9.00 m/l de canaleta elèctrica de PVC per a preses. amb canalització per a veu i dades i preparada per a lluminària (opcional)
9.00 Preses elèctriques dobles de 16 A.
12.00 Preses SAI amb tapa  (Servei d'Alimentació Interrompuda).
6.00 Punts d'Ordinador</t>
  </si>
  <si>
    <t>Vitrines per a reactius de 1500 mm de longitud x 350m d’amplada x 620 mm d’altura. Amb portes corredisses de vidre sobre carrils d’alumini i clavenda graduable en alçada.</t>
  </si>
  <si>
    <t>Taula mural de laboratori. Dimensions: 2.47 x 0.75 x 0.90 mm. Constituïda per:
2.47 m/l de conjunt estructural de taula mural de 750 mm. amb tauler d’altura fixa 900/750 mm.
2.47 Tauler de treball Trespa Top-Lab Plus o similar gruix 20 mm.
2.47 m/l de canaleta elèctrica de PVC  per a preses. amb canalització per a veu i dades i preparada per a lluminària (opcional)
6.00 Preses elèctriques dobles de 16 A.
6.00 Preses SAI  (Servei d'Alimentació Interrompuda).
4.00 Punts d'Ordinador.</t>
  </si>
  <si>
    <t>Taula mural de laboratori. Dimensions: 2.30 x 0.75 x 0.90 mm. Constituïda per:
2.30 m/l de conjunt estructural de taula mural de 750 mm. amb tauler d’altura fixa 900/750 mm.
2.30 Tauler de treball Trespa Top-Lab Plus o similar gruix 20 mm.
1.00 Mòdul pica de 600 mm. penjat amb una porta.
Serveis de taula: 
1.00 Aigüera en PPH de 600 x650 mm. amb una cubeta de 300 mm. de profunditat.
1.00 Aixeta d’aigua  1 boca per aigüera.</t>
  </si>
  <si>
    <t>Taula muralde laboratori. Dimensions: 2.40 x 0.75 x 0.90 mm. Constituïda per:
2.40 m/l de conjunt estructural de taula mural de 750 mm. amb tauler d’altura fixa 900/750 mm.
2.40 Tauler de treball Trespa Top-Lab Plus o similar gruix 20 mm.
2.40 m/l de canaleta elèctrica de PVC per a preses. amb canalització per a veu i dades i preparada per a lluminària (opcional).</t>
  </si>
  <si>
    <t>Taula mural de laboratori en "L". Dimensions: 2.00 / 2.11 x 0.75 x 0.90 mm. Constituïda per:
4.11 m/l de conjunt estructural de taula mural de 750 mm. amb tauler d'altura fixa 900/750 mm.
4.11 Tauler de treball Trespa Top-Lab Plus o similar gruix 20 mm.
1.00 Mòdul pica de 600 mm penjat amb una porta.
Serveis de taula:
4.11 m/l de canaleta elèctrica de PVC per a preses amb canalització per a veu i dades i preparada per a lluminària (opcional).
6.00 Preses elèctriques dobles de 16 A.
6.00 Preses SAI (Servei d'Alimentació Interrompuda).
4.00 Punts d'Ordinador.
1.00 Aigüera en PPH de 600 x 650 mm. amb una cubeta de 300 mm. de profunditat.
1.00 Aixeta d'aigua 1 boca per aigüera.</t>
  </si>
  <si>
    <t>1.7.8</t>
  </si>
  <si>
    <t>Elaboracio i entrega de la documentació Final d'obra "as built". Inclou un Estat de Dimensions i Caracteristiques de l'Obra executada i Pla de manteniment.</t>
  </si>
  <si>
    <t>(pa) Partida  alçada  d'abonament  integre  per  als  Moviments de equipament, en una primera fase per alliberar la zona de treball i la seva col·locacio definitiva un cop acabades les obres. Inclou el trasllat de mostres en gel sec per part d'empresa especialitzada.</t>
  </si>
  <si>
    <t>(ut) (P3 )PORTA BATENT D'ACER , DE 1 FULLA I MIDA TOTAL 100X210CM
Suministre i col.locació de porta batent metàl·lica en 1 fulles de 100x210cm. . Fulla en xapa d’acer de 1,2 mm. (a mida), 63 mm. de gruix i reblert interior amb llana de roca segons descripció a l’assaig realitzat. Marc envolvent per a paret de 100-200 en acer  de 1.5 mm amb junta intumescent i, 3 frontisses. Imprimació a la fulla cromofosfatant color gris RAL 7000 . Inclou barra d'obertura antipànic. Inclou part proporcional de materials, feines i elements auxiliars per a la seva correcta col.locació, tot acabat i en funcionament.</t>
  </si>
  <si>
    <t>Utat. Subministrament i muntatge de sistema d'interfonia basica de 1 punts, marca OPTIMUS GT-DB. Inclou 2 intercomunicadors Audio auricular amb pulsador per obrir la Porta. Material de connexionat. Completament instalat i assajat.</t>
  </si>
  <si>
    <t>Utat. Subministrament i muntatge de timbre</t>
  </si>
  <si>
    <t>1.4.2.11</t>
  </si>
  <si>
    <t>1.7.9</t>
  </si>
  <si>
    <t>Visita anual durant dos anys de un tècnic per supervisar el corecte funcionament de les instal·lacions</t>
  </si>
  <si>
    <t>Utat. Lluminaria d'emergència</t>
  </si>
  <si>
    <t>TOTAL P.E.M. LOT 1+ LOT 2 + LOT 3</t>
  </si>
  <si>
    <t>P.A. De modificacions en mobiliari existent de Zones LOM, LRT1 i GEN segons descrit en la mèmòria tècnica</t>
  </si>
  <si>
    <t xml:space="preserve">(u) Climatitzador modular SERVOCLIMA o equivalent, construït amb bastidor en perfil d'alumini extruït pintat, amb trencament de pont tèrmic. Panells de 45 mm de gruix tipus sandvitx: amb xapa exterior prelacada d'0,6 mm i xapa interior galvanitzada d'0,5 mm. Amb trencament de pont tèrmic i aïllament de poliuretà injectat. Enrasats amb el bastidor formant superfícies interiors llises, adequats per facilitar les tasques de neteja interior de l'equip. Portes d'accés de construcció idèntica als panells, amb frontisses i manetes d'obertura ràpida. Bancada construïda en perfils en U d'acer galvanitzat i laminat en fred de 3 mm de gruix. Els equips per a intempèrie s'incorporaran coberta addicional teulat de xapa. Per un cabal de 4.641 m³/h, amb filtre final F9, amb ventiladors Plug-Fan EC, amb recuperador de plaques estàtic, amb batería d'aigua freda per una potència de 60,4 kW i una batería de calefacció de 20,4 kW.
</t>
  </si>
  <si>
    <t xml:space="preserve">(u) Climatitzador modular SERVOCLIMA o equivalent, construït amb bastidor en perfil d'alumini extruït pintat, amb trencament de pont tèrmic. Panells de 45 mm de gruix tipus sandvitx: amb xapa exterior prelacada d'0,6 mm i xapa interior galvanitzada d'0,5 mm. Amb trencament de pont tèrmic i aïllament de poliuretà injectat. Enrasats amb el bastidor formant superfícies interiors llises, adequats per facilitar les tasques de neteja interior de l'equip. Portes d'accés de construcció idèntica als panells, amb frontisses i manetes d'obertura ràpida. Bancada construïda en perfils en U d'acer galvanitzat i laminat en fred de 3 mm de gruix. Els equips per a intempèrie s'incorporaran coberta addicional teulat de xapa. Per un cabal de 1.300 m³/h, amb filtre final F9, amb ventiladors Plug-Fan EC, amb recuperador de plaques estàtic, amb batería d'aigua freda per una potència de 16,0 kW.
</t>
  </si>
  <si>
    <t xml:space="preserve">(u) Climatitzador modular SERVOCLIMA o equivalent, construït amb bastidor en perfil d'alumini extruït pintat, amb trencament de pont tèrmic. Panells de 45 mm de gruix tipus sandvitx: amb xapa exterior prelacada d'0,6 mm i xapa interior galvanitzada d'0,5 mm. Amb trencament de pont tèrmic i aïllament de poliuretà injectat. Enrasats amb el bastidor formant superfícies interiors llises, adequats per facilitar les tasques de neteja interior de l'equip. Portes d'accés de construcció idèntica als panells, amb frontisses i manetes d'obertura ràpida. Bancada construïda en perfils en U d'acer galvanitzat i laminat en fred de 3 mm de gruix. Els equips per a intempèrie s'incorporaran coberta addicional teulat de xapa. Per un cabal de 1.500 m³/h, amb filtre final F9, amb ventiladors Plug-Fan EC, amb recuperador de plaques estàtic, amb batería d'aigua freda per una potència de 18,0 kW.
</t>
  </si>
  <si>
    <t xml:space="preserve">(u) Climatitzador modular SERVOCLIMA o equivalent, construït amb bastidor en perfil d'alumini extruït pintat, amb trencament de pont tèrmic. Panells de 45 mm de gruix tipus sandvitx: amb xapa exterior prelacada d'0,6 mm i xapa interior galvanitzada d'0,5 mm. Amb trencament de pont tèrmic i aïllament de poliuretà injectat. Enrasats amb el bastidor formant superfícies interiors llises, adequats per facilitar les tasques de neteja interior de l'equip. Portes d'accés de construcció idèntica als panells, amb frontisses i manetes d'obertura ràpida. Bancada construïda en perfils en U d'acer galvanitzat i laminat en fred de 3 mm de gruix. Els equips per a intempèrie s'incorporaran coberta addicional teulat de xapa. Per un cabal de 2.400 m³/h, amb filtre final F9, amb ventiladors Plug-Fan EC, amb recuperador de plaques estàtic, amb batería d'aigua freda per una potència de 29,0 kW.
</t>
  </si>
  <si>
    <t>La valoració de cadascuna de les partides del present document han d'incloure els GG i BI. Els preus presentats en aquest pressupost es consideren PEC.</t>
  </si>
  <si>
    <t>El Contractista és responsable de gestionar les restes de l'obra de conformitat amb les directrius del D. 201/1994, de 26 de juliol, i del RD 105/2008, d'1 de febrer, regulador dels enderrocs i altres residus de construcció. Els residus es lliuraran a un gestor autoritzat i seran a càrrec del contractista els costos que això comporti. Si en els treballs considerats en la present documentació es detectés la presència d'instal·lacions que continguin o hagin pogut contenir productes tòxics i contaminants, es comunicarà immediatament a la DF i Propietat per avaluar la situació i gestionar-la adequadament.</t>
  </si>
  <si>
    <t>(u)  Commutador (switch)  WS-C2960X-24FPS-L Catalyst 2960-X  48 GigE PoE 740W, 4 x 1G SFP, LAN Base, per a armari tipus rack 19'', amb alimentació a 240V, col·locat i connectat</t>
  </si>
  <si>
    <t>1.2.1.33</t>
  </si>
  <si>
    <t>(PA) Sanejament punts de corrent i luminarie s per deixar lliure l'espai disponible per la nova cabina de la zona LRT1</t>
  </si>
  <si>
    <t>La valoració de cadascuna de les partides del present document han d'incloure: 
* els mitjans auxiliars (mà d'obra, material i maquinària) necessaris per a la correcta execució de la partida 
* els elements de seguretat i salut complementaris que la contracta estimi oportuns (incloent proteccions reglamentàries: individuals, col·lectives, de lloc de treball i de prevenció) 
* les proteccions necessàries per a la resta d'elements propers als treballs que no estiguin afectats pels mateixos 
* el transport i retirada d'eines a més de la neteja del lloc de treball .
* les infraestructures a peu d'obra (casetes, magatzem, serveis, ...) segons normativa i coordinades amb la direcció facultativa i el client.
* contenidors per l'adequada gestió dels residus, segons normativa i coordinades amb la direcció facultativa i el client.</t>
  </si>
  <si>
    <t>Un cop es doni per conclosa l'execució d'una partida es realitzarà una inspecció, per part de la DF / DE. Si s'observessin irregularitats atribuïbles a l'execució, la DF / DE s'indicarà a la Contracta que es procedeixi a la correcció de les mateixes i en cap cas això suposarà cost addicional que afecti la Propietat.</t>
  </si>
  <si>
    <t>1.7.10</t>
  </si>
  <si>
    <t>1.7.11</t>
  </si>
  <si>
    <t>(pa) Partida alçada d'abonament integre per l'obtenció dels permisos d'obra</t>
  </si>
  <si>
    <t>(m) Cable amb conductor de coure de 0,6/1 kV de tensió assignada, amb designació RZ1-K (AS), tripolar, de secció 5 x 6 mm2, amb coberta  del  cable  de  poliolefines  amb  baixa  emissió  fums, col·locat en canal tub o safata</t>
  </si>
  <si>
    <t>(m) Cable amb conductor de coure de 0,6/1 kV de tensió assignada, amb designació RZ1-K (AS), tripolar, de secció 3 x 4 mm2, amb coberta  del  cable  de  poliolefines  amb  baixa  emissió  fums, col·locat en canal, tub o safata</t>
  </si>
  <si>
    <t>(u) Armari PVC MERLIN GERIN per a quadre de distribució, en muntatge enrastat, per a 10 fileres de fins a 48 passos de 9 mm per filera, amb porta Transparent, pany i accessoris de muntatge; col.locat</t>
  </si>
  <si>
    <t xml:space="preserve">(u) Interruptor en càrrega modular de 100 A d'intensitat nominal i 400V de tensió assignada d'aïllament (Ui), tetrapolar (4P), tall completament aparent amb indicador mecànic de senyalització de l' estat dels contactes, sense indicador lluminós, categoria d'ús AC-22A segons UNE-EN 60947-3, de 4 mòduls d'amplària (18mm p/ mòdul), fixat a pressió </t>
  </si>
  <si>
    <t>(u) Interruptor automàtic magnetotèrmic de 32 A d'intensitat nominal, tipus PIA corba C, bipolar (2P), de 6000 A de poder de tall segons UNE-EN 60898 i de 10 kA de poder de tall segons UNE-EN 60947-2, de 2 mòduls DIN de 18 mm d'amplària, muntat en perfil DIN</t>
  </si>
  <si>
    <t xml:space="preserve">(u) Guardamotor magnetotermic, tetrapolar regulable de 2,5 a 4 A, marca TELEMECANIQUE model GV2-ME08 o equivalent, instal.lat. </t>
  </si>
  <si>
    <t>1.5.1.9</t>
  </si>
  <si>
    <t>Entrega i Muntatge de punt d'abocament de runa desde planta 3a fins a Pati, segons indicacions de planols, inclos les proteccions per evitar pols</t>
  </si>
  <si>
    <t>(pa) Partida alçada d'abonament íntegre en concepte de connexió al quadre elèctric general de zona existent.Inclou sanejament per ubicar els elements Medidor i Descarregador.</t>
  </si>
  <si>
    <t>QUADRE CLIMA I SUBQUADRE CC</t>
  </si>
  <si>
    <t>(u) Interruptor diferencial de la classe A superinmunitzat, gamma terciari, de 40 A d'intensitat nominal, tetrapolar (4P), de sensibilitat 0,3 A, de desconnexió fix instantani, amb botó de test incorporat i indicador mecànic  de  defecte,  construït  segons  les  especificacions  de  la norma UNE-EN 61008-1, de 4 mòduls DIN de 18 mm d'amplària, muntat en perfil DIN</t>
  </si>
  <si>
    <t>(pa) Partida alçada d'abonament integre per a la neteja, señalitzacio,  proteccio i mesures especials per tractarse de una obra que haurà de conviure en un espai molt freqüentat i amb equipament i  productes molt sensibles.</t>
  </si>
  <si>
    <t>(m) Cable amb conductor de coure de 0,6/1 kV de tensió assignada, amb designació RZ1-K (AS), tripolar, de secció 5 x 25 mm2, amb coberta  del  cable  de  poliolefines  amb  baixa  emissió  fums, col·locat en canal tub o safata</t>
  </si>
  <si>
    <t xml:space="preserve">Utat. Vàlvula de seient motoritzada de tres víes, cos de fundició. DN32, Kvs 16, PN16. Marca CONTROLLI o similar, amb connexions racord de 3 peçes (inclòs), amb servomotor termic , alimentació a 24Vca, amb camp de treball seleccionable i carrera de 65segons. </t>
  </si>
  <si>
    <t xml:space="preserve">(pa) Partida   alçada   a   justificar   corresponent   a   la   connexió   dels desguassos de condensats del  fan-coil a la instal.lació existent de sanejament amb canonada de PVC tipus  B de Ø32 mm, instal.lat, connectat i funcionant d'acord amb els criteris de la direcció facultativa. </t>
  </si>
  <si>
    <t>(u) Partida corresponent a l'ampliació del SCADA  de control de la instal·lació de climatització i ventilació. S'inclou connexió a lloc central, controladors, material de camp, cablejat, canalitzacions, programació i posta en marxa.</t>
  </si>
  <si>
    <t>Treballs de control de qualitat i funcionament segons protocol de comissioning (DQ, QI, QO) descrits en la memòria</t>
  </si>
  <si>
    <t>1.3.2.11</t>
  </si>
  <si>
    <t>Partida corresponent a la cloració de la xarxa d'aigua sànitària segons s'indica en la memòria.</t>
  </si>
  <si>
    <t>(m2) Pintat de parament vertical de tipologia variable amb Pintura d'Epoxi,  d'alta  qualitat  ,  colors  RAL  segons  projecte  o especificacions   de  la  D.F,amb  acabat  llis,  amb  una  capa segelladora   i   1   d'acabat,   inclou   part   proporcional   de preparació  de  les  base,  inclòs  materials,  feines  i  elements auxiliars per a la seva correcta col.locació, tot acabat.</t>
  </si>
  <si>
    <t xml:space="preserve">(m2) Pintat de parament vertical de tipologia variable amb esmalt de  base  aigua,  ecològica  d'alta  qualitat  VALON  PREMIUM SATINADO    de  VALENTINE,  colors  RAL  segons  projecte  o especificacions   de  la  D.F,amb  acabat  llis,  amb  una  capa segelladora   i   dues   d'acabat,   inclou   part   proporcional   de preparació  de les base,  inclòs  reparacions  de guix, materials, feines i elements auxiliars per a la seva correcta col.locació, tot acabat. </t>
  </si>
  <si>
    <t>(m2) Suministrament   i   col.locació   de   fals   sostre   registrable Amstrong, Vinilic,  format per plaques amb una modulació de 600*600 o 1200*600 mm, suspeses sobre perfileria  metàlica vista T-24. Tot de color blanc, inclou   part   proporcional   de   formació   de   forats,   entregues, materials i feines auxiliars per a la seva correcta col.locació i posta en obra, tot acabat i en funcionament.</t>
  </si>
  <si>
    <t>(m2) Suministrament   i   col.locació   de   fals   sostre   registrable  Amstrong,  format per plaques de fibra mineral amb una modulació de 600*600 o 1200*600 mm, suspeses sobre perfileria  metàlica vista T-24. Tot de color blanc, inclou   part   proporcional   de   formació   de   forats,   entregues, materials i feines auxiliars per a la seva correcta col.locació i posta en obra, tot acabat i en funcionament.</t>
  </si>
  <si>
    <t>Utat. Interruptor automàtic Magnetotèrmic telecomandat. Nº pols 4, corrent assignada 100A, poder de tall 25kA.</t>
  </si>
  <si>
    <t xml:space="preserve">(u) Rele diferencial de la classe A, gamma terciari, de 100 A d'intensitat nominal, tetrapolar (4P), de sensibilitat 0,03..3 A Programable , de Temps de desconnexió 0..4,5 s Programable , amb botó de test incorporat i indicador  de  defecte,  construït  segons  les  especificacions  de  la norma UNE-EN 61008-1, Inclou bobina de mesura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</si>
</sst>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 _€_-;\-* #,##0.00\ _€_-;_-* &quot;-&quot;??\ _€_-;_-@_-"/>
    <numFmt numFmtId="170" formatCode="_ * #,##0_ ;_ * \-#,##0_ ;_ * &quot;-&quot;_ ;_ @_ "/>
    <numFmt numFmtId="176" formatCode="_-* #,##0.00\ &quot;Pts&quot;_-;\-* #,##0.00\ &quot;Pts&quot;_-;_-* &quot;-&quot;??\ &quot;Pts&quot;_-;_-@_-"/>
    <numFmt numFmtId="178" formatCode="_-* #,##0.00\ _P_t_s_-;\-* #,##0.00\ _P_t_s_-;_-* &quot;-&quot;??\ _P_t_s_-;_-@_-"/>
    <numFmt numFmtId="179" formatCode="#,##0.00\ &quot;€&quot;"/>
    <numFmt numFmtId="181" formatCode="_-* #,##0.00\ [$€-C0A]_-;\-* #,##0.00\ [$€-C0A]_-;_-* &quot;-&quot;??\ [$€-C0A]_-;_-@_-"/>
    <numFmt numFmtId="182" formatCode="_-* #,##0\ _€_-;\-* #,##0\ _€_-;_-* &quot;-&quot;??\ _€_-;_-@_-"/>
  </numFmts>
  <fonts count="16" x14ac:knownFonts="1">
    <font>
      <sz val="11"/>
      <color theme="1"/>
      <name val="Calibri"/>
      <family val="2"/>
      <scheme val="minor"/>
    </font>
    <font>
      <sz val="11"/>
      <color theme="1"/>
      <name val="Calibri"/>
      <family val="2"/>
      <scheme val="minor"/>
    </font>
    <font>
      <sz val="10"/>
      <name val="Arial"/>
      <family val="2"/>
    </font>
    <font>
      <sz val="10"/>
      <name val="Arial"/>
      <family val="2"/>
    </font>
    <font>
      <sz val="11"/>
      <color theme="1"/>
      <name val="Lato"/>
      <family val="2"/>
    </font>
    <font>
      <sz val="10"/>
      <name val="Lato"/>
      <family val="2"/>
    </font>
    <font>
      <sz val="7"/>
      <name val="Lato"/>
      <family val="2"/>
    </font>
    <font>
      <b/>
      <sz val="10"/>
      <name val="Lato"/>
      <family val="2"/>
    </font>
    <font>
      <b/>
      <sz val="11"/>
      <color theme="1"/>
      <name val="Lato"/>
      <family val="2"/>
    </font>
    <font>
      <sz val="12"/>
      <color indexed="12"/>
      <name val="Lato"/>
      <family val="2"/>
    </font>
    <font>
      <b/>
      <sz val="12"/>
      <color theme="1"/>
      <name val="Lato"/>
      <family val="2"/>
    </font>
    <font>
      <sz val="12"/>
      <color theme="1"/>
      <name val="Lato"/>
      <family val="2"/>
    </font>
    <font>
      <i/>
      <sz val="12"/>
      <color theme="1"/>
      <name val="Lato"/>
      <family val="2"/>
    </font>
    <font>
      <i/>
      <sz val="11"/>
      <color theme="1"/>
      <name val="Lato"/>
      <family val="2"/>
    </font>
    <font>
      <b/>
      <i/>
      <sz val="11"/>
      <color theme="1"/>
      <name val="Lato"/>
      <family val="2"/>
    </font>
    <font>
      <b/>
      <i/>
      <sz val="12"/>
      <color theme="1"/>
      <name val="Lato"/>
      <family val="2"/>
    </font>
  </fonts>
  <fills count="8">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rgb="FFFFCC99"/>
        <bgColor indexed="64"/>
      </patternFill>
    </fill>
    <fill>
      <patternFill patternType="solid">
        <fgColor theme="9"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11">
    <xf numFmtId="0" fontId="0" fillId="0" borderId="0"/>
    <xf numFmtId="9" fontId="1" fillId="0" borderId="0" applyFont="0" applyFill="0" applyBorder="0" applyAlignment="0" applyProtection="0"/>
    <xf numFmtId="0" fontId="2" fillId="0" borderId="0"/>
    <xf numFmtId="43" fontId="2" fillId="0" borderId="0" applyFont="0" applyFill="0" applyBorder="0" applyAlignment="0" applyProtection="0"/>
    <xf numFmtId="0" fontId="1" fillId="0" borderId="0"/>
    <xf numFmtId="43" fontId="1" fillId="0" borderId="0" applyFont="0" applyFill="0" applyBorder="0" applyAlignment="0" applyProtection="0"/>
    <xf numFmtId="170" fontId="2" fillId="0" borderId="0" applyFont="0" applyFill="0" applyBorder="0" applyAlignment="0" applyProtection="0"/>
    <xf numFmtId="9" fontId="2" fillId="0" borderId="0" applyFont="0" applyFill="0" applyBorder="0" applyAlignment="0" applyProtection="0"/>
    <xf numFmtId="0" fontId="3" fillId="0" borderId="0"/>
    <xf numFmtId="176" fontId="2" fillId="0" borderId="0" applyFont="0" applyFill="0" applyBorder="0" applyAlignment="0" applyProtection="0"/>
    <xf numFmtId="178" fontId="2" fillId="0" borderId="0" applyFont="0" applyFill="0" applyBorder="0" applyAlignment="0" applyProtection="0"/>
  </cellStyleXfs>
  <cellXfs count="72">
    <xf numFmtId="0" fontId="0" fillId="0" borderId="0" xfId="0"/>
    <xf numFmtId="0" fontId="4" fillId="0" borderId="0" xfId="0" applyFont="1" applyAlignment="1">
      <alignment vertical="top"/>
    </xf>
    <xf numFmtId="0" fontId="4" fillId="0" borderId="0" xfId="0" applyFont="1" applyAlignment="1">
      <alignment vertical="top" wrapText="1"/>
    </xf>
    <xf numFmtId="3" fontId="5" fillId="0" borderId="0" xfId="0" applyNumberFormat="1" applyFont="1" applyAlignment="1" applyProtection="1">
      <alignment vertical="top"/>
      <protection locked="0"/>
    </xf>
    <xf numFmtId="3" fontId="7" fillId="0" borderId="0" xfId="0" applyNumberFormat="1" applyFont="1" applyAlignment="1" applyProtection="1">
      <alignment vertical="top" wrapText="1"/>
      <protection locked="0"/>
    </xf>
    <xf numFmtId="4" fontId="7" fillId="0" borderId="2" xfId="0" applyNumberFormat="1" applyFont="1" applyBorder="1" applyAlignment="1" applyProtection="1">
      <alignment vertical="top"/>
      <protection locked="0"/>
    </xf>
    <xf numFmtId="0" fontId="8" fillId="0" borderId="1" xfId="0" applyFont="1" applyBorder="1" applyAlignment="1">
      <alignment vertical="top"/>
    </xf>
    <xf numFmtId="3" fontId="8" fillId="0" borderId="1" xfId="0" applyNumberFormat="1" applyFont="1" applyBorder="1" applyAlignment="1">
      <alignment vertical="top" wrapText="1"/>
    </xf>
    <xf numFmtId="4" fontId="7" fillId="0" borderId="1" xfId="0" applyNumberFormat="1" applyFont="1" applyBorder="1" applyAlignment="1">
      <alignment vertical="top" wrapText="1"/>
    </xf>
    <xf numFmtId="0" fontId="8" fillId="0" borderId="0" xfId="0" applyFont="1" applyAlignment="1">
      <alignment vertical="top"/>
    </xf>
    <xf numFmtId="4" fontId="4" fillId="0" borderId="0" xfId="0" applyNumberFormat="1" applyFont="1" applyAlignment="1">
      <alignment vertical="top"/>
    </xf>
    <xf numFmtId="0" fontId="8" fillId="0" borderId="0" xfId="0" applyFont="1" applyAlignment="1">
      <alignment vertical="top" wrapText="1"/>
    </xf>
    <xf numFmtId="3" fontId="9" fillId="0" borderId="0" xfId="0" applyNumberFormat="1" applyFont="1" applyAlignment="1">
      <alignment vertical="top"/>
    </xf>
    <xf numFmtId="2" fontId="4" fillId="0" borderId="0" xfId="0" applyNumberFormat="1" applyFont="1" applyAlignment="1">
      <alignment vertical="top"/>
    </xf>
    <xf numFmtId="4" fontId="5" fillId="0" borderId="0" xfId="0" applyNumberFormat="1" applyFont="1" applyAlignment="1">
      <alignment vertical="top"/>
    </xf>
    <xf numFmtId="3" fontId="5" fillId="0" borderId="0" xfId="0" applyNumberFormat="1" applyFont="1" applyAlignment="1">
      <alignment vertical="top"/>
    </xf>
    <xf numFmtId="4" fontId="9" fillId="3" borderId="1" xfId="0" applyNumberFormat="1" applyFont="1" applyFill="1" applyBorder="1" applyAlignment="1">
      <alignment vertical="top"/>
    </xf>
    <xf numFmtId="0" fontId="4" fillId="0" borderId="0" xfId="0" applyFont="1" applyAlignment="1">
      <alignment vertical="center"/>
    </xf>
    <xf numFmtId="0" fontId="10" fillId="0" borderId="1" xfId="0" applyFont="1" applyBorder="1" applyAlignment="1">
      <alignment vertical="center"/>
    </xf>
    <xf numFmtId="0" fontId="4" fillId="0" borderId="1" xfId="0" applyFont="1" applyBorder="1" applyAlignment="1">
      <alignment vertical="center" wrapText="1"/>
    </xf>
    <xf numFmtId="0" fontId="10" fillId="0" borderId="0" xfId="0" applyFont="1" applyAlignment="1">
      <alignment vertical="center" wrapText="1"/>
    </xf>
    <xf numFmtId="0" fontId="10" fillId="0" borderId="1" xfId="0" applyFont="1" applyBorder="1" applyAlignment="1">
      <alignment vertical="center" wrapText="1"/>
    </xf>
    <xf numFmtId="0" fontId="10" fillId="0" borderId="0" xfId="0" applyFont="1" applyAlignment="1">
      <alignment vertical="center"/>
    </xf>
    <xf numFmtId="181" fontId="10" fillId="0" borderId="1" xfId="5" applyNumberFormat="1" applyFont="1" applyBorder="1" applyAlignment="1">
      <alignment horizontal="center" vertical="center"/>
    </xf>
    <xf numFmtId="179" fontId="10" fillId="4" borderId="1" xfId="0" applyNumberFormat="1" applyFont="1" applyFill="1" applyBorder="1" applyAlignment="1">
      <alignment vertical="center"/>
    </xf>
    <xf numFmtId="0" fontId="8" fillId="5" borderId="2" xfId="0" applyFont="1" applyFill="1" applyBorder="1" applyAlignment="1">
      <alignment vertical="top" wrapText="1"/>
    </xf>
    <xf numFmtId="0" fontId="4" fillId="5" borderId="3" xfId="0" applyFont="1" applyFill="1" applyBorder="1" applyAlignment="1">
      <alignment vertical="top"/>
    </xf>
    <xf numFmtId="0" fontId="4" fillId="5" borderId="4" xfId="0" applyFont="1" applyFill="1" applyBorder="1" applyAlignment="1">
      <alignment vertical="top"/>
    </xf>
    <xf numFmtId="3" fontId="9" fillId="5" borderId="1" xfId="0" applyNumberFormat="1" applyFont="1" applyFill="1" applyBorder="1" applyAlignment="1">
      <alignment vertical="top"/>
    </xf>
    <xf numFmtId="3" fontId="9" fillId="6" borderId="1" xfId="0" applyNumberFormat="1" applyFont="1" applyFill="1" applyBorder="1" applyAlignment="1">
      <alignment vertical="top"/>
    </xf>
    <xf numFmtId="0" fontId="8" fillId="6" borderId="2" xfId="0" applyFont="1" applyFill="1" applyBorder="1" applyAlignment="1">
      <alignment vertical="top" wrapText="1"/>
    </xf>
    <xf numFmtId="0" fontId="4" fillId="6" borderId="3" xfId="0" applyFont="1" applyFill="1" applyBorder="1" applyAlignment="1">
      <alignment vertical="top"/>
    </xf>
    <xf numFmtId="0" fontId="4" fillId="6" borderId="4" xfId="0" applyFont="1" applyFill="1" applyBorder="1" applyAlignment="1">
      <alignment vertical="top"/>
    </xf>
    <xf numFmtId="2" fontId="4" fillId="6" borderId="3" xfId="0" applyNumberFormat="1" applyFont="1" applyFill="1" applyBorder="1" applyAlignment="1">
      <alignment vertical="top"/>
    </xf>
    <xf numFmtId="182" fontId="4" fillId="0" borderId="0" xfId="5" applyNumberFormat="1" applyFont="1" applyAlignment="1">
      <alignment vertical="top"/>
    </xf>
    <xf numFmtId="182" fontId="6" fillId="0" borderId="0" xfId="5" applyNumberFormat="1" applyFont="1" applyAlignment="1" applyProtection="1">
      <alignment horizontal="center" vertical="top"/>
      <protection locked="0"/>
    </xf>
    <xf numFmtId="182" fontId="4" fillId="0" borderId="0" xfId="5" quotePrefix="1" applyNumberFormat="1" applyFont="1" applyAlignment="1">
      <alignment vertical="top"/>
    </xf>
    <xf numFmtId="182" fontId="8" fillId="0" borderId="0" xfId="5" applyNumberFormat="1" applyFont="1" applyAlignment="1">
      <alignment vertical="top"/>
    </xf>
    <xf numFmtId="182" fontId="4" fillId="0" borderId="0" xfId="5" applyNumberFormat="1" applyFont="1" applyAlignment="1">
      <alignment vertical="top" wrapText="1"/>
    </xf>
    <xf numFmtId="9" fontId="5" fillId="2" borderId="0" xfId="1" applyFont="1" applyFill="1" applyAlignment="1" applyProtection="1">
      <alignment vertical="top"/>
      <protection locked="0"/>
    </xf>
    <xf numFmtId="182" fontId="8" fillId="0" borderId="0" xfId="5" applyNumberFormat="1" applyFont="1" applyAlignment="1">
      <alignment vertical="top" wrapText="1"/>
    </xf>
    <xf numFmtId="182" fontId="4" fillId="0" borderId="0" xfId="5" applyNumberFormat="1" applyFont="1" applyAlignment="1">
      <alignment horizontal="left" vertical="top" wrapText="1" indent="1"/>
    </xf>
    <xf numFmtId="0" fontId="4" fillId="0" borderId="0" xfId="0" applyFont="1" applyAlignment="1">
      <alignment horizontal="left" vertical="top" wrapText="1" indent="1"/>
    </xf>
    <xf numFmtId="0" fontId="4" fillId="0" borderId="0" xfId="5" quotePrefix="1" applyNumberFormat="1" applyFont="1" applyAlignment="1">
      <alignment horizontal="left" vertical="top" wrapText="1" indent="1"/>
    </xf>
    <xf numFmtId="0" fontId="4" fillId="0" borderId="0" xfId="5" applyNumberFormat="1" applyFont="1" applyAlignment="1">
      <alignment horizontal="left" vertical="top" wrapText="1" indent="1"/>
    </xf>
    <xf numFmtId="2" fontId="4" fillId="0" borderId="0" xfId="0" applyNumberFormat="1" applyFont="1" applyAlignment="1">
      <alignment horizontal="left" vertical="top" indent="1"/>
    </xf>
    <xf numFmtId="0" fontId="4" fillId="0" borderId="0" xfId="5" applyNumberFormat="1" applyFont="1" applyAlignment="1">
      <alignment vertical="top" wrapText="1"/>
    </xf>
    <xf numFmtId="181" fontId="11" fillId="0" borderId="1" xfId="5" applyNumberFormat="1" applyFont="1" applyBorder="1" applyAlignment="1">
      <alignment horizontal="center" vertical="center"/>
    </xf>
    <xf numFmtId="181" fontId="12" fillId="0" borderId="1" xfId="5" applyNumberFormat="1" applyFont="1" applyBorder="1" applyAlignment="1">
      <alignment horizontal="center" vertical="center"/>
    </xf>
    <xf numFmtId="0" fontId="12" fillId="0" borderId="0" xfId="0" applyFont="1" applyAlignment="1">
      <alignment vertical="center"/>
    </xf>
    <xf numFmtId="0" fontId="13" fillId="0" borderId="0" xfId="0" applyFont="1" applyAlignment="1">
      <alignment vertical="center"/>
    </xf>
    <xf numFmtId="182" fontId="14" fillId="0" borderId="0" xfId="5" applyNumberFormat="1" applyFont="1" applyAlignment="1">
      <alignment vertical="top"/>
    </xf>
    <xf numFmtId="0" fontId="15" fillId="0" borderId="1" xfId="0" applyFont="1" applyBorder="1" applyAlignment="1">
      <alignment vertical="center"/>
    </xf>
    <xf numFmtId="0" fontId="15" fillId="0" borderId="1" xfId="0" applyFont="1" applyBorder="1" applyAlignment="1">
      <alignment horizontal="left" vertical="center" indent="1"/>
    </xf>
    <xf numFmtId="182" fontId="4" fillId="0" borderId="0" xfId="0" applyNumberFormat="1" applyFont="1" applyAlignment="1">
      <alignment vertical="top" wrapText="1"/>
    </xf>
    <xf numFmtId="0" fontId="8" fillId="7" borderId="5" xfId="0" applyFont="1" applyFill="1" applyBorder="1" applyAlignment="1">
      <alignment vertical="top" wrapText="1"/>
    </xf>
    <xf numFmtId="0" fontId="4" fillId="7" borderId="0" xfId="0" applyFont="1" applyFill="1" applyAlignment="1">
      <alignment vertical="top"/>
    </xf>
    <xf numFmtId="0" fontId="8" fillId="7" borderId="0" xfId="0" applyFont="1" applyFill="1" applyAlignment="1">
      <alignment vertical="top" wrapText="1"/>
    </xf>
    <xf numFmtId="2" fontId="4" fillId="7" borderId="0" xfId="0" applyNumberFormat="1" applyFont="1" applyFill="1" applyAlignment="1">
      <alignment vertical="top"/>
    </xf>
    <xf numFmtId="4" fontId="5" fillId="7" borderId="0" xfId="0" applyNumberFormat="1" applyFont="1" applyFill="1" applyAlignment="1">
      <alignment vertical="top"/>
    </xf>
    <xf numFmtId="3" fontId="5" fillId="7" borderId="0" xfId="0" applyNumberFormat="1" applyFont="1" applyFill="1" applyAlignment="1">
      <alignment vertical="top"/>
    </xf>
    <xf numFmtId="179" fontId="10" fillId="0" borderId="2" xfId="0" applyNumberFormat="1" applyFont="1" applyBorder="1" applyAlignment="1">
      <alignment horizontal="left" vertical="center"/>
    </xf>
    <xf numFmtId="179" fontId="10" fillId="0" borderId="4" xfId="0" applyNumberFormat="1" applyFont="1" applyBorder="1" applyAlignment="1">
      <alignment horizontal="left" vertical="center"/>
    </xf>
    <xf numFmtId="179" fontId="10" fillId="0" borderId="0" xfId="0" applyNumberFormat="1" applyFont="1" applyAlignment="1">
      <alignment horizontal="left" vertical="center"/>
    </xf>
    <xf numFmtId="179" fontId="10" fillId="0" borderId="1" xfId="0" applyNumberFormat="1" applyFont="1" applyBorder="1" applyAlignment="1">
      <alignment vertical="center"/>
    </xf>
    <xf numFmtId="179" fontId="10" fillId="0" borderId="0" xfId="0" applyNumberFormat="1" applyFont="1" applyAlignment="1">
      <alignment vertical="center"/>
    </xf>
    <xf numFmtId="0" fontId="4" fillId="0" borderId="0" xfId="5" applyNumberFormat="1" applyFont="1" applyAlignment="1">
      <alignment horizontal="left" vertical="top" wrapText="1"/>
    </xf>
    <xf numFmtId="0" fontId="8" fillId="0" borderId="6" xfId="0" applyFont="1" applyBorder="1" applyAlignment="1">
      <alignment vertical="top" wrapText="1"/>
    </xf>
    <xf numFmtId="0" fontId="8" fillId="0" borderId="7" xfId="0" applyFont="1" applyBorder="1" applyAlignment="1">
      <alignment vertical="top" wrapText="1"/>
    </xf>
    <xf numFmtId="179" fontId="10" fillId="4" borderId="2" xfId="0" applyNumberFormat="1" applyFont="1" applyFill="1" applyBorder="1" applyAlignment="1">
      <alignment horizontal="left" vertical="center"/>
    </xf>
    <xf numFmtId="179" fontId="10" fillId="4" borderId="4" xfId="0" applyNumberFormat="1" applyFont="1" applyFill="1" applyBorder="1" applyAlignment="1">
      <alignment horizontal="left" vertical="center"/>
    </xf>
    <xf numFmtId="181" fontId="12" fillId="0" borderId="0" xfId="5" applyNumberFormat="1" applyFont="1" applyBorder="1" applyAlignment="1">
      <alignment horizontal="center" vertical="center"/>
    </xf>
  </cellXfs>
  <cellStyles count="11">
    <cellStyle name="Millares" xfId="5" builtinId="3"/>
    <cellStyle name="Millares [0] 2" xfId="6"/>
    <cellStyle name="Millares 2" xfId="3"/>
    <cellStyle name="Millares 3" xfId="10"/>
    <cellStyle name="Moneda 2" xfId="9"/>
    <cellStyle name="Normal" xfId="0" builtinId="0"/>
    <cellStyle name="Normal 2" xfId="2"/>
    <cellStyle name="Normal 3" xfId="8"/>
    <cellStyle name="Normal 4" xfId="4"/>
    <cellStyle name="Porcentaje" xfId="1" builtinId="5"/>
    <cellStyle name="Porcentual 2" xfId="7"/>
  </cellStyles>
  <dxfs count="0"/>
  <tableStyles count="0" defaultTableStyle="TableStyleMedium2" defaultPivotStyle="PivotStyleLight16"/>
  <colors>
    <mruColors>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ER3\Grupo-A\LECHUGA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ER3\Grupo-A\DIEZ\EXCEL\ORIGINAL\10POSICI.XLT"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POSICI"/>
      <sheetName val="LECHUGA2"/>
    </sheetNames>
    <definedNames>
      <definedName name="Macro1"/>
      <definedName name="Macro10"/>
      <definedName name="Macro11"/>
      <definedName name="Macro12"/>
      <definedName name="Macro13"/>
      <definedName name="Macro6"/>
      <definedName name="Macro7"/>
      <definedName name="Macro8"/>
    </definedNames>
    <sheetDataSet>
      <sheetData sheetId="0"/>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POSICI"/>
      <sheetName val="OBRAS ESPAÑA 60+70 03_2018"/>
    </sheetNames>
    <definedNames>
      <definedName name="MOSTRAR"/>
      <definedName name="OCULTAR"/>
    </definedNames>
    <sheetDataSet>
      <sheetData sheetId="0" refreshError="1"/>
      <sheetData sheetId="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outlinePr summaryBelow="0" summaryRight="0"/>
    <pageSetUpPr fitToPage="1"/>
  </sheetPr>
  <dimension ref="A1:AG629"/>
  <sheetViews>
    <sheetView tabSelected="1" zoomScale="70" zoomScaleNormal="70" workbookViewId="0">
      <selection activeCell="A5" sqref="A5"/>
    </sheetView>
  </sheetViews>
  <sheetFormatPr baseColWidth="10" defaultColWidth="11.453125" defaultRowHeight="14" outlineLevelRow="3" x14ac:dyDescent="0.35"/>
  <cols>
    <col min="1" max="1" width="10.81640625" style="34" customWidth="1"/>
    <col min="2" max="2" width="11.453125" style="1" customWidth="1"/>
    <col min="3" max="3" width="86.54296875" style="2" customWidth="1"/>
    <col min="4" max="4" width="9.08984375" style="1" bestFit="1" customWidth="1"/>
    <col min="5" max="5" width="16.453125" style="1" customWidth="1"/>
    <col min="6" max="6" width="17.453125" style="1" bestFit="1" customWidth="1"/>
    <col min="7" max="7" width="10.453125" style="1" customWidth="1"/>
    <col min="8" max="8" width="10.54296875" style="1" customWidth="1"/>
    <col min="9" max="12" width="10.453125" style="1" customWidth="1"/>
    <col min="13" max="13" width="10.453125" style="1" customWidth="1" collapsed="1"/>
    <col min="14" max="16" width="10.453125" style="1" customWidth="1"/>
    <col min="17" max="17" width="10.453125" style="1" customWidth="1" collapsed="1"/>
    <col min="18" max="20" width="10.453125" style="1" customWidth="1"/>
    <col min="21" max="21" width="10.453125" style="1" customWidth="1" collapsed="1"/>
    <col min="22" max="24" width="10.453125" style="1" customWidth="1"/>
    <col min="25" max="25" width="10.453125" style="1" customWidth="1" collapsed="1"/>
    <col min="26" max="28" width="10.453125" style="1" customWidth="1"/>
    <col min="29" max="29" width="10.453125" style="1" customWidth="1" collapsed="1"/>
    <col min="30" max="32" width="10.453125" style="1" customWidth="1"/>
    <col min="33" max="33" width="10.453125" style="1" customWidth="1" collapsed="1"/>
    <col min="34" max="49" width="10.453125" style="1" customWidth="1"/>
    <col min="50" max="50" width="22.54296875" style="1" bestFit="1" customWidth="1"/>
    <col min="51" max="51" width="13.54296875" style="1" bestFit="1" customWidth="1"/>
    <col min="52" max="16384" width="11.453125" style="1"/>
  </cols>
  <sheetData>
    <row r="1" spans="1:6" x14ac:dyDescent="0.35">
      <c r="A1" s="35"/>
      <c r="B1" s="3"/>
      <c r="C1" s="4" t="s">
        <v>39</v>
      </c>
      <c r="D1" s="3"/>
      <c r="F1" s="5"/>
    </row>
    <row r="2" spans="1:6" x14ac:dyDescent="0.35">
      <c r="A2" s="36" t="s">
        <v>191</v>
      </c>
      <c r="B2" s="6" t="s">
        <v>0</v>
      </c>
      <c r="C2" s="7" t="s">
        <v>38</v>
      </c>
      <c r="D2" s="6" t="s">
        <v>1</v>
      </c>
      <c r="E2" s="8" t="s">
        <v>180</v>
      </c>
      <c r="F2" s="8" t="s">
        <v>181</v>
      </c>
    </row>
    <row r="3" spans="1:6" x14ac:dyDescent="0.35">
      <c r="A3" s="37" t="s">
        <v>190</v>
      </c>
      <c r="B3" s="9" t="s">
        <v>532</v>
      </c>
      <c r="C3" s="55" t="s">
        <v>405</v>
      </c>
      <c r="D3" s="56"/>
      <c r="E3" s="56"/>
      <c r="F3" s="56"/>
    </row>
    <row r="4" spans="1:6" outlineLevel="3" x14ac:dyDescent="0.35">
      <c r="A4" s="37" t="s">
        <v>190</v>
      </c>
      <c r="B4" s="9"/>
      <c r="C4" s="67"/>
    </row>
    <row r="5" spans="1:6" ht="28" outlineLevel="3" x14ac:dyDescent="0.35">
      <c r="A5" s="37"/>
      <c r="B5" s="9"/>
      <c r="C5" s="2" t="s">
        <v>559</v>
      </c>
    </row>
    <row r="6" spans="1:6" ht="168" outlineLevel="3" x14ac:dyDescent="0.35">
      <c r="A6" s="37"/>
      <c r="B6" s="9"/>
      <c r="C6" s="2" t="s">
        <v>564</v>
      </c>
    </row>
    <row r="7" spans="1:6" ht="98" outlineLevel="3" x14ac:dyDescent="0.35">
      <c r="A7" s="37"/>
      <c r="B7" s="9"/>
      <c r="C7" s="2" t="s">
        <v>560</v>
      </c>
    </row>
    <row r="8" spans="1:6" ht="56" outlineLevel="3" x14ac:dyDescent="0.35">
      <c r="A8" s="37"/>
      <c r="B8" s="9"/>
      <c r="C8" s="2" t="s">
        <v>565</v>
      </c>
    </row>
    <row r="9" spans="1:6" x14ac:dyDescent="0.35">
      <c r="A9" s="37"/>
      <c r="B9" s="9"/>
      <c r="C9" s="68"/>
    </row>
    <row r="10" spans="1:6" ht="15" x14ac:dyDescent="0.35">
      <c r="A10" s="37" t="s">
        <v>190</v>
      </c>
      <c r="B10" s="9" t="s">
        <v>33</v>
      </c>
      <c r="C10" s="30" t="s">
        <v>95</v>
      </c>
      <c r="D10" s="31"/>
      <c r="E10" s="29">
        <v>2645.8</v>
      </c>
      <c r="F10" s="29">
        <f>+F117+F12+F21+F211+F251+F279+F284</f>
        <v>166870.01999999996</v>
      </c>
    </row>
    <row r="11" spans="1:6" ht="15" outlineLevel="1" x14ac:dyDescent="0.35">
      <c r="A11" s="37" t="s">
        <v>190</v>
      </c>
      <c r="C11" s="11"/>
      <c r="F11" s="12"/>
    </row>
    <row r="12" spans="1:6" ht="15" outlineLevel="1" x14ac:dyDescent="0.35">
      <c r="A12" s="37" t="s">
        <v>190</v>
      </c>
      <c r="B12" s="9" t="s">
        <v>40</v>
      </c>
      <c r="C12" s="25" t="s">
        <v>89</v>
      </c>
      <c r="D12" s="26"/>
      <c r="E12" s="27"/>
      <c r="F12" s="28">
        <f>SUM(F14:F19)</f>
        <v>35318</v>
      </c>
    </row>
    <row r="13" spans="1:6" ht="15" outlineLevel="2" x14ac:dyDescent="0.35">
      <c r="A13" s="37" t="s">
        <v>190</v>
      </c>
      <c r="B13" s="9"/>
      <c r="C13" s="11"/>
      <c r="F13" s="12"/>
    </row>
    <row r="14" spans="1:6" ht="154" outlineLevel="2" x14ac:dyDescent="0.35">
      <c r="A14" s="37" t="s">
        <v>94</v>
      </c>
      <c r="B14" s="9" t="s">
        <v>41</v>
      </c>
      <c r="C14" s="2" t="s">
        <v>555</v>
      </c>
      <c r="D14" s="13">
        <v>1</v>
      </c>
      <c r="E14" s="14">
        <v>11032.3</v>
      </c>
      <c r="F14" s="14">
        <f>E14*D14</f>
        <v>11032.3</v>
      </c>
    </row>
    <row r="15" spans="1:6" ht="154" outlineLevel="2" x14ac:dyDescent="0.35">
      <c r="A15" s="37" t="s">
        <v>186</v>
      </c>
      <c r="B15" s="9" t="s">
        <v>425</v>
      </c>
      <c r="C15" s="2" t="s">
        <v>556</v>
      </c>
      <c r="D15" s="13">
        <v>1</v>
      </c>
      <c r="E15" s="14">
        <v>7313.9</v>
      </c>
      <c r="F15" s="14">
        <f>E15*D15</f>
        <v>7313.9</v>
      </c>
    </row>
    <row r="16" spans="1:6" ht="154" outlineLevel="2" x14ac:dyDescent="0.35">
      <c r="A16" s="37" t="s">
        <v>188</v>
      </c>
      <c r="B16" s="9" t="s">
        <v>42</v>
      </c>
      <c r="C16" s="2" t="s">
        <v>557</v>
      </c>
      <c r="D16" s="13">
        <v>1</v>
      </c>
      <c r="E16" s="14">
        <v>7370.9</v>
      </c>
      <c r="F16" s="14">
        <f>E16*D16</f>
        <v>7370.9</v>
      </c>
    </row>
    <row r="17" spans="1:6" ht="154" outlineLevel="2" x14ac:dyDescent="0.35">
      <c r="A17" s="37" t="s">
        <v>187</v>
      </c>
      <c r="B17" s="9" t="s">
        <v>426</v>
      </c>
      <c r="C17" s="2" t="s">
        <v>558</v>
      </c>
      <c r="D17" s="13">
        <v>1</v>
      </c>
      <c r="E17" s="14">
        <v>8685.2000000000007</v>
      </c>
      <c r="F17" s="14">
        <f>E17*D17</f>
        <v>8685.2000000000007</v>
      </c>
    </row>
    <row r="18" spans="1:6" ht="56" outlineLevel="2" x14ac:dyDescent="0.35">
      <c r="A18" s="37" t="s">
        <v>94</v>
      </c>
      <c r="B18" s="9" t="s">
        <v>427</v>
      </c>
      <c r="C18" s="2" t="s">
        <v>192</v>
      </c>
      <c r="D18" s="13">
        <v>1</v>
      </c>
      <c r="E18" s="14">
        <v>915.7</v>
      </c>
      <c r="F18" s="14">
        <f>E18*D18</f>
        <v>915.7</v>
      </c>
    </row>
    <row r="19" spans="1:6" outlineLevel="2" x14ac:dyDescent="0.35">
      <c r="A19" s="37" t="s">
        <v>190</v>
      </c>
      <c r="B19" s="9" t="s">
        <v>43</v>
      </c>
      <c r="D19" s="13">
        <v>0</v>
      </c>
      <c r="E19" s="14">
        <v>0</v>
      </c>
      <c r="F19" s="14">
        <f>E19*D19</f>
        <v>0</v>
      </c>
    </row>
    <row r="20" spans="1:6" outlineLevel="1" x14ac:dyDescent="0.35">
      <c r="A20" s="37" t="s">
        <v>190</v>
      </c>
      <c r="D20" s="13"/>
      <c r="E20" s="14"/>
      <c r="F20" s="14"/>
    </row>
    <row r="21" spans="1:6" ht="15" outlineLevel="1" x14ac:dyDescent="0.35">
      <c r="A21" s="37" t="s">
        <v>190</v>
      </c>
      <c r="B21" s="9" t="s">
        <v>240</v>
      </c>
      <c r="C21" s="25" t="s">
        <v>179</v>
      </c>
      <c r="D21" s="26"/>
      <c r="E21" s="28">
        <v>2645.8</v>
      </c>
      <c r="F21" s="28">
        <f t="shared" ref="F21" si="0">SUM(F23:F114)</f>
        <v>48303.019999999975</v>
      </c>
    </row>
    <row r="22" spans="1:6" ht="15" outlineLevel="2" x14ac:dyDescent="0.35">
      <c r="A22" s="37" t="s">
        <v>190</v>
      </c>
      <c r="C22" s="11"/>
      <c r="F22" s="12"/>
    </row>
    <row r="23" spans="1:6" ht="28" outlineLevel="2" x14ac:dyDescent="0.35">
      <c r="A23" s="37" t="s">
        <v>190</v>
      </c>
      <c r="B23" s="1" t="s">
        <v>5</v>
      </c>
      <c r="C23" s="38" t="s">
        <v>136</v>
      </c>
      <c r="D23" s="13">
        <v>699.59999999999991</v>
      </c>
      <c r="E23" s="14">
        <v>26.8</v>
      </c>
      <c r="F23" s="14">
        <f>E23*D23</f>
        <v>18749.28</v>
      </c>
    </row>
    <row r="24" spans="1:6" outlineLevel="2" x14ac:dyDescent="0.35">
      <c r="A24" s="37" t="s">
        <v>94</v>
      </c>
      <c r="C24" s="38" t="str">
        <f>+A24</f>
        <v>LOM</v>
      </c>
      <c r="D24" s="13">
        <v>79.2</v>
      </c>
      <c r="E24" s="14"/>
      <c r="F24" s="14"/>
    </row>
    <row r="25" spans="1:6" outlineLevel="2" x14ac:dyDescent="0.35">
      <c r="A25" s="37" t="s">
        <v>186</v>
      </c>
      <c r="C25" s="38" t="str">
        <f t="shared" ref="C25:C27" si="1">+A25</f>
        <v>PLAT</v>
      </c>
      <c r="D25" s="13">
        <v>211.2</v>
      </c>
      <c r="E25" s="14"/>
      <c r="F25" s="14"/>
    </row>
    <row r="26" spans="1:6" outlineLevel="2" x14ac:dyDescent="0.35">
      <c r="A26" s="37" t="s">
        <v>188</v>
      </c>
      <c r="C26" s="38" t="str">
        <f t="shared" si="1"/>
        <v>BLC</v>
      </c>
      <c r="D26" s="13">
        <v>186</v>
      </c>
      <c r="E26" s="14"/>
      <c r="F26" s="14"/>
    </row>
    <row r="27" spans="1:6" outlineLevel="2" x14ac:dyDescent="0.35">
      <c r="A27" s="37" t="s">
        <v>187</v>
      </c>
      <c r="C27" s="38" t="str">
        <f t="shared" si="1"/>
        <v>LAB</v>
      </c>
      <c r="D27" s="13">
        <v>223.2</v>
      </c>
      <c r="E27" s="14"/>
      <c r="F27" s="14"/>
    </row>
    <row r="28" spans="1:6" ht="28" outlineLevel="2" x14ac:dyDescent="0.35">
      <c r="A28" s="37" t="s">
        <v>190</v>
      </c>
      <c r="B28" s="1" t="s">
        <v>6</v>
      </c>
      <c r="C28" s="38" t="s">
        <v>193</v>
      </c>
      <c r="D28" s="13">
        <v>57.599999999999994</v>
      </c>
      <c r="E28" s="14">
        <v>20.7</v>
      </c>
      <c r="F28" s="14">
        <f>E28*D28</f>
        <v>1192.32</v>
      </c>
    </row>
    <row r="29" spans="1:6" outlineLevel="3" x14ac:dyDescent="0.35">
      <c r="A29" s="37" t="s">
        <v>94</v>
      </c>
      <c r="C29" s="38" t="str">
        <f>+A29</f>
        <v>LOM</v>
      </c>
      <c r="D29" s="13">
        <v>14.399999999999999</v>
      </c>
      <c r="E29" s="14"/>
      <c r="F29" s="14"/>
    </row>
    <row r="30" spans="1:6" outlineLevel="3" x14ac:dyDescent="0.35">
      <c r="A30" s="37" t="s">
        <v>186</v>
      </c>
      <c r="C30" s="38" t="str">
        <f t="shared" ref="C30:C32" si="2">+A30</f>
        <v>PLAT</v>
      </c>
      <c r="D30" s="13">
        <v>14.399999999999999</v>
      </c>
      <c r="E30" s="14"/>
      <c r="F30" s="14"/>
    </row>
    <row r="31" spans="1:6" outlineLevel="3" x14ac:dyDescent="0.35">
      <c r="A31" s="37" t="s">
        <v>188</v>
      </c>
      <c r="C31" s="38" t="str">
        <f t="shared" si="2"/>
        <v>BLC</v>
      </c>
      <c r="D31" s="13">
        <v>14.399999999999999</v>
      </c>
      <c r="E31" s="14"/>
      <c r="F31" s="14"/>
    </row>
    <row r="32" spans="1:6" outlineLevel="3" x14ac:dyDescent="0.35">
      <c r="A32" s="37" t="s">
        <v>187</v>
      </c>
      <c r="C32" s="38" t="str">
        <f t="shared" si="2"/>
        <v>LAB</v>
      </c>
      <c r="D32" s="13">
        <v>14.399999999999999</v>
      </c>
      <c r="E32" s="14"/>
      <c r="F32" s="14"/>
    </row>
    <row r="33" spans="1:6" ht="28" outlineLevel="2" x14ac:dyDescent="0.35">
      <c r="A33" s="37" t="s">
        <v>190</v>
      </c>
      <c r="B33" s="1" t="s">
        <v>7</v>
      </c>
      <c r="C33" s="38" t="s">
        <v>194</v>
      </c>
      <c r="D33" s="13">
        <v>28.799999999999997</v>
      </c>
      <c r="E33" s="14">
        <v>36.299999999999997</v>
      </c>
      <c r="F33" s="14">
        <f>E33*D33</f>
        <v>1045.4399999999998</v>
      </c>
    </row>
    <row r="34" spans="1:6" outlineLevel="3" x14ac:dyDescent="0.35">
      <c r="A34" s="37" t="s">
        <v>94</v>
      </c>
      <c r="C34" s="38" t="str">
        <f>+A34</f>
        <v>LOM</v>
      </c>
      <c r="D34" s="13">
        <v>28.799999999999997</v>
      </c>
      <c r="E34" s="14"/>
      <c r="F34" s="14"/>
    </row>
    <row r="35" spans="1:6" ht="28" outlineLevel="2" x14ac:dyDescent="0.35">
      <c r="A35" s="37" t="s">
        <v>190</v>
      </c>
      <c r="B35" s="1" t="s">
        <v>8</v>
      </c>
      <c r="C35" s="38" t="s">
        <v>195</v>
      </c>
      <c r="D35" s="13">
        <v>20.399999999999999</v>
      </c>
      <c r="E35" s="14">
        <v>33.299999999999997</v>
      </c>
      <c r="F35" s="14">
        <f>E35*D35</f>
        <v>679.31999999999994</v>
      </c>
    </row>
    <row r="36" spans="1:6" outlineLevel="3" x14ac:dyDescent="0.35">
      <c r="A36" s="37" t="s">
        <v>94</v>
      </c>
      <c r="C36" s="38" t="str">
        <f>+A36</f>
        <v>LOM</v>
      </c>
      <c r="D36" s="13">
        <v>20.399999999999999</v>
      </c>
      <c r="E36" s="14"/>
      <c r="F36" s="14"/>
    </row>
    <row r="37" spans="1:6" ht="28" outlineLevel="2" x14ac:dyDescent="0.35">
      <c r="A37" s="37" t="s">
        <v>190</v>
      </c>
      <c r="B37" s="1" t="s">
        <v>9</v>
      </c>
      <c r="C37" s="38" t="s">
        <v>196</v>
      </c>
      <c r="D37" s="13">
        <v>12</v>
      </c>
      <c r="E37" s="14">
        <v>27.6</v>
      </c>
      <c r="F37" s="14">
        <f>E37*D37</f>
        <v>331.20000000000005</v>
      </c>
    </row>
    <row r="38" spans="1:6" outlineLevel="3" x14ac:dyDescent="0.35">
      <c r="A38" s="37" t="s">
        <v>94</v>
      </c>
      <c r="C38" s="38" t="str">
        <f>+A38</f>
        <v>LOM</v>
      </c>
      <c r="D38" s="13">
        <v>12</v>
      </c>
      <c r="E38" s="14"/>
      <c r="F38" s="14"/>
    </row>
    <row r="39" spans="1:6" ht="28" outlineLevel="2" x14ac:dyDescent="0.35">
      <c r="A39" s="37" t="s">
        <v>190</v>
      </c>
      <c r="B39" s="1" t="s">
        <v>10</v>
      </c>
      <c r="C39" s="38" t="s">
        <v>197</v>
      </c>
      <c r="D39" s="13">
        <v>42</v>
      </c>
      <c r="E39" s="14">
        <v>24.3</v>
      </c>
      <c r="F39" s="14">
        <f>E39*D39</f>
        <v>1020.6</v>
      </c>
    </row>
    <row r="40" spans="1:6" outlineLevel="3" x14ac:dyDescent="0.35">
      <c r="A40" s="37" t="s">
        <v>94</v>
      </c>
      <c r="C40" s="38" t="str">
        <f>+A40</f>
        <v>LOM</v>
      </c>
      <c r="D40" s="13">
        <v>24</v>
      </c>
      <c r="E40" s="14"/>
      <c r="F40" s="14"/>
    </row>
    <row r="41" spans="1:6" outlineLevel="3" x14ac:dyDescent="0.35">
      <c r="A41" s="37" t="s">
        <v>186</v>
      </c>
      <c r="C41" s="38" t="str">
        <f t="shared" ref="C41:C43" si="3">+A41</f>
        <v>PLAT</v>
      </c>
      <c r="D41" s="13">
        <v>2.4</v>
      </c>
      <c r="E41" s="14"/>
      <c r="F41" s="14"/>
    </row>
    <row r="42" spans="1:6" outlineLevel="3" x14ac:dyDescent="0.35">
      <c r="A42" s="37" t="s">
        <v>188</v>
      </c>
      <c r="C42" s="38" t="str">
        <f t="shared" si="3"/>
        <v>BLC</v>
      </c>
      <c r="D42" s="13">
        <v>3.5999999999999996</v>
      </c>
      <c r="E42" s="14"/>
      <c r="F42" s="14"/>
    </row>
    <row r="43" spans="1:6" outlineLevel="3" x14ac:dyDescent="0.35">
      <c r="A43" s="37" t="s">
        <v>187</v>
      </c>
      <c r="C43" s="38" t="str">
        <f t="shared" si="3"/>
        <v>LAB</v>
      </c>
      <c r="D43" s="13">
        <v>12</v>
      </c>
      <c r="E43" s="14"/>
      <c r="F43" s="14"/>
    </row>
    <row r="44" spans="1:6" ht="28" outlineLevel="2" x14ac:dyDescent="0.35">
      <c r="A44" s="37" t="s">
        <v>190</v>
      </c>
      <c r="B44" s="1" t="s">
        <v>11</v>
      </c>
      <c r="C44" s="38" t="s">
        <v>198</v>
      </c>
      <c r="D44" s="13">
        <v>32.4</v>
      </c>
      <c r="E44" s="14">
        <v>22.4</v>
      </c>
      <c r="F44" s="14">
        <f>E44*D44</f>
        <v>725.75999999999988</v>
      </c>
    </row>
    <row r="45" spans="1:6" outlineLevel="3" x14ac:dyDescent="0.35">
      <c r="A45" s="37" t="s">
        <v>94</v>
      </c>
      <c r="C45" s="38" t="str">
        <f>+A45</f>
        <v>LOM</v>
      </c>
      <c r="D45" s="13">
        <v>18</v>
      </c>
      <c r="E45" s="14"/>
      <c r="F45" s="14"/>
    </row>
    <row r="46" spans="1:6" outlineLevel="3" x14ac:dyDescent="0.35">
      <c r="A46" s="37" t="s">
        <v>186</v>
      </c>
      <c r="C46" s="38" t="str">
        <f t="shared" ref="C46:C47" si="4">+A46</f>
        <v>PLAT</v>
      </c>
      <c r="D46" s="13">
        <v>7.1999999999999993</v>
      </c>
      <c r="E46" s="14"/>
      <c r="F46" s="14"/>
    </row>
    <row r="47" spans="1:6" outlineLevel="3" x14ac:dyDescent="0.35">
      <c r="A47" s="37" t="s">
        <v>188</v>
      </c>
      <c r="C47" s="38" t="str">
        <f t="shared" si="4"/>
        <v>BLC</v>
      </c>
      <c r="D47" s="13">
        <v>7.1999999999999993</v>
      </c>
      <c r="E47" s="14"/>
      <c r="F47" s="14"/>
    </row>
    <row r="48" spans="1:6" ht="28" outlineLevel="2" x14ac:dyDescent="0.35">
      <c r="A48" s="37" t="s">
        <v>190</v>
      </c>
      <c r="B48" s="1" t="s">
        <v>12</v>
      </c>
      <c r="C48" s="38" t="s">
        <v>199</v>
      </c>
      <c r="D48" s="13">
        <v>4.8</v>
      </c>
      <c r="E48" s="14">
        <v>20.7</v>
      </c>
      <c r="F48" s="14">
        <f>E48*D48</f>
        <v>99.36</v>
      </c>
    </row>
    <row r="49" spans="1:6" outlineLevel="3" x14ac:dyDescent="0.35">
      <c r="A49" s="37" t="s">
        <v>94</v>
      </c>
      <c r="C49" s="38" t="str">
        <f>+A49</f>
        <v>LOM</v>
      </c>
      <c r="D49" s="13">
        <v>4.8</v>
      </c>
      <c r="E49" s="14"/>
      <c r="F49" s="14"/>
    </row>
    <row r="50" spans="1:6" ht="28" outlineLevel="2" x14ac:dyDescent="0.35">
      <c r="A50" s="37" t="s">
        <v>190</v>
      </c>
      <c r="B50" s="1" t="s">
        <v>13</v>
      </c>
      <c r="C50" s="38" t="s">
        <v>200</v>
      </c>
      <c r="D50" s="13">
        <v>262.79999999999995</v>
      </c>
      <c r="E50" s="14">
        <v>18.899999999999999</v>
      </c>
      <c r="F50" s="14">
        <f>E50*D50</f>
        <v>4966.9199999999992</v>
      </c>
    </row>
    <row r="51" spans="1:6" outlineLevel="3" x14ac:dyDescent="0.35">
      <c r="A51" s="37" t="s">
        <v>94</v>
      </c>
      <c r="C51" s="38" t="str">
        <f>+A51</f>
        <v>LOM</v>
      </c>
      <c r="D51" s="13">
        <v>36</v>
      </c>
      <c r="E51" s="14"/>
      <c r="F51" s="14"/>
    </row>
    <row r="52" spans="1:6" outlineLevel="3" x14ac:dyDescent="0.35">
      <c r="A52" s="37" t="s">
        <v>186</v>
      </c>
      <c r="C52" s="38" t="str">
        <f t="shared" ref="C52:C54" si="5">+A52</f>
        <v>PLAT</v>
      </c>
      <c r="D52" s="13">
        <v>80.399999999999991</v>
      </c>
      <c r="E52" s="14"/>
      <c r="F52" s="14"/>
    </row>
    <row r="53" spans="1:6" outlineLevel="3" x14ac:dyDescent="0.35">
      <c r="A53" s="37" t="s">
        <v>188</v>
      </c>
      <c r="C53" s="38" t="str">
        <f t="shared" si="5"/>
        <v>BLC</v>
      </c>
      <c r="D53" s="13">
        <v>62.4</v>
      </c>
      <c r="E53" s="14"/>
      <c r="F53" s="14"/>
    </row>
    <row r="54" spans="1:6" outlineLevel="3" x14ac:dyDescent="0.35">
      <c r="A54" s="37" t="s">
        <v>187</v>
      </c>
      <c r="C54" s="38" t="str">
        <f t="shared" si="5"/>
        <v>LAB</v>
      </c>
      <c r="D54" s="13">
        <v>84</v>
      </c>
      <c r="E54" s="14"/>
      <c r="F54" s="14"/>
    </row>
    <row r="55" spans="1:6" ht="28" outlineLevel="2" x14ac:dyDescent="0.35">
      <c r="A55" s="37" t="s">
        <v>190</v>
      </c>
      <c r="B55" s="1" t="s">
        <v>241</v>
      </c>
      <c r="C55" s="38" t="s">
        <v>201</v>
      </c>
      <c r="D55" s="13">
        <v>216</v>
      </c>
      <c r="E55" s="14">
        <v>42.5</v>
      </c>
      <c r="F55" s="14">
        <f>E55*D55</f>
        <v>9180</v>
      </c>
    </row>
    <row r="56" spans="1:6" outlineLevel="3" x14ac:dyDescent="0.35">
      <c r="A56" s="37" t="s">
        <v>94</v>
      </c>
      <c r="C56" s="38" t="str">
        <f>+A56</f>
        <v>LOM</v>
      </c>
      <c r="D56" s="13">
        <v>72</v>
      </c>
      <c r="E56" s="14"/>
      <c r="F56" s="14"/>
    </row>
    <row r="57" spans="1:6" outlineLevel="3" x14ac:dyDescent="0.35">
      <c r="A57" s="37" t="s">
        <v>186</v>
      </c>
      <c r="C57" s="38" t="str">
        <f t="shared" ref="C57:C59" si="6">+A57</f>
        <v>PLAT</v>
      </c>
      <c r="D57" s="13">
        <v>49.199999999999996</v>
      </c>
      <c r="E57" s="14"/>
      <c r="F57" s="14"/>
    </row>
    <row r="58" spans="1:6" outlineLevel="3" x14ac:dyDescent="0.35">
      <c r="A58" s="37" t="s">
        <v>188</v>
      </c>
      <c r="C58" s="38" t="str">
        <f t="shared" si="6"/>
        <v>BLC</v>
      </c>
      <c r="D58" s="13">
        <v>40.799999999999997</v>
      </c>
      <c r="E58" s="14"/>
      <c r="F58" s="14"/>
    </row>
    <row r="59" spans="1:6" outlineLevel="3" x14ac:dyDescent="0.35">
      <c r="A59" s="37" t="s">
        <v>187</v>
      </c>
      <c r="C59" s="38" t="str">
        <f t="shared" si="6"/>
        <v>LAB</v>
      </c>
      <c r="D59" s="13">
        <v>54</v>
      </c>
      <c r="E59" s="14"/>
      <c r="F59" s="14"/>
    </row>
    <row r="60" spans="1:6" ht="42" outlineLevel="2" x14ac:dyDescent="0.35">
      <c r="A60" s="37" t="s">
        <v>190</v>
      </c>
      <c r="B60" s="1" t="s">
        <v>242</v>
      </c>
      <c r="C60" s="38" t="s">
        <v>345</v>
      </c>
      <c r="D60" s="13">
        <v>13.8</v>
      </c>
      <c r="E60" s="14">
        <v>18.399999999999999</v>
      </c>
      <c r="F60" s="14">
        <f>E60*D60</f>
        <v>253.92</v>
      </c>
    </row>
    <row r="61" spans="1:6" outlineLevel="3" x14ac:dyDescent="0.35">
      <c r="A61" s="37" t="s">
        <v>94</v>
      </c>
      <c r="C61" s="38" t="str">
        <f>+A61</f>
        <v>LOM</v>
      </c>
      <c r="D61" s="13">
        <v>3.5999999999999996</v>
      </c>
      <c r="E61" s="14"/>
      <c r="F61" s="14"/>
    </row>
    <row r="62" spans="1:6" outlineLevel="3" x14ac:dyDescent="0.35">
      <c r="A62" s="37" t="s">
        <v>186</v>
      </c>
      <c r="C62" s="38" t="str">
        <f t="shared" ref="C62:C63" si="7">+A62</f>
        <v>PLAT</v>
      </c>
      <c r="D62" s="13">
        <v>5.3999999999999995</v>
      </c>
      <c r="E62" s="14"/>
      <c r="F62" s="14"/>
    </row>
    <row r="63" spans="1:6" outlineLevel="3" x14ac:dyDescent="0.35">
      <c r="A63" s="37" t="s">
        <v>188</v>
      </c>
      <c r="C63" s="38" t="str">
        <f t="shared" si="7"/>
        <v>BLC</v>
      </c>
      <c r="D63" s="13">
        <v>4.8</v>
      </c>
      <c r="E63" s="14"/>
      <c r="F63" s="14"/>
    </row>
    <row r="64" spans="1:6" ht="42" outlineLevel="2" x14ac:dyDescent="0.35">
      <c r="A64" s="37" t="s">
        <v>190</v>
      </c>
      <c r="B64" s="1" t="s">
        <v>243</v>
      </c>
      <c r="C64" s="38" t="s">
        <v>343</v>
      </c>
      <c r="D64" s="13">
        <v>29.4</v>
      </c>
      <c r="E64" s="14">
        <v>20.2</v>
      </c>
      <c r="F64" s="14">
        <f>E64*D64</f>
        <v>593.88</v>
      </c>
    </row>
    <row r="65" spans="1:6" outlineLevel="3" x14ac:dyDescent="0.35">
      <c r="A65" s="37" t="s">
        <v>94</v>
      </c>
      <c r="C65" s="38" t="str">
        <f>+A65</f>
        <v>LOM</v>
      </c>
      <c r="D65" s="13">
        <v>18</v>
      </c>
      <c r="E65" s="14"/>
      <c r="F65" s="14"/>
    </row>
    <row r="66" spans="1:6" outlineLevel="3" x14ac:dyDescent="0.35">
      <c r="A66" s="37" t="s">
        <v>186</v>
      </c>
      <c r="C66" s="38" t="str">
        <f t="shared" ref="C66:C68" si="8">+A66</f>
        <v>PLAT</v>
      </c>
      <c r="D66" s="13">
        <v>1.7999999999999998</v>
      </c>
      <c r="E66" s="14"/>
      <c r="F66" s="14"/>
    </row>
    <row r="67" spans="1:6" outlineLevel="3" x14ac:dyDescent="0.35">
      <c r="A67" s="37" t="s">
        <v>188</v>
      </c>
      <c r="C67" s="38" t="str">
        <f t="shared" si="8"/>
        <v>BLC</v>
      </c>
      <c r="D67" s="13">
        <v>2.4</v>
      </c>
      <c r="E67" s="14"/>
      <c r="F67" s="14"/>
    </row>
    <row r="68" spans="1:6" outlineLevel="3" x14ac:dyDescent="0.35">
      <c r="A68" s="37" t="s">
        <v>187</v>
      </c>
      <c r="C68" s="38" t="str">
        <f t="shared" si="8"/>
        <v>LAB</v>
      </c>
      <c r="D68" s="13">
        <v>7.1999999999999993</v>
      </c>
      <c r="E68" s="14"/>
      <c r="F68" s="14"/>
    </row>
    <row r="69" spans="1:6" ht="42" outlineLevel="2" x14ac:dyDescent="0.35">
      <c r="A69" s="37" t="s">
        <v>190</v>
      </c>
      <c r="B69" s="1" t="s">
        <v>243</v>
      </c>
      <c r="C69" s="38" t="s">
        <v>344</v>
      </c>
      <c r="D69" s="13">
        <v>7.1999999999999993</v>
      </c>
      <c r="E69" s="14">
        <v>24.6</v>
      </c>
      <c r="F69" s="14">
        <f>E69*D69</f>
        <v>177.12</v>
      </c>
    </row>
    <row r="70" spans="1:6" outlineLevel="3" x14ac:dyDescent="0.35">
      <c r="A70" s="37" t="s">
        <v>94</v>
      </c>
      <c r="C70" s="38" t="str">
        <f>+A70</f>
        <v>LOM</v>
      </c>
      <c r="D70" s="13">
        <v>7.1999999999999993</v>
      </c>
      <c r="E70" s="14"/>
      <c r="F70" s="14"/>
    </row>
    <row r="71" spans="1:6" ht="28" outlineLevel="2" x14ac:dyDescent="0.35">
      <c r="A71" s="37" t="s">
        <v>190</v>
      </c>
      <c r="B71" s="1" t="s">
        <v>244</v>
      </c>
      <c r="C71" s="38" t="s">
        <v>202</v>
      </c>
      <c r="D71" s="13">
        <v>2</v>
      </c>
      <c r="E71" s="14">
        <v>81.599999999999994</v>
      </c>
      <c r="F71" s="14">
        <f>E71*D71</f>
        <v>163.19999999999999</v>
      </c>
    </row>
    <row r="72" spans="1:6" outlineLevel="3" x14ac:dyDescent="0.35">
      <c r="A72" s="37" t="s">
        <v>94</v>
      </c>
      <c r="C72" s="38" t="str">
        <f>+A72</f>
        <v>LOM</v>
      </c>
      <c r="D72" s="13">
        <v>2</v>
      </c>
      <c r="E72" s="14"/>
      <c r="F72" s="14"/>
    </row>
    <row r="73" spans="1:6" ht="28" outlineLevel="2" x14ac:dyDescent="0.35">
      <c r="A73" s="37" t="s">
        <v>190</v>
      </c>
      <c r="B73" s="1" t="s">
        <v>122</v>
      </c>
      <c r="C73" s="38" t="s">
        <v>203</v>
      </c>
      <c r="D73" s="13">
        <v>7</v>
      </c>
      <c r="E73" s="14">
        <v>90</v>
      </c>
      <c r="F73" s="14">
        <f>E73*D73</f>
        <v>630</v>
      </c>
    </row>
    <row r="74" spans="1:6" outlineLevel="3" x14ac:dyDescent="0.35">
      <c r="A74" s="37" t="s">
        <v>94</v>
      </c>
      <c r="C74" s="38" t="str">
        <f>+A74</f>
        <v>LOM</v>
      </c>
      <c r="D74" s="13">
        <v>1</v>
      </c>
      <c r="E74" s="14"/>
      <c r="F74" s="14"/>
    </row>
    <row r="75" spans="1:6" outlineLevel="3" x14ac:dyDescent="0.35">
      <c r="A75" s="37" t="s">
        <v>186</v>
      </c>
      <c r="C75" s="38" t="str">
        <f t="shared" ref="C75:C76" si="9">+A75</f>
        <v>PLAT</v>
      </c>
      <c r="D75" s="13">
        <v>3</v>
      </c>
      <c r="E75" s="14"/>
      <c r="F75" s="14"/>
    </row>
    <row r="76" spans="1:6" outlineLevel="3" x14ac:dyDescent="0.35">
      <c r="A76" s="37" t="s">
        <v>188</v>
      </c>
      <c r="C76" s="38" t="str">
        <f t="shared" si="9"/>
        <v>BLC</v>
      </c>
      <c r="D76" s="13">
        <v>3</v>
      </c>
      <c r="E76" s="14"/>
      <c r="F76" s="14"/>
    </row>
    <row r="77" spans="1:6" ht="28" outlineLevel="2" x14ac:dyDescent="0.35">
      <c r="A77" s="37" t="s">
        <v>190</v>
      </c>
      <c r="B77" s="1" t="s">
        <v>123</v>
      </c>
      <c r="C77" s="38" t="s">
        <v>204</v>
      </c>
      <c r="D77" s="13">
        <v>9</v>
      </c>
      <c r="E77" s="14">
        <v>102.3</v>
      </c>
      <c r="F77" s="14">
        <f>E77*D77</f>
        <v>920.69999999999993</v>
      </c>
    </row>
    <row r="78" spans="1:6" outlineLevel="3" x14ac:dyDescent="0.35">
      <c r="A78" s="37" t="s">
        <v>94</v>
      </c>
      <c r="C78" s="38" t="str">
        <f>+A78</f>
        <v>LOM</v>
      </c>
      <c r="D78" s="13">
        <v>3</v>
      </c>
      <c r="E78" s="14"/>
      <c r="F78" s="14"/>
    </row>
    <row r="79" spans="1:6" outlineLevel="3" x14ac:dyDescent="0.35">
      <c r="A79" s="37" t="s">
        <v>186</v>
      </c>
      <c r="C79" s="38" t="str">
        <f t="shared" ref="C79:C81" si="10">+A79</f>
        <v>PLAT</v>
      </c>
      <c r="D79" s="13">
        <v>1</v>
      </c>
      <c r="E79" s="14"/>
      <c r="F79" s="14"/>
    </row>
    <row r="80" spans="1:6" outlineLevel="3" x14ac:dyDescent="0.35">
      <c r="A80" s="37" t="s">
        <v>188</v>
      </c>
      <c r="C80" s="38" t="str">
        <f t="shared" si="10"/>
        <v>BLC</v>
      </c>
      <c r="D80" s="13">
        <v>1</v>
      </c>
      <c r="E80" s="14"/>
      <c r="F80" s="14"/>
    </row>
    <row r="81" spans="1:6" outlineLevel="3" x14ac:dyDescent="0.35">
      <c r="A81" s="37" t="s">
        <v>187</v>
      </c>
      <c r="C81" s="38" t="str">
        <f t="shared" si="10"/>
        <v>LAB</v>
      </c>
      <c r="D81" s="13">
        <v>4</v>
      </c>
      <c r="E81" s="14"/>
      <c r="F81" s="14"/>
    </row>
    <row r="82" spans="1:6" ht="28" outlineLevel="2" x14ac:dyDescent="0.35">
      <c r="A82" s="37" t="s">
        <v>94</v>
      </c>
      <c r="B82" s="1" t="s">
        <v>124</v>
      </c>
      <c r="C82" s="38" t="s">
        <v>205</v>
      </c>
      <c r="D82" s="13">
        <v>2</v>
      </c>
      <c r="E82" s="14">
        <v>119.6</v>
      </c>
      <c r="F82" s="14">
        <f>E82*D82</f>
        <v>239.2</v>
      </c>
    </row>
    <row r="83" spans="1:6" outlineLevel="3" x14ac:dyDescent="0.35">
      <c r="A83" s="37" t="s">
        <v>94</v>
      </c>
      <c r="C83" s="38" t="str">
        <f>+A83</f>
        <v>LOM</v>
      </c>
      <c r="D83" s="13">
        <v>2</v>
      </c>
      <c r="E83" s="14"/>
      <c r="F83" s="14"/>
    </row>
    <row r="84" spans="1:6" ht="28" outlineLevel="2" x14ac:dyDescent="0.35">
      <c r="A84" s="37" t="s">
        <v>94</v>
      </c>
      <c r="B84" s="1" t="s">
        <v>245</v>
      </c>
      <c r="C84" s="38" t="s">
        <v>213</v>
      </c>
      <c r="D84" s="13">
        <v>2</v>
      </c>
      <c r="E84" s="14">
        <v>71.5</v>
      </c>
      <c r="F84" s="14">
        <f>E84*D84</f>
        <v>143</v>
      </c>
    </row>
    <row r="85" spans="1:6" ht="28" outlineLevel="2" x14ac:dyDescent="0.35">
      <c r="A85" s="37" t="s">
        <v>94</v>
      </c>
      <c r="B85" s="1" t="s">
        <v>125</v>
      </c>
      <c r="C85" s="38" t="s">
        <v>214</v>
      </c>
      <c r="D85" s="13">
        <v>9</v>
      </c>
      <c r="E85" s="14">
        <v>75.400000000000006</v>
      </c>
      <c r="F85" s="14">
        <f>E85*D85</f>
        <v>678.6</v>
      </c>
    </row>
    <row r="86" spans="1:6" ht="28" outlineLevel="2" x14ac:dyDescent="0.35">
      <c r="A86" s="37" t="s">
        <v>94</v>
      </c>
      <c r="B86" s="1" t="s">
        <v>246</v>
      </c>
      <c r="C86" s="38" t="s">
        <v>215</v>
      </c>
      <c r="D86" s="13">
        <v>3</v>
      </c>
      <c r="E86" s="14">
        <v>77.7</v>
      </c>
      <c r="F86" s="14">
        <f>E86*D86</f>
        <v>233.10000000000002</v>
      </c>
    </row>
    <row r="87" spans="1:6" ht="28" outlineLevel="2" x14ac:dyDescent="0.35">
      <c r="A87" s="37" t="s">
        <v>190</v>
      </c>
      <c r="B87" s="1" t="s">
        <v>247</v>
      </c>
      <c r="C87" s="38" t="s">
        <v>206</v>
      </c>
      <c r="D87" s="10">
        <v>5</v>
      </c>
      <c r="E87" s="14">
        <v>160.4</v>
      </c>
      <c r="F87" s="14">
        <f>E87*D87</f>
        <v>802</v>
      </c>
    </row>
    <row r="88" spans="1:6" ht="28" outlineLevel="2" x14ac:dyDescent="0.35">
      <c r="A88" s="37" t="s">
        <v>190</v>
      </c>
      <c r="B88" s="1" t="s">
        <v>126</v>
      </c>
      <c r="C88" s="38" t="s">
        <v>207</v>
      </c>
      <c r="D88" s="13">
        <v>7</v>
      </c>
      <c r="E88" s="14">
        <v>126.9</v>
      </c>
      <c r="F88" s="14">
        <f>E88*D88</f>
        <v>888.30000000000007</v>
      </c>
    </row>
    <row r="89" spans="1:6" outlineLevel="3" x14ac:dyDescent="0.35">
      <c r="A89" s="37" t="s">
        <v>94</v>
      </c>
      <c r="C89" s="38" t="str">
        <f>+A89</f>
        <v>LOM</v>
      </c>
      <c r="D89" s="13">
        <v>5</v>
      </c>
      <c r="E89" s="14"/>
      <c r="F89" s="14"/>
    </row>
    <row r="90" spans="1:6" outlineLevel="3" x14ac:dyDescent="0.35">
      <c r="A90" s="37" t="s">
        <v>187</v>
      </c>
      <c r="C90" s="38" t="str">
        <f t="shared" ref="C90" si="11">+A90</f>
        <v>LAB</v>
      </c>
      <c r="D90" s="13">
        <v>2</v>
      </c>
      <c r="E90" s="14"/>
      <c r="F90" s="14"/>
    </row>
    <row r="91" spans="1:6" ht="28" outlineLevel="2" x14ac:dyDescent="0.35">
      <c r="A91" s="37" t="s">
        <v>190</v>
      </c>
      <c r="B91" s="1" t="s">
        <v>126</v>
      </c>
      <c r="C91" s="38" t="s">
        <v>348</v>
      </c>
      <c r="D91" s="13">
        <v>4</v>
      </c>
      <c r="E91" s="14">
        <v>117.4</v>
      </c>
      <c r="F91" s="14">
        <f>E91*D91</f>
        <v>469.6</v>
      </c>
    </row>
    <row r="92" spans="1:6" outlineLevel="3" x14ac:dyDescent="0.35">
      <c r="A92" s="37" t="s">
        <v>186</v>
      </c>
      <c r="C92" s="38" t="str">
        <f t="shared" ref="C92:C94" si="12">+A92</f>
        <v>PLAT</v>
      </c>
      <c r="D92" s="13">
        <v>1</v>
      </c>
      <c r="E92" s="14"/>
      <c r="F92" s="14"/>
    </row>
    <row r="93" spans="1:6" outlineLevel="3" x14ac:dyDescent="0.35">
      <c r="A93" s="37" t="s">
        <v>188</v>
      </c>
      <c r="C93" s="38" t="str">
        <f t="shared" si="12"/>
        <v>BLC</v>
      </c>
      <c r="D93" s="13">
        <v>1</v>
      </c>
      <c r="E93" s="14"/>
      <c r="F93" s="14"/>
    </row>
    <row r="94" spans="1:6" outlineLevel="3" x14ac:dyDescent="0.35">
      <c r="A94" s="37" t="s">
        <v>187</v>
      </c>
      <c r="C94" s="38" t="str">
        <f t="shared" si="12"/>
        <v>LAB</v>
      </c>
      <c r="D94" s="13">
        <v>2</v>
      </c>
      <c r="E94" s="14"/>
      <c r="F94" s="14"/>
    </row>
    <row r="95" spans="1:6" ht="28" outlineLevel="2" x14ac:dyDescent="0.35">
      <c r="A95" s="37" t="s">
        <v>190</v>
      </c>
      <c r="B95" s="1" t="s">
        <v>126</v>
      </c>
      <c r="C95" s="38" t="s">
        <v>349</v>
      </c>
      <c r="D95" s="13">
        <v>3</v>
      </c>
      <c r="E95" s="14">
        <v>103.9</v>
      </c>
      <c r="F95" s="14">
        <f>E95*D95</f>
        <v>311.70000000000005</v>
      </c>
    </row>
    <row r="96" spans="1:6" outlineLevel="3" x14ac:dyDescent="0.35">
      <c r="A96" s="37" t="s">
        <v>186</v>
      </c>
      <c r="C96" s="38" t="str">
        <f t="shared" ref="C96:C97" si="13">+A96</f>
        <v>PLAT</v>
      </c>
      <c r="D96" s="13">
        <v>1</v>
      </c>
      <c r="E96" s="14"/>
      <c r="F96" s="14"/>
    </row>
    <row r="97" spans="1:6" outlineLevel="3" x14ac:dyDescent="0.35">
      <c r="A97" s="37" t="s">
        <v>188</v>
      </c>
      <c r="C97" s="38" t="str">
        <f t="shared" si="13"/>
        <v>BLC</v>
      </c>
      <c r="D97" s="13">
        <v>2</v>
      </c>
      <c r="E97" s="14"/>
      <c r="F97" s="14"/>
    </row>
    <row r="98" spans="1:6" ht="28" outlineLevel="2" x14ac:dyDescent="0.35">
      <c r="A98" s="37" t="s">
        <v>190</v>
      </c>
      <c r="B98" s="1" t="s">
        <v>126</v>
      </c>
      <c r="C98" s="38" t="s">
        <v>350</v>
      </c>
      <c r="D98" s="13">
        <v>3</v>
      </c>
      <c r="E98" s="14">
        <v>640.4</v>
      </c>
      <c r="F98" s="14">
        <f>E98*D98</f>
        <v>1921.1999999999998</v>
      </c>
    </row>
    <row r="99" spans="1:6" outlineLevel="3" x14ac:dyDescent="0.35">
      <c r="A99" s="37" t="s">
        <v>186</v>
      </c>
      <c r="C99" s="38" t="str">
        <f t="shared" ref="C99:C100" si="14">+A99</f>
        <v>PLAT</v>
      </c>
      <c r="D99" s="13">
        <v>2</v>
      </c>
      <c r="E99" s="14"/>
      <c r="F99" s="14"/>
    </row>
    <row r="100" spans="1:6" outlineLevel="3" x14ac:dyDescent="0.35">
      <c r="A100" s="37" t="s">
        <v>188</v>
      </c>
      <c r="C100" s="38" t="str">
        <f t="shared" si="14"/>
        <v>BLC</v>
      </c>
      <c r="D100" s="13">
        <v>1</v>
      </c>
      <c r="E100" s="14"/>
      <c r="F100" s="14"/>
    </row>
    <row r="101" spans="1:6" ht="42" outlineLevel="2" x14ac:dyDescent="0.35">
      <c r="A101" s="37" t="s">
        <v>190</v>
      </c>
      <c r="B101" s="1" t="s">
        <v>248</v>
      </c>
      <c r="C101" s="38" t="s">
        <v>351</v>
      </c>
      <c r="D101" s="13">
        <v>2</v>
      </c>
      <c r="E101" s="14">
        <v>125.6</v>
      </c>
      <c r="F101" s="14">
        <f>E101*D101</f>
        <v>251.2</v>
      </c>
    </row>
    <row r="102" spans="1:6" outlineLevel="3" x14ac:dyDescent="0.35">
      <c r="A102" s="37" t="s">
        <v>94</v>
      </c>
      <c r="C102" s="38" t="str">
        <f>+A102</f>
        <v>LOM</v>
      </c>
      <c r="D102" s="13">
        <v>2</v>
      </c>
      <c r="E102" s="14"/>
      <c r="F102" s="14"/>
    </row>
    <row r="103" spans="1:6" ht="42" outlineLevel="2" x14ac:dyDescent="0.35">
      <c r="A103" s="37" t="s">
        <v>190</v>
      </c>
      <c r="B103" s="1" t="s">
        <v>127</v>
      </c>
      <c r="C103" s="38" t="s">
        <v>352</v>
      </c>
      <c r="D103" s="13">
        <v>6</v>
      </c>
      <c r="E103" s="14">
        <v>115</v>
      </c>
      <c r="F103" s="14">
        <f>E103*D103</f>
        <v>690</v>
      </c>
    </row>
    <row r="104" spans="1:6" outlineLevel="3" x14ac:dyDescent="0.35">
      <c r="A104" s="37" t="s">
        <v>94</v>
      </c>
      <c r="C104" s="38" t="str">
        <f>+A104</f>
        <v>LOM</v>
      </c>
      <c r="D104" s="13">
        <v>4</v>
      </c>
      <c r="E104" s="14"/>
      <c r="F104" s="14"/>
    </row>
    <row r="105" spans="1:6" outlineLevel="3" x14ac:dyDescent="0.35">
      <c r="A105" s="37" t="s">
        <v>188</v>
      </c>
      <c r="C105" s="38" t="str">
        <f t="shared" ref="C105:C106" si="15">+A105</f>
        <v>BLC</v>
      </c>
      <c r="D105" s="13">
        <v>1</v>
      </c>
      <c r="E105" s="14"/>
      <c r="F105" s="14"/>
    </row>
    <row r="106" spans="1:6" outlineLevel="3" x14ac:dyDescent="0.35">
      <c r="A106" s="37" t="s">
        <v>187</v>
      </c>
      <c r="C106" s="38" t="str">
        <f t="shared" si="15"/>
        <v>LAB</v>
      </c>
      <c r="D106" s="13">
        <v>1</v>
      </c>
      <c r="E106" s="14"/>
      <c r="F106" s="14"/>
    </row>
    <row r="107" spans="1:6" ht="42" outlineLevel="2" x14ac:dyDescent="0.35">
      <c r="A107" s="37" t="s">
        <v>190</v>
      </c>
      <c r="B107" s="1" t="s">
        <v>249</v>
      </c>
      <c r="C107" s="38" t="s">
        <v>353</v>
      </c>
      <c r="D107" s="13">
        <v>4</v>
      </c>
      <c r="E107" s="14">
        <v>104.9</v>
      </c>
      <c r="F107" s="14">
        <f>E107*D107</f>
        <v>419.6</v>
      </c>
    </row>
    <row r="108" spans="1:6" outlineLevel="3" x14ac:dyDescent="0.35">
      <c r="A108" s="37" t="s">
        <v>186</v>
      </c>
      <c r="C108" s="38" t="str">
        <f t="shared" ref="C108:C110" si="16">+A108</f>
        <v>PLAT</v>
      </c>
      <c r="D108" s="13">
        <v>1</v>
      </c>
      <c r="E108" s="14"/>
      <c r="F108" s="14"/>
    </row>
    <row r="109" spans="1:6" outlineLevel="3" x14ac:dyDescent="0.35">
      <c r="A109" s="37" t="s">
        <v>188</v>
      </c>
      <c r="C109" s="38" t="str">
        <f t="shared" si="16"/>
        <v>BLC</v>
      </c>
      <c r="D109" s="13">
        <v>1</v>
      </c>
      <c r="E109" s="14"/>
      <c r="F109" s="14"/>
    </row>
    <row r="110" spans="1:6" outlineLevel="3" x14ac:dyDescent="0.35">
      <c r="A110" s="37" t="s">
        <v>187</v>
      </c>
      <c r="C110" s="38" t="str">
        <f t="shared" si="16"/>
        <v>LAB</v>
      </c>
      <c r="D110" s="13">
        <v>2</v>
      </c>
      <c r="E110" s="14"/>
      <c r="F110" s="14"/>
    </row>
    <row r="111" spans="1:6" ht="42" outlineLevel="2" x14ac:dyDescent="0.35">
      <c r="A111" s="37" t="s">
        <v>190</v>
      </c>
      <c r="B111" s="1" t="s">
        <v>128</v>
      </c>
      <c r="C111" s="38" t="s">
        <v>354</v>
      </c>
      <c r="D111" s="13">
        <v>4</v>
      </c>
      <c r="E111" s="14">
        <v>110</v>
      </c>
      <c r="F111" s="14">
        <f>E111*D111</f>
        <v>440</v>
      </c>
    </row>
    <row r="112" spans="1:6" outlineLevel="3" x14ac:dyDescent="0.35">
      <c r="A112" s="37" t="s">
        <v>186</v>
      </c>
      <c r="C112" s="38" t="str">
        <f t="shared" ref="C112:C113" si="17">+A112</f>
        <v>PLAT</v>
      </c>
      <c r="D112" s="13">
        <v>3</v>
      </c>
      <c r="E112" s="14"/>
      <c r="F112" s="14"/>
    </row>
    <row r="113" spans="1:6" outlineLevel="3" x14ac:dyDescent="0.35">
      <c r="A113" s="37" t="s">
        <v>188</v>
      </c>
      <c r="C113" s="38" t="str">
        <f t="shared" si="17"/>
        <v>BLC</v>
      </c>
      <c r="D113" s="13">
        <v>1</v>
      </c>
      <c r="E113" s="14"/>
      <c r="F113" s="14"/>
    </row>
    <row r="114" spans="1:6" ht="42" outlineLevel="2" x14ac:dyDescent="0.35">
      <c r="A114" s="37" t="s">
        <v>190</v>
      </c>
      <c r="B114" s="1" t="s">
        <v>129</v>
      </c>
      <c r="C114" s="38" t="s">
        <v>355</v>
      </c>
      <c r="D114" s="13">
        <v>1</v>
      </c>
      <c r="E114" s="14">
        <v>86.5</v>
      </c>
      <c r="F114" s="14">
        <f>E114*D114</f>
        <v>86.5</v>
      </c>
    </row>
    <row r="115" spans="1:6" outlineLevel="3" x14ac:dyDescent="0.35">
      <c r="A115" s="37" t="s">
        <v>94</v>
      </c>
      <c r="C115" s="38" t="str">
        <f>+A115</f>
        <v>LOM</v>
      </c>
      <c r="D115" s="13">
        <v>1</v>
      </c>
      <c r="E115" s="14"/>
      <c r="F115" s="14"/>
    </row>
    <row r="116" spans="1:6" outlineLevel="1" x14ac:dyDescent="0.35">
      <c r="A116" s="37" t="s">
        <v>190</v>
      </c>
      <c r="D116" s="13"/>
      <c r="E116" s="14"/>
      <c r="F116" s="14"/>
    </row>
    <row r="117" spans="1:6" ht="15" outlineLevel="1" x14ac:dyDescent="0.35">
      <c r="A117" s="37" t="s">
        <v>190</v>
      </c>
      <c r="B117" s="9" t="s">
        <v>250</v>
      </c>
      <c r="C117" s="25" t="s">
        <v>91</v>
      </c>
      <c r="D117" s="26"/>
      <c r="E117" s="27"/>
      <c r="F117" s="28">
        <f>SUM(F119:F209)</f>
        <v>34129.26</v>
      </c>
    </row>
    <row r="118" spans="1:6" ht="15" outlineLevel="2" x14ac:dyDescent="0.35">
      <c r="A118" s="37" t="s">
        <v>190</v>
      </c>
      <c r="C118" s="11"/>
      <c r="F118" s="12"/>
    </row>
    <row r="119" spans="1:6" outlineLevel="2" x14ac:dyDescent="0.35">
      <c r="A119" s="37" t="s">
        <v>190</v>
      </c>
      <c r="C119" s="11" t="s">
        <v>91</v>
      </c>
      <c r="D119" s="13"/>
      <c r="E119" s="14">
        <v>0</v>
      </c>
      <c r="F119" s="14">
        <f>E119*D119</f>
        <v>0</v>
      </c>
    </row>
    <row r="120" spans="1:6" ht="42" outlineLevel="2" x14ac:dyDescent="0.35">
      <c r="A120" s="37" t="s">
        <v>190</v>
      </c>
      <c r="B120" s="1" t="s">
        <v>44</v>
      </c>
      <c r="C120" s="38" t="s">
        <v>209</v>
      </c>
      <c r="D120" s="13">
        <v>4.8</v>
      </c>
      <c r="E120" s="14">
        <v>22.2</v>
      </c>
      <c r="F120" s="14">
        <f>E120*D120</f>
        <v>106.55999999999999</v>
      </c>
    </row>
    <row r="121" spans="1:6" outlineLevel="3" x14ac:dyDescent="0.35">
      <c r="A121" s="37" t="s">
        <v>94</v>
      </c>
      <c r="C121" s="38" t="str">
        <f>+A121</f>
        <v>LOM</v>
      </c>
      <c r="D121" s="13">
        <v>4.8</v>
      </c>
      <c r="E121" s="14"/>
      <c r="F121" s="14"/>
    </row>
    <row r="122" spans="1:6" ht="42" outlineLevel="2" x14ac:dyDescent="0.35">
      <c r="A122" s="37" t="s">
        <v>190</v>
      </c>
      <c r="B122" s="1" t="s">
        <v>45</v>
      </c>
      <c r="C122" s="38" t="s">
        <v>210</v>
      </c>
      <c r="D122" s="13">
        <v>105.6</v>
      </c>
      <c r="E122" s="14">
        <v>34.9</v>
      </c>
      <c r="F122" s="14">
        <f>E122*D122</f>
        <v>3685.4399999999996</v>
      </c>
    </row>
    <row r="123" spans="1:6" outlineLevel="3" x14ac:dyDescent="0.35">
      <c r="A123" s="37" t="s">
        <v>94</v>
      </c>
      <c r="C123" s="38" t="str">
        <f>+A123</f>
        <v>LOM</v>
      </c>
      <c r="D123" s="13">
        <v>33.6</v>
      </c>
      <c r="E123" s="14"/>
      <c r="F123" s="14"/>
    </row>
    <row r="124" spans="1:6" outlineLevel="3" x14ac:dyDescent="0.35">
      <c r="A124" s="37" t="s">
        <v>186</v>
      </c>
      <c r="C124" s="38" t="str">
        <f t="shared" ref="C124:C125" si="18">+A124</f>
        <v>PLAT</v>
      </c>
      <c r="D124" s="13">
        <v>24</v>
      </c>
      <c r="E124" s="14"/>
      <c r="F124" s="14"/>
    </row>
    <row r="125" spans="1:6" outlineLevel="3" x14ac:dyDescent="0.35">
      <c r="A125" s="37" t="s">
        <v>188</v>
      </c>
      <c r="C125" s="38" t="str">
        <f t="shared" si="18"/>
        <v>BLC</v>
      </c>
      <c r="D125" s="13">
        <v>48</v>
      </c>
      <c r="E125" s="14"/>
      <c r="F125" s="14"/>
    </row>
    <row r="126" spans="1:6" ht="42" outlineLevel="2" x14ac:dyDescent="0.35">
      <c r="A126" s="37" t="s">
        <v>190</v>
      </c>
      <c r="B126" s="1" t="s">
        <v>251</v>
      </c>
      <c r="C126" s="38" t="s">
        <v>211</v>
      </c>
      <c r="D126" s="13">
        <v>96</v>
      </c>
      <c r="E126" s="14">
        <v>42.4</v>
      </c>
      <c r="F126" s="14">
        <f>E126*D126</f>
        <v>4070.3999999999996</v>
      </c>
    </row>
    <row r="127" spans="1:6" outlineLevel="3" x14ac:dyDescent="0.35">
      <c r="A127" s="37" t="s">
        <v>94</v>
      </c>
      <c r="C127" s="38" t="str">
        <f>+A127</f>
        <v>LOM</v>
      </c>
      <c r="D127" s="13">
        <v>48</v>
      </c>
      <c r="E127" s="14"/>
      <c r="F127" s="14"/>
    </row>
    <row r="128" spans="1:6" outlineLevel="3" x14ac:dyDescent="0.35">
      <c r="A128" s="37" t="s">
        <v>187</v>
      </c>
      <c r="C128" s="38" t="str">
        <f t="shared" ref="C128" si="19">+A128</f>
        <v>LAB</v>
      </c>
      <c r="D128" s="13">
        <v>48</v>
      </c>
      <c r="E128" s="14"/>
      <c r="F128" s="14"/>
    </row>
    <row r="129" spans="1:6" ht="42" outlineLevel="2" x14ac:dyDescent="0.35">
      <c r="A129" s="37" t="s">
        <v>190</v>
      </c>
      <c r="B129" s="1" t="s">
        <v>434</v>
      </c>
      <c r="C129" s="38" t="s">
        <v>212</v>
      </c>
      <c r="D129" s="13">
        <v>24</v>
      </c>
      <c r="E129" s="14">
        <v>44</v>
      </c>
      <c r="F129" s="14">
        <f>E129*D129</f>
        <v>1056</v>
      </c>
    </row>
    <row r="130" spans="1:6" outlineLevel="3" x14ac:dyDescent="0.35">
      <c r="A130" s="37" t="s">
        <v>94</v>
      </c>
      <c r="C130" s="38" t="str">
        <f>+A130</f>
        <v>LOM</v>
      </c>
      <c r="D130" s="13">
        <v>24</v>
      </c>
      <c r="E130" s="14"/>
      <c r="F130" s="14"/>
    </row>
    <row r="131" spans="1:6" ht="56" outlineLevel="2" x14ac:dyDescent="0.35">
      <c r="A131" s="37" t="s">
        <v>190</v>
      </c>
      <c r="B131" s="1" t="s">
        <v>252</v>
      </c>
      <c r="C131" s="2" t="s">
        <v>216</v>
      </c>
      <c r="D131" s="13">
        <v>4.8</v>
      </c>
      <c r="E131" s="14">
        <v>10.8</v>
      </c>
      <c r="F131" s="14">
        <f>E131*D131</f>
        <v>51.84</v>
      </c>
    </row>
    <row r="132" spans="1:6" outlineLevel="3" x14ac:dyDescent="0.35">
      <c r="A132" s="37" t="s">
        <v>94</v>
      </c>
      <c r="C132" s="38" t="str">
        <f>+A132</f>
        <v>LOM</v>
      </c>
      <c r="D132" s="13">
        <v>4.8</v>
      </c>
      <c r="E132" s="14"/>
      <c r="F132" s="14"/>
    </row>
    <row r="133" spans="1:6" ht="56" outlineLevel="2" x14ac:dyDescent="0.35">
      <c r="A133" s="37" t="s">
        <v>190</v>
      </c>
      <c r="B133" s="1" t="s">
        <v>46</v>
      </c>
      <c r="C133" s="2" t="s">
        <v>133</v>
      </c>
      <c r="D133" s="13">
        <v>9.5999999999999943</v>
      </c>
      <c r="E133" s="14">
        <v>15.2</v>
      </c>
      <c r="F133" s="14">
        <f>E133*D133</f>
        <v>145.9199999999999</v>
      </c>
    </row>
    <row r="134" spans="1:6" outlineLevel="3" x14ac:dyDescent="0.35">
      <c r="A134" s="37" t="s">
        <v>94</v>
      </c>
      <c r="C134" s="38" t="str">
        <f>+A134</f>
        <v>LOM</v>
      </c>
      <c r="D134" s="13">
        <v>9.6</v>
      </c>
      <c r="E134" s="14"/>
      <c r="F134" s="14"/>
    </row>
    <row r="135" spans="1:6" ht="56" outlineLevel="2" x14ac:dyDescent="0.35">
      <c r="A135" s="37" t="s">
        <v>190</v>
      </c>
      <c r="B135" s="1" t="s">
        <v>435</v>
      </c>
      <c r="C135" s="2" t="s">
        <v>170</v>
      </c>
      <c r="D135" s="13">
        <v>96</v>
      </c>
      <c r="E135" s="14">
        <v>16.399999999999999</v>
      </c>
      <c r="F135" s="14">
        <f>E135*D135</f>
        <v>1574.3999999999999</v>
      </c>
    </row>
    <row r="136" spans="1:6" outlineLevel="3" x14ac:dyDescent="0.35">
      <c r="A136" s="37" t="s">
        <v>94</v>
      </c>
      <c r="C136" s="38" t="str">
        <f>+A136</f>
        <v>LOM</v>
      </c>
      <c r="D136" s="13">
        <v>48</v>
      </c>
      <c r="E136" s="14"/>
      <c r="F136" s="14"/>
    </row>
    <row r="137" spans="1:6" outlineLevel="3" x14ac:dyDescent="0.35">
      <c r="A137" s="37" t="s">
        <v>187</v>
      </c>
      <c r="C137" s="38" t="str">
        <f t="shared" ref="C137" si="20">+A137</f>
        <v>LAB</v>
      </c>
      <c r="D137" s="13">
        <v>48</v>
      </c>
      <c r="E137" s="14"/>
      <c r="F137" s="14"/>
    </row>
    <row r="138" spans="1:6" ht="70" outlineLevel="2" x14ac:dyDescent="0.35">
      <c r="A138" s="37" t="s">
        <v>190</v>
      </c>
      <c r="B138" s="1" t="s">
        <v>253</v>
      </c>
      <c r="C138" s="2" t="s">
        <v>218</v>
      </c>
      <c r="D138" s="13">
        <v>96</v>
      </c>
      <c r="E138" s="14">
        <v>48.5</v>
      </c>
      <c r="F138" s="14">
        <f>E138*D138</f>
        <v>4656</v>
      </c>
    </row>
    <row r="139" spans="1:6" outlineLevel="3" x14ac:dyDescent="0.35">
      <c r="A139" s="37" t="s">
        <v>94</v>
      </c>
      <c r="C139" s="38" t="str">
        <f>+A139</f>
        <v>LOM</v>
      </c>
      <c r="D139" s="13">
        <v>24</v>
      </c>
      <c r="E139" s="14"/>
      <c r="F139" s="14"/>
    </row>
    <row r="140" spans="1:6" outlineLevel="3" x14ac:dyDescent="0.35">
      <c r="A140" s="37" t="s">
        <v>186</v>
      </c>
      <c r="C140" s="38" t="str">
        <f t="shared" ref="C140:C141" si="21">+A140</f>
        <v>PLAT</v>
      </c>
      <c r="D140" s="13">
        <v>24</v>
      </c>
      <c r="E140" s="14"/>
      <c r="F140" s="14"/>
    </row>
    <row r="141" spans="1:6" outlineLevel="3" x14ac:dyDescent="0.35">
      <c r="A141" s="37" t="s">
        <v>188</v>
      </c>
      <c r="C141" s="38" t="str">
        <f t="shared" si="21"/>
        <v>BLC</v>
      </c>
      <c r="D141" s="13">
        <v>48</v>
      </c>
      <c r="E141" s="14"/>
      <c r="F141" s="14"/>
    </row>
    <row r="142" spans="1:6" ht="70" outlineLevel="2" x14ac:dyDescent="0.35">
      <c r="A142" s="37" t="s">
        <v>190</v>
      </c>
      <c r="B142" s="1" t="s">
        <v>436</v>
      </c>
      <c r="C142" s="2" t="s">
        <v>217</v>
      </c>
      <c r="D142" s="13">
        <v>24</v>
      </c>
      <c r="E142" s="14">
        <v>55</v>
      </c>
      <c r="F142" s="14">
        <f>E142*D142</f>
        <v>1320</v>
      </c>
    </row>
    <row r="143" spans="1:6" outlineLevel="3" x14ac:dyDescent="0.35">
      <c r="A143" s="37" t="s">
        <v>94</v>
      </c>
      <c r="C143" s="38" t="str">
        <f>+A143</f>
        <v>LOM</v>
      </c>
      <c r="D143" s="13">
        <v>24</v>
      </c>
      <c r="E143" s="14"/>
      <c r="F143" s="14"/>
    </row>
    <row r="144" spans="1:6" outlineLevel="2" x14ac:dyDescent="0.35">
      <c r="A144" s="37" t="s">
        <v>190</v>
      </c>
      <c r="C144" s="11" t="s">
        <v>219</v>
      </c>
      <c r="D144" s="13"/>
      <c r="E144" s="14"/>
      <c r="F144" s="14"/>
    </row>
    <row r="145" spans="1:6" outlineLevel="2" x14ac:dyDescent="0.35">
      <c r="A145" s="37" t="s">
        <v>94</v>
      </c>
      <c r="B145" s="1" t="s">
        <v>254</v>
      </c>
      <c r="C145" s="40" t="s">
        <v>229</v>
      </c>
      <c r="D145" s="13">
        <v>1</v>
      </c>
      <c r="E145" s="14"/>
      <c r="F145" s="14"/>
    </row>
    <row r="146" spans="1:6" outlineLevel="3" x14ac:dyDescent="0.35">
      <c r="A146" s="37" t="s">
        <v>94</v>
      </c>
      <c r="C146" s="38" t="str">
        <f>+A146</f>
        <v>LOM</v>
      </c>
      <c r="D146" s="13">
        <v>1</v>
      </c>
      <c r="E146" s="14"/>
      <c r="F146" s="14"/>
    </row>
    <row r="147" spans="1:6" ht="42" outlineLevel="2" x14ac:dyDescent="0.35">
      <c r="A147" s="37" t="s">
        <v>94</v>
      </c>
      <c r="B147" s="1" t="s">
        <v>255</v>
      </c>
      <c r="C147" s="43" t="s">
        <v>220</v>
      </c>
      <c r="D147" s="13">
        <v>1</v>
      </c>
      <c r="E147" s="14">
        <v>494.4</v>
      </c>
      <c r="F147" s="14">
        <f>E147*D147</f>
        <v>494.4</v>
      </c>
    </row>
    <row r="148" spans="1:6" outlineLevel="2" x14ac:dyDescent="0.35">
      <c r="A148" s="37" t="s">
        <v>94</v>
      </c>
      <c r="B148" s="1" t="s">
        <v>256</v>
      </c>
      <c r="C148" s="41" t="s">
        <v>331</v>
      </c>
      <c r="D148" s="13">
        <v>1</v>
      </c>
      <c r="E148" s="14">
        <v>76.900000000000006</v>
      </c>
      <c r="F148" s="14">
        <f>E148*D148</f>
        <v>76.900000000000006</v>
      </c>
    </row>
    <row r="149" spans="1:6" ht="28" outlineLevel="2" x14ac:dyDescent="0.35">
      <c r="A149" s="37" t="s">
        <v>94</v>
      </c>
      <c r="B149" s="1" t="s">
        <v>257</v>
      </c>
      <c r="C149" s="41" t="s">
        <v>222</v>
      </c>
      <c r="D149" s="13">
        <v>1</v>
      </c>
      <c r="E149" s="14">
        <v>201.5</v>
      </c>
      <c r="F149" s="14">
        <f>E149*D149</f>
        <v>201.5</v>
      </c>
    </row>
    <row r="150" spans="1:6" outlineLevel="2" x14ac:dyDescent="0.35">
      <c r="A150" s="37" t="s">
        <v>94</v>
      </c>
      <c r="B150" s="1" t="s">
        <v>258</v>
      </c>
      <c r="C150" s="42" t="s">
        <v>227</v>
      </c>
      <c r="D150" s="13">
        <v>4</v>
      </c>
      <c r="E150" s="14">
        <v>74.099999999999994</v>
      </c>
      <c r="F150" s="14">
        <f>E150*D150</f>
        <v>296.39999999999998</v>
      </c>
    </row>
    <row r="151" spans="1:6" ht="42" outlineLevel="2" x14ac:dyDescent="0.35">
      <c r="A151" s="37" t="s">
        <v>94</v>
      </c>
      <c r="B151" s="1" t="s">
        <v>259</v>
      </c>
      <c r="C151" s="41" t="s">
        <v>212</v>
      </c>
      <c r="D151" s="13">
        <v>20</v>
      </c>
      <c r="E151" s="14">
        <v>44</v>
      </c>
      <c r="F151" s="14">
        <f>E151*D151</f>
        <v>880</v>
      </c>
    </row>
    <row r="152" spans="1:6" ht="70" outlineLevel="2" x14ac:dyDescent="0.35">
      <c r="A152" s="37" t="s">
        <v>94</v>
      </c>
      <c r="B152" s="1" t="s">
        <v>260</v>
      </c>
      <c r="C152" s="42" t="s">
        <v>217</v>
      </c>
      <c r="D152" s="13">
        <v>20</v>
      </c>
      <c r="E152" s="14">
        <v>55</v>
      </c>
      <c r="F152" s="14">
        <f>E152*D152</f>
        <v>1100</v>
      </c>
    </row>
    <row r="153" spans="1:6" outlineLevel="2" x14ac:dyDescent="0.35">
      <c r="A153" s="37" t="s">
        <v>94</v>
      </c>
      <c r="B153" s="1" t="s">
        <v>261</v>
      </c>
      <c r="C153" s="41" t="s">
        <v>223</v>
      </c>
      <c r="D153" s="13">
        <v>1</v>
      </c>
      <c r="E153" s="14">
        <v>85.2</v>
      </c>
      <c r="F153" s="14">
        <f>E153*D153</f>
        <v>85.2</v>
      </c>
    </row>
    <row r="154" spans="1:6" ht="28" outlineLevel="2" x14ac:dyDescent="0.35">
      <c r="A154" s="37" t="s">
        <v>94</v>
      </c>
      <c r="B154" s="1" t="s">
        <v>262</v>
      </c>
      <c r="C154" s="41" t="s">
        <v>224</v>
      </c>
      <c r="D154" s="13">
        <v>1</v>
      </c>
      <c r="E154" s="14">
        <v>85.7</v>
      </c>
      <c r="F154" s="14">
        <f>E154*D154</f>
        <v>85.7</v>
      </c>
    </row>
    <row r="155" spans="1:6" outlineLevel="2" x14ac:dyDescent="0.35">
      <c r="A155" s="37" t="s">
        <v>94</v>
      </c>
      <c r="B155" s="1" t="s">
        <v>263</v>
      </c>
      <c r="C155" s="41" t="s">
        <v>225</v>
      </c>
      <c r="D155" s="13">
        <v>2</v>
      </c>
      <c r="E155" s="14">
        <v>57.9</v>
      </c>
      <c r="F155" s="14">
        <f>E155*D155</f>
        <v>115.8</v>
      </c>
    </row>
    <row r="156" spans="1:6" ht="28" outlineLevel="2" x14ac:dyDescent="0.35">
      <c r="A156" s="37" t="s">
        <v>94</v>
      </c>
      <c r="B156" s="1" t="s">
        <v>264</v>
      </c>
      <c r="C156" s="42" t="s">
        <v>226</v>
      </c>
      <c r="D156" s="13">
        <v>1</v>
      </c>
      <c r="E156" s="14">
        <v>122.2</v>
      </c>
      <c r="F156" s="14">
        <f>E156*D156</f>
        <v>122.2</v>
      </c>
    </row>
    <row r="157" spans="1:6" outlineLevel="2" x14ac:dyDescent="0.35">
      <c r="A157" s="37" t="s">
        <v>94</v>
      </c>
      <c r="B157" s="1" t="s">
        <v>265</v>
      </c>
      <c r="C157" s="42" t="s">
        <v>228</v>
      </c>
      <c r="D157" s="13">
        <v>1</v>
      </c>
      <c r="E157" s="14">
        <v>83.1</v>
      </c>
      <c r="F157" s="14">
        <f>E157*D157</f>
        <v>83.1</v>
      </c>
    </row>
    <row r="158" spans="1:6" outlineLevel="2" x14ac:dyDescent="0.35">
      <c r="A158" s="37" t="s">
        <v>190</v>
      </c>
      <c r="B158" s="1" t="s">
        <v>266</v>
      </c>
      <c r="C158" s="40" t="s">
        <v>327</v>
      </c>
      <c r="D158" s="13">
        <v>1</v>
      </c>
      <c r="E158" s="14">
        <v>0</v>
      </c>
      <c r="F158" s="14">
        <f>E158*D158</f>
        <v>0</v>
      </c>
    </row>
    <row r="159" spans="1:6" outlineLevel="3" x14ac:dyDescent="0.35">
      <c r="A159" s="37" t="s">
        <v>187</v>
      </c>
      <c r="C159" s="38" t="str">
        <f>+A159</f>
        <v>LAB</v>
      </c>
      <c r="D159" s="13">
        <v>1</v>
      </c>
      <c r="E159" s="14"/>
      <c r="F159" s="14"/>
    </row>
    <row r="160" spans="1:6" ht="42" outlineLevel="2" x14ac:dyDescent="0.35">
      <c r="A160" s="37" t="s">
        <v>187</v>
      </c>
      <c r="B160" s="1" t="s">
        <v>267</v>
      </c>
      <c r="C160" s="43" t="s">
        <v>328</v>
      </c>
      <c r="D160" s="13">
        <v>1</v>
      </c>
      <c r="E160" s="14">
        <v>472.6</v>
      </c>
      <c r="F160" s="14">
        <f>E160*D160</f>
        <v>472.6</v>
      </c>
    </row>
    <row r="161" spans="1:6" outlineLevel="2" x14ac:dyDescent="0.35">
      <c r="A161" s="37" t="s">
        <v>187</v>
      </c>
      <c r="B161" s="1" t="s">
        <v>268</v>
      </c>
      <c r="C161" s="41" t="s">
        <v>221</v>
      </c>
      <c r="D161" s="13">
        <v>1</v>
      </c>
      <c r="E161" s="14">
        <v>65.900000000000006</v>
      </c>
      <c r="F161" s="14">
        <f>E161*D161</f>
        <v>65.900000000000006</v>
      </c>
    </row>
    <row r="162" spans="1:6" ht="28" outlineLevel="2" x14ac:dyDescent="0.35">
      <c r="A162" s="37" t="s">
        <v>187</v>
      </c>
      <c r="B162" s="1" t="s">
        <v>269</v>
      </c>
      <c r="C162" s="41" t="s">
        <v>329</v>
      </c>
      <c r="D162" s="13">
        <v>1</v>
      </c>
      <c r="E162" s="14">
        <v>162.19999999999999</v>
      </c>
      <c r="F162" s="14">
        <f>E162*D162</f>
        <v>162.19999999999999</v>
      </c>
    </row>
    <row r="163" spans="1:6" outlineLevel="2" x14ac:dyDescent="0.35">
      <c r="A163" s="37" t="s">
        <v>187</v>
      </c>
      <c r="B163" s="1" t="s">
        <v>270</v>
      </c>
      <c r="C163" s="42" t="s">
        <v>330</v>
      </c>
      <c r="D163" s="13">
        <v>4</v>
      </c>
      <c r="E163" s="14">
        <v>70.7</v>
      </c>
      <c r="F163" s="14">
        <f>E163*D163</f>
        <v>282.8</v>
      </c>
    </row>
    <row r="164" spans="1:6" ht="42" outlineLevel="2" x14ac:dyDescent="0.35">
      <c r="A164" s="37" t="s">
        <v>187</v>
      </c>
      <c r="B164" s="1" t="s">
        <v>271</v>
      </c>
      <c r="C164" s="41" t="s">
        <v>211</v>
      </c>
      <c r="D164" s="13">
        <v>20</v>
      </c>
      <c r="E164" s="14">
        <v>42.4</v>
      </c>
      <c r="F164" s="14">
        <f>E164*D164</f>
        <v>848</v>
      </c>
    </row>
    <row r="165" spans="1:6" ht="70" outlineLevel="2" x14ac:dyDescent="0.35">
      <c r="A165" s="37" t="s">
        <v>187</v>
      </c>
      <c r="B165" s="1" t="s">
        <v>272</v>
      </c>
      <c r="C165" s="42" t="s">
        <v>333</v>
      </c>
      <c r="D165" s="13">
        <v>20</v>
      </c>
      <c r="E165" s="14">
        <v>51.4</v>
      </c>
      <c r="F165" s="14">
        <f>E165*D165</f>
        <v>1028</v>
      </c>
    </row>
    <row r="166" spans="1:6" outlineLevel="2" x14ac:dyDescent="0.35">
      <c r="A166" s="37" t="s">
        <v>187</v>
      </c>
      <c r="B166" s="1" t="s">
        <v>273</v>
      </c>
      <c r="C166" s="41" t="s">
        <v>223</v>
      </c>
      <c r="D166" s="13">
        <v>1</v>
      </c>
      <c r="E166" s="14">
        <v>85.2</v>
      </c>
      <c r="F166" s="14">
        <f>E166*D166</f>
        <v>85.2</v>
      </c>
    </row>
    <row r="167" spans="1:6" ht="28" outlineLevel="2" x14ac:dyDescent="0.35">
      <c r="A167" s="37" t="s">
        <v>187</v>
      </c>
      <c r="B167" s="1" t="s">
        <v>274</v>
      </c>
      <c r="C167" s="41" t="s">
        <v>224</v>
      </c>
      <c r="D167" s="13">
        <v>1</v>
      </c>
      <c r="E167" s="14">
        <v>85.7</v>
      </c>
      <c r="F167" s="14">
        <f>E167*D167</f>
        <v>85.7</v>
      </c>
    </row>
    <row r="168" spans="1:6" outlineLevel="2" x14ac:dyDescent="0.35">
      <c r="A168" s="37" t="s">
        <v>187</v>
      </c>
      <c r="B168" s="1" t="s">
        <v>275</v>
      </c>
      <c r="C168" s="41" t="s">
        <v>225</v>
      </c>
      <c r="D168" s="13">
        <v>2</v>
      </c>
      <c r="E168" s="14">
        <v>57.9</v>
      </c>
      <c r="F168" s="14">
        <f>E168*D168</f>
        <v>115.8</v>
      </c>
    </row>
    <row r="169" spans="1:6" ht="28" outlineLevel="2" x14ac:dyDescent="0.35">
      <c r="A169" s="37" t="s">
        <v>187</v>
      </c>
      <c r="B169" s="1" t="s">
        <v>276</v>
      </c>
      <c r="C169" s="42" t="s">
        <v>226</v>
      </c>
      <c r="D169" s="13">
        <v>1</v>
      </c>
      <c r="E169" s="14">
        <v>122.2</v>
      </c>
      <c r="F169" s="14">
        <f>E169*D169</f>
        <v>122.2</v>
      </c>
    </row>
    <row r="170" spans="1:6" outlineLevel="2" x14ac:dyDescent="0.35">
      <c r="A170" s="37" t="s">
        <v>187</v>
      </c>
      <c r="B170" s="1" t="s">
        <v>277</v>
      </c>
      <c r="C170" s="42" t="s">
        <v>334</v>
      </c>
      <c r="D170" s="13">
        <v>1</v>
      </c>
      <c r="E170" s="14">
        <v>61.6</v>
      </c>
      <c r="F170" s="14">
        <f>E170*D170</f>
        <v>61.6</v>
      </c>
    </row>
    <row r="171" spans="1:6" outlineLevel="2" x14ac:dyDescent="0.35">
      <c r="A171" s="37" t="s">
        <v>190</v>
      </c>
      <c r="B171" s="1" t="s">
        <v>278</v>
      </c>
      <c r="C171" s="11" t="s">
        <v>235</v>
      </c>
      <c r="D171" s="13">
        <v>3</v>
      </c>
      <c r="E171" s="14">
        <v>0</v>
      </c>
      <c r="F171" s="14">
        <f>E171*D171</f>
        <v>0</v>
      </c>
    </row>
    <row r="172" spans="1:6" outlineLevel="3" x14ac:dyDescent="0.35">
      <c r="A172" s="37" t="s">
        <v>94</v>
      </c>
      <c r="C172" s="54" t="str">
        <f>+A172</f>
        <v>LOM</v>
      </c>
      <c r="D172" s="13">
        <v>1</v>
      </c>
      <c r="E172" s="14"/>
      <c r="F172" s="14"/>
    </row>
    <row r="173" spans="1:6" outlineLevel="3" x14ac:dyDescent="0.35">
      <c r="A173" s="37" t="s">
        <v>188</v>
      </c>
      <c r="C173" s="54" t="str">
        <f>+A173</f>
        <v>BLC</v>
      </c>
      <c r="D173" s="13">
        <v>1</v>
      </c>
      <c r="E173" s="14"/>
      <c r="F173" s="14"/>
    </row>
    <row r="174" spans="1:6" outlineLevel="3" x14ac:dyDescent="0.35">
      <c r="A174" s="37" t="s">
        <v>186</v>
      </c>
      <c r="C174" s="54" t="str">
        <f>+A174</f>
        <v>PLAT</v>
      </c>
      <c r="D174" s="13">
        <v>1</v>
      </c>
      <c r="E174" s="14"/>
      <c r="F174" s="14"/>
    </row>
    <row r="175" spans="1:6" ht="57.65" customHeight="1" outlineLevel="2" x14ac:dyDescent="0.35">
      <c r="A175" s="37" t="s">
        <v>190</v>
      </c>
      <c r="B175" s="1" t="s">
        <v>279</v>
      </c>
      <c r="C175" s="44" t="s">
        <v>230</v>
      </c>
      <c r="D175" s="13">
        <v>3</v>
      </c>
      <c r="E175" s="14">
        <v>424.2</v>
      </c>
      <c r="F175" s="14">
        <f>E175*D175</f>
        <v>1272.5999999999999</v>
      </c>
    </row>
    <row r="176" spans="1:6" outlineLevel="2" x14ac:dyDescent="0.35">
      <c r="A176" s="37" t="s">
        <v>190</v>
      </c>
      <c r="B176" s="1" t="s">
        <v>280</v>
      </c>
      <c r="C176" s="41" t="s">
        <v>231</v>
      </c>
      <c r="D176" s="13">
        <v>3</v>
      </c>
      <c r="E176" s="14">
        <v>47</v>
      </c>
      <c r="F176" s="14">
        <f>E176*D176</f>
        <v>141</v>
      </c>
    </row>
    <row r="177" spans="1:6" ht="28" outlineLevel="2" x14ac:dyDescent="0.35">
      <c r="A177" s="37" t="s">
        <v>190</v>
      </c>
      <c r="B177" s="1" t="s">
        <v>281</v>
      </c>
      <c r="C177" s="41" t="s">
        <v>232</v>
      </c>
      <c r="D177" s="13">
        <v>3</v>
      </c>
      <c r="E177" s="14">
        <v>140.5</v>
      </c>
      <c r="F177" s="14">
        <f>E177*D177</f>
        <v>421.5</v>
      </c>
    </row>
    <row r="178" spans="1:6" outlineLevel="2" x14ac:dyDescent="0.35">
      <c r="A178" s="37" t="s">
        <v>190</v>
      </c>
      <c r="B178" s="1" t="s">
        <v>282</v>
      </c>
      <c r="C178" s="41" t="s">
        <v>332</v>
      </c>
      <c r="D178" s="13">
        <v>12</v>
      </c>
      <c r="E178" s="14">
        <v>48.2</v>
      </c>
      <c r="F178" s="14">
        <f>E178*D178</f>
        <v>578.40000000000009</v>
      </c>
    </row>
    <row r="179" spans="1:6" ht="42" outlineLevel="2" x14ac:dyDescent="0.35">
      <c r="A179" s="37" t="s">
        <v>190</v>
      </c>
      <c r="B179" s="1" t="s">
        <v>283</v>
      </c>
      <c r="C179" s="41" t="s">
        <v>210</v>
      </c>
      <c r="D179" s="13">
        <v>60</v>
      </c>
      <c r="E179" s="14">
        <v>34.9</v>
      </c>
      <c r="F179" s="14">
        <f>E179*D179</f>
        <v>2094</v>
      </c>
    </row>
    <row r="180" spans="1:6" ht="70" outlineLevel="2" x14ac:dyDescent="0.35">
      <c r="A180" s="37" t="s">
        <v>190</v>
      </c>
      <c r="B180" s="1" t="s">
        <v>437</v>
      </c>
      <c r="C180" s="42" t="s">
        <v>218</v>
      </c>
      <c r="D180" s="45">
        <v>60</v>
      </c>
      <c r="E180" s="14">
        <v>48.5</v>
      </c>
      <c r="F180" s="14">
        <f>E180*D180</f>
        <v>2910</v>
      </c>
    </row>
    <row r="181" spans="1:6" outlineLevel="2" x14ac:dyDescent="0.35">
      <c r="A181" s="37" t="s">
        <v>190</v>
      </c>
      <c r="B181" s="1" t="s">
        <v>284</v>
      </c>
      <c r="C181" s="41" t="s">
        <v>223</v>
      </c>
      <c r="D181" s="13">
        <v>3</v>
      </c>
      <c r="E181" s="14">
        <v>85.2</v>
      </c>
      <c r="F181" s="14">
        <f>E181*D181</f>
        <v>255.60000000000002</v>
      </c>
    </row>
    <row r="182" spans="1:6" ht="28" outlineLevel="2" x14ac:dyDescent="0.35">
      <c r="A182" s="37" t="s">
        <v>190</v>
      </c>
      <c r="B182" s="1" t="s">
        <v>438</v>
      </c>
      <c r="C182" s="41" t="s">
        <v>233</v>
      </c>
      <c r="D182" s="13">
        <v>3</v>
      </c>
      <c r="E182" s="14">
        <v>85.7</v>
      </c>
      <c r="F182" s="14">
        <f>E182*D182</f>
        <v>257.10000000000002</v>
      </c>
    </row>
    <row r="183" spans="1:6" outlineLevel="2" x14ac:dyDescent="0.35">
      <c r="A183" s="37" t="s">
        <v>190</v>
      </c>
      <c r="B183" s="1" t="s">
        <v>285</v>
      </c>
      <c r="C183" s="41" t="s">
        <v>225</v>
      </c>
      <c r="D183" s="13">
        <v>6</v>
      </c>
      <c r="E183" s="14">
        <v>57.9</v>
      </c>
      <c r="F183" s="14">
        <f>E183*D183</f>
        <v>347.4</v>
      </c>
    </row>
    <row r="184" spans="1:6" ht="28" outlineLevel="2" x14ac:dyDescent="0.35">
      <c r="A184" s="37" t="s">
        <v>190</v>
      </c>
      <c r="B184" s="1" t="s">
        <v>439</v>
      </c>
      <c r="C184" s="41" t="s">
        <v>226</v>
      </c>
      <c r="D184" s="13">
        <v>3</v>
      </c>
      <c r="E184" s="14">
        <v>122.2</v>
      </c>
      <c r="F184" s="14">
        <f>E184*D184</f>
        <v>366.6</v>
      </c>
    </row>
    <row r="185" spans="1:6" outlineLevel="2" x14ac:dyDescent="0.35">
      <c r="A185" s="37" t="s">
        <v>190</v>
      </c>
      <c r="B185" s="1" t="s">
        <v>286</v>
      </c>
      <c r="C185" s="41" t="s">
        <v>234</v>
      </c>
      <c r="D185" s="13">
        <v>3</v>
      </c>
      <c r="E185" s="14">
        <v>53.8</v>
      </c>
      <c r="F185" s="14">
        <f>E185*D185</f>
        <v>161.39999999999998</v>
      </c>
    </row>
    <row r="186" spans="1:6" outlineLevel="2" x14ac:dyDescent="0.35">
      <c r="A186" s="37" t="s">
        <v>190</v>
      </c>
      <c r="C186" s="40" t="s">
        <v>236</v>
      </c>
      <c r="D186" s="13"/>
      <c r="E186" s="14">
        <v>0</v>
      </c>
      <c r="F186" s="14">
        <f>E186*D186</f>
        <v>0</v>
      </c>
    </row>
    <row r="187" spans="1:6" ht="42" outlineLevel="2" x14ac:dyDescent="0.35">
      <c r="A187" s="37" t="s">
        <v>190</v>
      </c>
      <c r="B187" s="1" t="s">
        <v>440</v>
      </c>
      <c r="C187" s="46" t="s">
        <v>301</v>
      </c>
      <c r="D187" s="13">
        <v>1</v>
      </c>
      <c r="E187" s="14">
        <v>112.3</v>
      </c>
      <c r="F187" s="14">
        <f>E187*D187</f>
        <v>112.3</v>
      </c>
    </row>
    <row r="188" spans="1:6" outlineLevel="3" x14ac:dyDescent="0.35">
      <c r="A188" s="37" t="s">
        <v>94</v>
      </c>
      <c r="C188" s="38" t="str">
        <f>+A188</f>
        <v>LOM</v>
      </c>
      <c r="D188" s="13">
        <v>1</v>
      </c>
      <c r="E188" s="14"/>
      <c r="F188" s="14"/>
    </row>
    <row r="189" spans="1:6" ht="42" outlineLevel="2" x14ac:dyDescent="0.35">
      <c r="A189" s="37" t="s">
        <v>190</v>
      </c>
      <c r="B189" s="1" t="s">
        <v>287</v>
      </c>
      <c r="C189" s="46" t="s">
        <v>582</v>
      </c>
      <c r="D189" s="13">
        <v>1</v>
      </c>
      <c r="E189" s="14">
        <v>140.69999999999999</v>
      </c>
      <c r="F189" s="14">
        <f>E189*D189</f>
        <v>140.69999999999999</v>
      </c>
    </row>
    <row r="190" spans="1:6" outlineLevel="3" x14ac:dyDescent="0.35">
      <c r="A190" s="37" t="s">
        <v>94</v>
      </c>
      <c r="C190" s="38" t="str">
        <f>+A190</f>
        <v>LOM</v>
      </c>
      <c r="D190" s="13">
        <v>1</v>
      </c>
      <c r="E190" s="14"/>
      <c r="F190" s="14"/>
    </row>
    <row r="191" spans="1:6" outlineLevel="2" x14ac:dyDescent="0.35">
      <c r="A191" s="37" t="s">
        <v>190</v>
      </c>
      <c r="B191" s="1" t="s">
        <v>441</v>
      </c>
      <c r="C191" s="46" t="s">
        <v>336</v>
      </c>
      <c r="D191" s="13">
        <v>2</v>
      </c>
      <c r="E191" s="14">
        <v>32.1</v>
      </c>
      <c r="F191" s="14">
        <f>E191*D191</f>
        <v>64.2</v>
      </c>
    </row>
    <row r="192" spans="1:6" outlineLevel="3" x14ac:dyDescent="0.35">
      <c r="A192" s="37" t="s">
        <v>94</v>
      </c>
      <c r="C192" s="38" t="str">
        <f>+A192</f>
        <v>LOM</v>
      </c>
      <c r="D192" s="13">
        <v>2</v>
      </c>
      <c r="E192" s="14"/>
      <c r="F192" s="14"/>
    </row>
    <row r="193" spans="1:6" outlineLevel="2" x14ac:dyDescent="0.35">
      <c r="A193" s="37" t="s">
        <v>190</v>
      </c>
      <c r="B193" s="1" t="s">
        <v>288</v>
      </c>
      <c r="C193" s="46" t="s">
        <v>337</v>
      </c>
      <c r="D193" s="13">
        <v>4</v>
      </c>
      <c r="E193" s="14">
        <v>48.2</v>
      </c>
      <c r="F193" s="14">
        <f>E193*D193</f>
        <v>192.8</v>
      </c>
    </row>
    <row r="194" spans="1:6" outlineLevel="3" x14ac:dyDescent="0.35">
      <c r="A194" s="37" t="s">
        <v>94</v>
      </c>
      <c r="C194" s="38" t="str">
        <f>+A194</f>
        <v>LOM</v>
      </c>
      <c r="D194" s="13">
        <v>4</v>
      </c>
      <c r="E194" s="14"/>
      <c r="F194" s="14"/>
    </row>
    <row r="195" spans="1:6" outlineLevel="2" x14ac:dyDescent="0.35">
      <c r="A195" s="37" t="s">
        <v>190</v>
      </c>
      <c r="B195" s="1" t="s">
        <v>442</v>
      </c>
      <c r="C195" s="46" t="s">
        <v>338</v>
      </c>
      <c r="D195" s="13">
        <v>2</v>
      </c>
      <c r="E195" s="14">
        <v>65.900000000000006</v>
      </c>
      <c r="F195" s="14">
        <f>E195*D195</f>
        <v>131.80000000000001</v>
      </c>
    </row>
    <row r="196" spans="1:6" outlineLevel="3" x14ac:dyDescent="0.35">
      <c r="A196" s="37" t="s">
        <v>94</v>
      </c>
      <c r="C196" s="38" t="str">
        <f>+A196</f>
        <v>LOM</v>
      </c>
      <c r="D196" s="13">
        <v>2</v>
      </c>
      <c r="E196" s="14"/>
      <c r="F196" s="14"/>
    </row>
    <row r="197" spans="1:6" outlineLevel="2" x14ac:dyDescent="0.35">
      <c r="A197" s="37" t="s">
        <v>190</v>
      </c>
      <c r="B197" s="1" t="s">
        <v>289</v>
      </c>
      <c r="C197" s="46" t="s">
        <v>237</v>
      </c>
      <c r="D197" s="13">
        <v>1</v>
      </c>
      <c r="E197" s="14">
        <v>35.6</v>
      </c>
      <c r="F197" s="14">
        <f>E197*D197</f>
        <v>35.6</v>
      </c>
    </row>
    <row r="198" spans="1:6" outlineLevel="3" x14ac:dyDescent="0.35">
      <c r="A198" s="37" t="s">
        <v>94</v>
      </c>
      <c r="C198" s="38" t="str">
        <f>+A198</f>
        <v>LOM</v>
      </c>
      <c r="D198" s="13">
        <v>1</v>
      </c>
      <c r="E198" s="14"/>
      <c r="F198" s="14"/>
    </row>
    <row r="199" spans="1:6" outlineLevel="2" x14ac:dyDescent="0.35">
      <c r="A199" s="37" t="s">
        <v>190</v>
      </c>
      <c r="B199" s="1" t="s">
        <v>443</v>
      </c>
      <c r="C199" s="46" t="s">
        <v>238</v>
      </c>
      <c r="D199" s="13">
        <v>1</v>
      </c>
      <c r="E199" s="14">
        <v>53.8</v>
      </c>
      <c r="F199" s="14">
        <f>E199*D199</f>
        <v>53.8</v>
      </c>
    </row>
    <row r="200" spans="1:6" outlineLevel="3" x14ac:dyDescent="0.35">
      <c r="A200" s="37" t="s">
        <v>94</v>
      </c>
      <c r="C200" s="38" t="str">
        <f>+A200</f>
        <v>LOM</v>
      </c>
      <c r="D200" s="13">
        <v>1</v>
      </c>
      <c r="E200" s="14"/>
      <c r="F200" s="14"/>
    </row>
    <row r="201" spans="1:6" outlineLevel="2" x14ac:dyDescent="0.35">
      <c r="A201" s="37" t="s">
        <v>190</v>
      </c>
      <c r="B201" s="1" t="s">
        <v>290</v>
      </c>
      <c r="C201" s="46" t="s">
        <v>239</v>
      </c>
      <c r="D201" s="13">
        <v>2</v>
      </c>
      <c r="E201" s="14">
        <v>32.1</v>
      </c>
      <c r="F201" s="14">
        <f>E201*D201</f>
        <v>64.2</v>
      </c>
    </row>
    <row r="202" spans="1:6" outlineLevel="3" x14ac:dyDescent="0.35">
      <c r="A202" s="37" t="s">
        <v>94</v>
      </c>
      <c r="C202" s="38" t="str">
        <f>+A202</f>
        <v>LOM</v>
      </c>
      <c r="D202" s="13">
        <v>2</v>
      </c>
      <c r="E202" s="14"/>
      <c r="F202" s="14"/>
    </row>
    <row r="203" spans="1:6" outlineLevel="2" x14ac:dyDescent="0.35">
      <c r="A203" s="37" t="s">
        <v>190</v>
      </c>
      <c r="B203" s="1" t="s">
        <v>444</v>
      </c>
      <c r="C203" s="46" t="s">
        <v>335</v>
      </c>
      <c r="D203" s="13">
        <v>2</v>
      </c>
      <c r="E203" s="14">
        <v>48.2</v>
      </c>
      <c r="F203" s="14">
        <f>E203*D203</f>
        <v>96.4</v>
      </c>
    </row>
    <row r="204" spans="1:6" outlineLevel="3" x14ac:dyDescent="0.35">
      <c r="A204" s="37" t="s">
        <v>94</v>
      </c>
      <c r="C204" s="38" t="str">
        <f>+A204</f>
        <v>LOM</v>
      </c>
      <c r="D204" s="13">
        <v>2</v>
      </c>
      <c r="E204" s="14"/>
      <c r="F204" s="14"/>
    </row>
    <row r="205" spans="1:6" outlineLevel="2" x14ac:dyDescent="0.35">
      <c r="A205" s="37" t="s">
        <v>190</v>
      </c>
      <c r="C205" s="11" t="s">
        <v>292</v>
      </c>
      <c r="D205" s="13"/>
      <c r="E205" s="14">
        <v>0</v>
      </c>
      <c r="F205" s="14">
        <f>E205*D205</f>
        <v>0</v>
      </c>
    </row>
    <row r="206" spans="1:6" outlineLevel="2" x14ac:dyDescent="0.35">
      <c r="A206" s="37" t="s">
        <v>190</v>
      </c>
      <c r="B206" s="1" t="s">
        <v>291</v>
      </c>
      <c r="C206" s="38" t="s">
        <v>358</v>
      </c>
      <c r="D206" s="13">
        <v>1</v>
      </c>
      <c r="E206" s="14">
        <v>391.2</v>
      </c>
      <c r="F206" s="14">
        <f>E206*D206</f>
        <v>391.2</v>
      </c>
    </row>
    <row r="207" spans="1:6" ht="28" outlineLevel="2" x14ac:dyDescent="0.35">
      <c r="A207" s="37" t="s">
        <v>190</v>
      </c>
      <c r="B207" s="1" t="s">
        <v>445</v>
      </c>
      <c r="C207" s="38" t="s">
        <v>134</v>
      </c>
      <c r="D207" s="13">
        <v>1</v>
      </c>
      <c r="E207" s="14">
        <v>167.6</v>
      </c>
      <c r="F207" s="14">
        <f>E207*D207</f>
        <v>167.6</v>
      </c>
    </row>
    <row r="208" spans="1:6" ht="42" outlineLevel="2" x14ac:dyDescent="0.35">
      <c r="A208" s="37" t="s">
        <v>190</v>
      </c>
      <c r="B208" s="1" t="s">
        <v>446</v>
      </c>
      <c r="C208" s="2" t="s">
        <v>583</v>
      </c>
      <c r="D208" s="13">
        <v>1</v>
      </c>
      <c r="E208" s="14">
        <v>335.3</v>
      </c>
      <c r="F208" s="14">
        <f>E208*D208</f>
        <v>335.3</v>
      </c>
    </row>
    <row r="209" spans="1:6" outlineLevel="2" x14ac:dyDescent="0.35">
      <c r="A209" s="37" t="s">
        <v>190</v>
      </c>
      <c r="B209" s="1" t="s">
        <v>293</v>
      </c>
      <c r="D209" s="13">
        <v>0</v>
      </c>
      <c r="E209" s="14">
        <v>0</v>
      </c>
      <c r="F209" s="14">
        <f>E209*D209</f>
        <v>0</v>
      </c>
    </row>
    <row r="210" spans="1:6" outlineLevel="1" x14ac:dyDescent="0.35">
      <c r="A210" s="37" t="s">
        <v>190</v>
      </c>
      <c r="D210" s="13"/>
      <c r="E210" s="14"/>
      <c r="F210" s="14"/>
    </row>
    <row r="211" spans="1:6" ht="15" outlineLevel="1" x14ac:dyDescent="0.35">
      <c r="A211" s="37" t="s">
        <v>190</v>
      </c>
      <c r="B211" s="9" t="s">
        <v>410</v>
      </c>
      <c r="C211" s="25" t="s">
        <v>92</v>
      </c>
      <c r="D211" s="26"/>
      <c r="E211" s="27"/>
      <c r="F211" s="28">
        <f>SUM(F213:F249)</f>
        <v>36671.5</v>
      </c>
    </row>
    <row r="212" spans="1:6" ht="15" outlineLevel="2" x14ac:dyDescent="0.35">
      <c r="A212" s="37" t="s">
        <v>190</v>
      </c>
      <c r="C212" s="11"/>
      <c r="F212" s="12"/>
    </row>
    <row r="213" spans="1:6" outlineLevel="2" x14ac:dyDescent="0.35">
      <c r="A213" s="37" t="s">
        <v>190</v>
      </c>
      <c r="C213" s="11" t="s">
        <v>294</v>
      </c>
      <c r="D213" s="13"/>
      <c r="E213" s="14">
        <v>0</v>
      </c>
      <c r="F213" s="14">
        <f>E213*D213</f>
        <v>0</v>
      </c>
    </row>
    <row r="214" spans="1:6" ht="28" outlineLevel="2" x14ac:dyDescent="0.35">
      <c r="A214" s="37" t="s">
        <v>190</v>
      </c>
      <c r="B214" s="1" t="s">
        <v>411</v>
      </c>
      <c r="C214" s="2" t="s">
        <v>295</v>
      </c>
      <c r="D214" s="13">
        <v>12</v>
      </c>
      <c r="E214" s="14">
        <v>60.2</v>
      </c>
      <c r="F214" s="14">
        <f>E214*D214</f>
        <v>722.40000000000009</v>
      </c>
    </row>
    <row r="215" spans="1:6" outlineLevel="3" x14ac:dyDescent="0.35">
      <c r="A215" s="37" t="s">
        <v>94</v>
      </c>
      <c r="C215" s="38" t="str">
        <f>+A215</f>
        <v>LOM</v>
      </c>
      <c r="D215" s="13">
        <v>3</v>
      </c>
      <c r="E215" s="14"/>
      <c r="F215" s="14"/>
    </row>
    <row r="216" spans="1:6" outlineLevel="3" x14ac:dyDescent="0.35">
      <c r="A216" s="37" t="s">
        <v>186</v>
      </c>
      <c r="C216" s="38" t="str">
        <f t="shared" ref="C216:C218" si="22">+A216</f>
        <v>PLAT</v>
      </c>
      <c r="D216" s="13">
        <v>3</v>
      </c>
      <c r="E216" s="14"/>
      <c r="F216" s="14"/>
    </row>
    <row r="217" spans="1:6" outlineLevel="3" x14ac:dyDescent="0.35">
      <c r="A217" s="37" t="s">
        <v>188</v>
      </c>
      <c r="C217" s="38" t="str">
        <f t="shared" si="22"/>
        <v>BLC</v>
      </c>
      <c r="D217" s="13">
        <v>3</v>
      </c>
      <c r="E217" s="14"/>
      <c r="F217" s="14"/>
    </row>
    <row r="218" spans="1:6" outlineLevel="3" x14ac:dyDescent="0.35">
      <c r="A218" s="37" t="s">
        <v>187</v>
      </c>
      <c r="C218" s="38" t="str">
        <f t="shared" si="22"/>
        <v>LAB</v>
      </c>
      <c r="D218" s="13">
        <v>3</v>
      </c>
      <c r="E218" s="14"/>
      <c r="F218" s="14"/>
    </row>
    <row r="219" spans="1:6" ht="28" outlineLevel="2" x14ac:dyDescent="0.35">
      <c r="A219" s="37" t="s">
        <v>190</v>
      </c>
      <c r="B219" s="1" t="s">
        <v>412</v>
      </c>
      <c r="C219" s="2" t="s">
        <v>296</v>
      </c>
      <c r="D219" s="13">
        <v>3</v>
      </c>
      <c r="E219" s="14">
        <v>160</v>
      </c>
      <c r="F219" s="14">
        <f>E219*D219</f>
        <v>480</v>
      </c>
    </row>
    <row r="220" spans="1:6" outlineLevel="3" x14ac:dyDescent="0.35">
      <c r="A220" s="37" t="s">
        <v>94</v>
      </c>
      <c r="C220" s="38" t="str">
        <f>+A220</f>
        <v>LOM</v>
      </c>
      <c r="D220" s="13">
        <v>3</v>
      </c>
      <c r="E220" s="14"/>
      <c r="F220" s="14"/>
    </row>
    <row r="221" spans="1:6" ht="42" outlineLevel="2" x14ac:dyDescent="0.35">
      <c r="A221" s="37" t="s">
        <v>190</v>
      </c>
      <c r="B221" s="1" t="s">
        <v>413</v>
      </c>
      <c r="C221" s="2" t="s">
        <v>297</v>
      </c>
      <c r="D221" s="13">
        <v>15</v>
      </c>
      <c r="E221" s="14">
        <v>205.9</v>
      </c>
      <c r="F221" s="14">
        <f>E221*D221</f>
        <v>3088.5</v>
      </c>
    </row>
    <row r="222" spans="1:6" outlineLevel="3" x14ac:dyDescent="0.35">
      <c r="A222" s="37" t="s">
        <v>94</v>
      </c>
      <c r="C222" s="38" t="str">
        <f>+A222</f>
        <v>LOM</v>
      </c>
      <c r="D222" s="13">
        <v>12</v>
      </c>
      <c r="E222" s="14"/>
      <c r="F222" s="14"/>
    </row>
    <row r="223" spans="1:6" outlineLevel="3" x14ac:dyDescent="0.35">
      <c r="A223" s="37" t="s">
        <v>186</v>
      </c>
      <c r="C223" s="38" t="str">
        <f t="shared" ref="C223:C225" si="23">+A223</f>
        <v>PLAT</v>
      </c>
      <c r="D223" s="13">
        <v>1</v>
      </c>
      <c r="E223" s="14"/>
      <c r="F223" s="14"/>
    </row>
    <row r="224" spans="1:6" outlineLevel="3" x14ac:dyDescent="0.35">
      <c r="A224" s="37" t="s">
        <v>188</v>
      </c>
      <c r="C224" s="38" t="str">
        <f t="shared" si="23"/>
        <v>BLC</v>
      </c>
      <c r="D224" s="13">
        <v>1</v>
      </c>
      <c r="E224" s="14"/>
      <c r="F224" s="14"/>
    </row>
    <row r="225" spans="1:6" outlineLevel="3" x14ac:dyDescent="0.35">
      <c r="A225" s="37" t="s">
        <v>187</v>
      </c>
      <c r="C225" s="38" t="str">
        <f t="shared" si="23"/>
        <v>LAB</v>
      </c>
      <c r="D225" s="13">
        <v>1</v>
      </c>
      <c r="E225" s="14"/>
      <c r="F225" s="14"/>
    </row>
    <row r="226" spans="1:6" ht="28" outlineLevel="2" x14ac:dyDescent="0.35">
      <c r="A226" s="37" t="s">
        <v>190</v>
      </c>
      <c r="B226" s="1" t="s">
        <v>414</v>
      </c>
      <c r="C226" s="2" t="s">
        <v>298</v>
      </c>
      <c r="D226" s="13">
        <v>8</v>
      </c>
      <c r="E226" s="14">
        <v>158.9</v>
      </c>
      <c r="F226" s="14">
        <f>E226*D226</f>
        <v>1271.2</v>
      </c>
    </row>
    <row r="227" spans="1:6" outlineLevel="3" x14ac:dyDescent="0.35">
      <c r="A227" s="37" t="s">
        <v>94</v>
      </c>
      <c r="C227" s="38" t="str">
        <f>+A227</f>
        <v>LOM</v>
      </c>
      <c r="D227" s="13">
        <v>2</v>
      </c>
      <c r="E227" s="14"/>
      <c r="F227" s="14"/>
    </row>
    <row r="228" spans="1:6" outlineLevel="3" x14ac:dyDescent="0.35">
      <c r="A228" s="37" t="s">
        <v>186</v>
      </c>
      <c r="C228" s="38" t="str">
        <f t="shared" ref="C228:C230" si="24">+A228</f>
        <v>PLAT</v>
      </c>
      <c r="D228" s="13">
        <v>2</v>
      </c>
      <c r="E228" s="14"/>
      <c r="F228" s="14"/>
    </row>
    <row r="229" spans="1:6" outlineLevel="3" x14ac:dyDescent="0.35">
      <c r="A229" s="37" t="s">
        <v>188</v>
      </c>
      <c r="C229" s="38" t="str">
        <f t="shared" si="24"/>
        <v>BLC</v>
      </c>
      <c r="D229" s="13">
        <v>2</v>
      </c>
      <c r="E229" s="14"/>
      <c r="F229" s="14"/>
    </row>
    <row r="230" spans="1:6" outlineLevel="3" x14ac:dyDescent="0.35">
      <c r="A230" s="37" t="s">
        <v>187</v>
      </c>
      <c r="C230" s="38" t="str">
        <f t="shared" si="24"/>
        <v>LAB</v>
      </c>
      <c r="D230" s="13">
        <v>2</v>
      </c>
      <c r="E230" s="14"/>
      <c r="F230" s="14"/>
    </row>
    <row r="231" spans="1:6" ht="28" outlineLevel="2" x14ac:dyDescent="0.35">
      <c r="A231" s="37" t="s">
        <v>190</v>
      </c>
      <c r="B231" s="1" t="s">
        <v>415</v>
      </c>
      <c r="C231" s="2" t="s">
        <v>299</v>
      </c>
      <c r="D231" s="13">
        <v>5</v>
      </c>
      <c r="E231" s="14">
        <v>221.7</v>
      </c>
      <c r="F231" s="14">
        <f>E231*D231</f>
        <v>1108.5</v>
      </c>
    </row>
    <row r="232" spans="1:6" outlineLevel="3" x14ac:dyDescent="0.35">
      <c r="A232" s="37" t="s">
        <v>94</v>
      </c>
      <c r="C232" s="38" t="str">
        <f>+A232</f>
        <v>LOM</v>
      </c>
      <c r="D232" s="13">
        <v>5</v>
      </c>
      <c r="E232" s="14"/>
      <c r="F232" s="14"/>
    </row>
    <row r="233" spans="1:6" ht="28" outlineLevel="2" x14ac:dyDescent="0.35">
      <c r="A233" s="37" t="s">
        <v>190</v>
      </c>
      <c r="B233" s="1" t="s">
        <v>416</v>
      </c>
      <c r="C233" s="2" t="s">
        <v>300</v>
      </c>
      <c r="D233" s="13">
        <v>8</v>
      </c>
      <c r="E233" s="14">
        <v>64.8</v>
      </c>
      <c r="F233" s="14">
        <f>E233*D233</f>
        <v>518.4</v>
      </c>
    </row>
    <row r="234" spans="1:6" outlineLevel="3" x14ac:dyDescent="0.35">
      <c r="A234" s="37" t="s">
        <v>94</v>
      </c>
      <c r="C234" s="38" t="str">
        <f>+A234</f>
        <v>LOM</v>
      </c>
      <c r="D234" s="13">
        <v>2</v>
      </c>
      <c r="E234" s="14"/>
      <c r="F234" s="14"/>
    </row>
    <row r="235" spans="1:6" outlineLevel="3" x14ac:dyDescent="0.35">
      <c r="A235" s="37" t="s">
        <v>186</v>
      </c>
      <c r="C235" s="38" t="str">
        <f t="shared" ref="C235:C237" si="25">+A235</f>
        <v>PLAT</v>
      </c>
      <c r="D235" s="13">
        <v>2</v>
      </c>
      <c r="E235" s="14"/>
      <c r="F235" s="14"/>
    </row>
    <row r="236" spans="1:6" outlineLevel="3" x14ac:dyDescent="0.35">
      <c r="A236" s="37" t="s">
        <v>188</v>
      </c>
      <c r="C236" s="38" t="str">
        <f t="shared" si="25"/>
        <v>BLC</v>
      </c>
      <c r="D236" s="13">
        <v>2</v>
      </c>
      <c r="E236" s="14"/>
      <c r="F236" s="14"/>
    </row>
    <row r="237" spans="1:6" outlineLevel="3" x14ac:dyDescent="0.35">
      <c r="A237" s="37" t="s">
        <v>187</v>
      </c>
      <c r="C237" s="38" t="str">
        <f t="shared" si="25"/>
        <v>LAB</v>
      </c>
      <c r="D237" s="13">
        <v>2</v>
      </c>
      <c r="E237" s="14"/>
      <c r="F237" s="14"/>
    </row>
    <row r="238" spans="1:6" ht="28" outlineLevel="2" x14ac:dyDescent="0.35">
      <c r="A238" s="37" t="s">
        <v>190</v>
      </c>
      <c r="B238" s="1" t="s">
        <v>417</v>
      </c>
      <c r="C238" s="2" t="s">
        <v>385</v>
      </c>
      <c r="D238" s="13">
        <v>5</v>
      </c>
      <c r="E238" s="14">
        <v>193.4</v>
      </c>
      <c r="F238" s="14">
        <f>E238*D238</f>
        <v>967</v>
      </c>
    </row>
    <row r="239" spans="1:6" outlineLevel="3" x14ac:dyDescent="0.35">
      <c r="A239" s="37" t="s">
        <v>94</v>
      </c>
      <c r="C239" s="38" t="str">
        <f>+A239</f>
        <v>LOM</v>
      </c>
      <c r="D239" s="13">
        <v>5</v>
      </c>
      <c r="E239" s="14"/>
      <c r="F239" s="14"/>
    </row>
    <row r="240" spans="1:6" outlineLevel="2" x14ac:dyDescent="0.35">
      <c r="A240" s="37" t="s">
        <v>190</v>
      </c>
      <c r="C240" s="11" t="s">
        <v>303</v>
      </c>
      <c r="D240" s="13"/>
      <c r="E240" s="14"/>
      <c r="F240" s="14"/>
    </row>
    <row r="241" spans="1:6" ht="28" outlineLevel="2" x14ac:dyDescent="0.35">
      <c r="A241" s="37" t="s">
        <v>190</v>
      </c>
      <c r="B241" s="1" t="s">
        <v>418</v>
      </c>
      <c r="C241" s="2" t="s">
        <v>387</v>
      </c>
      <c r="D241" s="13">
        <v>1</v>
      </c>
      <c r="E241" s="14">
        <v>9012.7000000000007</v>
      </c>
      <c r="F241" s="14">
        <f>E241*D241</f>
        <v>9012.7000000000007</v>
      </c>
    </row>
    <row r="242" spans="1:6" ht="28" outlineLevel="2" x14ac:dyDescent="0.35">
      <c r="A242" s="37" t="s">
        <v>190</v>
      </c>
      <c r="B242" s="1" t="s">
        <v>419</v>
      </c>
      <c r="C242" s="2" t="s">
        <v>388</v>
      </c>
      <c r="D242" s="13">
        <v>1</v>
      </c>
      <c r="E242" s="14">
        <v>1117.5999999999999</v>
      </c>
      <c r="F242" s="14">
        <f>E242*D242</f>
        <v>1117.5999999999999</v>
      </c>
    </row>
    <row r="243" spans="1:6" ht="42" outlineLevel="2" x14ac:dyDescent="0.35">
      <c r="A243" s="37" t="s">
        <v>190</v>
      </c>
      <c r="B243" s="1" t="s">
        <v>420</v>
      </c>
      <c r="C243" s="2" t="s">
        <v>584</v>
      </c>
      <c r="D243" s="13">
        <v>1</v>
      </c>
      <c r="E243" s="14">
        <v>6460</v>
      </c>
      <c r="F243" s="14">
        <f>E243*D243</f>
        <v>6460</v>
      </c>
    </row>
    <row r="244" spans="1:6" outlineLevel="2" x14ac:dyDescent="0.35">
      <c r="A244" s="37" t="s">
        <v>190</v>
      </c>
      <c r="B244" s="1" t="s">
        <v>421</v>
      </c>
      <c r="C244" s="2" t="s">
        <v>359</v>
      </c>
      <c r="D244" s="13">
        <v>84</v>
      </c>
      <c r="E244" s="14">
        <v>134.1</v>
      </c>
      <c r="F244" s="14">
        <f>E244*D244</f>
        <v>11264.4</v>
      </c>
    </row>
    <row r="245" spans="1:6" ht="42" outlineLevel="2" x14ac:dyDescent="0.35">
      <c r="A245" s="37" t="s">
        <v>190</v>
      </c>
      <c r="B245" s="1" t="s">
        <v>422</v>
      </c>
      <c r="C245" s="2" t="s">
        <v>302</v>
      </c>
      <c r="D245" s="13">
        <v>5</v>
      </c>
      <c r="E245" s="14">
        <v>121.2</v>
      </c>
      <c r="F245" s="14">
        <f>E245*D245</f>
        <v>606</v>
      </c>
    </row>
    <row r="246" spans="1:6" outlineLevel="3" x14ac:dyDescent="0.35">
      <c r="A246" s="37" t="s">
        <v>94</v>
      </c>
      <c r="C246" s="38" t="str">
        <f>+A246</f>
        <v>LOM</v>
      </c>
      <c r="D246" s="13">
        <v>5</v>
      </c>
      <c r="E246" s="14"/>
      <c r="F246" s="14"/>
    </row>
    <row r="247" spans="1:6" outlineLevel="2" x14ac:dyDescent="0.35">
      <c r="A247" s="37" t="s">
        <v>190</v>
      </c>
      <c r="B247" s="1" t="s">
        <v>423</v>
      </c>
      <c r="C247" s="38" t="s">
        <v>171</v>
      </c>
      <c r="D247" s="13">
        <v>1</v>
      </c>
      <c r="E247" s="14">
        <v>54.8</v>
      </c>
      <c r="F247" s="14">
        <f>E247*D247</f>
        <v>54.8</v>
      </c>
    </row>
    <row r="248" spans="1:6" outlineLevel="3" x14ac:dyDescent="0.35">
      <c r="A248" s="37" t="s">
        <v>94</v>
      </c>
      <c r="C248" s="38" t="str">
        <f>+A248</f>
        <v>LOM</v>
      </c>
      <c r="D248" s="13">
        <v>1</v>
      </c>
      <c r="E248" s="14"/>
      <c r="F248" s="14"/>
    </row>
    <row r="249" spans="1:6" outlineLevel="2" x14ac:dyDescent="0.35">
      <c r="A249" s="37" t="s">
        <v>190</v>
      </c>
      <c r="B249" s="1" t="s">
        <v>424</v>
      </c>
      <c r="D249" s="13">
        <v>0</v>
      </c>
      <c r="E249" s="14">
        <v>0</v>
      </c>
      <c r="F249" s="14">
        <f>E249*D249</f>
        <v>0</v>
      </c>
    </row>
    <row r="250" spans="1:6" outlineLevel="1" x14ac:dyDescent="0.35">
      <c r="A250" s="37" t="s">
        <v>190</v>
      </c>
      <c r="D250" s="13"/>
      <c r="E250" s="14"/>
      <c r="F250" s="14"/>
    </row>
    <row r="251" spans="1:6" ht="15" outlineLevel="1" x14ac:dyDescent="0.35">
      <c r="A251" s="37" t="s">
        <v>190</v>
      </c>
      <c r="B251" s="9" t="s">
        <v>83</v>
      </c>
      <c r="C251" s="25" t="s">
        <v>324</v>
      </c>
      <c r="D251" s="26"/>
      <c r="E251" s="27"/>
      <c r="F251" s="28">
        <f>SUM(F253:F277)</f>
        <v>9318.8399999999983</v>
      </c>
    </row>
    <row r="252" spans="1:6" ht="15" outlineLevel="2" x14ac:dyDescent="0.35">
      <c r="A252" s="37" t="s">
        <v>190</v>
      </c>
      <c r="C252" s="11"/>
      <c r="F252" s="12"/>
    </row>
    <row r="253" spans="1:6" outlineLevel="2" x14ac:dyDescent="0.35">
      <c r="A253" s="37" t="s">
        <v>190</v>
      </c>
      <c r="B253" s="1" t="s">
        <v>84</v>
      </c>
      <c r="C253" s="2" t="s">
        <v>339</v>
      </c>
      <c r="D253" s="13">
        <v>2</v>
      </c>
      <c r="E253" s="14">
        <v>373.3</v>
      </c>
      <c r="F253" s="14">
        <f>E253*D253</f>
        <v>746.6</v>
      </c>
    </row>
    <row r="254" spans="1:6" outlineLevel="3" x14ac:dyDescent="0.35">
      <c r="A254" s="37" t="s">
        <v>94</v>
      </c>
      <c r="C254" s="38" t="str">
        <f>+A254</f>
        <v>LOM</v>
      </c>
      <c r="D254" s="13">
        <v>1</v>
      </c>
      <c r="E254" s="14"/>
      <c r="F254" s="14"/>
    </row>
    <row r="255" spans="1:6" outlineLevel="3" x14ac:dyDescent="0.35">
      <c r="A255" s="37" t="s">
        <v>189</v>
      </c>
      <c r="C255" s="38" t="str">
        <f t="shared" ref="C255" si="26">+A255</f>
        <v>LRT1</v>
      </c>
      <c r="D255" s="13">
        <v>1</v>
      </c>
      <c r="E255" s="14"/>
      <c r="F255" s="14"/>
    </row>
    <row r="256" spans="1:6" ht="28" outlineLevel="2" x14ac:dyDescent="0.35">
      <c r="A256" s="37" t="s">
        <v>190</v>
      </c>
      <c r="B256" s="1" t="s">
        <v>447</v>
      </c>
      <c r="C256" s="2" t="s">
        <v>391</v>
      </c>
      <c r="D256" s="13">
        <v>1</v>
      </c>
      <c r="E256" s="14">
        <v>831.3</v>
      </c>
      <c r="F256" s="14">
        <f>E256*D256</f>
        <v>831.3</v>
      </c>
    </row>
    <row r="257" spans="1:6" outlineLevel="3" x14ac:dyDescent="0.35">
      <c r="A257" s="37" t="s">
        <v>94</v>
      </c>
      <c r="C257" s="38" t="str">
        <f>+A257</f>
        <v>LOM</v>
      </c>
      <c r="D257" s="13">
        <v>1</v>
      </c>
      <c r="E257" s="14"/>
      <c r="F257" s="14"/>
    </row>
    <row r="258" spans="1:6" outlineLevel="3" x14ac:dyDescent="0.35">
      <c r="A258" s="37" t="s">
        <v>189</v>
      </c>
      <c r="C258" s="38" t="str">
        <f t="shared" ref="C258" si="27">+A258</f>
        <v>LRT1</v>
      </c>
      <c r="D258" s="13">
        <v>0</v>
      </c>
      <c r="E258" s="14"/>
      <c r="F258" s="14"/>
    </row>
    <row r="259" spans="1:6" ht="28" outlineLevel="2" x14ac:dyDescent="0.35">
      <c r="A259" s="37" t="s">
        <v>190</v>
      </c>
      <c r="B259" s="1" t="s">
        <v>448</v>
      </c>
      <c r="C259" s="2" t="s">
        <v>392</v>
      </c>
      <c r="D259" s="13">
        <v>1</v>
      </c>
      <c r="E259" s="14">
        <v>373.3</v>
      </c>
      <c r="F259" s="14">
        <f>E259*D259</f>
        <v>373.3</v>
      </c>
    </row>
    <row r="260" spans="1:6" outlineLevel="3" x14ac:dyDescent="0.35">
      <c r="A260" s="37" t="s">
        <v>188</v>
      </c>
      <c r="C260" s="38" t="str">
        <f>+A260</f>
        <v>BLC</v>
      </c>
      <c r="D260" s="13">
        <v>1</v>
      </c>
      <c r="E260" s="14"/>
      <c r="F260" s="14"/>
    </row>
    <row r="261" spans="1:6" outlineLevel="2" x14ac:dyDescent="0.35">
      <c r="A261" s="37" t="s">
        <v>190</v>
      </c>
      <c r="B261" s="1" t="s">
        <v>449</v>
      </c>
      <c r="C261" s="2" t="s">
        <v>340</v>
      </c>
      <c r="D261" s="13">
        <v>39.6</v>
      </c>
      <c r="E261" s="14">
        <v>93.6</v>
      </c>
      <c r="F261" s="14">
        <f>E261*D261</f>
        <v>3706.56</v>
      </c>
    </row>
    <row r="262" spans="1:6" outlineLevel="3" x14ac:dyDescent="0.35">
      <c r="A262" s="37" t="s">
        <v>94</v>
      </c>
      <c r="C262" s="38" t="str">
        <f>+A262</f>
        <v>LOM</v>
      </c>
      <c r="D262" s="13">
        <v>9.6</v>
      </c>
      <c r="E262" s="14"/>
      <c r="F262" s="14"/>
    </row>
    <row r="263" spans="1:6" outlineLevel="3" x14ac:dyDescent="0.35">
      <c r="A263" s="37" t="s">
        <v>189</v>
      </c>
      <c r="C263" s="38" t="str">
        <f t="shared" ref="C263" si="28">+A263</f>
        <v>LRT1</v>
      </c>
      <c r="D263" s="13">
        <v>30</v>
      </c>
      <c r="E263" s="14"/>
      <c r="F263" s="14"/>
    </row>
    <row r="264" spans="1:6" outlineLevel="2" x14ac:dyDescent="0.35">
      <c r="A264" s="37" t="s">
        <v>190</v>
      </c>
      <c r="B264" s="1" t="s">
        <v>450</v>
      </c>
      <c r="C264" s="2" t="s">
        <v>393</v>
      </c>
      <c r="D264" s="13">
        <v>18</v>
      </c>
      <c r="E264" s="14">
        <v>93.6</v>
      </c>
      <c r="F264" s="14">
        <f>E264*D264</f>
        <v>1684.8</v>
      </c>
    </row>
    <row r="265" spans="1:6" outlineLevel="3" x14ac:dyDescent="0.35">
      <c r="A265" s="37" t="s">
        <v>188</v>
      </c>
      <c r="C265" s="38" t="str">
        <f>+A265</f>
        <v>BLC</v>
      </c>
      <c r="D265" s="13">
        <v>18</v>
      </c>
      <c r="E265" s="14"/>
      <c r="F265" s="14"/>
    </row>
    <row r="266" spans="1:6" outlineLevel="2" x14ac:dyDescent="0.35">
      <c r="A266" s="37" t="s">
        <v>190</v>
      </c>
      <c r="B266" s="1" t="s">
        <v>451</v>
      </c>
      <c r="C266" s="2" t="s">
        <v>341</v>
      </c>
      <c r="D266" s="13">
        <v>21.6</v>
      </c>
      <c r="E266" s="14">
        <v>66.900000000000006</v>
      </c>
      <c r="F266" s="14">
        <f>E266*D266</f>
        <v>1445.0400000000002</v>
      </c>
    </row>
    <row r="267" spans="1:6" outlineLevel="3" x14ac:dyDescent="0.35">
      <c r="A267" s="37" t="s">
        <v>94</v>
      </c>
      <c r="C267" s="38" t="str">
        <f>+A267</f>
        <v>LOM</v>
      </c>
      <c r="D267" s="13">
        <v>9.6</v>
      </c>
      <c r="E267" s="14"/>
      <c r="F267" s="14"/>
    </row>
    <row r="268" spans="1:6" outlineLevel="3" x14ac:dyDescent="0.35">
      <c r="A268" s="37" t="s">
        <v>189</v>
      </c>
      <c r="C268" s="38" t="str">
        <f t="shared" ref="C268" si="29">+A268</f>
        <v>LRT1</v>
      </c>
      <c r="D268" s="13">
        <v>12</v>
      </c>
      <c r="E268" s="14"/>
      <c r="F268" s="14"/>
    </row>
    <row r="269" spans="1:6" outlineLevel="2" x14ac:dyDescent="0.35">
      <c r="A269" s="37" t="s">
        <v>190</v>
      </c>
      <c r="B269" s="1" t="s">
        <v>452</v>
      </c>
      <c r="C269" s="2" t="s">
        <v>346</v>
      </c>
      <c r="D269" s="13">
        <v>3.5999999999999996</v>
      </c>
      <c r="E269" s="14">
        <v>48.9</v>
      </c>
      <c r="F269" s="14">
        <f>E269*D269</f>
        <v>176.03999999999996</v>
      </c>
    </row>
    <row r="270" spans="1:6" outlineLevel="3" x14ac:dyDescent="0.35">
      <c r="A270" s="37" t="s">
        <v>94</v>
      </c>
      <c r="C270" s="38" t="str">
        <f>+A270</f>
        <v>LOM</v>
      </c>
      <c r="D270" s="13">
        <v>3.5999999999999996</v>
      </c>
      <c r="E270" s="14"/>
      <c r="F270" s="14"/>
    </row>
    <row r="271" spans="1:6" outlineLevel="2" x14ac:dyDescent="0.35">
      <c r="A271" s="37" t="s">
        <v>190</v>
      </c>
      <c r="B271" s="1" t="s">
        <v>453</v>
      </c>
      <c r="C271" s="2" t="s">
        <v>347</v>
      </c>
      <c r="D271" s="13">
        <v>6</v>
      </c>
      <c r="E271" s="14">
        <v>39.5</v>
      </c>
      <c r="F271" s="14">
        <f>E271*D271</f>
        <v>237</v>
      </c>
    </row>
    <row r="272" spans="1:6" outlineLevel="3" x14ac:dyDescent="0.35">
      <c r="A272" s="37" t="s">
        <v>94</v>
      </c>
      <c r="C272" s="38" t="str">
        <f>+A272</f>
        <v>LOM</v>
      </c>
      <c r="D272" s="13">
        <v>6</v>
      </c>
      <c r="E272" s="14"/>
      <c r="F272" s="14"/>
    </row>
    <row r="273" spans="1:6" outlineLevel="2" x14ac:dyDescent="0.35">
      <c r="A273" s="37" t="s">
        <v>190</v>
      </c>
      <c r="B273" s="1" t="s">
        <v>454</v>
      </c>
      <c r="C273" s="2" t="s">
        <v>356</v>
      </c>
      <c r="D273" s="13">
        <v>2</v>
      </c>
      <c r="E273" s="14">
        <v>39.4</v>
      </c>
      <c r="F273" s="14">
        <f>E273*D273</f>
        <v>78.8</v>
      </c>
    </row>
    <row r="274" spans="1:6" outlineLevel="3" x14ac:dyDescent="0.35">
      <c r="A274" s="37" t="s">
        <v>94</v>
      </c>
      <c r="C274" s="38" t="str">
        <f>+A274</f>
        <v>LOM</v>
      </c>
      <c r="D274" s="13">
        <v>2</v>
      </c>
      <c r="E274" s="14"/>
      <c r="F274" s="14"/>
    </row>
    <row r="275" spans="1:6" outlineLevel="2" x14ac:dyDescent="0.35">
      <c r="A275" s="37" t="s">
        <v>190</v>
      </c>
      <c r="B275" s="1" t="s">
        <v>455</v>
      </c>
      <c r="C275" s="2" t="s">
        <v>357</v>
      </c>
      <c r="D275" s="13">
        <v>1</v>
      </c>
      <c r="E275" s="14">
        <v>39.4</v>
      </c>
      <c r="F275" s="14">
        <f>E275*D275</f>
        <v>39.4</v>
      </c>
    </row>
    <row r="276" spans="1:6" outlineLevel="3" x14ac:dyDescent="0.35">
      <c r="A276" s="37" t="s">
        <v>94</v>
      </c>
      <c r="C276" s="38" t="str">
        <f>+A276</f>
        <v>LOM</v>
      </c>
      <c r="D276" s="13">
        <v>1</v>
      </c>
      <c r="E276" s="14"/>
      <c r="F276" s="14"/>
    </row>
    <row r="277" spans="1:6" outlineLevel="2" x14ac:dyDescent="0.35">
      <c r="A277" s="37" t="s">
        <v>190</v>
      </c>
      <c r="B277" s="1" t="s">
        <v>456</v>
      </c>
      <c r="D277" s="13">
        <v>0</v>
      </c>
      <c r="E277" s="14">
        <v>0</v>
      </c>
      <c r="F277" s="14">
        <f>E277*D277</f>
        <v>0</v>
      </c>
    </row>
    <row r="278" spans="1:6" outlineLevel="1" x14ac:dyDescent="0.35">
      <c r="A278" s="37" t="s">
        <v>190</v>
      </c>
      <c r="D278" s="13"/>
      <c r="E278" s="14"/>
      <c r="F278" s="14"/>
    </row>
    <row r="279" spans="1:6" ht="15" outlineLevel="1" x14ac:dyDescent="0.35">
      <c r="A279" s="37" t="s">
        <v>190</v>
      </c>
      <c r="B279" s="9" t="s">
        <v>325</v>
      </c>
      <c r="C279" s="25" t="s">
        <v>93</v>
      </c>
      <c r="D279" s="26"/>
      <c r="E279" s="27"/>
      <c r="F279" s="28">
        <f>SUM(F281:F282)</f>
        <v>2011.8</v>
      </c>
    </row>
    <row r="280" spans="1:6" ht="15" outlineLevel="2" x14ac:dyDescent="0.35">
      <c r="A280" s="37" t="s">
        <v>190</v>
      </c>
      <c r="C280" s="11"/>
      <c r="F280" s="12"/>
    </row>
    <row r="281" spans="1:6" ht="42" outlineLevel="2" x14ac:dyDescent="0.35">
      <c r="A281" s="37" t="s">
        <v>190</v>
      </c>
      <c r="B281" s="1" t="s">
        <v>457</v>
      </c>
      <c r="C281" s="2" t="s">
        <v>172</v>
      </c>
      <c r="D281" s="13">
        <v>1</v>
      </c>
      <c r="E281" s="14">
        <v>2011.8</v>
      </c>
      <c r="F281" s="14">
        <f>E281*D281</f>
        <v>2011.8</v>
      </c>
    </row>
    <row r="282" spans="1:6" outlineLevel="2" x14ac:dyDescent="0.35">
      <c r="A282" s="37" t="s">
        <v>190</v>
      </c>
      <c r="B282" s="1" t="s">
        <v>458</v>
      </c>
      <c r="D282" s="13">
        <v>0</v>
      </c>
      <c r="E282" s="14">
        <v>0</v>
      </c>
      <c r="F282" s="14">
        <f>E282*D282</f>
        <v>0</v>
      </c>
    </row>
    <row r="283" spans="1:6" outlineLevel="1" x14ac:dyDescent="0.35">
      <c r="A283" s="37" t="s">
        <v>190</v>
      </c>
      <c r="D283" s="13"/>
      <c r="E283" s="14"/>
      <c r="F283" s="14"/>
    </row>
    <row r="284" spans="1:6" ht="15" outlineLevel="1" x14ac:dyDescent="0.35">
      <c r="A284" s="37" t="s">
        <v>190</v>
      </c>
      <c r="B284" s="9" t="s">
        <v>326</v>
      </c>
      <c r="C284" s="25" t="s">
        <v>318</v>
      </c>
      <c r="D284" s="26"/>
      <c r="E284" s="27"/>
      <c r="F284" s="28">
        <f>SUM(F286:F287)</f>
        <v>1117.5999999999999</v>
      </c>
    </row>
    <row r="285" spans="1:6" ht="15" outlineLevel="2" x14ac:dyDescent="0.35">
      <c r="A285" s="37" t="s">
        <v>190</v>
      </c>
      <c r="C285" s="11"/>
      <c r="F285" s="12"/>
    </row>
    <row r="286" spans="1:6" ht="84" outlineLevel="2" x14ac:dyDescent="0.35">
      <c r="A286" s="37" t="s">
        <v>190</v>
      </c>
      <c r="B286" s="1" t="s">
        <v>459</v>
      </c>
      <c r="C286" s="2" t="s">
        <v>389</v>
      </c>
      <c r="D286" s="13">
        <v>1</v>
      </c>
      <c r="E286" s="14">
        <v>1117.5999999999999</v>
      </c>
      <c r="F286" s="14">
        <f>E286*D286</f>
        <v>1117.5999999999999</v>
      </c>
    </row>
    <row r="287" spans="1:6" outlineLevel="2" x14ac:dyDescent="0.35">
      <c r="A287" s="37" t="s">
        <v>190</v>
      </c>
      <c r="B287" s="1" t="s">
        <v>460</v>
      </c>
      <c r="D287" s="13">
        <v>0</v>
      </c>
      <c r="E287" s="14">
        <v>0</v>
      </c>
      <c r="F287" s="14">
        <f>E287*D287</f>
        <v>0</v>
      </c>
    </row>
    <row r="288" spans="1:6" x14ac:dyDescent="0.35">
      <c r="A288" s="37" t="s">
        <v>190</v>
      </c>
      <c r="D288" s="13"/>
      <c r="E288" s="14"/>
      <c r="F288" s="14"/>
    </row>
    <row r="289" spans="1:6" ht="15" x14ac:dyDescent="0.35">
      <c r="A289" s="37" t="s">
        <v>190</v>
      </c>
      <c r="B289" s="9" t="s">
        <v>34</v>
      </c>
      <c r="C289" s="30" t="s">
        <v>85</v>
      </c>
      <c r="D289" s="31"/>
      <c r="E289" s="32"/>
      <c r="F289" s="29">
        <f>+F291+F347+F362+F386</f>
        <v>50207.500000000007</v>
      </c>
    </row>
    <row r="290" spans="1:6" ht="15" outlineLevel="1" x14ac:dyDescent="0.35">
      <c r="A290" s="37" t="s">
        <v>190</v>
      </c>
      <c r="C290" s="11"/>
      <c r="F290" s="12"/>
    </row>
    <row r="291" spans="1:6" ht="15" outlineLevel="1" x14ac:dyDescent="0.35">
      <c r="A291" s="37" t="s">
        <v>190</v>
      </c>
      <c r="B291" s="9" t="s">
        <v>47</v>
      </c>
      <c r="C291" s="25" t="s">
        <v>85</v>
      </c>
      <c r="D291" s="26"/>
      <c r="E291" s="27"/>
      <c r="F291" s="28">
        <f>SUM(F294:F345)</f>
        <v>33058.200000000004</v>
      </c>
    </row>
    <row r="292" spans="1:6" ht="15" outlineLevel="2" x14ac:dyDescent="0.35">
      <c r="A292" s="37" t="s">
        <v>190</v>
      </c>
      <c r="C292" s="11"/>
      <c r="F292" s="12"/>
    </row>
    <row r="293" spans="1:6" ht="15" outlineLevel="2" x14ac:dyDescent="0.35">
      <c r="A293" s="37" t="s">
        <v>190</v>
      </c>
      <c r="C293" s="11" t="s">
        <v>373</v>
      </c>
      <c r="F293" s="12"/>
    </row>
    <row r="294" spans="1:6" ht="28" outlineLevel="2" x14ac:dyDescent="0.35">
      <c r="A294" s="37" t="s">
        <v>190</v>
      </c>
      <c r="B294" s="1" t="s">
        <v>14</v>
      </c>
      <c r="C294" s="38" t="s">
        <v>577</v>
      </c>
      <c r="D294" s="13">
        <v>1</v>
      </c>
      <c r="E294" s="14">
        <v>558.79999999999995</v>
      </c>
      <c r="F294" s="14">
        <f>E294*D294</f>
        <v>558.79999999999995</v>
      </c>
    </row>
    <row r="295" spans="1:6" ht="28" outlineLevel="2" x14ac:dyDescent="0.35">
      <c r="A295" s="37" t="s">
        <v>190</v>
      </c>
      <c r="B295" s="1" t="s">
        <v>15</v>
      </c>
      <c r="C295" s="38" t="s">
        <v>364</v>
      </c>
      <c r="D295" s="13">
        <v>1</v>
      </c>
      <c r="E295" s="14">
        <v>676.2</v>
      </c>
      <c r="F295" s="14">
        <f>E295*D295</f>
        <v>676.2</v>
      </c>
    </row>
    <row r="296" spans="1:6" ht="42" outlineLevel="2" x14ac:dyDescent="0.35">
      <c r="A296" s="37" t="s">
        <v>190</v>
      </c>
      <c r="B296" s="1" t="s">
        <v>16</v>
      </c>
      <c r="C296" s="38" t="s">
        <v>137</v>
      </c>
      <c r="D296" s="13">
        <v>1</v>
      </c>
      <c r="E296" s="14">
        <v>851.1</v>
      </c>
      <c r="F296" s="14">
        <f>E296*D296</f>
        <v>851.1</v>
      </c>
    </row>
    <row r="297" spans="1:6" ht="28" outlineLevel="2" x14ac:dyDescent="0.35">
      <c r="A297" s="37" t="s">
        <v>190</v>
      </c>
      <c r="B297" s="1" t="s">
        <v>16</v>
      </c>
      <c r="C297" s="38" t="s">
        <v>592</v>
      </c>
      <c r="D297" s="13">
        <v>1</v>
      </c>
      <c r="E297" s="14">
        <v>335.3</v>
      </c>
      <c r="F297" s="14">
        <f>E297*D297</f>
        <v>335.3</v>
      </c>
    </row>
    <row r="298" spans="1:6" ht="56" outlineLevel="2" x14ac:dyDescent="0.35">
      <c r="A298" s="37" t="s">
        <v>190</v>
      </c>
      <c r="B298" s="1" t="s">
        <v>16</v>
      </c>
      <c r="C298" s="2" t="s">
        <v>593</v>
      </c>
      <c r="D298" s="13">
        <v>1</v>
      </c>
      <c r="E298" s="14">
        <v>737.1</v>
      </c>
      <c r="F298" s="14">
        <f>E298*D298</f>
        <v>737.1</v>
      </c>
    </row>
    <row r="299" spans="1:6" outlineLevel="2" x14ac:dyDescent="0.35">
      <c r="A299" s="37" t="s">
        <v>190</v>
      </c>
      <c r="C299" s="11" t="s">
        <v>578</v>
      </c>
      <c r="E299" s="14">
        <v>0</v>
      </c>
      <c r="F299" s="14">
        <f>E299*D299</f>
        <v>0</v>
      </c>
    </row>
    <row r="300" spans="1:6" ht="56" outlineLevel="2" x14ac:dyDescent="0.35">
      <c r="A300" s="37" t="s">
        <v>190</v>
      </c>
      <c r="B300" s="1" t="s">
        <v>17</v>
      </c>
      <c r="C300" s="2" t="s">
        <v>572</v>
      </c>
      <c r="D300" s="13">
        <v>1</v>
      </c>
      <c r="E300" s="14">
        <v>223.5</v>
      </c>
      <c r="F300" s="14">
        <f>E300*D300</f>
        <v>223.5</v>
      </c>
    </row>
    <row r="301" spans="1:6" ht="56" outlineLevel="2" x14ac:dyDescent="0.35">
      <c r="A301" s="37" t="s">
        <v>190</v>
      </c>
      <c r="B301" s="1" t="s">
        <v>18</v>
      </c>
      <c r="C301" s="2" t="s">
        <v>366</v>
      </c>
      <c r="D301" s="13">
        <v>1</v>
      </c>
      <c r="E301" s="14">
        <v>99.1</v>
      </c>
      <c r="F301" s="14">
        <f>E301*D301</f>
        <v>99.1</v>
      </c>
    </row>
    <row r="302" spans="1:6" ht="42" outlineLevel="2" x14ac:dyDescent="0.35">
      <c r="A302" s="37" t="s">
        <v>190</v>
      </c>
      <c r="B302" s="1" t="s">
        <v>19</v>
      </c>
      <c r="C302" s="2" t="s">
        <v>173</v>
      </c>
      <c r="D302" s="13">
        <v>52</v>
      </c>
      <c r="E302" s="14">
        <v>39.799999999999997</v>
      </c>
      <c r="F302" s="14">
        <f>E302*D302</f>
        <v>2069.6</v>
      </c>
    </row>
    <row r="303" spans="1:6" outlineLevel="3" x14ac:dyDescent="0.35">
      <c r="A303" s="37" t="s">
        <v>94</v>
      </c>
      <c r="C303" s="38" t="str">
        <f>+A303</f>
        <v>LOM</v>
      </c>
      <c r="D303" s="13">
        <v>52</v>
      </c>
      <c r="E303" s="14"/>
      <c r="F303" s="14"/>
    </row>
    <row r="304" spans="1:6" ht="42" outlineLevel="2" x14ac:dyDescent="0.35">
      <c r="A304" s="37" t="s">
        <v>190</v>
      </c>
      <c r="B304" s="1" t="s">
        <v>19</v>
      </c>
      <c r="C304" s="2" t="s">
        <v>573</v>
      </c>
      <c r="D304" s="13">
        <v>3</v>
      </c>
      <c r="E304" s="14">
        <v>81.900000000000006</v>
      </c>
      <c r="F304" s="14">
        <f>E304*D304</f>
        <v>245.70000000000002</v>
      </c>
    </row>
    <row r="305" spans="1:6" outlineLevel="3" x14ac:dyDescent="0.35">
      <c r="A305" s="37" t="s">
        <v>94</v>
      </c>
      <c r="C305" s="38" t="str">
        <f>+A305</f>
        <v>LOM</v>
      </c>
      <c r="D305" s="13">
        <v>3</v>
      </c>
      <c r="E305" s="14"/>
      <c r="F305" s="14"/>
    </row>
    <row r="306" spans="1:6" ht="28" outlineLevel="2" x14ac:dyDescent="0.35">
      <c r="A306" s="37" t="s">
        <v>190</v>
      </c>
      <c r="B306" s="1" t="s">
        <v>20</v>
      </c>
      <c r="C306" s="2" t="s">
        <v>574</v>
      </c>
      <c r="D306" s="13">
        <v>8</v>
      </c>
      <c r="E306" s="14">
        <v>66</v>
      </c>
      <c r="F306" s="14">
        <f>E306*D306</f>
        <v>528</v>
      </c>
    </row>
    <row r="307" spans="1:6" outlineLevel="3" x14ac:dyDescent="0.35">
      <c r="A307" s="37" t="s">
        <v>94</v>
      </c>
      <c r="C307" s="38" t="str">
        <f>+A307</f>
        <v>LOM</v>
      </c>
      <c r="D307" s="13">
        <v>10</v>
      </c>
      <c r="E307" s="14"/>
      <c r="F307" s="14"/>
    </row>
    <row r="308" spans="1:6" outlineLevel="3" x14ac:dyDescent="0.35">
      <c r="A308" s="37" t="s">
        <v>186</v>
      </c>
      <c r="C308" s="38" t="str">
        <f>+A308</f>
        <v>PLAT</v>
      </c>
      <c r="D308" s="13">
        <v>2</v>
      </c>
      <c r="E308" s="14"/>
      <c r="F308" s="14"/>
    </row>
    <row r="309" spans="1:6" ht="56" outlineLevel="2" x14ac:dyDescent="0.35">
      <c r="A309" s="37" t="s">
        <v>190</v>
      </c>
      <c r="B309" s="1" t="s">
        <v>48</v>
      </c>
      <c r="C309" s="2" t="s">
        <v>138</v>
      </c>
      <c r="D309" s="13">
        <v>32</v>
      </c>
      <c r="E309" s="14">
        <v>97.2</v>
      </c>
      <c r="F309" s="14">
        <f>E309*D309</f>
        <v>3110.4</v>
      </c>
    </row>
    <row r="310" spans="1:6" outlineLevel="3" x14ac:dyDescent="0.35">
      <c r="A310" s="37" t="s">
        <v>94</v>
      </c>
      <c r="C310" s="38" t="str">
        <f>+A310</f>
        <v>LOM</v>
      </c>
      <c r="D310" s="13">
        <v>31</v>
      </c>
      <c r="E310" s="14"/>
      <c r="F310" s="14"/>
    </row>
    <row r="311" spans="1:6" outlineLevel="3" x14ac:dyDescent="0.35">
      <c r="A311" s="37" t="s">
        <v>189</v>
      </c>
      <c r="C311" s="38" t="str">
        <f>+A311</f>
        <v>LRT1</v>
      </c>
      <c r="D311" s="13">
        <v>1</v>
      </c>
      <c r="E311" s="14"/>
      <c r="F311" s="14"/>
    </row>
    <row r="312" spans="1:6" ht="56" outlineLevel="2" x14ac:dyDescent="0.35">
      <c r="A312" s="37" t="s">
        <v>190</v>
      </c>
      <c r="B312" s="1" t="s">
        <v>461</v>
      </c>
      <c r="C312" s="2" t="s">
        <v>579</v>
      </c>
      <c r="D312" s="13">
        <v>5</v>
      </c>
      <c r="E312" s="14">
        <v>115.5</v>
      </c>
      <c r="F312" s="14">
        <f>E312*D312</f>
        <v>577.5</v>
      </c>
    </row>
    <row r="313" spans="1:6" outlineLevel="3" x14ac:dyDescent="0.35">
      <c r="A313" s="37" t="s">
        <v>94</v>
      </c>
      <c r="C313" s="38" t="str">
        <f>+A313</f>
        <v>LOM</v>
      </c>
      <c r="D313" s="13">
        <v>5</v>
      </c>
      <c r="E313" s="14"/>
      <c r="F313" s="14"/>
    </row>
    <row r="314" spans="1:6" ht="56" outlineLevel="2" x14ac:dyDescent="0.35">
      <c r="A314" s="37" t="s">
        <v>190</v>
      </c>
      <c r="B314" s="1" t="s">
        <v>462</v>
      </c>
      <c r="C314" s="2" t="s">
        <v>370</v>
      </c>
      <c r="D314" s="13">
        <v>1</v>
      </c>
      <c r="E314" s="14">
        <v>1005.9</v>
      </c>
      <c r="F314" s="14">
        <f>E314*D314</f>
        <v>1005.9</v>
      </c>
    </row>
    <row r="315" spans="1:6" ht="42" outlineLevel="2" x14ac:dyDescent="0.35">
      <c r="A315" s="37" t="s">
        <v>190</v>
      </c>
      <c r="B315" s="1" t="s">
        <v>110</v>
      </c>
      <c r="C315" s="2" t="s">
        <v>571</v>
      </c>
      <c r="D315" s="13">
        <v>1</v>
      </c>
      <c r="E315" s="14">
        <v>670.6</v>
      </c>
      <c r="F315" s="14">
        <f>E315*D315</f>
        <v>670.6</v>
      </c>
    </row>
    <row r="316" spans="1:6" outlineLevel="3" x14ac:dyDescent="0.35">
      <c r="A316" s="37" t="s">
        <v>94</v>
      </c>
      <c r="C316" s="38" t="str">
        <f>+A316</f>
        <v>LOM</v>
      </c>
      <c r="D316" s="13">
        <v>1</v>
      </c>
      <c r="E316" s="14"/>
      <c r="F316" s="14"/>
    </row>
    <row r="317" spans="1:6" outlineLevel="2" x14ac:dyDescent="0.35">
      <c r="A317" s="37" t="s">
        <v>190</v>
      </c>
      <c r="C317" s="11" t="s">
        <v>113</v>
      </c>
      <c r="E317" s="14">
        <v>0</v>
      </c>
      <c r="F317" s="14">
        <f>E317*D317</f>
        <v>0</v>
      </c>
    </row>
    <row r="318" spans="1:6" ht="42" outlineLevel="2" x14ac:dyDescent="0.35">
      <c r="A318" s="37" t="s">
        <v>190</v>
      </c>
      <c r="B318" s="1" t="s">
        <v>463</v>
      </c>
      <c r="C318" s="38" t="s">
        <v>139</v>
      </c>
      <c r="D318" s="13">
        <v>60</v>
      </c>
      <c r="E318" s="14">
        <v>0.9</v>
      </c>
      <c r="F318" s="14">
        <f>E318*D318</f>
        <v>54</v>
      </c>
    </row>
    <row r="319" spans="1:6" ht="42" outlineLevel="2" x14ac:dyDescent="0.35">
      <c r="A319" s="37" t="s">
        <v>190</v>
      </c>
      <c r="B319" s="1" t="s">
        <v>111</v>
      </c>
      <c r="C319" s="38" t="s">
        <v>140</v>
      </c>
      <c r="D319" s="13">
        <v>120</v>
      </c>
      <c r="E319" s="14">
        <v>1</v>
      </c>
      <c r="F319" s="14">
        <f>E319*D319</f>
        <v>120</v>
      </c>
    </row>
    <row r="320" spans="1:6" ht="42" outlineLevel="2" x14ac:dyDescent="0.35">
      <c r="A320" s="37" t="s">
        <v>190</v>
      </c>
      <c r="B320" s="1" t="s">
        <v>112</v>
      </c>
      <c r="C320" s="38" t="s">
        <v>570</v>
      </c>
      <c r="D320" s="13">
        <v>60</v>
      </c>
      <c r="E320" s="14">
        <v>3.9</v>
      </c>
      <c r="F320" s="14">
        <f>E320*D320</f>
        <v>234</v>
      </c>
    </row>
    <row r="321" spans="1:6" ht="42" outlineLevel="2" x14ac:dyDescent="0.35">
      <c r="A321" s="37" t="s">
        <v>190</v>
      </c>
      <c r="B321" s="1" t="s">
        <v>464</v>
      </c>
      <c r="C321" s="38" t="s">
        <v>368</v>
      </c>
      <c r="D321" s="13">
        <v>720</v>
      </c>
      <c r="E321" s="14">
        <v>1.7</v>
      </c>
      <c r="F321" s="14">
        <f>E321*D321</f>
        <v>1224</v>
      </c>
    </row>
    <row r="322" spans="1:6" ht="42" outlineLevel="2" x14ac:dyDescent="0.35">
      <c r="A322" s="37" t="s">
        <v>190</v>
      </c>
      <c r="B322" s="1" t="s">
        <v>465</v>
      </c>
      <c r="C322" s="38" t="s">
        <v>369</v>
      </c>
      <c r="D322" s="13">
        <v>120</v>
      </c>
      <c r="E322" s="14">
        <v>2</v>
      </c>
      <c r="F322" s="14">
        <f>E322*D322</f>
        <v>240</v>
      </c>
    </row>
    <row r="323" spans="1:6" ht="42" outlineLevel="2" x14ac:dyDescent="0.35">
      <c r="A323" s="37" t="s">
        <v>190</v>
      </c>
      <c r="B323" s="1" t="s">
        <v>466</v>
      </c>
      <c r="C323" s="38" t="s">
        <v>581</v>
      </c>
      <c r="D323" s="13">
        <v>24</v>
      </c>
      <c r="E323" s="14">
        <v>18.3</v>
      </c>
      <c r="F323" s="14">
        <f>E323*D323</f>
        <v>439.20000000000005</v>
      </c>
    </row>
    <row r="324" spans="1:6" ht="42" outlineLevel="2" x14ac:dyDescent="0.35">
      <c r="A324" s="37" t="s">
        <v>190</v>
      </c>
      <c r="B324" s="1" t="s">
        <v>467</v>
      </c>
      <c r="C324" s="38" t="s">
        <v>569</v>
      </c>
      <c r="D324" s="13">
        <v>80</v>
      </c>
      <c r="E324" s="14">
        <v>7.5</v>
      </c>
      <c r="F324" s="14">
        <f>E324*D324</f>
        <v>600</v>
      </c>
    </row>
    <row r="325" spans="1:6" outlineLevel="2" x14ac:dyDescent="0.35">
      <c r="A325" s="37" t="s">
        <v>190</v>
      </c>
      <c r="B325" s="1" t="s">
        <v>468</v>
      </c>
      <c r="C325" s="38" t="s">
        <v>141</v>
      </c>
      <c r="D325" s="13">
        <v>144</v>
      </c>
      <c r="E325" s="14">
        <v>6.2</v>
      </c>
      <c r="F325" s="14">
        <f>E325*D325</f>
        <v>892.80000000000007</v>
      </c>
    </row>
    <row r="326" spans="1:6" ht="28" outlineLevel="2" x14ac:dyDescent="0.35">
      <c r="A326" s="37" t="s">
        <v>190</v>
      </c>
      <c r="B326" s="1" t="s">
        <v>130</v>
      </c>
      <c r="C326" s="38" t="s">
        <v>142</v>
      </c>
      <c r="D326" s="13">
        <v>48</v>
      </c>
      <c r="E326" s="14">
        <v>20.399999999999999</v>
      </c>
      <c r="F326" s="14">
        <f>E326*D326</f>
        <v>979.19999999999993</v>
      </c>
    </row>
    <row r="327" spans="1:6" ht="28" outlineLevel="2" x14ac:dyDescent="0.35">
      <c r="A327" s="37" t="s">
        <v>190</v>
      </c>
      <c r="B327" s="1" t="s">
        <v>469</v>
      </c>
      <c r="C327" s="38" t="s">
        <v>143</v>
      </c>
      <c r="D327" s="13">
        <v>48</v>
      </c>
      <c r="E327" s="14">
        <v>20.3</v>
      </c>
      <c r="F327" s="14">
        <f>E327*D327</f>
        <v>974.40000000000009</v>
      </c>
    </row>
    <row r="328" spans="1:6" ht="28" outlineLevel="2" x14ac:dyDescent="0.35">
      <c r="A328" s="37" t="s">
        <v>190</v>
      </c>
      <c r="B328" s="1" t="s">
        <v>470</v>
      </c>
      <c r="C328" s="38" t="s">
        <v>371</v>
      </c>
      <c r="D328" s="13">
        <v>120</v>
      </c>
      <c r="E328" s="14">
        <v>27.9</v>
      </c>
      <c r="F328" s="14">
        <f>E328*D328</f>
        <v>3348</v>
      </c>
    </row>
    <row r="329" spans="1:6" ht="42" outlineLevel="2" x14ac:dyDescent="0.35">
      <c r="A329" s="37" t="s">
        <v>190</v>
      </c>
      <c r="B329" s="1" t="s">
        <v>131</v>
      </c>
      <c r="C329" s="38" t="s">
        <v>372</v>
      </c>
      <c r="D329" s="13">
        <v>84</v>
      </c>
      <c r="E329" s="14">
        <v>100.6</v>
      </c>
      <c r="F329" s="14">
        <f>E329*D329</f>
        <v>8450.4</v>
      </c>
    </row>
    <row r="330" spans="1:6" ht="42" outlineLevel="2" x14ac:dyDescent="0.35">
      <c r="A330" s="37" t="s">
        <v>185</v>
      </c>
      <c r="B330" s="1" t="s">
        <v>471</v>
      </c>
      <c r="C330" s="38" t="s">
        <v>374</v>
      </c>
      <c r="D330" s="13">
        <v>18</v>
      </c>
      <c r="E330" s="14">
        <v>22.4</v>
      </c>
      <c r="F330" s="14">
        <f>E330*D330</f>
        <v>403.2</v>
      </c>
    </row>
    <row r="331" spans="1:6" ht="28" outlineLevel="2" x14ac:dyDescent="0.35">
      <c r="A331" s="37" t="s">
        <v>190</v>
      </c>
      <c r="B331" s="1" t="s">
        <v>472</v>
      </c>
      <c r="C331" s="38" t="s">
        <v>367</v>
      </c>
      <c r="D331" s="13">
        <v>1</v>
      </c>
      <c r="E331" s="14">
        <v>782.4</v>
      </c>
      <c r="F331" s="14">
        <f>E331*D331</f>
        <v>782.4</v>
      </c>
    </row>
    <row r="332" spans="1:6" outlineLevel="2" x14ac:dyDescent="0.35">
      <c r="A332" s="37" t="s">
        <v>190</v>
      </c>
      <c r="C332" s="11" t="s">
        <v>114</v>
      </c>
      <c r="E332" s="14">
        <v>0</v>
      </c>
      <c r="F332" s="14">
        <f>E332*D332</f>
        <v>0</v>
      </c>
    </row>
    <row r="333" spans="1:6" ht="28" outlineLevel="2" x14ac:dyDescent="0.35">
      <c r="A333" s="37" t="s">
        <v>190</v>
      </c>
      <c r="B333" s="1" t="s">
        <v>473</v>
      </c>
      <c r="C333" s="38" t="s">
        <v>145</v>
      </c>
      <c r="D333" s="13">
        <v>108</v>
      </c>
      <c r="E333" s="14">
        <v>5.6</v>
      </c>
      <c r="F333" s="14">
        <f>E333*D333</f>
        <v>604.79999999999995</v>
      </c>
    </row>
    <row r="334" spans="1:6" outlineLevel="3" x14ac:dyDescent="0.35">
      <c r="A334" s="37" t="s">
        <v>94</v>
      </c>
      <c r="C334" s="54" t="str">
        <f>+A334</f>
        <v>LOM</v>
      </c>
      <c r="D334" s="13">
        <v>84</v>
      </c>
      <c r="E334" s="14"/>
      <c r="F334" s="14"/>
    </row>
    <row r="335" spans="1:6" outlineLevel="3" x14ac:dyDescent="0.35">
      <c r="A335" s="37" t="s">
        <v>185</v>
      </c>
      <c r="C335" s="54" t="str">
        <f>+A335</f>
        <v>GEN</v>
      </c>
      <c r="D335" s="13">
        <v>24</v>
      </c>
      <c r="E335" s="14"/>
      <c r="F335" s="14"/>
    </row>
    <row r="336" spans="1:6" ht="28" outlineLevel="2" x14ac:dyDescent="0.35">
      <c r="A336" s="37" t="s">
        <v>190</v>
      </c>
      <c r="B336" s="1" t="s">
        <v>474</v>
      </c>
      <c r="C336" s="38" t="s">
        <v>146</v>
      </c>
      <c r="D336" s="13">
        <v>60</v>
      </c>
      <c r="E336" s="14">
        <v>5.6</v>
      </c>
      <c r="F336" s="14">
        <f>E336*D336</f>
        <v>336</v>
      </c>
    </row>
    <row r="337" spans="1:6" outlineLevel="3" x14ac:dyDescent="0.35">
      <c r="A337" s="37" t="s">
        <v>94</v>
      </c>
      <c r="C337" s="54" t="str">
        <f>+A337</f>
        <v>LOM</v>
      </c>
      <c r="D337" s="13">
        <v>45</v>
      </c>
      <c r="E337" s="14"/>
      <c r="F337" s="14"/>
    </row>
    <row r="338" spans="1:6" outlineLevel="3" x14ac:dyDescent="0.35">
      <c r="A338" s="37" t="s">
        <v>185</v>
      </c>
      <c r="C338" s="54" t="str">
        <f>+A338</f>
        <v>GEN</v>
      </c>
      <c r="D338" s="13">
        <v>24</v>
      </c>
      <c r="E338" s="14"/>
      <c r="F338" s="14"/>
    </row>
    <row r="339" spans="1:6" ht="28" outlineLevel="2" x14ac:dyDescent="0.35">
      <c r="A339" s="37" t="s">
        <v>94</v>
      </c>
      <c r="B339" s="1" t="s">
        <v>475</v>
      </c>
      <c r="C339" s="38" t="s">
        <v>147</v>
      </c>
      <c r="D339" s="13">
        <v>12</v>
      </c>
      <c r="E339" s="14">
        <v>13.1</v>
      </c>
      <c r="F339" s="14">
        <f>E339*D339</f>
        <v>157.19999999999999</v>
      </c>
    </row>
    <row r="340" spans="1:6" ht="28" outlineLevel="2" x14ac:dyDescent="0.35">
      <c r="A340" s="37" t="s">
        <v>94</v>
      </c>
      <c r="B340" s="1" t="s">
        <v>476</v>
      </c>
      <c r="C340" s="38" t="s">
        <v>365</v>
      </c>
      <c r="D340" s="13">
        <v>3</v>
      </c>
      <c r="E340" s="14">
        <v>55.9</v>
      </c>
      <c r="F340" s="14">
        <f>E340*D340</f>
        <v>167.7</v>
      </c>
    </row>
    <row r="341" spans="1:6" outlineLevel="2" x14ac:dyDescent="0.35">
      <c r="A341" s="37" t="s">
        <v>94</v>
      </c>
      <c r="B341" s="1" t="s">
        <v>132</v>
      </c>
      <c r="C341" s="38" t="s">
        <v>144</v>
      </c>
      <c r="D341" s="13">
        <v>15</v>
      </c>
      <c r="E341" s="14">
        <v>1.4</v>
      </c>
      <c r="F341" s="14">
        <f>E341*D341</f>
        <v>21</v>
      </c>
    </row>
    <row r="342" spans="1:6" ht="28" outlineLevel="2" x14ac:dyDescent="0.35">
      <c r="A342" s="37" t="s">
        <v>189</v>
      </c>
      <c r="B342" s="1" t="s">
        <v>477</v>
      </c>
      <c r="C342" s="38" t="s">
        <v>563</v>
      </c>
      <c r="D342" s="13">
        <v>1</v>
      </c>
      <c r="E342" s="14">
        <v>223.5</v>
      </c>
      <c r="F342" s="14">
        <f>E342*D342</f>
        <v>223.5</v>
      </c>
    </row>
    <row r="343" spans="1:6" outlineLevel="2" x14ac:dyDescent="0.35">
      <c r="A343" s="37" t="s">
        <v>190</v>
      </c>
      <c r="C343" s="11" t="s">
        <v>93</v>
      </c>
      <c r="E343" s="14">
        <v>0</v>
      </c>
      <c r="F343" s="14">
        <f>E343*D343</f>
        <v>0</v>
      </c>
    </row>
    <row r="344" spans="1:6" ht="56.15" customHeight="1" outlineLevel="2" x14ac:dyDescent="0.35">
      <c r="A344" s="37" t="s">
        <v>190</v>
      </c>
      <c r="B344" s="1" t="s">
        <v>562</v>
      </c>
      <c r="C344" s="38" t="s">
        <v>148</v>
      </c>
      <c r="D344" s="13">
        <v>1</v>
      </c>
      <c r="E344" s="14">
        <v>1117.5999999999999</v>
      </c>
      <c r="F344" s="14">
        <f>E344*D344</f>
        <v>1117.5999999999999</v>
      </c>
    </row>
    <row r="345" spans="1:6" outlineLevel="2" x14ac:dyDescent="0.35">
      <c r="A345" s="37" t="s">
        <v>190</v>
      </c>
      <c r="B345" s="1" t="s">
        <v>49</v>
      </c>
      <c r="D345" s="13">
        <v>0</v>
      </c>
      <c r="E345" s="14">
        <v>0</v>
      </c>
      <c r="F345" s="14">
        <f>E345*D345</f>
        <v>0</v>
      </c>
    </row>
    <row r="346" spans="1:6" outlineLevel="1" x14ac:dyDescent="0.35">
      <c r="A346" s="37" t="s">
        <v>190</v>
      </c>
      <c r="D346" s="13"/>
      <c r="E346" s="14"/>
      <c r="F346" s="15"/>
    </row>
    <row r="347" spans="1:6" ht="15" outlineLevel="1" x14ac:dyDescent="0.35">
      <c r="A347" s="37" t="s">
        <v>190</v>
      </c>
      <c r="B347" s="9" t="s">
        <v>50</v>
      </c>
      <c r="C347" s="25" t="s">
        <v>96</v>
      </c>
      <c r="D347" s="26"/>
      <c r="E347" s="27"/>
      <c r="F347" s="28">
        <f>SUM(F349:F360)</f>
        <v>6795</v>
      </c>
    </row>
    <row r="348" spans="1:6" ht="15" outlineLevel="2" x14ac:dyDescent="0.35">
      <c r="A348" s="37" t="s">
        <v>190</v>
      </c>
      <c r="C348" s="11"/>
      <c r="F348" s="12"/>
    </row>
    <row r="349" spans="1:6" ht="15" outlineLevel="2" x14ac:dyDescent="0.35">
      <c r="A349" s="37" t="s">
        <v>190</v>
      </c>
      <c r="C349" s="11" t="s">
        <v>115</v>
      </c>
      <c r="F349" s="12"/>
    </row>
    <row r="350" spans="1:6" ht="28" outlineLevel="2" x14ac:dyDescent="0.35">
      <c r="A350" s="37" t="s">
        <v>94</v>
      </c>
      <c r="B350" s="1" t="s">
        <v>21</v>
      </c>
      <c r="C350" s="46" t="s">
        <v>304</v>
      </c>
      <c r="D350" s="13">
        <v>54</v>
      </c>
      <c r="E350" s="14">
        <v>111.3</v>
      </c>
      <c r="F350" s="14">
        <f>E350*D350</f>
        <v>6010.2</v>
      </c>
    </row>
    <row r="351" spans="1:6" outlineLevel="3" x14ac:dyDescent="0.35">
      <c r="A351" s="37" t="s">
        <v>94</v>
      </c>
      <c r="C351" s="54" t="str">
        <f>+A351</f>
        <v>LOM</v>
      </c>
      <c r="D351" s="13">
        <v>46</v>
      </c>
      <c r="E351" s="14"/>
      <c r="F351" s="14"/>
    </row>
    <row r="352" spans="1:6" outlineLevel="3" x14ac:dyDescent="0.35">
      <c r="A352" s="37" t="s">
        <v>185</v>
      </c>
      <c r="C352" s="54" t="str">
        <f>+A352</f>
        <v>GEN</v>
      </c>
      <c r="D352" s="13">
        <v>8</v>
      </c>
      <c r="E352" s="14"/>
      <c r="F352" s="14"/>
    </row>
    <row r="353" spans="1:6" outlineLevel="2" x14ac:dyDescent="0.35">
      <c r="A353" s="37" t="s">
        <v>94</v>
      </c>
      <c r="B353" s="1" t="s">
        <v>22</v>
      </c>
      <c r="C353" s="46" t="s">
        <v>552</v>
      </c>
      <c r="D353" s="13">
        <v>8</v>
      </c>
      <c r="E353" s="14">
        <v>55.9</v>
      </c>
      <c r="F353" s="14">
        <f>E353*D353</f>
        <v>447.2</v>
      </c>
    </row>
    <row r="354" spans="1:6" outlineLevel="3" x14ac:dyDescent="0.35">
      <c r="A354" s="37" t="s">
        <v>94</v>
      </c>
      <c r="C354" s="54" t="str">
        <f>+A354</f>
        <v>LOM</v>
      </c>
      <c r="D354" s="13">
        <v>7</v>
      </c>
      <c r="E354" s="14"/>
      <c r="F354" s="14"/>
    </row>
    <row r="355" spans="1:6" outlineLevel="3" x14ac:dyDescent="0.35">
      <c r="A355" s="37" t="s">
        <v>185</v>
      </c>
      <c r="C355" s="54" t="str">
        <f>+A355</f>
        <v>GEN</v>
      </c>
      <c r="D355" s="13">
        <v>1</v>
      </c>
      <c r="E355" s="14"/>
      <c r="F355" s="14"/>
    </row>
    <row r="356" spans="1:6" outlineLevel="2" x14ac:dyDescent="0.35">
      <c r="A356" s="37" t="s">
        <v>190</v>
      </c>
      <c r="C356" s="11" t="s">
        <v>114</v>
      </c>
      <c r="E356" s="14">
        <v>0</v>
      </c>
      <c r="F356" s="14">
        <f>E356*D356</f>
        <v>0</v>
      </c>
    </row>
    <row r="357" spans="1:6" ht="42" outlineLevel="2" x14ac:dyDescent="0.35">
      <c r="A357" s="37" t="s">
        <v>94</v>
      </c>
      <c r="B357" s="1" t="s">
        <v>478</v>
      </c>
      <c r="C357" s="38" t="s">
        <v>305</v>
      </c>
      <c r="D357" s="13">
        <v>8</v>
      </c>
      <c r="E357" s="14">
        <v>42.2</v>
      </c>
      <c r="F357" s="14">
        <f>E357*D357</f>
        <v>337.6</v>
      </c>
    </row>
    <row r="358" spans="1:6" outlineLevel="3" x14ac:dyDescent="0.35">
      <c r="A358" s="37" t="s">
        <v>94</v>
      </c>
      <c r="C358" s="54" t="str">
        <f>+A358</f>
        <v>LOM</v>
      </c>
      <c r="D358" s="13">
        <v>7</v>
      </c>
      <c r="E358" s="14"/>
      <c r="F358" s="14"/>
    </row>
    <row r="359" spans="1:6" outlineLevel="3" x14ac:dyDescent="0.35">
      <c r="A359" s="37" t="s">
        <v>185</v>
      </c>
      <c r="C359" s="54" t="str">
        <f>+A359</f>
        <v>GEN</v>
      </c>
      <c r="D359" s="13">
        <v>1</v>
      </c>
      <c r="E359" s="14"/>
      <c r="F359" s="14"/>
    </row>
    <row r="360" spans="1:6" outlineLevel="2" x14ac:dyDescent="0.35">
      <c r="A360" s="37" t="s">
        <v>190</v>
      </c>
      <c r="B360" s="1" t="s">
        <v>51</v>
      </c>
      <c r="D360" s="13">
        <v>0</v>
      </c>
      <c r="E360" s="14">
        <v>0</v>
      </c>
      <c r="F360" s="14">
        <f>E360*D360</f>
        <v>0</v>
      </c>
    </row>
    <row r="361" spans="1:6" outlineLevel="1" x14ac:dyDescent="0.35">
      <c r="A361" s="37" t="s">
        <v>190</v>
      </c>
      <c r="D361" s="13"/>
      <c r="E361" s="14"/>
      <c r="F361" s="14"/>
    </row>
    <row r="362" spans="1:6" ht="15" outlineLevel="1" x14ac:dyDescent="0.35">
      <c r="A362" s="37" t="s">
        <v>190</v>
      </c>
      <c r="B362" s="9" t="s">
        <v>52</v>
      </c>
      <c r="C362" s="25" t="s">
        <v>97</v>
      </c>
      <c r="D362" s="26"/>
      <c r="E362" s="27"/>
      <c r="F362" s="28">
        <f>SUM(F365:F384)</f>
        <v>9819.4000000000015</v>
      </c>
    </row>
    <row r="363" spans="1:6" ht="15" outlineLevel="2" x14ac:dyDescent="0.35">
      <c r="A363" s="37" t="s">
        <v>190</v>
      </c>
      <c r="C363" s="11"/>
      <c r="F363" s="12"/>
    </row>
    <row r="364" spans="1:6" ht="15" outlineLevel="2" x14ac:dyDescent="0.35">
      <c r="A364" s="37" t="s">
        <v>190</v>
      </c>
      <c r="C364" s="11" t="s">
        <v>116</v>
      </c>
      <c r="F364" s="12"/>
    </row>
    <row r="365" spans="1:6" ht="28" outlineLevel="2" x14ac:dyDescent="0.35">
      <c r="A365" s="37" t="s">
        <v>190</v>
      </c>
      <c r="B365" s="1" t="s">
        <v>479</v>
      </c>
      <c r="C365" s="38" t="s">
        <v>149</v>
      </c>
      <c r="D365" s="13">
        <v>2</v>
      </c>
      <c r="E365" s="14">
        <v>83</v>
      </c>
      <c r="F365" s="14">
        <f>E365*D365</f>
        <v>166</v>
      </c>
    </row>
    <row r="366" spans="1:6" outlineLevel="3" x14ac:dyDescent="0.35">
      <c r="A366" s="37" t="s">
        <v>94</v>
      </c>
      <c r="C366" s="54" t="str">
        <f>+A366</f>
        <v>LOM</v>
      </c>
      <c r="D366" s="13">
        <v>1</v>
      </c>
      <c r="E366" s="14"/>
      <c r="F366" s="14"/>
    </row>
    <row r="367" spans="1:6" outlineLevel="3" x14ac:dyDescent="0.35">
      <c r="A367" s="37" t="s">
        <v>185</v>
      </c>
      <c r="C367" s="54" t="str">
        <f>+A367</f>
        <v>GEN</v>
      </c>
      <c r="D367" s="13">
        <v>1</v>
      </c>
      <c r="E367" s="14"/>
      <c r="F367" s="14"/>
    </row>
    <row r="368" spans="1:6" ht="28" outlineLevel="2" x14ac:dyDescent="0.35">
      <c r="A368" s="37" t="s">
        <v>190</v>
      </c>
      <c r="B368" s="1" t="s">
        <v>480</v>
      </c>
      <c r="C368" s="38" t="s">
        <v>561</v>
      </c>
      <c r="D368" s="13">
        <v>2</v>
      </c>
      <c r="E368" s="14">
        <v>2715.9</v>
      </c>
      <c r="F368" s="14">
        <f>E368*D368</f>
        <v>5431.8</v>
      </c>
    </row>
    <row r="369" spans="1:6" outlineLevel="2" x14ac:dyDescent="0.35">
      <c r="A369" s="37" t="s">
        <v>94</v>
      </c>
      <c r="C369" s="54" t="str">
        <f>+A369</f>
        <v>LOM</v>
      </c>
      <c r="D369" s="13">
        <v>1</v>
      </c>
      <c r="E369" s="14"/>
      <c r="F369" s="14"/>
    </row>
    <row r="370" spans="1:6" outlineLevel="2" x14ac:dyDescent="0.35">
      <c r="A370" s="37" t="s">
        <v>185</v>
      </c>
      <c r="C370" s="54" t="str">
        <f>+A370</f>
        <v>GEN</v>
      </c>
      <c r="D370" s="13">
        <v>1</v>
      </c>
      <c r="E370" s="14"/>
      <c r="F370" s="14"/>
    </row>
    <row r="371" spans="1:6" outlineLevel="2" x14ac:dyDescent="0.35">
      <c r="A371" s="37" t="s">
        <v>190</v>
      </c>
      <c r="C371" s="11" t="s">
        <v>117</v>
      </c>
      <c r="E371" s="14">
        <v>0</v>
      </c>
      <c r="F371" s="14">
        <f>E371*D371</f>
        <v>0</v>
      </c>
    </row>
    <row r="372" spans="1:6" ht="42" outlineLevel="2" x14ac:dyDescent="0.35">
      <c r="A372" s="37" t="s">
        <v>190</v>
      </c>
      <c r="B372" s="1" t="s">
        <v>481</v>
      </c>
      <c r="C372" s="38" t="s">
        <v>150</v>
      </c>
      <c r="D372" s="13">
        <v>336</v>
      </c>
      <c r="E372" s="14">
        <v>0.6</v>
      </c>
      <c r="F372" s="14">
        <f>E372*D372</f>
        <v>201.6</v>
      </c>
    </row>
    <row r="373" spans="1:6" outlineLevel="3" x14ac:dyDescent="0.35">
      <c r="A373" s="37" t="s">
        <v>94</v>
      </c>
      <c r="C373" s="54" t="str">
        <f>+A373</f>
        <v>LOM</v>
      </c>
      <c r="D373" s="13">
        <v>168</v>
      </c>
      <c r="E373" s="14"/>
      <c r="F373" s="14"/>
    </row>
    <row r="374" spans="1:6" outlineLevel="3" x14ac:dyDescent="0.35">
      <c r="A374" s="37" t="s">
        <v>185</v>
      </c>
      <c r="C374" s="54" t="str">
        <f>+A374</f>
        <v>GEN</v>
      </c>
      <c r="D374" s="13">
        <v>168</v>
      </c>
      <c r="E374" s="14"/>
      <c r="F374" s="14"/>
    </row>
    <row r="375" spans="1:6" ht="42" outlineLevel="2" x14ac:dyDescent="0.35">
      <c r="A375" s="37" t="s">
        <v>190</v>
      </c>
      <c r="B375" s="1" t="s">
        <v>482</v>
      </c>
      <c r="C375" s="2" t="s">
        <v>151</v>
      </c>
      <c r="D375" s="13">
        <v>1344</v>
      </c>
      <c r="E375" s="14">
        <v>0.9</v>
      </c>
      <c r="F375" s="14">
        <f>E375*D375</f>
        <v>1209.6000000000001</v>
      </c>
    </row>
    <row r="376" spans="1:6" outlineLevel="3" x14ac:dyDescent="0.35">
      <c r="A376" s="37" t="s">
        <v>94</v>
      </c>
      <c r="C376" s="54" t="str">
        <f>+A376</f>
        <v>LOM</v>
      </c>
      <c r="D376" s="13">
        <v>744</v>
      </c>
      <c r="E376" s="14"/>
      <c r="F376" s="14"/>
    </row>
    <row r="377" spans="1:6" outlineLevel="3" x14ac:dyDescent="0.35">
      <c r="A377" s="37" t="s">
        <v>185</v>
      </c>
      <c r="C377" s="54" t="str">
        <f>+A377</f>
        <v>GEN</v>
      </c>
      <c r="D377" s="13">
        <v>600</v>
      </c>
      <c r="E377" s="14"/>
      <c r="F377" s="14"/>
    </row>
    <row r="378" spans="1:6" ht="28" outlineLevel="2" x14ac:dyDescent="0.35">
      <c r="A378" s="37" t="s">
        <v>190</v>
      </c>
      <c r="B378" s="1" t="s">
        <v>483</v>
      </c>
      <c r="C378" s="38" t="s">
        <v>152</v>
      </c>
      <c r="D378" s="13">
        <v>72</v>
      </c>
      <c r="E378" s="14">
        <v>16.399999999999999</v>
      </c>
      <c r="F378" s="14">
        <f>E378*D378</f>
        <v>1180.8</v>
      </c>
    </row>
    <row r="379" spans="1:6" outlineLevel="3" x14ac:dyDescent="0.35">
      <c r="A379" s="37" t="s">
        <v>94</v>
      </c>
      <c r="C379" s="54" t="str">
        <f>+A379</f>
        <v>LOM</v>
      </c>
      <c r="D379" s="13">
        <v>36</v>
      </c>
      <c r="E379" s="14"/>
      <c r="F379" s="14"/>
    </row>
    <row r="380" spans="1:6" outlineLevel="3" x14ac:dyDescent="0.35">
      <c r="A380" s="37" t="s">
        <v>185</v>
      </c>
      <c r="C380" s="54" t="str">
        <f>+A380</f>
        <v>GEN</v>
      </c>
      <c r="D380" s="13">
        <v>36</v>
      </c>
      <c r="E380" s="14"/>
      <c r="F380" s="14"/>
    </row>
    <row r="381" spans="1:6" outlineLevel="2" x14ac:dyDescent="0.35">
      <c r="A381" s="37" t="s">
        <v>190</v>
      </c>
      <c r="B381" s="1" t="s">
        <v>484</v>
      </c>
      <c r="C381" s="38" t="s">
        <v>306</v>
      </c>
      <c r="D381" s="13">
        <v>56</v>
      </c>
      <c r="E381" s="14">
        <v>29.1</v>
      </c>
      <c r="F381" s="14">
        <f>E381*D381</f>
        <v>1629.6000000000001</v>
      </c>
    </row>
    <row r="382" spans="1:6" outlineLevel="3" x14ac:dyDescent="0.35">
      <c r="A382" s="37" t="s">
        <v>94</v>
      </c>
      <c r="C382" s="54" t="str">
        <f>+A382</f>
        <v>LOM</v>
      </c>
      <c r="D382" s="13">
        <v>1</v>
      </c>
      <c r="E382" s="14"/>
      <c r="F382" s="14"/>
    </row>
    <row r="383" spans="1:6" outlineLevel="3" x14ac:dyDescent="0.35">
      <c r="A383" s="37" t="s">
        <v>185</v>
      </c>
      <c r="C383" s="54" t="str">
        <f>+A383</f>
        <v>GEN</v>
      </c>
      <c r="D383" s="13">
        <v>1</v>
      </c>
      <c r="E383" s="14"/>
      <c r="F383" s="14"/>
    </row>
    <row r="384" spans="1:6" outlineLevel="2" x14ac:dyDescent="0.35">
      <c r="A384" s="37" t="s">
        <v>190</v>
      </c>
      <c r="B384" s="1" t="s">
        <v>53</v>
      </c>
      <c r="D384" s="13">
        <v>0</v>
      </c>
      <c r="E384" s="14">
        <v>0</v>
      </c>
      <c r="F384" s="14">
        <f>E384*D384</f>
        <v>0</v>
      </c>
    </row>
    <row r="385" spans="1:6" outlineLevel="1" x14ac:dyDescent="0.35">
      <c r="A385" s="37" t="s">
        <v>190</v>
      </c>
      <c r="D385" s="13"/>
      <c r="E385" s="14"/>
      <c r="F385" s="14"/>
    </row>
    <row r="386" spans="1:6" ht="15" outlineLevel="1" x14ac:dyDescent="0.35">
      <c r="A386" s="37" t="s">
        <v>190</v>
      </c>
      <c r="B386" s="9" t="s">
        <v>54</v>
      </c>
      <c r="C386" s="25" t="s">
        <v>98</v>
      </c>
      <c r="D386" s="26"/>
      <c r="E386" s="27"/>
      <c r="F386" s="28">
        <f>SUM(F387:F392)</f>
        <v>534.9</v>
      </c>
    </row>
    <row r="387" spans="1:6" ht="28" outlineLevel="2" x14ac:dyDescent="0.35">
      <c r="A387" s="37" t="s">
        <v>94</v>
      </c>
      <c r="B387" s="1" t="s">
        <v>485</v>
      </c>
      <c r="C387" s="38" t="s">
        <v>153</v>
      </c>
      <c r="D387" s="13">
        <v>30</v>
      </c>
      <c r="E387" s="14">
        <v>0.8</v>
      </c>
      <c r="F387" s="14">
        <f>E387*D387</f>
        <v>24</v>
      </c>
    </row>
    <row r="388" spans="1:6" ht="42" outlineLevel="2" x14ac:dyDescent="0.35">
      <c r="A388" s="37" t="s">
        <v>94</v>
      </c>
      <c r="B388" s="1" t="s">
        <v>55</v>
      </c>
      <c r="C388" s="38" t="s">
        <v>139</v>
      </c>
      <c r="D388" s="13">
        <v>10</v>
      </c>
      <c r="E388" s="14">
        <v>0.4</v>
      </c>
      <c r="F388" s="14">
        <f>E388*D388</f>
        <v>4</v>
      </c>
    </row>
    <row r="389" spans="1:6" ht="28" outlineLevel="2" x14ac:dyDescent="0.35">
      <c r="A389" s="37" t="s">
        <v>94</v>
      </c>
      <c r="B389" s="1" t="s">
        <v>486</v>
      </c>
      <c r="C389" s="38" t="s">
        <v>154</v>
      </c>
      <c r="D389" s="13">
        <v>5</v>
      </c>
      <c r="E389" s="14">
        <v>10</v>
      </c>
      <c r="F389" s="14">
        <f>E389*D389</f>
        <v>50</v>
      </c>
    </row>
    <row r="390" spans="1:6" ht="42" outlineLevel="2" x14ac:dyDescent="0.35">
      <c r="A390" s="37" t="s">
        <v>94</v>
      </c>
      <c r="B390" s="1" t="s">
        <v>56</v>
      </c>
      <c r="C390" s="38" t="s">
        <v>155</v>
      </c>
      <c r="D390" s="13">
        <v>5</v>
      </c>
      <c r="E390" s="14">
        <v>28.8</v>
      </c>
      <c r="F390" s="14">
        <f>E390*D390</f>
        <v>144</v>
      </c>
    </row>
    <row r="391" spans="1:6" ht="28" outlineLevel="2" x14ac:dyDescent="0.35">
      <c r="A391" s="37" t="s">
        <v>94</v>
      </c>
      <c r="B391" s="1" t="s">
        <v>487</v>
      </c>
      <c r="C391" s="38" t="s">
        <v>156</v>
      </c>
      <c r="D391" s="13">
        <v>1</v>
      </c>
      <c r="E391" s="14">
        <v>312.89999999999998</v>
      </c>
      <c r="F391" s="14">
        <f>E391*D391</f>
        <v>312.89999999999998</v>
      </c>
    </row>
    <row r="392" spans="1:6" outlineLevel="2" x14ac:dyDescent="0.35">
      <c r="A392" s="37" t="s">
        <v>190</v>
      </c>
      <c r="B392" s="1" t="s">
        <v>57</v>
      </c>
      <c r="D392" s="13">
        <v>0</v>
      </c>
      <c r="E392" s="14">
        <v>0</v>
      </c>
      <c r="F392" s="14">
        <f>E392*D392</f>
        <v>0</v>
      </c>
    </row>
    <row r="393" spans="1:6" x14ac:dyDescent="0.35">
      <c r="A393" s="37" t="s">
        <v>190</v>
      </c>
      <c r="D393" s="13"/>
      <c r="E393" s="14"/>
      <c r="F393" s="14"/>
    </row>
    <row r="394" spans="1:6" ht="15" x14ac:dyDescent="0.35">
      <c r="A394" s="37" t="s">
        <v>190</v>
      </c>
      <c r="B394" s="9" t="s">
        <v>35</v>
      </c>
      <c r="C394" s="30" t="s">
        <v>86</v>
      </c>
      <c r="D394" s="31"/>
      <c r="E394" s="32"/>
      <c r="F394" s="29">
        <f>+F396+F406</f>
        <v>12915.34</v>
      </c>
    </row>
    <row r="395" spans="1:6" ht="15" outlineLevel="1" x14ac:dyDescent="0.35">
      <c r="A395" s="37" t="s">
        <v>190</v>
      </c>
      <c r="C395" s="11"/>
      <c r="F395" s="12"/>
    </row>
    <row r="396" spans="1:6" ht="15" outlineLevel="1" x14ac:dyDescent="0.35">
      <c r="A396" s="37" t="s">
        <v>190</v>
      </c>
      <c r="B396" s="9" t="s">
        <v>58</v>
      </c>
      <c r="C396" s="25" t="s">
        <v>99</v>
      </c>
      <c r="D396" s="26"/>
      <c r="E396" s="27"/>
      <c r="F396" s="28">
        <f>SUM(F398:F404)</f>
        <v>10287.84</v>
      </c>
    </row>
    <row r="397" spans="1:6" ht="15" outlineLevel="2" x14ac:dyDescent="0.35">
      <c r="A397" s="37" t="s">
        <v>190</v>
      </c>
      <c r="C397" s="11"/>
      <c r="F397" s="12"/>
    </row>
    <row r="398" spans="1:6" ht="28" outlineLevel="2" x14ac:dyDescent="0.35">
      <c r="A398" s="37" t="s">
        <v>94</v>
      </c>
      <c r="B398" s="1" t="s">
        <v>59</v>
      </c>
      <c r="C398" s="2" t="s">
        <v>317</v>
      </c>
      <c r="D398" s="13">
        <v>96</v>
      </c>
      <c r="E398" s="14">
        <v>21.3</v>
      </c>
      <c r="F398" s="14">
        <f>E398*D398</f>
        <v>2044.8000000000002</v>
      </c>
    </row>
    <row r="399" spans="1:6" ht="28" outlineLevel="2" x14ac:dyDescent="0.35">
      <c r="A399" s="37" t="s">
        <v>94</v>
      </c>
      <c r="B399" s="1" t="s">
        <v>488</v>
      </c>
      <c r="C399" s="2" t="s">
        <v>312</v>
      </c>
      <c r="D399" s="13">
        <v>31.2</v>
      </c>
      <c r="E399" s="14">
        <v>27.9</v>
      </c>
      <c r="F399" s="14">
        <f>E399*D399</f>
        <v>870.4799999999999</v>
      </c>
    </row>
    <row r="400" spans="1:6" ht="28" outlineLevel="2" x14ac:dyDescent="0.35">
      <c r="A400" s="37" t="s">
        <v>94</v>
      </c>
      <c r="B400" s="1" t="s">
        <v>489</v>
      </c>
      <c r="C400" s="2" t="s">
        <v>313</v>
      </c>
      <c r="D400" s="13">
        <v>37.199999999999996</v>
      </c>
      <c r="E400" s="14">
        <v>31.4</v>
      </c>
      <c r="F400" s="14">
        <f>E400*D400</f>
        <v>1168.0799999999997</v>
      </c>
    </row>
    <row r="401" spans="1:6" ht="28" outlineLevel="2" x14ac:dyDescent="0.35">
      <c r="A401" s="37" t="s">
        <v>94</v>
      </c>
      <c r="B401" s="1" t="s">
        <v>490</v>
      </c>
      <c r="C401" s="2" t="s">
        <v>314</v>
      </c>
      <c r="D401" s="13">
        <v>39.6</v>
      </c>
      <c r="E401" s="14">
        <v>37.299999999999997</v>
      </c>
      <c r="F401" s="14">
        <f>E401*D401</f>
        <v>1477.08</v>
      </c>
    </row>
    <row r="402" spans="1:6" ht="28" outlineLevel="2" x14ac:dyDescent="0.35">
      <c r="A402" s="37" t="s">
        <v>94</v>
      </c>
      <c r="B402" s="1" t="s">
        <v>491</v>
      </c>
      <c r="C402" s="2" t="s">
        <v>315</v>
      </c>
      <c r="D402" s="13">
        <v>15</v>
      </c>
      <c r="E402" s="14">
        <v>26.8</v>
      </c>
      <c r="F402" s="14">
        <f>E402*D402</f>
        <v>402</v>
      </c>
    </row>
    <row r="403" spans="1:6" ht="42" outlineLevel="2" x14ac:dyDescent="0.35">
      <c r="A403" s="37" t="s">
        <v>94</v>
      </c>
      <c r="B403" s="1" t="s">
        <v>492</v>
      </c>
      <c r="C403" s="2" t="s">
        <v>316</v>
      </c>
      <c r="D403" s="13">
        <v>27</v>
      </c>
      <c r="E403" s="14">
        <v>160.19999999999999</v>
      </c>
      <c r="F403" s="14">
        <f>E403*D403</f>
        <v>4325.3999999999996</v>
      </c>
    </row>
    <row r="404" spans="1:6" outlineLevel="2" x14ac:dyDescent="0.35">
      <c r="A404" s="37" t="s">
        <v>190</v>
      </c>
      <c r="B404" s="1" t="s">
        <v>60</v>
      </c>
      <c r="D404" s="13">
        <v>0</v>
      </c>
      <c r="E404" s="14">
        <v>0</v>
      </c>
      <c r="F404" s="14">
        <f>E404*D404</f>
        <v>0</v>
      </c>
    </row>
    <row r="405" spans="1:6" outlineLevel="1" x14ac:dyDescent="0.35">
      <c r="A405" s="37" t="s">
        <v>190</v>
      </c>
      <c r="D405" s="13"/>
      <c r="E405" s="14"/>
      <c r="F405" s="15"/>
    </row>
    <row r="406" spans="1:6" ht="15" outlineLevel="1" x14ac:dyDescent="0.35">
      <c r="A406" s="37" t="s">
        <v>190</v>
      </c>
      <c r="B406" s="9" t="s">
        <v>61</v>
      </c>
      <c r="C406" s="25" t="s">
        <v>307</v>
      </c>
      <c r="D406" s="26"/>
      <c r="E406" s="27"/>
      <c r="F406" s="28">
        <f>SUM(F409:F421)</f>
        <v>2627.5</v>
      </c>
    </row>
    <row r="407" spans="1:6" ht="15" outlineLevel="2" x14ac:dyDescent="0.35">
      <c r="A407" s="37" t="s">
        <v>190</v>
      </c>
      <c r="C407" s="11"/>
      <c r="F407" s="12"/>
    </row>
    <row r="408" spans="1:6" ht="15" outlineLevel="2" x14ac:dyDescent="0.35">
      <c r="A408" s="37" t="s">
        <v>190</v>
      </c>
      <c r="C408" s="11" t="s">
        <v>121</v>
      </c>
      <c r="F408" s="12"/>
    </row>
    <row r="409" spans="1:6" ht="42" outlineLevel="2" x14ac:dyDescent="0.35">
      <c r="A409" s="37" t="s">
        <v>94</v>
      </c>
      <c r="B409" s="1" t="s">
        <v>493</v>
      </c>
      <c r="C409" s="38" t="s">
        <v>208</v>
      </c>
      <c r="D409" s="13">
        <v>20</v>
      </c>
      <c r="E409" s="14">
        <v>15</v>
      </c>
      <c r="F409" s="14">
        <f>E409*D409</f>
        <v>300</v>
      </c>
    </row>
    <row r="410" spans="1:6" ht="42" outlineLevel="2" x14ac:dyDescent="0.35">
      <c r="A410" s="37" t="s">
        <v>94</v>
      </c>
      <c r="B410" s="1" t="s">
        <v>494</v>
      </c>
      <c r="C410" s="38" t="s">
        <v>209</v>
      </c>
      <c r="D410" s="13">
        <v>18</v>
      </c>
      <c r="E410" s="14">
        <v>22.2</v>
      </c>
      <c r="F410" s="14">
        <f>E410*D410</f>
        <v>399.59999999999997</v>
      </c>
    </row>
    <row r="411" spans="1:6" ht="28" outlineLevel="2" x14ac:dyDescent="0.35">
      <c r="A411" s="37" t="s">
        <v>94</v>
      </c>
      <c r="B411" s="1" t="s">
        <v>495</v>
      </c>
      <c r="C411" s="38" t="s">
        <v>135</v>
      </c>
      <c r="D411" s="13">
        <v>3</v>
      </c>
      <c r="E411" s="14">
        <v>16.8</v>
      </c>
      <c r="F411" s="14">
        <f>E411*D411</f>
        <v>50.400000000000006</v>
      </c>
    </row>
    <row r="412" spans="1:6" ht="28" outlineLevel="2" x14ac:dyDescent="0.35">
      <c r="A412" s="37" t="s">
        <v>94</v>
      </c>
      <c r="B412" s="1" t="s">
        <v>496</v>
      </c>
      <c r="C412" s="38" t="s">
        <v>308</v>
      </c>
      <c r="D412" s="13">
        <v>7</v>
      </c>
      <c r="E412" s="14">
        <v>13.4</v>
      </c>
      <c r="F412" s="14">
        <f>E412*D412</f>
        <v>93.8</v>
      </c>
    </row>
    <row r="413" spans="1:6" ht="28" outlineLevel="2" x14ac:dyDescent="0.35">
      <c r="A413" s="37" t="s">
        <v>94</v>
      </c>
      <c r="B413" s="1" t="s">
        <v>497</v>
      </c>
      <c r="C413" s="38" t="s">
        <v>157</v>
      </c>
      <c r="D413" s="13">
        <v>1</v>
      </c>
      <c r="E413" s="14">
        <v>87.9</v>
      </c>
      <c r="F413" s="14">
        <f>E413*D413</f>
        <v>87.9</v>
      </c>
    </row>
    <row r="414" spans="1:6" outlineLevel="2" x14ac:dyDescent="0.35">
      <c r="A414" s="37" t="s">
        <v>190</v>
      </c>
      <c r="C414" s="11" t="s">
        <v>108</v>
      </c>
      <c r="E414" s="14">
        <v>0</v>
      </c>
      <c r="F414" s="14">
        <f>E414*D414</f>
        <v>0</v>
      </c>
    </row>
    <row r="415" spans="1:6" ht="28" outlineLevel="2" x14ac:dyDescent="0.35">
      <c r="A415" s="37" t="s">
        <v>94</v>
      </c>
      <c r="B415" s="1" t="s">
        <v>498</v>
      </c>
      <c r="C415" s="38" t="s">
        <v>309</v>
      </c>
      <c r="D415" s="13">
        <v>1</v>
      </c>
      <c r="E415" s="14">
        <v>80.400000000000006</v>
      </c>
      <c r="F415" s="14">
        <f>E415*D415</f>
        <v>80.400000000000006</v>
      </c>
    </row>
    <row r="416" spans="1:6" outlineLevel="2" x14ac:dyDescent="0.35">
      <c r="A416" s="37" t="s">
        <v>94</v>
      </c>
      <c r="B416" s="1" t="s">
        <v>62</v>
      </c>
      <c r="C416" s="38" t="s">
        <v>310</v>
      </c>
      <c r="D416" s="13">
        <v>1</v>
      </c>
      <c r="E416" s="14">
        <v>13.8</v>
      </c>
      <c r="F416" s="14">
        <f>E416*D416</f>
        <v>13.8</v>
      </c>
    </row>
    <row r="417" spans="1:6" ht="28" outlineLevel="2" x14ac:dyDescent="0.35">
      <c r="A417" s="37" t="s">
        <v>94</v>
      </c>
      <c r="B417" s="1" t="s">
        <v>63</v>
      </c>
      <c r="C417" s="38" t="s">
        <v>158</v>
      </c>
      <c r="D417" s="13">
        <v>4</v>
      </c>
      <c r="E417" s="14">
        <v>9</v>
      </c>
      <c r="F417" s="14">
        <f>E417*D417</f>
        <v>36</v>
      </c>
    </row>
    <row r="418" spans="1:6" ht="28" outlineLevel="2" x14ac:dyDescent="0.35">
      <c r="A418" s="37" t="s">
        <v>94</v>
      </c>
      <c r="B418" s="1" t="s">
        <v>499</v>
      </c>
      <c r="C418" s="38" t="s">
        <v>159</v>
      </c>
      <c r="D418" s="13">
        <v>1</v>
      </c>
      <c r="E418" s="14">
        <v>41.2</v>
      </c>
      <c r="F418" s="14">
        <f>E418*D418</f>
        <v>41.2</v>
      </c>
    </row>
    <row r="419" spans="1:6" outlineLevel="2" x14ac:dyDescent="0.35">
      <c r="A419" s="37" t="s">
        <v>94</v>
      </c>
      <c r="B419" s="1" t="s">
        <v>109</v>
      </c>
      <c r="C419" s="2" t="s">
        <v>311</v>
      </c>
      <c r="D419" s="13">
        <v>4</v>
      </c>
      <c r="E419" s="14">
        <v>241.4</v>
      </c>
      <c r="F419" s="14">
        <f>E419*D419</f>
        <v>965.6</v>
      </c>
    </row>
    <row r="420" spans="1:6" outlineLevel="2" x14ac:dyDescent="0.35">
      <c r="A420" s="37" t="s">
        <v>94</v>
      </c>
      <c r="B420" s="1" t="s">
        <v>586</v>
      </c>
      <c r="C420" s="2" t="s">
        <v>587</v>
      </c>
      <c r="D420" s="13">
        <v>1</v>
      </c>
      <c r="E420" s="14">
        <v>558.79999999999995</v>
      </c>
      <c r="F420" s="14">
        <f>E420*D420</f>
        <v>558.79999999999995</v>
      </c>
    </row>
    <row r="421" spans="1:6" outlineLevel="2" x14ac:dyDescent="0.35">
      <c r="A421" s="37" t="s">
        <v>190</v>
      </c>
      <c r="B421" s="1" t="s">
        <v>64</v>
      </c>
      <c r="D421" s="13">
        <v>0</v>
      </c>
      <c r="E421" s="14">
        <v>0</v>
      </c>
      <c r="F421" s="14">
        <f>E421*D421</f>
        <v>0</v>
      </c>
    </row>
    <row r="422" spans="1:6" x14ac:dyDescent="0.35">
      <c r="A422" s="37" t="s">
        <v>190</v>
      </c>
      <c r="D422" s="13"/>
      <c r="E422" s="14"/>
      <c r="F422" s="14"/>
    </row>
    <row r="423" spans="1:6" ht="15" x14ac:dyDescent="0.35">
      <c r="A423" s="37" t="s">
        <v>190</v>
      </c>
      <c r="B423" s="9" t="s">
        <v>65</v>
      </c>
      <c r="C423" s="30" t="s">
        <v>390</v>
      </c>
      <c r="D423" s="31"/>
      <c r="E423" s="32"/>
      <c r="F423" s="29">
        <f>+F425+F435</f>
        <v>21005.5</v>
      </c>
    </row>
    <row r="424" spans="1:6" ht="15" outlineLevel="1" x14ac:dyDescent="0.35">
      <c r="A424" s="37" t="s">
        <v>190</v>
      </c>
      <c r="C424" s="11"/>
      <c r="F424" s="12"/>
    </row>
    <row r="425" spans="1:6" ht="15" outlineLevel="1" x14ac:dyDescent="0.35">
      <c r="A425" s="37" t="s">
        <v>190</v>
      </c>
      <c r="B425" s="9" t="s">
        <v>66</v>
      </c>
      <c r="C425" s="25" t="s">
        <v>100</v>
      </c>
      <c r="D425" s="26"/>
      <c r="E425" s="27"/>
      <c r="F425" s="28">
        <f>SUM(F427:F433)</f>
        <v>4576.5</v>
      </c>
    </row>
    <row r="426" spans="1:6" ht="15" outlineLevel="2" x14ac:dyDescent="0.35">
      <c r="A426" s="37" t="s">
        <v>190</v>
      </c>
      <c r="C426" s="11"/>
      <c r="F426" s="12"/>
    </row>
    <row r="427" spans="1:6" outlineLevel="2" x14ac:dyDescent="0.35">
      <c r="A427" s="37" t="s">
        <v>190</v>
      </c>
      <c r="C427" s="11" t="s">
        <v>118</v>
      </c>
      <c r="E427" s="14">
        <v>0</v>
      </c>
      <c r="F427" s="14">
        <f>E427*D427</f>
        <v>0</v>
      </c>
    </row>
    <row r="428" spans="1:6" ht="28" outlineLevel="2" x14ac:dyDescent="0.35">
      <c r="A428" s="37" t="s">
        <v>190</v>
      </c>
      <c r="B428" s="1" t="s">
        <v>67</v>
      </c>
      <c r="C428" s="38" t="s">
        <v>321</v>
      </c>
      <c r="D428" s="13">
        <v>1</v>
      </c>
      <c r="E428" s="14">
        <v>2858.9</v>
      </c>
      <c r="F428" s="14">
        <f>E428*D428</f>
        <v>2858.9</v>
      </c>
    </row>
    <row r="429" spans="1:6" ht="84" outlineLevel="2" x14ac:dyDescent="0.35">
      <c r="A429" s="37" t="s">
        <v>94</v>
      </c>
      <c r="B429" s="1" t="s">
        <v>68</v>
      </c>
      <c r="C429" s="2" t="s">
        <v>174</v>
      </c>
      <c r="D429" s="13">
        <v>6</v>
      </c>
      <c r="E429" s="14">
        <v>58.4</v>
      </c>
      <c r="F429" s="14">
        <f>E429*D429</f>
        <v>350.4</v>
      </c>
    </row>
    <row r="430" spans="1:6" ht="28" outlineLevel="2" x14ac:dyDescent="0.35">
      <c r="A430" s="37" t="s">
        <v>185</v>
      </c>
      <c r="B430" s="1" t="s">
        <v>69</v>
      </c>
      <c r="C430" s="2" t="s">
        <v>322</v>
      </c>
      <c r="D430" s="13">
        <v>4</v>
      </c>
      <c r="E430" s="14">
        <v>131.80000000000001</v>
      </c>
      <c r="F430" s="14">
        <f>E430*D430</f>
        <v>527.20000000000005</v>
      </c>
    </row>
    <row r="431" spans="1:6" ht="56" outlineLevel="2" x14ac:dyDescent="0.35">
      <c r="A431" s="37" t="s">
        <v>190</v>
      </c>
      <c r="B431" s="1" t="s">
        <v>70</v>
      </c>
      <c r="C431" s="2" t="s">
        <v>160</v>
      </c>
      <c r="D431" s="13">
        <v>400</v>
      </c>
      <c r="E431" s="14">
        <v>1.7</v>
      </c>
      <c r="F431" s="14">
        <f>E431*D431</f>
        <v>680</v>
      </c>
    </row>
    <row r="432" spans="1:6" ht="56" outlineLevel="2" x14ac:dyDescent="0.35">
      <c r="A432" s="37" t="s">
        <v>190</v>
      </c>
      <c r="B432" s="1" t="s">
        <v>71</v>
      </c>
      <c r="C432" s="2" t="s">
        <v>161</v>
      </c>
      <c r="D432" s="13">
        <v>400</v>
      </c>
      <c r="E432" s="14">
        <v>0.4</v>
      </c>
      <c r="F432" s="14">
        <f>E432*D432</f>
        <v>160</v>
      </c>
    </row>
    <row r="433" spans="1:6" outlineLevel="2" x14ac:dyDescent="0.35">
      <c r="A433" s="37" t="s">
        <v>190</v>
      </c>
      <c r="B433" s="1" t="s">
        <v>72</v>
      </c>
      <c r="D433" s="13">
        <v>0</v>
      </c>
      <c r="E433" s="14">
        <v>0</v>
      </c>
      <c r="F433" s="14">
        <f>E433*D433</f>
        <v>0</v>
      </c>
    </row>
    <row r="434" spans="1:6" outlineLevel="1" x14ac:dyDescent="0.35">
      <c r="A434" s="37" t="s">
        <v>190</v>
      </c>
      <c r="D434" s="13"/>
      <c r="E434" s="14"/>
      <c r="F434" s="15"/>
    </row>
    <row r="435" spans="1:6" ht="15" outlineLevel="1" x14ac:dyDescent="0.35">
      <c r="A435" s="37" t="s">
        <v>190</v>
      </c>
      <c r="B435" s="9" t="s">
        <v>73</v>
      </c>
      <c r="C435" s="25" t="s">
        <v>101</v>
      </c>
      <c r="D435" s="26"/>
      <c r="E435" s="27"/>
      <c r="F435" s="28">
        <f>SUM(F437:F449)</f>
        <v>16429</v>
      </c>
    </row>
    <row r="436" spans="1:6" ht="15" outlineLevel="2" x14ac:dyDescent="0.35">
      <c r="A436" s="37" t="s">
        <v>190</v>
      </c>
      <c r="C436" s="11" t="s">
        <v>119</v>
      </c>
      <c r="F436" s="12"/>
    </row>
    <row r="437" spans="1:6" ht="294" outlineLevel="2" x14ac:dyDescent="0.35">
      <c r="A437" s="37" t="s">
        <v>190</v>
      </c>
      <c r="B437" s="1" t="s">
        <v>74</v>
      </c>
      <c r="C437" s="2" t="s">
        <v>175</v>
      </c>
      <c r="D437" s="13">
        <v>6</v>
      </c>
      <c r="E437" s="14">
        <v>282.8</v>
      </c>
      <c r="F437" s="14">
        <f>E437*D437</f>
        <v>1696.8000000000002</v>
      </c>
    </row>
    <row r="438" spans="1:6" ht="238" outlineLevel="2" x14ac:dyDescent="0.35">
      <c r="A438" s="37" t="s">
        <v>190</v>
      </c>
      <c r="B438" s="1" t="s">
        <v>75</v>
      </c>
      <c r="C438" s="2" t="s">
        <v>120</v>
      </c>
      <c r="D438" s="13">
        <v>6</v>
      </c>
      <c r="E438" s="14">
        <v>130.1</v>
      </c>
      <c r="F438" s="14">
        <f>E438*D438</f>
        <v>780.59999999999991</v>
      </c>
    </row>
    <row r="439" spans="1:6" ht="84" outlineLevel="2" x14ac:dyDescent="0.35">
      <c r="A439" s="37" t="s">
        <v>190</v>
      </c>
      <c r="B439" s="1" t="s">
        <v>76</v>
      </c>
      <c r="C439" s="2" t="s">
        <v>162</v>
      </c>
      <c r="D439" s="13">
        <v>6</v>
      </c>
      <c r="E439" s="14">
        <v>35.200000000000003</v>
      </c>
      <c r="F439" s="14">
        <f>E439*D439</f>
        <v>211.20000000000002</v>
      </c>
    </row>
    <row r="440" spans="1:6" ht="42" outlineLevel="2" x14ac:dyDescent="0.35">
      <c r="A440" s="37" t="s">
        <v>190</v>
      </c>
      <c r="B440" s="1" t="s">
        <v>77</v>
      </c>
      <c r="C440" s="38" t="s">
        <v>323</v>
      </c>
      <c r="D440" s="13">
        <v>8</v>
      </c>
      <c r="E440" s="14">
        <v>401.1</v>
      </c>
      <c r="F440" s="14">
        <f>E440*D440</f>
        <v>3208.8</v>
      </c>
    </row>
    <row r="441" spans="1:6" ht="42" outlineLevel="2" x14ac:dyDescent="0.35">
      <c r="A441" s="37" t="s">
        <v>190</v>
      </c>
      <c r="B441" s="1" t="s">
        <v>78</v>
      </c>
      <c r="C441" s="2" t="s">
        <v>163</v>
      </c>
      <c r="D441" s="13">
        <v>400</v>
      </c>
      <c r="E441" s="14">
        <v>1.1000000000000001</v>
      </c>
      <c r="F441" s="14">
        <f>E441*D441</f>
        <v>440.00000000000006</v>
      </c>
    </row>
    <row r="442" spans="1:6" ht="42" outlineLevel="2" x14ac:dyDescent="0.35">
      <c r="A442" s="37" t="s">
        <v>190</v>
      </c>
      <c r="B442" s="1" t="s">
        <v>79</v>
      </c>
      <c r="C442" s="38" t="s">
        <v>361</v>
      </c>
      <c r="D442" s="13">
        <v>400</v>
      </c>
      <c r="E442" s="14">
        <v>1.5</v>
      </c>
      <c r="F442" s="14">
        <f>E442*D442</f>
        <v>600</v>
      </c>
    </row>
    <row r="443" spans="1:6" ht="42" outlineLevel="2" x14ac:dyDescent="0.35">
      <c r="A443" s="37" t="s">
        <v>190</v>
      </c>
      <c r="B443" s="1" t="s">
        <v>79</v>
      </c>
      <c r="C443" s="38" t="s">
        <v>362</v>
      </c>
      <c r="D443" s="13">
        <v>100</v>
      </c>
      <c r="E443" s="14">
        <v>0.8</v>
      </c>
      <c r="F443" s="14">
        <f>E443*D443</f>
        <v>80</v>
      </c>
    </row>
    <row r="444" spans="1:6" ht="42" outlineLevel="2" x14ac:dyDescent="0.35">
      <c r="A444" s="37" t="s">
        <v>190</v>
      </c>
      <c r="B444" s="1" t="s">
        <v>80</v>
      </c>
      <c r="C444" s="38" t="s">
        <v>164</v>
      </c>
      <c r="D444" s="13">
        <v>400</v>
      </c>
      <c r="E444" s="14">
        <v>0.6</v>
      </c>
      <c r="F444" s="14">
        <f>E444*D444</f>
        <v>240</v>
      </c>
    </row>
    <row r="445" spans="1:6" ht="28" outlineLevel="2" x14ac:dyDescent="0.35">
      <c r="A445" s="37" t="s">
        <v>190</v>
      </c>
      <c r="B445" s="1" t="s">
        <v>81</v>
      </c>
      <c r="C445" s="38" t="s">
        <v>363</v>
      </c>
      <c r="D445" s="13">
        <v>1</v>
      </c>
      <c r="E445" s="14">
        <v>3880.5</v>
      </c>
      <c r="F445" s="14">
        <f>E445*D445</f>
        <v>3880.5</v>
      </c>
    </row>
    <row r="446" spans="1:6" ht="42" outlineLevel="2" x14ac:dyDescent="0.35">
      <c r="A446" s="37" t="s">
        <v>190</v>
      </c>
      <c r="B446" s="1" t="s">
        <v>500</v>
      </c>
      <c r="C446" s="2" t="s">
        <v>360</v>
      </c>
      <c r="D446" s="13">
        <v>1</v>
      </c>
      <c r="E446" s="14">
        <v>3724.1</v>
      </c>
      <c r="F446" s="14">
        <f>E446*D446</f>
        <v>3724.1</v>
      </c>
    </row>
    <row r="447" spans="1:6" ht="42" outlineLevel="2" x14ac:dyDescent="0.35">
      <c r="A447" s="37" t="s">
        <v>190</v>
      </c>
      <c r="B447" s="1" t="s">
        <v>501</v>
      </c>
      <c r="C447" s="2" t="s">
        <v>547</v>
      </c>
      <c r="D447" s="13">
        <v>1</v>
      </c>
      <c r="E447" s="14">
        <v>1488.8</v>
      </c>
      <c r="F447" s="14">
        <f>E447*D447</f>
        <v>1488.8</v>
      </c>
    </row>
    <row r="448" spans="1:6" outlineLevel="2" x14ac:dyDescent="0.35">
      <c r="A448" s="37" t="s">
        <v>185</v>
      </c>
      <c r="B448" s="1" t="s">
        <v>549</v>
      </c>
      <c r="C448" s="2" t="s">
        <v>548</v>
      </c>
      <c r="D448" s="13">
        <v>1</v>
      </c>
      <c r="E448" s="14">
        <v>78.2</v>
      </c>
      <c r="F448" s="14">
        <f>E448*D448</f>
        <v>78.2</v>
      </c>
    </row>
    <row r="449" spans="1:6" outlineLevel="2" x14ac:dyDescent="0.35">
      <c r="A449" s="37" t="s">
        <v>190</v>
      </c>
      <c r="B449" s="1" t="s">
        <v>82</v>
      </c>
      <c r="D449" s="13">
        <v>0</v>
      </c>
      <c r="E449" s="14">
        <v>0</v>
      </c>
      <c r="F449" s="14">
        <f>E449*D449</f>
        <v>0</v>
      </c>
    </row>
    <row r="450" spans="1:6" x14ac:dyDescent="0.35">
      <c r="A450" s="37" t="s">
        <v>190</v>
      </c>
      <c r="D450" s="13"/>
      <c r="E450" s="14"/>
      <c r="F450" s="14"/>
    </row>
    <row r="451" spans="1:6" ht="15" x14ac:dyDescent="0.35">
      <c r="A451" s="37" t="s">
        <v>190</v>
      </c>
      <c r="B451" s="9" t="s">
        <v>36</v>
      </c>
      <c r="C451" s="30" t="s">
        <v>87</v>
      </c>
      <c r="D451" s="33"/>
      <c r="E451" s="32"/>
      <c r="F451" s="16">
        <f>F453+F476</f>
        <v>18026.395</v>
      </c>
    </row>
    <row r="452" spans="1:6" ht="15" outlineLevel="1" x14ac:dyDescent="0.35">
      <c r="A452" s="37" t="s">
        <v>190</v>
      </c>
      <c r="C452" s="11"/>
      <c r="F452" s="12"/>
    </row>
    <row r="453" spans="1:6" ht="15" outlineLevel="1" x14ac:dyDescent="0.35">
      <c r="A453" s="37" t="s">
        <v>190</v>
      </c>
      <c r="B453" s="9" t="s">
        <v>428</v>
      </c>
      <c r="C453" s="25" t="s">
        <v>102</v>
      </c>
      <c r="D453" s="26"/>
      <c r="E453" s="27"/>
      <c r="F453" s="28">
        <f>SUM(F455:F474)</f>
        <v>5355.6950000000006</v>
      </c>
    </row>
    <row r="454" spans="1:6" ht="15" outlineLevel="2" x14ac:dyDescent="0.35">
      <c r="A454" s="37" t="s">
        <v>190</v>
      </c>
      <c r="C454" s="11" t="s">
        <v>106</v>
      </c>
      <c r="F454" s="12"/>
    </row>
    <row r="455" spans="1:6" ht="42" outlineLevel="2" x14ac:dyDescent="0.35">
      <c r="A455" s="37" t="s">
        <v>190</v>
      </c>
      <c r="B455" s="1" t="s">
        <v>502</v>
      </c>
      <c r="C455" s="2" t="s">
        <v>176</v>
      </c>
      <c r="D455" s="13">
        <v>165.6</v>
      </c>
      <c r="E455" s="14">
        <v>5.5</v>
      </c>
      <c r="F455" s="14">
        <f>E455*D455</f>
        <v>910.8</v>
      </c>
    </row>
    <row r="456" spans="1:6" outlineLevel="2" x14ac:dyDescent="0.35">
      <c r="A456" s="37" t="s">
        <v>94</v>
      </c>
      <c r="C456" s="54" t="str">
        <f>+A456</f>
        <v>LOM</v>
      </c>
      <c r="D456" s="13">
        <v>104.39999999999999</v>
      </c>
      <c r="E456" s="14"/>
      <c r="F456" s="14"/>
    </row>
    <row r="457" spans="1:6" outlineLevel="2" x14ac:dyDescent="0.35">
      <c r="A457" s="37" t="s">
        <v>185</v>
      </c>
      <c r="C457" s="54" t="str">
        <f>+A457</f>
        <v>GEN</v>
      </c>
      <c r="D457" s="13">
        <v>61.199999999999996</v>
      </c>
      <c r="E457" s="14"/>
      <c r="F457" s="14"/>
    </row>
    <row r="458" spans="1:6" ht="42" outlineLevel="2" x14ac:dyDescent="0.35">
      <c r="A458" s="37" t="s">
        <v>190</v>
      </c>
      <c r="B458" s="1" t="s">
        <v>504</v>
      </c>
      <c r="C458" s="2" t="s">
        <v>177</v>
      </c>
      <c r="D458" s="13">
        <v>10</v>
      </c>
      <c r="E458" s="14">
        <v>26.4</v>
      </c>
      <c r="F458" s="14">
        <f>E458*D458</f>
        <v>264</v>
      </c>
    </row>
    <row r="459" spans="1:6" outlineLevel="2" x14ac:dyDescent="0.35">
      <c r="A459" s="37" t="s">
        <v>94</v>
      </c>
      <c r="C459" s="54" t="str">
        <f>+A459</f>
        <v>LOM</v>
      </c>
      <c r="D459" s="13">
        <v>8</v>
      </c>
      <c r="E459" s="14"/>
      <c r="F459" s="14"/>
    </row>
    <row r="460" spans="1:6" outlineLevel="2" x14ac:dyDescent="0.35">
      <c r="A460" s="37" t="s">
        <v>185</v>
      </c>
      <c r="C460" s="54" t="str">
        <f>+A460</f>
        <v>GEN</v>
      </c>
      <c r="D460" s="13">
        <v>2</v>
      </c>
      <c r="E460" s="14"/>
      <c r="F460" s="14"/>
    </row>
    <row r="461" spans="1:6" ht="28" outlineLevel="2" x14ac:dyDescent="0.35">
      <c r="A461" s="37" t="s">
        <v>190</v>
      </c>
      <c r="B461" s="1" t="s">
        <v>505</v>
      </c>
      <c r="C461" s="38" t="s">
        <v>107</v>
      </c>
      <c r="D461" s="13">
        <v>5</v>
      </c>
      <c r="E461" s="14">
        <v>28</v>
      </c>
      <c r="F461" s="14">
        <f>E461*D461</f>
        <v>140</v>
      </c>
    </row>
    <row r="462" spans="1:6" ht="28" outlineLevel="2" x14ac:dyDescent="0.35">
      <c r="A462" s="37" t="s">
        <v>190</v>
      </c>
      <c r="B462" s="1" t="s">
        <v>506</v>
      </c>
      <c r="C462" s="38" t="s">
        <v>165</v>
      </c>
      <c r="D462" s="13">
        <v>9.75</v>
      </c>
      <c r="E462" s="14">
        <v>12.1</v>
      </c>
      <c r="F462" s="14">
        <f>E462*D462</f>
        <v>117.97499999999999</v>
      </c>
    </row>
    <row r="463" spans="1:6" ht="28" outlineLevel="2" x14ac:dyDescent="0.35">
      <c r="A463" s="37" t="s">
        <v>190</v>
      </c>
      <c r="B463" s="1" t="s">
        <v>507</v>
      </c>
      <c r="C463" s="38" t="s">
        <v>319</v>
      </c>
      <c r="D463" s="13">
        <v>199.2</v>
      </c>
      <c r="E463" s="14">
        <v>3.1</v>
      </c>
      <c r="F463" s="14">
        <f>E463*D463</f>
        <v>617.52</v>
      </c>
    </row>
    <row r="464" spans="1:6" outlineLevel="2" x14ac:dyDescent="0.35">
      <c r="A464" s="37" t="s">
        <v>94</v>
      </c>
      <c r="C464" s="54" t="str">
        <f>+A464</f>
        <v>LOM</v>
      </c>
      <c r="D464" s="13">
        <v>174</v>
      </c>
      <c r="E464" s="14"/>
      <c r="F464" s="14"/>
    </row>
    <row r="465" spans="1:6" outlineLevel="2" x14ac:dyDescent="0.35">
      <c r="A465" s="37" t="s">
        <v>185</v>
      </c>
      <c r="C465" s="54" t="str">
        <f>+A465</f>
        <v>GEN</v>
      </c>
      <c r="D465" s="13">
        <v>25.2</v>
      </c>
      <c r="E465" s="14"/>
      <c r="F465" s="14"/>
    </row>
    <row r="466" spans="1:6" ht="42" outlineLevel="2" x14ac:dyDescent="0.35">
      <c r="A466" s="37" t="s">
        <v>190</v>
      </c>
      <c r="B466" s="1" t="s">
        <v>508</v>
      </c>
      <c r="C466" s="38" t="s">
        <v>375</v>
      </c>
      <c r="D466" s="13">
        <v>90</v>
      </c>
      <c r="E466" s="14">
        <v>7.8</v>
      </c>
      <c r="F466" s="14">
        <f>E466*D466</f>
        <v>702</v>
      </c>
    </row>
    <row r="467" spans="1:6" outlineLevel="2" x14ac:dyDescent="0.35">
      <c r="A467" s="37" t="s">
        <v>188</v>
      </c>
      <c r="C467" s="54" t="str">
        <f>+A467</f>
        <v>BLC</v>
      </c>
      <c r="D467" s="13">
        <v>20</v>
      </c>
      <c r="E467" s="14"/>
      <c r="F467" s="14"/>
    </row>
    <row r="468" spans="1:6" outlineLevel="2" x14ac:dyDescent="0.35">
      <c r="A468" s="37" t="s">
        <v>186</v>
      </c>
      <c r="C468" s="54" t="str">
        <f>+A468</f>
        <v>PLAT</v>
      </c>
      <c r="D468" s="13">
        <v>20</v>
      </c>
      <c r="E468" s="14"/>
      <c r="F468" s="14"/>
    </row>
    <row r="469" spans="1:6" outlineLevel="2" x14ac:dyDescent="0.35">
      <c r="A469" s="37" t="s">
        <v>187</v>
      </c>
      <c r="C469" s="54" t="str">
        <f>+A469</f>
        <v>LAB</v>
      </c>
      <c r="D469" s="13">
        <v>30</v>
      </c>
      <c r="E469" s="14"/>
      <c r="F469" s="14"/>
    </row>
    <row r="470" spans="1:6" outlineLevel="2" x14ac:dyDescent="0.35">
      <c r="A470" s="37" t="s">
        <v>189</v>
      </c>
      <c r="C470" s="54" t="str">
        <f>+A470</f>
        <v>LRT1</v>
      </c>
      <c r="D470" s="13">
        <v>20</v>
      </c>
      <c r="E470" s="14"/>
      <c r="F470" s="14"/>
    </row>
    <row r="471" spans="1:6" ht="140" outlineLevel="2" x14ac:dyDescent="0.35">
      <c r="A471" s="37" t="s">
        <v>190</v>
      </c>
      <c r="B471" s="1" t="s">
        <v>509</v>
      </c>
      <c r="C471" s="2" t="s">
        <v>376</v>
      </c>
      <c r="D471" s="13">
        <v>174</v>
      </c>
      <c r="E471" s="14">
        <v>3.4</v>
      </c>
      <c r="F471" s="14">
        <f>E471*D471</f>
        <v>591.6</v>
      </c>
    </row>
    <row r="472" spans="1:6" ht="42" outlineLevel="2" x14ac:dyDescent="0.35">
      <c r="A472" s="37" t="s">
        <v>190</v>
      </c>
      <c r="B472" s="1" t="s">
        <v>510</v>
      </c>
      <c r="C472" s="2" t="s">
        <v>377</v>
      </c>
      <c r="D472" s="13">
        <v>1</v>
      </c>
      <c r="E472" s="14">
        <v>1676.5</v>
      </c>
      <c r="F472" s="14">
        <f>E472*D472</f>
        <v>1676.5</v>
      </c>
    </row>
    <row r="473" spans="1:6" ht="28" outlineLevel="2" x14ac:dyDescent="0.35">
      <c r="A473" s="37" t="s">
        <v>190</v>
      </c>
      <c r="B473" s="1" t="s">
        <v>575</v>
      </c>
      <c r="C473" s="2" t="s">
        <v>576</v>
      </c>
      <c r="D473" s="13">
        <v>1</v>
      </c>
      <c r="E473" s="14">
        <v>335.3</v>
      </c>
      <c r="F473" s="14">
        <f>E473*D473</f>
        <v>335.3</v>
      </c>
    </row>
    <row r="474" spans="1:6" outlineLevel="2" x14ac:dyDescent="0.35">
      <c r="A474" s="37" t="s">
        <v>190</v>
      </c>
      <c r="B474" s="1" t="s">
        <v>511</v>
      </c>
      <c r="D474" s="13">
        <v>0</v>
      </c>
      <c r="E474" s="14">
        <v>0</v>
      </c>
      <c r="F474" s="14">
        <f>E474*D474</f>
        <v>0</v>
      </c>
    </row>
    <row r="475" spans="1:6" outlineLevel="1" x14ac:dyDescent="0.35">
      <c r="A475" s="37" t="s">
        <v>190</v>
      </c>
      <c r="D475" s="13"/>
      <c r="E475" s="14"/>
      <c r="F475" s="15"/>
    </row>
    <row r="476" spans="1:6" ht="15" outlineLevel="1" x14ac:dyDescent="0.35">
      <c r="A476" s="37" t="s">
        <v>190</v>
      </c>
      <c r="B476" s="9" t="s">
        <v>429</v>
      </c>
      <c r="C476" s="25" t="s">
        <v>103</v>
      </c>
      <c r="D476" s="26"/>
      <c r="E476" s="27"/>
      <c r="F476" s="28">
        <f>SUM(F478:F483)</f>
        <v>12670.699999999999</v>
      </c>
    </row>
    <row r="477" spans="1:6" ht="15" outlineLevel="2" x14ac:dyDescent="0.35">
      <c r="A477" s="37" t="s">
        <v>190</v>
      </c>
      <c r="C477" s="11" t="s">
        <v>106</v>
      </c>
      <c r="F477" s="12"/>
    </row>
    <row r="478" spans="1:6" ht="56" outlineLevel="2" x14ac:dyDescent="0.35">
      <c r="A478" s="37" t="s">
        <v>190</v>
      </c>
      <c r="B478" s="1" t="s">
        <v>512</v>
      </c>
      <c r="C478" s="2" t="s">
        <v>320</v>
      </c>
      <c r="D478" s="13">
        <v>108</v>
      </c>
      <c r="E478" s="14">
        <v>57.3</v>
      </c>
      <c r="F478" s="14">
        <f>E478*D478</f>
        <v>6188.4</v>
      </c>
    </row>
    <row r="479" spans="1:6" outlineLevel="2" x14ac:dyDescent="0.35">
      <c r="A479" s="37" t="s">
        <v>94</v>
      </c>
      <c r="C479" s="54" t="str">
        <f>+A479</f>
        <v>LOM</v>
      </c>
      <c r="D479" s="13">
        <v>93.6</v>
      </c>
      <c r="E479" s="14"/>
      <c r="F479" s="14"/>
    </row>
    <row r="480" spans="1:6" outlineLevel="2" x14ac:dyDescent="0.35">
      <c r="A480" s="37" t="s">
        <v>185</v>
      </c>
      <c r="C480" s="54" t="str">
        <f>+A480</f>
        <v>GEN</v>
      </c>
      <c r="D480" s="13">
        <v>14.399999999999999</v>
      </c>
      <c r="E480" s="14"/>
      <c r="F480" s="14"/>
    </row>
    <row r="481" spans="1:6" ht="42" outlineLevel="2" x14ac:dyDescent="0.35">
      <c r="A481" s="37" t="s">
        <v>190</v>
      </c>
      <c r="B481" s="1" t="s">
        <v>503</v>
      </c>
      <c r="C481" s="2" t="s">
        <v>378</v>
      </c>
      <c r="D481" s="13">
        <v>1</v>
      </c>
      <c r="E481" s="14">
        <v>3352.9</v>
      </c>
      <c r="F481" s="14">
        <f>E481*D481</f>
        <v>3352.9</v>
      </c>
    </row>
    <row r="482" spans="1:6" ht="28" outlineLevel="2" x14ac:dyDescent="0.35">
      <c r="A482" s="37" t="s">
        <v>190</v>
      </c>
      <c r="B482" s="1" t="s">
        <v>513</v>
      </c>
      <c r="C482" s="2" t="s">
        <v>379</v>
      </c>
      <c r="D482" s="13">
        <v>1</v>
      </c>
      <c r="E482" s="14">
        <v>3129.4</v>
      </c>
      <c r="F482" s="14">
        <f>E482*D482</f>
        <v>3129.4</v>
      </c>
    </row>
    <row r="483" spans="1:6" outlineLevel="2" x14ac:dyDescent="0.35">
      <c r="A483" s="37" t="s">
        <v>190</v>
      </c>
      <c r="B483" s="1" t="s">
        <v>514</v>
      </c>
      <c r="D483" s="13">
        <v>0</v>
      </c>
      <c r="E483" s="14">
        <v>0</v>
      </c>
      <c r="F483" s="14">
        <f>E483*D483</f>
        <v>0</v>
      </c>
    </row>
    <row r="484" spans="1:6" x14ac:dyDescent="0.35">
      <c r="A484" s="37" t="s">
        <v>190</v>
      </c>
      <c r="D484" s="13"/>
      <c r="E484" s="14"/>
      <c r="F484" s="15"/>
    </row>
    <row r="485" spans="1:6" ht="15" x14ac:dyDescent="0.35">
      <c r="A485" s="37" t="s">
        <v>190</v>
      </c>
      <c r="B485" s="9" t="s">
        <v>37</v>
      </c>
      <c r="C485" s="30" t="s">
        <v>88</v>
      </c>
      <c r="D485" s="33"/>
      <c r="E485" s="32"/>
      <c r="F485" s="16">
        <f>+F487+F505</f>
        <v>37006.880000000005</v>
      </c>
    </row>
    <row r="486" spans="1:6" ht="15" outlineLevel="1" x14ac:dyDescent="0.35">
      <c r="A486" s="37" t="s">
        <v>190</v>
      </c>
      <c r="C486" s="11"/>
      <c r="F486" s="12"/>
    </row>
    <row r="487" spans="1:6" ht="15" outlineLevel="1" x14ac:dyDescent="0.35">
      <c r="A487" s="37" t="s">
        <v>190</v>
      </c>
      <c r="B487" s="9" t="s">
        <v>430</v>
      </c>
      <c r="C487" s="25" t="s">
        <v>104</v>
      </c>
      <c r="D487" s="26"/>
      <c r="E487" s="27"/>
      <c r="F487" s="28">
        <f>SUM(F489:F503)</f>
        <v>26975.58</v>
      </c>
    </row>
    <row r="488" spans="1:6" ht="15" outlineLevel="2" x14ac:dyDescent="0.35">
      <c r="A488" s="37" t="s">
        <v>190</v>
      </c>
      <c r="C488" s="11" t="s">
        <v>106</v>
      </c>
      <c r="F488" s="12"/>
    </row>
    <row r="489" spans="1:6" ht="56" outlineLevel="2" x14ac:dyDescent="0.35">
      <c r="A489" s="37" t="s">
        <v>190</v>
      </c>
      <c r="B489" s="1" t="s">
        <v>515</v>
      </c>
      <c r="C489" s="2" t="s">
        <v>166</v>
      </c>
      <c r="D489" s="13">
        <v>179.2</v>
      </c>
      <c r="E489" s="14">
        <v>7.2</v>
      </c>
      <c r="F489" s="14">
        <f>E489*D489</f>
        <v>1290.24</v>
      </c>
    </row>
    <row r="490" spans="1:6" outlineLevel="2" x14ac:dyDescent="0.35">
      <c r="A490" s="37" t="s">
        <v>94</v>
      </c>
      <c r="C490" s="54" t="str">
        <f>+A490</f>
        <v>LOM</v>
      </c>
      <c r="D490" s="13">
        <v>154</v>
      </c>
      <c r="E490" s="14"/>
      <c r="F490" s="14"/>
    </row>
    <row r="491" spans="1:6" outlineLevel="2" x14ac:dyDescent="0.35">
      <c r="A491" s="37" t="s">
        <v>185</v>
      </c>
      <c r="C491" s="54" t="str">
        <f>+A491</f>
        <v>GEN</v>
      </c>
      <c r="D491" s="13">
        <v>25.2</v>
      </c>
      <c r="E491" s="14"/>
      <c r="F491" s="14"/>
    </row>
    <row r="492" spans="1:6" ht="56" outlineLevel="2" x14ac:dyDescent="0.35">
      <c r="A492" s="37" t="s">
        <v>190</v>
      </c>
      <c r="B492" s="1" t="s">
        <v>516</v>
      </c>
      <c r="C492" s="2" t="s">
        <v>167</v>
      </c>
      <c r="D492" s="13">
        <v>179.2</v>
      </c>
      <c r="E492" s="14">
        <v>31.3</v>
      </c>
      <c r="F492" s="14">
        <f>E492*D492</f>
        <v>5608.96</v>
      </c>
    </row>
    <row r="493" spans="1:6" outlineLevel="2" x14ac:dyDescent="0.35">
      <c r="A493" s="37" t="s">
        <v>94</v>
      </c>
      <c r="C493" s="54" t="str">
        <f>+A493</f>
        <v>LOM</v>
      </c>
      <c r="D493" s="13">
        <v>154</v>
      </c>
      <c r="E493" s="14"/>
      <c r="F493" s="14"/>
    </row>
    <row r="494" spans="1:6" outlineLevel="2" x14ac:dyDescent="0.35">
      <c r="A494" s="37" t="s">
        <v>185</v>
      </c>
      <c r="C494" s="54" t="str">
        <f>+A494</f>
        <v>GEN</v>
      </c>
      <c r="D494" s="13">
        <v>25.2</v>
      </c>
      <c r="E494" s="14"/>
      <c r="F494" s="14"/>
    </row>
    <row r="495" spans="1:6" ht="56" outlineLevel="2" x14ac:dyDescent="0.35">
      <c r="A495" s="37" t="s">
        <v>190</v>
      </c>
      <c r="B495" s="1" t="s">
        <v>517</v>
      </c>
      <c r="C495" s="2" t="s">
        <v>380</v>
      </c>
      <c r="D495" s="13">
        <v>123.6</v>
      </c>
      <c r="E495" s="14">
        <v>22.4</v>
      </c>
      <c r="F495" s="14">
        <f>E495*D495</f>
        <v>2768.64</v>
      </c>
    </row>
    <row r="496" spans="1:6" outlineLevel="2" x14ac:dyDescent="0.35">
      <c r="A496" s="37" t="s">
        <v>94</v>
      </c>
      <c r="C496" s="54" t="str">
        <f>+A496</f>
        <v>LOM</v>
      </c>
      <c r="D496" s="13">
        <v>109.2</v>
      </c>
      <c r="E496" s="14"/>
      <c r="F496" s="14"/>
    </row>
    <row r="497" spans="1:6" outlineLevel="2" x14ac:dyDescent="0.35">
      <c r="A497" s="37" t="s">
        <v>185</v>
      </c>
      <c r="C497" s="54" t="str">
        <f>+A497</f>
        <v>GEN</v>
      </c>
      <c r="D497" s="13">
        <v>14.399999999999999</v>
      </c>
      <c r="E497" s="14"/>
      <c r="F497" s="14"/>
    </row>
    <row r="498" spans="1:6" ht="56" outlineLevel="2" x14ac:dyDescent="0.35">
      <c r="A498" s="37" t="s">
        <v>190</v>
      </c>
      <c r="B498" s="1" t="s">
        <v>518</v>
      </c>
      <c r="C498" s="2" t="s">
        <v>588</v>
      </c>
      <c r="D498" s="13">
        <v>309</v>
      </c>
      <c r="E498" s="14">
        <v>15.6</v>
      </c>
      <c r="F498" s="14">
        <f>E498*D498</f>
        <v>4820.3999999999996</v>
      </c>
    </row>
    <row r="499" spans="1:6" ht="70" outlineLevel="2" x14ac:dyDescent="0.35">
      <c r="A499" s="37" t="s">
        <v>190</v>
      </c>
      <c r="B499" s="1" t="s">
        <v>519</v>
      </c>
      <c r="C499" s="2" t="s">
        <v>589</v>
      </c>
      <c r="D499" s="13">
        <v>420</v>
      </c>
      <c r="E499" s="14">
        <v>8.1</v>
      </c>
      <c r="F499" s="14">
        <f>E499*D499</f>
        <v>3402</v>
      </c>
    </row>
    <row r="500" spans="1:6" ht="70.25" customHeight="1" outlineLevel="2" x14ac:dyDescent="0.35">
      <c r="A500" s="37" t="s">
        <v>190</v>
      </c>
      <c r="B500" s="1" t="s">
        <v>520</v>
      </c>
      <c r="C500" s="2" t="s">
        <v>590</v>
      </c>
      <c r="D500" s="13">
        <v>154</v>
      </c>
      <c r="E500" s="14">
        <v>43.6</v>
      </c>
      <c r="F500" s="14">
        <f>E500*D500</f>
        <v>6714.4000000000005</v>
      </c>
    </row>
    <row r="501" spans="1:6" ht="70" outlineLevel="2" x14ac:dyDescent="0.35">
      <c r="A501" s="37" t="s">
        <v>190</v>
      </c>
      <c r="B501" s="1" t="s">
        <v>521</v>
      </c>
      <c r="C501" s="2" t="s">
        <v>591</v>
      </c>
      <c r="D501" s="13">
        <v>45.2</v>
      </c>
      <c r="E501" s="14">
        <v>30.2</v>
      </c>
      <c r="F501" s="14">
        <f>E501*D501</f>
        <v>1365.04</v>
      </c>
    </row>
    <row r="502" spans="1:6" ht="42" outlineLevel="2" x14ac:dyDescent="0.35">
      <c r="A502" s="37" t="s">
        <v>190</v>
      </c>
      <c r="B502" s="1" t="s">
        <v>522</v>
      </c>
      <c r="C502" s="2" t="s">
        <v>383</v>
      </c>
      <c r="D502" s="13">
        <v>3</v>
      </c>
      <c r="E502" s="14">
        <v>335.3</v>
      </c>
      <c r="F502" s="14">
        <f>E502*D502</f>
        <v>1005.9000000000001</v>
      </c>
    </row>
    <row r="503" spans="1:6" outlineLevel="2" x14ac:dyDescent="0.35">
      <c r="A503" s="37" t="s">
        <v>190</v>
      </c>
      <c r="B503" s="1" t="s">
        <v>523</v>
      </c>
      <c r="D503" s="13">
        <v>0</v>
      </c>
      <c r="E503" s="14">
        <v>0</v>
      </c>
      <c r="F503" s="14">
        <f>E503*D503</f>
        <v>0</v>
      </c>
    </row>
    <row r="504" spans="1:6" outlineLevel="1" x14ac:dyDescent="0.35">
      <c r="A504" s="37" t="s">
        <v>190</v>
      </c>
      <c r="D504" s="13"/>
      <c r="E504" s="14"/>
      <c r="F504" s="15"/>
    </row>
    <row r="505" spans="1:6" ht="15" outlineLevel="1" x14ac:dyDescent="0.35">
      <c r="A505" s="37" t="s">
        <v>190</v>
      </c>
      <c r="B505" s="9" t="s">
        <v>431</v>
      </c>
      <c r="C505" s="25" t="s">
        <v>105</v>
      </c>
      <c r="D505" s="26"/>
      <c r="E505" s="27"/>
      <c r="F505" s="28">
        <f>SUM(F507:F510)</f>
        <v>10031.299999999999</v>
      </c>
    </row>
    <row r="506" spans="1:6" ht="15" outlineLevel="2" x14ac:dyDescent="0.35">
      <c r="A506" s="37" t="s">
        <v>190</v>
      </c>
      <c r="C506" s="11" t="s">
        <v>106</v>
      </c>
      <c r="F506" s="12"/>
    </row>
    <row r="507" spans="1:6" ht="84" outlineLevel="2" x14ac:dyDescent="0.35">
      <c r="A507" s="37" t="s">
        <v>190</v>
      </c>
      <c r="B507" s="1" t="s">
        <v>524</v>
      </c>
      <c r="C507" s="2" t="s">
        <v>381</v>
      </c>
      <c r="D507" s="13">
        <v>2</v>
      </c>
      <c r="E507" s="14">
        <v>2800.5</v>
      </c>
      <c r="F507" s="14">
        <f>E507*D507</f>
        <v>5601</v>
      </c>
    </row>
    <row r="508" spans="1:6" ht="84" outlineLevel="2" x14ac:dyDescent="0.35">
      <c r="A508" s="37" t="s">
        <v>190</v>
      </c>
      <c r="B508" s="1" t="s">
        <v>525</v>
      </c>
      <c r="C508" s="2" t="s">
        <v>382</v>
      </c>
      <c r="D508" s="13">
        <v>5</v>
      </c>
      <c r="E508" s="14">
        <v>747.7</v>
      </c>
      <c r="F508" s="14">
        <f>E508*D508</f>
        <v>3738.5</v>
      </c>
    </row>
    <row r="509" spans="1:6" ht="98" outlineLevel="2" x14ac:dyDescent="0.35">
      <c r="A509" s="37" t="s">
        <v>190</v>
      </c>
      <c r="B509" s="1" t="s">
        <v>526</v>
      </c>
      <c r="C509" s="2" t="s">
        <v>546</v>
      </c>
      <c r="D509" s="13">
        <v>1</v>
      </c>
      <c r="E509" s="14">
        <v>691.8</v>
      </c>
      <c r="F509" s="14">
        <f>E509*D509</f>
        <v>691.8</v>
      </c>
    </row>
    <row r="510" spans="1:6" outlineLevel="2" x14ac:dyDescent="0.35">
      <c r="A510" s="37" t="s">
        <v>190</v>
      </c>
      <c r="B510" s="1" t="s">
        <v>527</v>
      </c>
      <c r="D510" s="13">
        <v>0</v>
      </c>
      <c r="E510" s="14">
        <v>0</v>
      </c>
      <c r="F510" s="14">
        <f>E510*D510</f>
        <v>0</v>
      </c>
    </row>
    <row r="511" spans="1:6" x14ac:dyDescent="0.35">
      <c r="A511" s="37" t="s">
        <v>190</v>
      </c>
      <c r="D511" s="13"/>
      <c r="E511" s="14"/>
      <c r="F511" s="14"/>
    </row>
    <row r="512" spans="1:6" ht="15" x14ac:dyDescent="0.35">
      <c r="A512" s="37" t="s">
        <v>190</v>
      </c>
      <c r="B512" s="9" t="s">
        <v>432</v>
      </c>
      <c r="C512" s="30" t="s">
        <v>90</v>
      </c>
      <c r="D512" s="33"/>
      <c r="E512" s="32"/>
      <c r="F512" s="16">
        <f>SUM(F514:F525)</f>
        <v>23764.3</v>
      </c>
    </row>
    <row r="513" spans="1:6" ht="15" outlineLevel="1" x14ac:dyDescent="0.35">
      <c r="A513" s="37" t="s">
        <v>190</v>
      </c>
      <c r="C513" s="11"/>
      <c r="D513" s="13"/>
      <c r="F513" s="12"/>
    </row>
    <row r="514" spans="1:6" outlineLevel="1" x14ac:dyDescent="0.35">
      <c r="A514" s="37" t="s">
        <v>190</v>
      </c>
      <c r="B514" s="1" t="s">
        <v>2</v>
      </c>
      <c r="C514" s="38" t="s">
        <v>568</v>
      </c>
      <c r="D514" s="13">
        <v>1</v>
      </c>
      <c r="E514" s="14">
        <v>558.79999999999995</v>
      </c>
      <c r="F514" s="14">
        <f>E514*D514</f>
        <v>558.79999999999995</v>
      </c>
    </row>
    <row r="515" spans="1:6" ht="28" outlineLevel="1" x14ac:dyDescent="0.35">
      <c r="A515" s="37" t="s">
        <v>190</v>
      </c>
      <c r="B515" s="1" t="s">
        <v>3</v>
      </c>
      <c r="C515" s="38" t="s">
        <v>585</v>
      </c>
      <c r="D515" s="13">
        <v>1</v>
      </c>
      <c r="E515" s="14">
        <v>1534.2</v>
      </c>
      <c r="F515" s="14">
        <f>E515*D515</f>
        <v>1534.2</v>
      </c>
    </row>
    <row r="516" spans="1:6" outlineLevel="1" x14ac:dyDescent="0.35">
      <c r="A516" s="37" t="s">
        <v>190</v>
      </c>
      <c r="B516" s="1" t="s">
        <v>4</v>
      </c>
      <c r="C516" s="38" t="s">
        <v>168</v>
      </c>
      <c r="D516" s="13">
        <v>1</v>
      </c>
      <c r="E516" s="14">
        <v>773.7</v>
      </c>
      <c r="F516" s="14">
        <f>E516*D516</f>
        <v>773.7</v>
      </c>
    </row>
    <row r="517" spans="1:6" ht="42" outlineLevel="1" x14ac:dyDescent="0.35">
      <c r="A517" s="37" t="s">
        <v>190</v>
      </c>
      <c r="B517" s="1" t="s">
        <v>396</v>
      </c>
      <c r="C517" s="38" t="s">
        <v>580</v>
      </c>
      <c r="D517" s="13">
        <v>1</v>
      </c>
      <c r="E517" s="14">
        <v>3000</v>
      </c>
      <c r="F517" s="14">
        <f>E517*D517</f>
        <v>3000</v>
      </c>
    </row>
    <row r="518" spans="1:6" ht="42" outlineLevel="1" x14ac:dyDescent="0.35">
      <c r="A518" s="37" t="s">
        <v>190</v>
      </c>
      <c r="B518" s="1" t="s">
        <v>397</v>
      </c>
      <c r="C518" s="38" t="s">
        <v>169</v>
      </c>
      <c r="D518" s="13">
        <v>8</v>
      </c>
      <c r="E518" s="14">
        <v>279.39999999999998</v>
      </c>
      <c r="F518" s="14">
        <f>E518*D518</f>
        <v>2235.1999999999998</v>
      </c>
    </row>
    <row r="519" spans="1:6" outlineLevel="1" x14ac:dyDescent="0.35">
      <c r="A519" s="37" t="s">
        <v>190</v>
      </c>
      <c r="B519" s="1" t="s">
        <v>400</v>
      </c>
      <c r="C519" s="38" t="s">
        <v>178</v>
      </c>
      <c r="D519" s="13">
        <v>2</v>
      </c>
      <c r="E519" s="14">
        <v>2011.8</v>
      </c>
      <c r="F519" s="14">
        <f>E519*D519</f>
        <v>4023.6</v>
      </c>
    </row>
    <row r="520" spans="1:6" ht="49.25" customHeight="1" outlineLevel="1" x14ac:dyDescent="0.35">
      <c r="A520" s="37" t="s">
        <v>190</v>
      </c>
      <c r="B520" s="1" t="s">
        <v>528</v>
      </c>
      <c r="C520" s="66" t="s">
        <v>545</v>
      </c>
      <c r="D520" s="13">
        <v>1</v>
      </c>
      <c r="E520" s="14">
        <v>2640</v>
      </c>
      <c r="F520" s="14">
        <f>E520*D520</f>
        <v>2640</v>
      </c>
    </row>
    <row r="521" spans="1:6" ht="42" outlineLevel="1" x14ac:dyDescent="0.35">
      <c r="A521" s="37" t="s">
        <v>190</v>
      </c>
      <c r="B521" s="1" t="s">
        <v>543</v>
      </c>
      <c r="C521" s="46" t="s">
        <v>384</v>
      </c>
      <c r="D521" s="13">
        <v>1</v>
      </c>
      <c r="E521" s="14">
        <v>4700</v>
      </c>
      <c r="F521" s="14">
        <f>E521*D521</f>
        <v>4700</v>
      </c>
    </row>
    <row r="522" spans="1:6" ht="28" outlineLevel="1" x14ac:dyDescent="0.35">
      <c r="A522" s="37" t="s">
        <v>190</v>
      </c>
      <c r="B522" s="1" t="s">
        <v>550</v>
      </c>
      <c r="C522" s="46" t="s">
        <v>342</v>
      </c>
      <c r="D522" s="13">
        <v>1</v>
      </c>
      <c r="E522" s="14">
        <v>2540</v>
      </c>
      <c r="F522" s="14">
        <f>E522*D522</f>
        <v>2540</v>
      </c>
    </row>
    <row r="523" spans="1:6" ht="28" outlineLevel="1" x14ac:dyDescent="0.35">
      <c r="A523" s="37" t="s">
        <v>190</v>
      </c>
      <c r="B523" s="1" t="s">
        <v>566</v>
      </c>
      <c r="C523" s="2" t="s">
        <v>544</v>
      </c>
      <c r="D523" s="13">
        <v>1</v>
      </c>
      <c r="E523" s="14">
        <v>1200</v>
      </c>
      <c r="F523" s="14">
        <f>E523*D523</f>
        <v>1200</v>
      </c>
    </row>
    <row r="524" spans="1:6" ht="28" outlineLevel="1" x14ac:dyDescent="0.35">
      <c r="A524" s="37" t="s">
        <v>190</v>
      </c>
      <c r="B524" s="1" t="s">
        <v>567</v>
      </c>
      <c r="C524" s="2" t="s">
        <v>551</v>
      </c>
      <c r="D524" s="13">
        <v>1</v>
      </c>
      <c r="E524" s="14">
        <v>558.79999999999995</v>
      </c>
      <c r="F524" s="14">
        <f>E524*D524</f>
        <v>558.79999999999995</v>
      </c>
    </row>
    <row r="525" spans="1:6" outlineLevel="1" x14ac:dyDescent="0.35">
      <c r="A525" s="37" t="s">
        <v>190</v>
      </c>
      <c r="B525" s="1" t="s">
        <v>529</v>
      </c>
      <c r="D525" s="13">
        <v>0</v>
      </c>
      <c r="E525" s="14">
        <v>0</v>
      </c>
      <c r="F525" s="14">
        <f>E525*D525</f>
        <v>0</v>
      </c>
    </row>
    <row r="526" spans="1:6" x14ac:dyDescent="0.35">
      <c r="A526" s="37" t="s">
        <v>190</v>
      </c>
      <c r="D526" s="13"/>
      <c r="E526" s="14"/>
      <c r="F526" s="15"/>
    </row>
    <row r="527" spans="1:6" x14ac:dyDescent="0.35">
      <c r="A527" s="37" t="s">
        <v>190</v>
      </c>
      <c r="B527" s="9" t="s">
        <v>533</v>
      </c>
      <c r="C527" s="57" t="s">
        <v>406</v>
      </c>
      <c r="D527" s="58"/>
      <c r="E527" s="59"/>
      <c r="F527" s="60"/>
    </row>
    <row r="528" spans="1:6" x14ac:dyDescent="0.35">
      <c r="A528" s="37"/>
      <c r="B528" s="9"/>
      <c r="C528" s="11"/>
      <c r="D528" s="13"/>
      <c r="E528" s="14"/>
      <c r="F528" s="15"/>
    </row>
    <row r="529" spans="1:6" ht="15" x14ac:dyDescent="0.35">
      <c r="A529" s="37" t="s">
        <v>190</v>
      </c>
      <c r="B529" s="9" t="s">
        <v>407</v>
      </c>
      <c r="C529" s="30" t="s">
        <v>89</v>
      </c>
      <c r="D529" s="33"/>
      <c r="E529" s="32"/>
      <c r="F529" s="16">
        <f>SUM(F530:F546)</f>
        <v>19280.599999999999</v>
      </c>
    </row>
    <row r="530" spans="1:6" ht="15" outlineLevel="1" x14ac:dyDescent="0.35">
      <c r="A530" s="37" t="s">
        <v>190</v>
      </c>
      <c r="C530" s="11" t="s">
        <v>394</v>
      </c>
      <c r="D530" s="13"/>
      <c r="F530" s="12"/>
    </row>
    <row r="531" spans="1:6" ht="137.25" customHeight="1" outlineLevel="1" x14ac:dyDescent="0.35">
      <c r="A531" s="37" t="s">
        <v>190</v>
      </c>
      <c r="B531" s="1" t="s">
        <v>23</v>
      </c>
      <c r="C531" s="2" t="s">
        <v>536</v>
      </c>
      <c r="D531" s="13">
        <v>1</v>
      </c>
      <c r="E531" s="14">
        <v>2114.6999999999998</v>
      </c>
      <c r="F531" s="14">
        <f>E531*D531</f>
        <v>2114.6999999999998</v>
      </c>
    </row>
    <row r="532" spans="1:6" ht="159.75" customHeight="1" outlineLevel="1" x14ac:dyDescent="0.35">
      <c r="A532" s="37" t="s">
        <v>190</v>
      </c>
      <c r="B532" s="1" t="s">
        <v>24</v>
      </c>
      <c r="C532" s="2" t="s">
        <v>537</v>
      </c>
      <c r="D532" s="13">
        <v>1</v>
      </c>
      <c r="E532" s="14">
        <v>5387.9</v>
      </c>
      <c r="F532" s="14">
        <f>E532*D532</f>
        <v>5387.9</v>
      </c>
    </row>
    <row r="533" spans="1:6" ht="28" outlineLevel="1" x14ac:dyDescent="0.35">
      <c r="A533" s="37" t="s">
        <v>190</v>
      </c>
      <c r="B533" s="1" t="s">
        <v>25</v>
      </c>
      <c r="C533" s="2" t="s">
        <v>538</v>
      </c>
      <c r="D533" s="13">
        <v>6</v>
      </c>
      <c r="E533" s="14">
        <v>239.7</v>
      </c>
      <c r="F533" s="14">
        <f>E533*D533</f>
        <v>1438.1999999999998</v>
      </c>
    </row>
    <row r="534" spans="1:6" ht="15" outlineLevel="1" x14ac:dyDescent="0.35">
      <c r="A534" s="37" t="s">
        <v>190</v>
      </c>
      <c r="C534" s="11" t="s">
        <v>395</v>
      </c>
      <c r="D534" s="13"/>
      <c r="E534" s="14"/>
      <c r="F534" s="12"/>
    </row>
    <row r="535" spans="1:6" ht="112" outlineLevel="1" x14ac:dyDescent="0.35">
      <c r="A535" s="37" t="s">
        <v>190</v>
      </c>
      <c r="B535" s="1" t="s">
        <v>26</v>
      </c>
      <c r="C535" s="2" t="s">
        <v>539</v>
      </c>
      <c r="D535" s="13">
        <v>1</v>
      </c>
      <c r="E535" s="14">
        <v>1515.4</v>
      </c>
      <c r="F535" s="14">
        <f>E535*D535</f>
        <v>1515.4</v>
      </c>
    </row>
    <row r="536" spans="1:6" ht="15" outlineLevel="1" x14ac:dyDescent="0.35">
      <c r="A536" s="37" t="s">
        <v>190</v>
      </c>
      <c r="C536" s="11" t="s">
        <v>398</v>
      </c>
      <c r="D536" s="13"/>
      <c r="E536" s="14"/>
      <c r="F536" s="12"/>
    </row>
    <row r="537" spans="1:6" ht="98" outlineLevel="1" x14ac:dyDescent="0.35">
      <c r="A537" s="37" t="s">
        <v>190</v>
      </c>
      <c r="B537" s="1" t="s">
        <v>27</v>
      </c>
      <c r="C537" s="2" t="s">
        <v>540</v>
      </c>
      <c r="D537" s="13">
        <v>1</v>
      </c>
      <c r="E537" s="14">
        <v>1657.9</v>
      </c>
      <c r="F537" s="14">
        <f>E537*D537</f>
        <v>1657.9</v>
      </c>
    </row>
    <row r="538" spans="1:6" ht="15" outlineLevel="1" x14ac:dyDescent="0.35">
      <c r="A538" s="37" t="s">
        <v>190</v>
      </c>
      <c r="C538" s="11" t="s">
        <v>399</v>
      </c>
      <c r="D538" s="13"/>
      <c r="E538" s="14"/>
      <c r="F538" s="12"/>
    </row>
    <row r="539" spans="1:6" ht="70" outlineLevel="1" x14ac:dyDescent="0.35">
      <c r="A539" s="37" t="s">
        <v>190</v>
      </c>
      <c r="B539" s="1" t="s">
        <v>28</v>
      </c>
      <c r="C539" s="2" t="s">
        <v>541</v>
      </c>
      <c r="D539" s="13">
        <v>1</v>
      </c>
      <c r="E539" s="14">
        <v>1092.9000000000001</v>
      </c>
      <c r="F539" s="14">
        <f>E539*D539</f>
        <v>1092.9000000000001</v>
      </c>
    </row>
    <row r="540" spans="1:6" ht="15" outlineLevel="1" x14ac:dyDescent="0.35">
      <c r="A540" s="37" t="s">
        <v>190</v>
      </c>
      <c r="C540" s="11" t="s">
        <v>401</v>
      </c>
      <c r="D540" s="13"/>
      <c r="E540" s="14"/>
      <c r="F540" s="12"/>
    </row>
    <row r="541" spans="1:6" ht="191.25" customHeight="1" outlineLevel="1" x14ac:dyDescent="0.35">
      <c r="A541" s="37" t="s">
        <v>190</v>
      </c>
      <c r="B541" s="1" t="s">
        <v>29</v>
      </c>
      <c r="C541" s="2" t="s">
        <v>542</v>
      </c>
      <c r="D541" s="13">
        <v>1</v>
      </c>
      <c r="E541" s="14">
        <v>2996.8</v>
      </c>
      <c r="F541" s="14">
        <f>E541*D541</f>
        <v>2996.8</v>
      </c>
    </row>
    <row r="542" spans="1:6" ht="15" outlineLevel="1" x14ac:dyDescent="0.35">
      <c r="A542" s="37" t="s">
        <v>190</v>
      </c>
      <c r="C542" s="11" t="s">
        <v>402</v>
      </c>
      <c r="D542" s="13"/>
      <c r="E542" s="14"/>
      <c r="F542" s="12"/>
    </row>
    <row r="543" spans="1:6" ht="132.75" customHeight="1" outlineLevel="1" x14ac:dyDescent="0.35">
      <c r="A543" s="37" t="s">
        <v>190</v>
      </c>
      <c r="B543" s="1" t="s">
        <v>30</v>
      </c>
      <c r="C543" s="2" t="s">
        <v>404</v>
      </c>
      <c r="D543" s="13">
        <v>1</v>
      </c>
      <c r="E543" s="14">
        <v>1722.2</v>
      </c>
      <c r="F543" s="14">
        <f>E543*D543</f>
        <v>1722.2</v>
      </c>
    </row>
    <row r="544" spans="1:6" outlineLevel="1" x14ac:dyDescent="0.35">
      <c r="A544" s="37" t="s">
        <v>190</v>
      </c>
      <c r="B544" s="1" t="s">
        <v>31</v>
      </c>
      <c r="C544" s="2" t="s">
        <v>403</v>
      </c>
      <c r="D544" s="13">
        <v>1</v>
      </c>
      <c r="E544" s="14">
        <v>833.6</v>
      </c>
      <c r="F544" s="14">
        <f>E544*D544</f>
        <v>833.6</v>
      </c>
    </row>
    <row r="545" spans="1:6" ht="28" outlineLevel="1" x14ac:dyDescent="0.35">
      <c r="A545" s="37" t="s">
        <v>190</v>
      </c>
      <c r="B545" s="1" t="s">
        <v>32</v>
      </c>
      <c r="C545" s="2" t="s">
        <v>554</v>
      </c>
      <c r="D545" s="13">
        <v>1</v>
      </c>
      <c r="E545" s="14">
        <v>521</v>
      </c>
      <c r="F545" s="14">
        <f>E545*D545</f>
        <v>521</v>
      </c>
    </row>
    <row r="546" spans="1:6" outlineLevel="1" x14ac:dyDescent="0.35">
      <c r="A546" s="37" t="s">
        <v>190</v>
      </c>
      <c r="B546" s="1" t="s">
        <v>408</v>
      </c>
      <c r="D546" s="13">
        <v>0</v>
      </c>
      <c r="E546" s="14">
        <v>0</v>
      </c>
      <c r="F546" s="14">
        <f>E546*D546</f>
        <v>0</v>
      </c>
    </row>
    <row r="547" spans="1:6" x14ac:dyDescent="0.35">
      <c r="A547" s="37"/>
      <c r="D547" s="13"/>
      <c r="E547" s="14"/>
      <c r="F547" s="14"/>
    </row>
    <row r="548" spans="1:6" x14ac:dyDescent="0.35">
      <c r="A548" s="37" t="s">
        <v>190</v>
      </c>
      <c r="B548" s="9" t="s">
        <v>534</v>
      </c>
      <c r="C548" s="57" t="s">
        <v>409</v>
      </c>
      <c r="D548" s="58"/>
      <c r="E548" s="59"/>
      <c r="F548" s="60"/>
    </row>
    <row r="549" spans="1:6" x14ac:dyDescent="0.35">
      <c r="A549" s="37"/>
      <c r="B549" s="9"/>
      <c r="C549" s="11"/>
      <c r="D549" s="13"/>
      <c r="E549" s="14"/>
      <c r="F549" s="15"/>
    </row>
    <row r="550" spans="1:6" ht="15" x14ac:dyDescent="0.35">
      <c r="A550" s="37" t="s">
        <v>190</v>
      </c>
      <c r="B550" s="9" t="s">
        <v>433</v>
      </c>
      <c r="C550" s="30" t="s">
        <v>409</v>
      </c>
      <c r="D550" s="33"/>
      <c r="E550" s="32"/>
      <c r="F550" s="16">
        <f>SUM(F552:F553)</f>
        <v>12600</v>
      </c>
    </row>
    <row r="551" spans="1:6" ht="15" outlineLevel="1" x14ac:dyDescent="0.35">
      <c r="A551" s="37" t="s">
        <v>190</v>
      </c>
      <c r="C551" s="11"/>
      <c r="D551" s="13"/>
      <c r="F551" s="12"/>
    </row>
    <row r="552" spans="1:6" outlineLevel="1" x14ac:dyDescent="0.35">
      <c r="A552" s="37" t="s">
        <v>190</v>
      </c>
      <c r="B552" s="1" t="s">
        <v>530</v>
      </c>
      <c r="C552" s="2" t="s">
        <v>409</v>
      </c>
      <c r="D552" s="13">
        <v>1</v>
      </c>
      <c r="E552" s="14">
        <v>12600</v>
      </c>
      <c r="F552" s="14">
        <f>E552*D552</f>
        <v>12600</v>
      </c>
    </row>
    <row r="553" spans="1:6" outlineLevel="1" x14ac:dyDescent="0.35">
      <c r="A553" s="37" t="s">
        <v>190</v>
      </c>
      <c r="B553" s="1" t="s">
        <v>531</v>
      </c>
      <c r="D553" s="13">
        <v>0</v>
      </c>
      <c r="E553" s="14">
        <v>0</v>
      </c>
      <c r="F553" s="14">
        <f>E553*D553</f>
        <v>0</v>
      </c>
    </row>
    <row r="554" spans="1:6" x14ac:dyDescent="0.35">
      <c r="A554" s="37" t="s">
        <v>190</v>
      </c>
      <c r="D554" s="13"/>
      <c r="E554" s="14"/>
      <c r="F554" s="15"/>
    </row>
    <row r="555" spans="1:6" x14ac:dyDescent="0.35">
      <c r="A555" s="37" t="s">
        <v>190</v>
      </c>
    </row>
    <row r="556" spans="1:6" x14ac:dyDescent="0.35">
      <c r="A556" s="37" t="s">
        <v>190</v>
      </c>
    </row>
    <row r="557" spans="1:6" s="17" customFormat="1" ht="15" x14ac:dyDescent="0.35">
      <c r="A557" s="37" t="s">
        <v>190</v>
      </c>
      <c r="B557" s="18" t="s">
        <v>386</v>
      </c>
      <c r="C557" s="19"/>
    </row>
    <row r="558" spans="1:6" s="17" customFormat="1" ht="15" x14ac:dyDescent="0.35">
      <c r="A558" s="37" t="s">
        <v>190</v>
      </c>
      <c r="C558" s="20"/>
    </row>
    <row r="559" spans="1:6" s="17" customFormat="1" ht="15" x14ac:dyDescent="0.35">
      <c r="A559" s="37" t="s">
        <v>190</v>
      </c>
      <c r="B559" s="18" t="str">
        <f>+B3</f>
        <v xml:space="preserve">LOT1 </v>
      </c>
      <c r="C559" s="21" t="str">
        <f>+C3</f>
        <v>INSTALACIONS I OBRA CIVIL</v>
      </c>
      <c r="F559" s="22"/>
    </row>
    <row r="560" spans="1:6" s="17" customFormat="1" ht="15" x14ac:dyDescent="0.35">
      <c r="A560" s="37" t="s">
        <v>190</v>
      </c>
      <c r="B560" s="18" t="str">
        <f>+B10</f>
        <v xml:space="preserve">CAP.1.1 </v>
      </c>
      <c r="C560" s="21" t="str">
        <f>+C10</f>
        <v>CLIMATITZACIÓ ( CALEFACCIÓ, REFRIGERACIÓ I VENTILACIÓ)</v>
      </c>
      <c r="F560" s="23">
        <f>+F10</f>
        <v>166870.01999999996</v>
      </c>
    </row>
    <row r="561" spans="1:6" s="17" customFormat="1" ht="15" outlineLevel="1" x14ac:dyDescent="0.35">
      <c r="A561" s="37" t="s">
        <v>190</v>
      </c>
      <c r="B561" s="18" t="str">
        <f>+B117</f>
        <v>CAP.1.1.3</v>
      </c>
      <c r="C561" s="53" t="str">
        <f>+C117</f>
        <v>CANONADES DE DISTRIBUCIÓ</v>
      </c>
      <c r="E561" s="50"/>
      <c r="F561" s="48">
        <f>+F117</f>
        <v>34129.26</v>
      </c>
    </row>
    <row r="562" spans="1:6" s="17" customFormat="1" ht="15" outlineLevel="1" x14ac:dyDescent="0.35">
      <c r="A562" s="37" t="s">
        <v>190</v>
      </c>
      <c r="B562" s="18" t="str">
        <f>+B12</f>
        <v xml:space="preserve">CAP.1.1.1 </v>
      </c>
      <c r="C562" s="53" t="str">
        <f>+C12</f>
        <v>EQUIPAMENTS</v>
      </c>
      <c r="E562" s="50"/>
      <c r="F562" s="48">
        <f>+F12</f>
        <v>35318</v>
      </c>
    </row>
    <row r="563" spans="1:6" s="17" customFormat="1" ht="15" outlineLevel="1" x14ac:dyDescent="0.35">
      <c r="A563" s="37" t="s">
        <v>190</v>
      </c>
      <c r="B563" s="18" t="str">
        <f>+B21</f>
        <v>CAP.1.1.2</v>
      </c>
      <c r="C563" s="53" t="str">
        <f>+C21</f>
        <v>CONDUCTES Y DIFUSIÓ</v>
      </c>
      <c r="E563" s="50"/>
      <c r="F563" s="48">
        <f>+F21</f>
        <v>48303.019999999975</v>
      </c>
    </row>
    <row r="564" spans="1:6" s="17" customFormat="1" ht="15" outlineLevel="1" x14ac:dyDescent="0.35">
      <c r="A564" s="37" t="s">
        <v>190</v>
      </c>
      <c r="B564" s="18" t="str">
        <f>+B211</f>
        <v>CAP.1.1.4</v>
      </c>
      <c r="C564" s="53" t="str">
        <f>+C211</f>
        <v>CONTROL</v>
      </c>
      <c r="E564" s="50"/>
      <c r="F564" s="48">
        <f>+F211</f>
        <v>36671.5</v>
      </c>
    </row>
    <row r="565" spans="1:6" s="17" customFormat="1" ht="15" outlineLevel="1" x14ac:dyDescent="0.35">
      <c r="A565" s="37" t="s">
        <v>190</v>
      </c>
      <c r="B565" s="18" t="str">
        <f>+B251</f>
        <v>CAP.1.1.5</v>
      </c>
      <c r="C565" s="53" t="str">
        <f>+C251</f>
        <v>EXTRACCIONS ESPECIFIQUES</v>
      </c>
      <c r="E565" s="71"/>
      <c r="F565" s="48">
        <f>+F251</f>
        <v>9318.8399999999983</v>
      </c>
    </row>
    <row r="566" spans="1:6" s="17" customFormat="1" ht="15" outlineLevel="1" x14ac:dyDescent="0.35">
      <c r="A566" s="37" t="s">
        <v>190</v>
      </c>
      <c r="B566" s="18" t="str">
        <f>+B279</f>
        <v>CAP.1.1.7</v>
      </c>
      <c r="C566" s="53" t="str">
        <f>+C279</f>
        <v>LEGALITZACIONS</v>
      </c>
      <c r="E566" s="71"/>
      <c r="F566" s="48">
        <f>+F279</f>
        <v>2011.8</v>
      </c>
    </row>
    <row r="567" spans="1:6" s="17" customFormat="1" ht="15" outlineLevel="1" x14ac:dyDescent="0.35">
      <c r="A567" s="37" t="s">
        <v>190</v>
      </c>
      <c r="B567" s="18" t="str">
        <f>+B284</f>
        <v>CAP.1.1.8</v>
      </c>
      <c r="C567" s="18" t="str">
        <f>+C284</f>
        <v>DESMUNTATGE D'INSTALACIONS</v>
      </c>
      <c r="E567" s="71"/>
      <c r="F567" s="48">
        <f>+F284</f>
        <v>1117.5999999999999</v>
      </c>
    </row>
    <row r="568" spans="1:6" s="17" customFormat="1" ht="15" x14ac:dyDescent="0.35">
      <c r="A568" s="37" t="s">
        <v>190</v>
      </c>
      <c r="B568" s="18" t="str">
        <f>+B289</f>
        <v>CAP.1.2</v>
      </c>
      <c r="C568" s="18" t="str">
        <f>+C289</f>
        <v>INSTAL·LACIONS ELÈCTRIQUES</v>
      </c>
      <c r="F568" s="23">
        <f>+F289</f>
        <v>50207.500000000007</v>
      </c>
    </row>
    <row r="569" spans="1:6" s="50" customFormat="1" ht="15" outlineLevel="1" x14ac:dyDescent="0.35">
      <c r="A569" s="51" t="s">
        <v>190</v>
      </c>
      <c r="B569" s="52" t="str">
        <f>+B291</f>
        <v xml:space="preserve">CAP.1.2.1 </v>
      </c>
      <c r="C569" s="53" t="str">
        <f>+C291</f>
        <v>INSTAL·LACIONS ELÈCTRIQUES</v>
      </c>
      <c r="F569" s="48">
        <f>+F291</f>
        <v>33058.200000000004</v>
      </c>
    </row>
    <row r="570" spans="1:6" s="50" customFormat="1" ht="15" outlineLevel="1" x14ac:dyDescent="0.35">
      <c r="A570" s="51" t="s">
        <v>190</v>
      </c>
      <c r="B570" s="52" t="str">
        <f>+B347</f>
        <v xml:space="preserve">CAP.1.2.2 </v>
      </c>
      <c r="C570" s="53" t="str">
        <f>+C347</f>
        <v>INSTAL·LACIÓ D'IL·LUMINACIÓ</v>
      </c>
      <c r="F570" s="48">
        <f>+F347</f>
        <v>6795</v>
      </c>
    </row>
    <row r="571" spans="1:6" s="50" customFormat="1" ht="15" outlineLevel="1" x14ac:dyDescent="0.35">
      <c r="A571" s="51" t="s">
        <v>190</v>
      </c>
      <c r="B571" s="52" t="str">
        <f>+B362</f>
        <v xml:space="preserve">CAP.1.2.3 </v>
      </c>
      <c r="C571" s="53" t="str">
        <f>+C362</f>
        <v>TELECOMUNICACIONS</v>
      </c>
      <c r="F571" s="48">
        <f>+F362</f>
        <v>9819.4000000000015</v>
      </c>
    </row>
    <row r="572" spans="1:6" s="17" customFormat="1" ht="15" outlineLevel="1" x14ac:dyDescent="0.35">
      <c r="A572" s="37" t="s">
        <v>190</v>
      </c>
      <c r="B572" s="18" t="str">
        <f>+B386</f>
        <v>CAP.1.2.4</v>
      </c>
      <c r="C572" s="53" t="str">
        <f>+C386</f>
        <v>AUDIOVISUALS</v>
      </c>
      <c r="F572" s="47">
        <f>+F386</f>
        <v>534.9</v>
      </c>
    </row>
    <row r="573" spans="1:6" s="17" customFormat="1" ht="15" x14ac:dyDescent="0.35">
      <c r="A573" s="37" t="s">
        <v>190</v>
      </c>
      <c r="B573" s="18" t="str">
        <f>+B394</f>
        <v xml:space="preserve">CAP.1.3 </v>
      </c>
      <c r="C573" s="18" t="str">
        <f>+C394</f>
        <v>SERVEIS</v>
      </c>
      <c r="F573" s="23">
        <f>+F394</f>
        <v>12915.34</v>
      </c>
    </row>
    <row r="574" spans="1:6" s="17" customFormat="1" ht="15" outlineLevel="1" x14ac:dyDescent="0.35">
      <c r="A574" s="37" t="s">
        <v>190</v>
      </c>
      <c r="B574" s="18" t="str">
        <f>+B396</f>
        <v xml:space="preserve">CAP.1.3.1 </v>
      </c>
      <c r="C574" s="53" t="str">
        <f>+C396</f>
        <v>GASOS MEDICINALS, TÈCNICS</v>
      </c>
      <c r="E574" s="50"/>
      <c r="F574" s="48">
        <f>+F396</f>
        <v>10287.84</v>
      </c>
    </row>
    <row r="575" spans="1:6" s="17" customFormat="1" ht="15" outlineLevel="1" x14ac:dyDescent="0.35">
      <c r="A575" s="37" t="s">
        <v>190</v>
      </c>
      <c r="B575" s="18" t="str">
        <f>+B406</f>
        <v xml:space="preserve">CAP.1.3.2 </v>
      </c>
      <c r="C575" s="53" t="str">
        <f>+C406</f>
        <v>INSTAL·LACIONS D'AIGUA I DESGUASSOS</v>
      </c>
      <c r="E575" s="50"/>
      <c r="F575" s="48">
        <f>+F406</f>
        <v>2627.5</v>
      </c>
    </row>
    <row r="576" spans="1:6" s="17" customFormat="1" ht="15" x14ac:dyDescent="0.35">
      <c r="A576" s="37" t="s">
        <v>190</v>
      </c>
      <c r="B576" s="18" t="str">
        <f>+B423</f>
        <v xml:space="preserve">CAP.1.4 </v>
      </c>
      <c r="C576" s="18" t="str">
        <f>+C423</f>
        <v>CONTRA INCENDIS I CONTROL ACCESOS</v>
      </c>
      <c r="F576" s="23">
        <f>+F423</f>
        <v>21005.5</v>
      </c>
    </row>
    <row r="577" spans="1:6" s="17" customFormat="1" ht="15" outlineLevel="1" x14ac:dyDescent="0.35">
      <c r="A577" s="37" t="s">
        <v>190</v>
      </c>
      <c r="B577" s="18" t="str">
        <f>+B425</f>
        <v xml:space="preserve">CAP.1.4.1 </v>
      </c>
      <c r="C577" s="53" t="str">
        <f>+C425</f>
        <v>INSTAL·LACIONS DE PROTECCIÓ CONTRA INCENDI</v>
      </c>
      <c r="E577" s="49"/>
      <c r="F577" s="48">
        <f>+F425</f>
        <v>4576.5</v>
      </c>
    </row>
    <row r="578" spans="1:6" s="17" customFormat="1" ht="15" outlineLevel="1" x14ac:dyDescent="0.35">
      <c r="A578" s="37" t="s">
        <v>190</v>
      </c>
      <c r="B578" s="18" t="str">
        <f>+B435</f>
        <v xml:space="preserve">CAP.1.4.2 </v>
      </c>
      <c r="C578" s="53" t="str">
        <f>+C435</f>
        <v>INSTAL·LACIONS DE PROTECCIÓ I SEGURETAT</v>
      </c>
      <c r="E578" s="49"/>
      <c r="F578" s="48">
        <f>+F435</f>
        <v>16429</v>
      </c>
    </row>
    <row r="579" spans="1:6" s="17" customFormat="1" ht="15" x14ac:dyDescent="0.35">
      <c r="A579" s="37" t="s">
        <v>190</v>
      </c>
      <c r="B579" s="18" t="str">
        <f>+B451</f>
        <v>CAP.1.5</v>
      </c>
      <c r="C579" s="21" t="str">
        <f>+C451</f>
        <v>OBRA CIVIL</v>
      </c>
      <c r="F579" s="23">
        <f>+F451</f>
        <v>18026.395</v>
      </c>
    </row>
    <row r="580" spans="1:6" s="17" customFormat="1" ht="15" x14ac:dyDescent="0.35">
      <c r="A580" s="37" t="s">
        <v>190</v>
      </c>
      <c r="B580" s="18" t="str">
        <f>+B485</f>
        <v>CAP.1.6</v>
      </c>
      <c r="C580" s="21" t="str">
        <f>+C485</f>
        <v>TANCAMENTS</v>
      </c>
      <c r="F580" s="23">
        <f>+F485</f>
        <v>37006.880000000005</v>
      </c>
    </row>
    <row r="581" spans="1:6" s="17" customFormat="1" ht="15" x14ac:dyDescent="0.35">
      <c r="A581" s="37" t="s">
        <v>190</v>
      </c>
      <c r="B581" s="18" t="str">
        <f>+B512</f>
        <v>CAP.1.7</v>
      </c>
      <c r="C581" s="21" t="str">
        <f>+C512</f>
        <v>VARIS</v>
      </c>
      <c r="F581" s="23">
        <f>+F512</f>
        <v>23764.3</v>
      </c>
    </row>
    <row r="582" spans="1:6" s="17" customFormat="1" ht="15" x14ac:dyDescent="0.35">
      <c r="A582" s="37" t="s">
        <v>190</v>
      </c>
      <c r="B582" s="69" t="str">
        <f>CONCATENATE("TOTAL P.E.M. ",B3,C3)</f>
        <v>TOTAL P.E.M. LOT1 INSTALACIONS I OBRA CIVIL</v>
      </c>
      <c r="C582" s="70"/>
      <c r="F582" s="24">
        <f t="shared" ref="F582" si="30">+F560+F568+F573+F576+F579+F580+F581</f>
        <v>329795.93499999994</v>
      </c>
    </row>
    <row r="583" spans="1:6" s="17" customFormat="1" ht="15" x14ac:dyDescent="0.35">
      <c r="A583" s="37" t="s">
        <v>190</v>
      </c>
      <c r="B583" s="18"/>
      <c r="C583" s="21"/>
      <c r="F583" s="23"/>
    </row>
    <row r="584" spans="1:6" s="17" customFormat="1" ht="15" x14ac:dyDescent="0.35">
      <c r="A584" s="37" t="s">
        <v>190</v>
      </c>
      <c r="B584" s="18" t="str">
        <f>+B529</f>
        <v xml:space="preserve">CAP.2.1 </v>
      </c>
      <c r="C584" s="21" t="str">
        <f>+C529</f>
        <v>EQUIPAMENTS</v>
      </c>
      <c r="F584" s="23">
        <f>+F529</f>
        <v>19280.599999999999</v>
      </c>
    </row>
    <row r="585" spans="1:6" s="17" customFormat="1" ht="15" x14ac:dyDescent="0.35">
      <c r="A585" s="37" t="s">
        <v>190</v>
      </c>
      <c r="B585" s="69" t="str">
        <f>CONCATENATE("TOTAL P.E.M. ",B527,C527)</f>
        <v>TOTAL P.E.M. LOT2 EQUIPAMENTS I MOBILIARI</v>
      </c>
      <c r="C585" s="70"/>
      <c r="F585" s="24">
        <f>+F584</f>
        <v>19280.599999999999</v>
      </c>
    </row>
    <row r="586" spans="1:6" s="17" customFormat="1" ht="15" x14ac:dyDescent="0.35">
      <c r="A586" s="37" t="s">
        <v>190</v>
      </c>
      <c r="B586" s="61"/>
      <c r="C586" s="62"/>
      <c r="F586" s="23"/>
    </row>
    <row r="587" spans="1:6" s="17" customFormat="1" ht="15" x14ac:dyDescent="0.35">
      <c r="A587" s="37" t="s">
        <v>190</v>
      </c>
      <c r="B587" s="18" t="str">
        <f>+B550</f>
        <v>CAP.3.1</v>
      </c>
      <c r="C587" s="21" t="str">
        <f>+C550</f>
        <v>DIRECCIÓ FACULTATIVA</v>
      </c>
      <c r="F587" s="23">
        <f>+F550</f>
        <v>12600</v>
      </c>
    </row>
    <row r="588" spans="1:6" s="17" customFormat="1" ht="15" x14ac:dyDescent="0.35">
      <c r="A588" s="37" t="s">
        <v>190</v>
      </c>
      <c r="B588" s="69" t="str">
        <f>CONCATENATE("TOTAL P.E.M. ",B548,C548)</f>
        <v>TOTAL P.E.M. LOT3 DIRECCIÓ FACULTATIVA</v>
      </c>
      <c r="C588" s="70"/>
      <c r="F588" s="24">
        <f>+F587</f>
        <v>12600</v>
      </c>
    </row>
    <row r="589" spans="1:6" x14ac:dyDescent="0.35">
      <c r="A589" s="37" t="s">
        <v>190</v>
      </c>
    </row>
    <row r="590" spans="1:6" ht="15" x14ac:dyDescent="0.35">
      <c r="A590" s="37" t="s">
        <v>190</v>
      </c>
      <c r="B590" s="69" t="str">
        <f>CONCATENATE("TOTAL P.E.M. ",B3,C3)</f>
        <v>TOTAL P.E.M. LOT1 INSTALACIONS I OBRA CIVIL</v>
      </c>
      <c r="C590" s="70"/>
      <c r="F590" s="24">
        <f>+F582</f>
        <v>329795.93499999994</v>
      </c>
    </row>
    <row r="591" spans="1:6" ht="15" x14ac:dyDescent="0.35">
      <c r="A591" s="37" t="s">
        <v>190</v>
      </c>
      <c r="C591" s="21" t="s">
        <v>183</v>
      </c>
      <c r="F591" s="23">
        <f>+($D$606)*F590</f>
        <v>42873.471549999995</v>
      </c>
    </row>
    <row r="592" spans="1:6" ht="15" x14ac:dyDescent="0.35">
      <c r="A592" s="37" t="s">
        <v>190</v>
      </c>
      <c r="C592" s="21" t="s">
        <v>182</v>
      </c>
      <c r="F592" s="23">
        <f>+($D$607)*F590</f>
        <v>19787.756099999995</v>
      </c>
    </row>
    <row r="593" spans="1:6" ht="15" x14ac:dyDescent="0.35">
      <c r="A593" s="37" t="s">
        <v>190</v>
      </c>
      <c r="B593" s="69" t="str">
        <f>CONCATENATE("TOTAL P.E.C. ",B3,C3)</f>
        <v>TOTAL P.E.C. LOT1 INSTALACIONS I OBRA CIVIL</v>
      </c>
      <c r="C593" s="70"/>
      <c r="F593" s="24">
        <f>+F592+F591+F590+0.002</f>
        <v>392457.16464999993</v>
      </c>
    </row>
    <row r="594" spans="1:6" ht="15" x14ac:dyDescent="0.35">
      <c r="A594" s="37" t="s">
        <v>190</v>
      </c>
      <c r="B594" s="63"/>
      <c r="C594" s="63"/>
      <c r="F594" s="64"/>
    </row>
    <row r="595" spans="1:6" ht="15" x14ac:dyDescent="0.35">
      <c r="A595" s="37" t="s">
        <v>190</v>
      </c>
      <c r="B595" s="69" t="str">
        <f>CONCATENATE("TOTAL P.E.M. ",B527,C527)</f>
        <v>TOTAL P.E.M. LOT2 EQUIPAMENTS I MOBILIARI</v>
      </c>
      <c r="C595" s="70"/>
      <c r="F595" s="24">
        <f>+F585</f>
        <v>19280.599999999999</v>
      </c>
    </row>
    <row r="596" spans="1:6" ht="15" x14ac:dyDescent="0.35">
      <c r="A596" s="37" t="s">
        <v>190</v>
      </c>
      <c r="C596" s="21" t="s">
        <v>183</v>
      </c>
      <c r="F596" s="23">
        <f>+($D$606)*F595</f>
        <v>2506.4780000000001</v>
      </c>
    </row>
    <row r="597" spans="1:6" ht="15" x14ac:dyDescent="0.35">
      <c r="A597" s="37" t="s">
        <v>190</v>
      </c>
      <c r="C597" s="21" t="s">
        <v>182</v>
      </c>
      <c r="F597" s="23">
        <f>+($D$607)*F595</f>
        <v>1156.8359999999998</v>
      </c>
    </row>
    <row r="598" spans="1:6" ht="15" x14ac:dyDescent="0.35">
      <c r="A598" s="37" t="s">
        <v>190</v>
      </c>
      <c r="B598" s="69" t="str">
        <f>CONCATENATE("TOTAL P.E.C. ",B527,C527)</f>
        <v>TOTAL P.E.C. LOT2 EQUIPAMENTS I MOBILIARI</v>
      </c>
      <c r="C598" s="70"/>
      <c r="F598" s="24">
        <f>+F597+F596+F595</f>
        <v>22943.913999999997</v>
      </c>
    </row>
    <row r="599" spans="1:6" ht="15" x14ac:dyDescent="0.35">
      <c r="A599" s="37" t="s">
        <v>190</v>
      </c>
      <c r="F599" s="64"/>
    </row>
    <row r="600" spans="1:6" ht="15" x14ac:dyDescent="0.35">
      <c r="A600" s="37" t="s">
        <v>190</v>
      </c>
      <c r="B600" s="69" t="str">
        <f>CONCATENATE("TOTAL P.E.M. ",B548,C548)</f>
        <v>TOTAL P.E.M. LOT3 DIRECCIÓ FACULTATIVA</v>
      </c>
      <c r="C600" s="70"/>
      <c r="F600" s="24">
        <f>+F588</f>
        <v>12600</v>
      </c>
    </row>
    <row r="601" spans="1:6" ht="15" x14ac:dyDescent="0.35">
      <c r="A601" s="37" t="s">
        <v>190</v>
      </c>
      <c r="C601" s="21" t="s">
        <v>183</v>
      </c>
      <c r="F601" s="23">
        <f>+($D$606)*F600</f>
        <v>1638</v>
      </c>
    </row>
    <row r="602" spans="1:6" ht="15" x14ac:dyDescent="0.35">
      <c r="A602" s="37" t="s">
        <v>190</v>
      </c>
      <c r="C602" s="21" t="s">
        <v>182</v>
      </c>
      <c r="F602" s="23">
        <f>+($D$607)*F600</f>
        <v>756</v>
      </c>
    </row>
    <row r="603" spans="1:6" ht="15" x14ac:dyDescent="0.35">
      <c r="A603" s="37" t="s">
        <v>190</v>
      </c>
      <c r="B603" s="69" t="str">
        <f>CONCATENATE("TOTAL P.E.C. ",B548,C548)</f>
        <v>TOTAL P.E.C. LOT3 DIRECCIÓ FACULTATIVA</v>
      </c>
      <c r="C603" s="70"/>
      <c r="F603" s="24">
        <f>+F602+F601+F600</f>
        <v>14994</v>
      </c>
    </row>
    <row r="604" spans="1:6" ht="15" x14ac:dyDescent="0.35">
      <c r="A604" s="37" t="s">
        <v>190</v>
      </c>
      <c r="B604" s="63"/>
      <c r="C604" s="63"/>
      <c r="F604" s="65"/>
    </row>
    <row r="605" spans="1:6" ht="15" x14ac:dyDescent="0.35">
      <c r="A605" s="37" t="s">
        <v>190</v>
      </c>
      <c r="B605" s="69" t="s">
        <v>553</v>
      </c>
      <c r="C605" s="70"/>
      <c r="F605" s="24">
        <f>+F590+F595+F600</f>
        <v>361676.53499999992</v>
      </c>
    </row>
    <row r="606" spans="1:6" ht="15" x14ac:dyDescent="0.35">
      <c r="A606" s="37" t="s">
        <v>190</v>
      </c>
      <c r="C606" s="21" t="s">
        <v>183</v>
      </c>
      <c r="D606" s="39">
        <v>0.13</v>
      </c>
      <c r="F606" s="23">
        <f>+F591+F596+F601</f>
        <v>47017.949549999998</v>
      </c>
    </row>
    <row r="607" spans="1:6" ht="15" x14ac:dyDescent="0.35">
      <c r="A607" s="37" t="s">
        <v>190</v>
      </c>
      <c r="C607" s="21" t="s">
        <v>182</v>
      </c>
      <c r="D607" s="39">
        <v>0.06</v>
      </c>
      <c r="F607" s="23">
        <f>+F592+F597+F602</f>
        <v>21700.592099999994</v>
      </c>
    </row>
    <row r="608" spans="1:6" ht="15" x14ac:dyDescent="0.35">
      <c r="A608" s="37" t="s">
        <v>190</v>
      </c>
      <c r="B608" s="69" t="s">
        <v>535</v>
      </c>
      <c r="C608" s="70"/>
      <c r="F608" s="24">
        <f>+F593+F598+F603</f>
        <v>430395.07864999992</v>
      </c>
    </row>
    <row r="609" spans="5:6" ht="15" x14ac:dyDescent="0.35">
      <c r="F609" s="65"/>
    </row>
    <row r="610" spans="5:6" x14ac:dyDescent="0.35">
      <c r="F610" s="1" t="s">
        <v>184</v>
      </c>
    </row>
    <row r="618" spans="5:6" x14ac:dyDescent="0.35">
      <c r="E618" s="14"/>
    </row>
    <row r="629" spans="2:2" x14ac:dyDescent="0.35">
      <c r="B629" s="9"/>
    </row>
  </sheetData>
  <mergeCells count="11">
    <mergeCell ref="B588:C588"/>
    <mergeCell ref="B582:C582"/>
    <mergeCell ref="B585:C585"/>
    <mergeCell ref="B590:C590"/>
    <mergeCell ref="B593:C593"/>
    <mergeCell ref="B608:C608"/>
    <mergeCell ref="B595:C595"/>
    <mergeCell ref="B598:C598"/>
    <mergeCell ref="B600:C600"/>
    <mergeCell ref="B603:C603"/>
    <mergeCell ref="B605:C605"/>
  </mergeCells>
  <dataValidations count="1">
    <dataValidation type="list" allowBlank="1" showInputMessage="1" showErrorMessage="1" sqref="A3:A612">
      <formula1>#REF!</formula1>
    </dataValidation>
  </dataValidations>
  <pageMargins left="0.7" right="0.7" top="0.75" bottom="0.75" header="0.3" footer="0.3"/>
  <pageSetup paperSize="9" scale="58" fitToHeight="0" orientation="portrait" r:id="rId1"/>
  <rowBreaks count="1" manualBreakCount="1">
    <brk id="55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Precios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Eudald Bogatell</dc:creator>
  <cp:lastModifiedBy>Eudald Bogatell Piñero</cp:lastModifiedBy>
  <cp:lastPrinted>2019-03-28T20:32:39Z</cp:lastPrinted>
  <dcterms:created xsi:type="dcterms:W3CDTF">2015-07-27T08:18:04Z</dcterms:created>
  <dcterms:modified xsi:type="dcterms:W3CDTF">2019-03-28T20:33:56Z</dcterms:modified>
</cp:coreProperties>
</file>