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autoCompressPictures="0"/>
  <mc:AlternateContent xmlns:mc="http://schemas.openxmlformats.org/markup-compatibility/2006">
    <mc:Choice Requires="x15">
      <x15ac:absPath xmlns:x15ac="http://schemas.microsoft.com/office/spreadsheetml/2010/11/ac" url="U:\DOP_Recursos_Economics\Manteniment\Informes i projectes\projectes\2022\CSA - Reforma sala Mirador id 43322\Projecte\"/>
    </mc:Choice>
  </mc:AlternateContent>
  <xr:revisionPtr revIDLastSave="0" documentId="13_ncr:1_{080A5B35-013D-4956-ADDC-C7AD4638C64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MEDICIONES MIRADOR" sheetId="4" r:id="rId1"/>
  </sheets>
  <definedNames>
    <definedName name="_xlnm.Print_Area" localSheetId="0">'MEDICIONES MIRADOR'!$C$1:$K$93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8" i="4" l="1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4" i="4"/>
  <c r="H35" i="4"/>
  <c r="H36" i="4"/>
  <c r="H37" i="4"/>
  <c r="H38" i="4"/>
  <c r="H39" i="4"/>
  <c r="H40" i="4"/>
  <c r="H41" i="4"/>
  <c r="H42" i="4"/>
  <c r="H43" i="4"/>
  <c r="H44" i="4"/>
  <c r="H47" i="4"/>
  <c r="H48" i="4"/>
  <c r="H49" i="4"/>
  <c r="H50" i="4"/>
  <c r="H53" i="4"/>
  <c r="H54" i="4"/>
  <c r="H55" i="4"/>
  <c r="H56" i="4"/>
  <c r="H59" i="4"/>
  <c r="H60" i="4"/>
  <c r="H61" i="4"/>
  <c r="H62" i="4"/>
  <c r="H65" i="4"/>
  <c r="H66" i="4"/>
  <c r="H67" i="4"/>
  <c r="H68" i="4"/>
  <c r="H69" i="4"/>
  <c r="H70" i="4"/>
  <c r="H71" i="4"/>
  <c r="H74" i="4"/>
  <c r="H75" i="4"/>
  <c r="H76" i="4"/>
  <c r="H77" i="4"/>
  <c r="H78" i="4"/>
  <c r="H81" i="4"/>
  <c r="H82" i="4"/>
  <c r="H83" i="4"/>
  <c r="H87" i="4"/>
  <c r="I32" i="4"/>
  <c r="I84" i="4"/>
  <c r="I45" i="4"/>
  <c r="I51" i="4"/>
  <c r="I57" i="4"/>
  <c r="I63" i="4"/>
  <c r="I72" i="4"/>
  <c r="I79" i="4"/>
</calcChain>
</file>

<file path=xl/sharedStrings.xml><?xml version="1.0" encoding="utf-8"?>
<sst xmlns="http://schemas.openxmlformats.org/spreadsheetml/2006/main" count="133" uniqueCount="80">
  <si>
    <t>TOTAL</t>
  </si>
  <si>
    <t>PRODUCCIÓN</t>
  </si>
  <si>
    <t>BARCELONA ACTIVA</t>
  </si>
  <si>
    <t>SALA MIRADOR</t>
  </si>
  <si>
    <t>Obra e instalaciones</t>
  </si>
  <si>
    <t>Iluminación</t>
  </si>
  <si>
    <t>Mobiliario a medida</t>
  </si>
  <si>
    <t>Mobiliario contract</t>
  </si>
  <si>
    <t>Carril trifásico 2mt negro PC021/04  - Her Lighting</t>
  </si>
  <si>
    <t>Alimentación carril derecha negra PC030/04  - Her Lighting</t>
  </si>
  <si>
    <t>Unión intermedia negra PC032/04  - Her Lighting</t>
  </si>
  <si>
    <t>Tapa final negra PC041/04  - Her Lighting</t>
  </si>
  <si>
    <t>Soporte a techo para carril negro PC042/04  - Her Lighting</t>
  </si>
  <si>
    <t>Parcial</t>
  </si>
  <si>
    <t>Pintura y panelados</t>
  </si>
  <si>
    <t>Cortinajes</t>
  </si>
  <si>
    <t>Acustica</t>
  </si>
  <si>
    <t>Decoración y vinilos</t>
  </si>
  <si>
    <t>Driver 60W/24V/IP67 AC006  - Her Lighting</t>
  </si>
  <si>
    <t>Controladora en panel táctil para la iluminación de la sala.
Ref. AC032 - DMX TOUCH PANEL RGBW - Her Lighting</t>
  </si>
  <si>
    <t>A2 - Paneles acústicos de pared Eco Cero ECO-138 de 112x15cm</t>
  </si>
  <si>
    <t>A3 - Paneles acústicos de pared Eco Cero ECO-142 de 112x15cm</t>
  </si>
  <si>
    <t>A4 - Paneles acústicos de pared Eco Cero ECO-116 de 112x15cm</t>
  </si>
  <si>
    <t>A5 - Paneles acústicos de pared Eco Cero ECO-125 de 112x15cm</t>
  </si>
  <si>
    <t>Hit torch 3PG 12W 3000K 36º Negro Phase-Cut PC5029303604  - Her Lighting</t>
  </si>
  <si>
    <t>Regulador universal para pulsador 4-100W AC302 - Her Lighting</t>
  </si>
  <si>
    <t>Ud</t>
  </si>
  <si>
    <t>mL/m2</t>
  </si>
  <si>
    <t>Precio/Ud</t>
  </si>
  <si>
    <t>Precio Total</t>
  </si>
  <si>
    <t>-</t>
  </si>
  <si>
    <t>Saneamiento, enmasillado y pintado de paredes existentes (m2)
Incluye montaje de andamio para trabajo en altura y de dificil acceso.</t>
  </si>
  <si>
    <t>Lijado, imprimado y pintado de vigas existentes (m2)
Incluye montaje de andamio para trabajo en altura.</t>
  </si>
  <si>
    <t>Neón led "Sala Mirador" con luz blanca e instalado en metacrilato fresado con forma de contorno letras de 105x56cm</t>
  </si>
  <si>
    <t>Revestimiento de pared en microcemento Porocret Floor de Cement Design color NCS 2502-Y  (m2)</t>
  </si>
  <si>
    <t>Cableado de conduccion de cobre de 3x2m5mm2
De 0,6/1KV de tensión asignada, y designación RZ1-K (AS) CPR, tripolar, de sección 3x2,5mm2 y cubierta del cable de poliefina y baja emisión de humo colocado en tubo.</t>
  </si>
  <si>
    <t>A1 - Paneles acústicos de techo Eco Cero ECO-138 de 120x120cm con R10
Incluye 5 anclajes y 5 sirgas de cuelgue de 2 metros.</t>
  </si>
  <si>
    <t>Pieza a medida de soporte para paneles acústicos:
Pletina de chapa galvanizada, color RAL a definir, de 50/30mm y 55º de
apertura, para dar inclinación a los paneles.
Medidas: 1000x80mm</t>
  </si>
  <si>
    <r>
      <t xml:space="preserve">Silla Enea Lottus High Confident sin brazos.
</t>
    </r>
    <r>
      <rPr>
        <b/>
        <sz val="12"/>
        <rFont val="Courier New"/>
        <family val="3"/>
      </rPr>
      <t>Acabado:</t>
    </r>
    <r>
      <rPr>
        <sz val="12"/>
        <rFont val="Courier New"/>
        <family val="3"/>
      </rPr>
      <t xml:space="preserve"> Patas lacadas B Ral 9016 y cuerpo en PP032</t>
    </r>
  </si>
  <si>
    <t>Atril modelo Fórum de medidas 120x55x42cm / Metacrilato.EU /
Acabado: Frontal en Blanco Hielo y Sin Personalización</t>
  </si>
  <si>
    <t>Canal portamecanismo Unex 93074-2 color blanco de 150x50mm, incluido tabique separador. (mL)</t>
  </si>
  <si>
    <t>Caja de derivación cuadrada 100x100mm y grado de protección IP-40</t>
  </si>
  <si>
    <t>Tubo flexible corrugado de PVC, de 25mm de diametro nominal, aislado y no propagador de llama, resistente a impacto de 1J, resistencia a la compresión de 320N y una rigidez dieléctrica de 2000V (mL)</t>
  </si>
  <si>
    <t>Cable de transmisión de datos y conductor de cobre, de 4 pares, categoría 6U/FTP, aislamiento de poliolefina y cubierta de poliolefina de baja tensión de humos y opacidad reducida, no propagador de la llama según UNE-EN 60332-1-2 (mL)</t>
  </si>
  <si>
    <t>Base rj 45 encastada a canal portamecanismos Unex 93074-2, incluye marco y bastidor.</t>
  </si>
  <si>
    <t>Enchufe 2p 16A encastrado a canal portamecanismos Unex 93074-2, incluye marco y bastidor</t>
  </si>
  <si>
    <t>Base de HDMI encastrado a canal portamecanismos Unex 93074-2, incluye marco y bastidor.</t>
  </si>
  <si>
    <t xml:space="preserve">Caja de suelo Simón 500 CIMA profundidad 90mm 3 módulos color grafito + marco portamecanísmos BL.
Incluye:
- Tapa embellecedora de enrasamiento Simón 500 CIMA para caja de suelo de 3 módulos color grafito.
- Marco portamecanísmos Simon 500 Cima de 3 módulos grafito.
- Base doble schuko Simón 500 CIMA embornamiento por corte con led grafito.
- Placa inclinada de voz y datos Simón 500 CIMA1 conector AMP + otras marcas c/ guardapolvo grafito.
- Módulo MD para 1 RJ45 Keystone 20,4 mm (AMP-Commscope).
- Placa ciega individual Simón 500 CIMA grafito.
- Toma hembra RJ45 UTP Categoría 6 tooless negra. </t>
  </si>
  <si>
    <t>Mecanismo dimmer sensor universal para LED 1711DE (Jung) + Tecla sensora estándar LS blanco alpino LS1700WW (Jung) para regular Hit torch de escenario.
Incluye:
- Marco simple LS blanco alpino LS981WW (Jung)</t>
  </si>
  <si>
    <t>Enchufe con tapa.
Enchufe t.abat/prot contact LS blanco alpino LS1521KIKLWW (Jung)
Incluye:
- Caja de superficie simple LS blanco alpino LS581AWW (Jung)</t>
  </si>
  <si>
    <t>Transportes relacionados y mano de obra en partidas de obra e instalación descritas en el pliego descriptivo</t>
  </si>
  <si>
    <t>Saneamiento, enmasillado y pintado de techo existentes (m2)
Incluye montaje de andamio para trabajo en altura y de dificil acceso.</t>
  </si>
  <si>
    <t>Transportes relacionado y mano de obra para instalación de mobiliario a medida</t>
  </si>
  <si>
    <t>Vinilo de corte con logo "A" de Barcelona Activa para Atril de medida 40cm de diametro</t>
  </si>
  <si>
    <t>Ref. 2200508-BUPDN PEND. RGB + 930NN LC 2100MM 115W DMX51 - Her Lighting
Nit updown pendant Negro liso mate con 2 tramos de tira (RGB + tira monocolor de 14,4W/m) en su parte directa, y 2 tramos tira (RGB + Tira monocolor de 14,4W/m) en su parte indirecta.
Incluye 2 controladores y fuentes para encendido diferenciado UP-DOWN
*Preparado con tensores de 3 metros.</t>
  </si>
  <si>
    <r>
      <t xml:space="preserve">Mesa plegable con ruedas modelo CLUB de Alea Office de medidas 120x80cm
Electrificación: Flat Blanco(2Sucko + 1 usb) + frontal para opacar piernas
</t>
    </r>
    <r>
      <rPr>
        <b/>
        <sz val="12"/>
        <rFont val="Courier New"/>
        <family val="3"/>
      </rPr>
      <t xml:space="preserve">Acabado: </t>
    </r>
    <r>
      <rPr>
        <sz val="12"/>
        <rFont val="Courier New"/>
        <family val="3"/>
      </rPr>
      <t>Patas lacadas EB + sobre en melamina MN</t>
    </r>
  </si>
  <si>
    <r>
      <t xml:space="preserve">Selector HDMI 4x1 para formatos de alto rango dinámico (HDR). Es compatible con HDCP 2.2 y admite video 4K / UHD a 60 Hz con muestreo de croma 4: 4: 4, así como señales HDMI con ancho de banda de hasta 18 Gbps. Es la solución ideal para aplicaciones que requieren fuentes de video y pantallas 4K / UHD y HDR. VEO-SWH44 incluye funciones de extracción de audio y gestión EDID de audio. La selección de la entrada HDMI puede ser automática (detección de señal), manual, a través del panel frontal o control remoto o mediante comandos serie. Los controles incluyen silenciamiento ARC e indicaciones LED de las fuentes y configuraciones seleccionadas.
Dimensiones (WxHxD) 85 x 12 x 180 mm / 3.34” x 0.47” x 7.09”
</t>
    </r>
    <r>
      <rPr>
        <b/>
        <sz val="12"/>
        <rFont val="Courier New"/>
        <family val="3"/>
      </rPr>
      <t>Marca: ECLER
Modelo: VEO-SWH44</t>
    </r>
  </si>
  <si>
    <t>Transportes relacionado y mano de obra para instalación de cortinajes.
Incluye puesta en marcha y programación de canales a gusto de cliente.</t>
  </si>
  <si>
    <t>Transportes relacionado y mano de obra para instalación de paneles acústicos.</t>
  </si>
  <si>
    <r>
      <t xml:space="preserve">Divisor HDMI 1 × 4 para formatos de alto rango dinámico (HDR). Es
compatible con HDCP 2.2 / 1.4 y admite video 4K / UHD a 60 Hz con
muestreo de croma 4: 4: 4, así como señales HDMI con ancho de banda
de hasta 18 Gbps. Es la solución ideal para aplicaciones que requieren
fuentes de video y pantallas 4K / UHD y HDR. Incluye funciones de
gestión de EDID, e indicadores LED del panel frontal para el estado de la
alimentación y la señal.
Dimensions (WxHxD) 150mm x 17mm x 65mm / 5.9" x 0.67"x 2.56"
Peso 245g
Marca: </t>
    </r>
    <r>
      <rPr>
        <b/>
        <sz val="12"/>
        <rFont val="Courier New"/>
        <family val="3"/>
      </rPr>
      <t>ECLER</t>
    </r>
    <r>
      <rPr>
        <sz val="12"/>
        <rFont val="Courier New"/>
        <family val="1"/>
      </rPr>
      <t xml:space="preserve">
Modelo: </t>
    </r>
    <r>
      <rPr>
        <b/>
        <sz val="12"/>
        <rFont val="Courier New"/>
        <family val="3"/>
      </rPr>
      <t>VEO-SWM44</t>
    </r>
  </si>
  <si>
    <t xml:space="preserve">Interruptor automático magnetotermico tipo DPN 1P+N de 16A de intensidad nominal, curva C 6KA tipo Schneider Electric A9P53616
                    </t>
  </si>
  <si>
    <t>Bandeja metálica de acero inoxidable AISI 304 de sección 75x50mm y separación de dos vias, fijada con soportes a suelo existente. (mL)
Incluye 2 bifucaciones en T según pliego descriptivo.</t>
  </si>
  <si>
    <t>Base de HDMI de superficie MA LS 1112 WW (Jung)
Incluye:
- Caja de superficie simple LS blanco alpino LS581AWW (Jung)</t>
  </si>
  <si>
    <r>
      <t xml:space="preserve">Mesa plegable con ruedas modelo CLUB de Alea Office de medidas 180x80cm
Electrificación: Flat Blanco(2Sucko + 1 usb) + vertebra pasacables + frontal para opacar piernas.
</t>
    </r>
    <r>
      <rPr>
        <b/>
        <sz val="12"/>
        <rFont val="Courier New"/>
        <family val="3"/>
      </rPr>
      <t xml:space="preserve">Acabado: </t>
    </r>
    <r>
      <rPr>
        <sz val="12"/>
        <rFont val="Courier New"/>
        <family val="3"/>
      </rPr>
      <t>Patas lacadas EB + sobre en melamina MN</t>
    </r>
  </si>
  <si>
    <t>Transportes relacionado y mano de obra para instalación de vinilos y neón</t>
  </si>
  <si>
    <t>Cortina enrollable interior accionada por motor via radio. Tejido de hilo de poliéster y recubrimiento de PVC con tejido polyscreen PPLUS I o similar.
Tejido técnico perforado entretejido Polyscreen® dotado de una alta fonoabsorvencia aw: 0,50, con grado de apertura de 1% a 3%, certificación ignífuga M1/ EuroclassBs2d0. En color a definir por la DF.
De medidas 112x215cm</t>
  </si>
  <si>
    <t>Cortina enrollable interior accionada por motor via radio. Tejido de hilo de poliéster y recubrimiento de PVC con tejido polyscreen PPLUS I o similar.
Tejido técnico perforado entretejido Polyscreen® dotado de una alta fonoabsorvencia aw: 0,50, con grado de apertura de 1% a 3%, certificación ignífuga M1/ EuroclassBs2d0. En color a definir por la DF.
De medidas 106x215cm</t>
  </si>
  <si>
    <t>Mando d-6-16 canales</t>
  </si>
  <si>
    <t>Motores via Radio 35 con un máximo de 60mm entre anclaje y parte inferior.</t>
  </si>
  <si>
    <t>Canal protectora de PVC, color blanco RAL 9010, de 40x60 mm, propiedades eléctricas: aislante, no propagador de la llama, con grados de protección IP4X e IK08, estable frente a los rayos UV  según UNE-EN 50085-1. (mL)</t>
  </si>
  <si>
    <t>Desmontaje de armario existente y reciclaje en vertedero autorizado</t>
  </si>
  <si>
    <t>Transportes relacionado y mano de obra de la retirada de iluminación existente y montaje de nueva iluminación.
Incluye reciclaje de luminarias existentes en vertedero autorizado.</t>
  </si>
  <si>
    <t>Cable de HDMI en material de fibra optica Vivolink Optic HDMI 4K - HDMI 2.0 Support 4K/60Hz 4:4:4 18Gbps, HDR 12bit, HDCP2.2, 3D &amp; eARC. Grosor de 4.0mm.
Con sus tomas macho en extremos. (mL)
TÉCNICO A SOPORTE IZQUIERDO
ATRIL 1 A SPLITTER
MESA PONENCIA A SPLITTER
ATRIL 2 A SPLITTER
SPLITTER A MONITOR DE 98"</t>
  </si>
  <si>
    <t>Cable de HDMI en material de fibra optica Vivolink Optic HDMI 4K - HDMI 2.0 Support 4K/60Hz 4:4:4 18Gbps, HDR 12bit, HDCP2.2, 3D &amp; eARC. Grosor de 4.0mm.
Con sus tomas macho en extremos. (mL)
TÉCNICO A MONITOR DE 98"</t>
  </si>
  <si>
    <t>Cable de HDMI en material de fibra optica Vivolink Optic HDMI 4K - HDMI 2.0 Support 4K/60Hz 4:4:4 18Gbps, HDR 12bit, HDCP2.2, 3D &amp; eARC. Grosor de 4.0mm.
Con sus tomas macho en extremos. (mL)
TÉCNICO A SOPORTE DERECHO</t>
  </si>
  <si>
    <t>Cable audio digital balanceado apantallado de muy baja capacidad y 110 ohmios de impedancia característica. Disponible con pantalla de aluminio (instalación fija) y pantalla de cobre (instalaciones móviles).
Nº conductores 2 – Conductor CuSn OFC – AWG 24 – Stranding 7/32 - Sección (mm2) 0.22 – Aislamiento PEX – Pantalla Al-PET +Drain Wire (mL)</t>
  </si>
  <si>
    <t>Armario a medida de 504x110x250cm según plano fabricado en melamina blanca y puertas con guía corredera según características en plano.</t>
  </si>
  <si>
    <t>Tarima a medida según plano aportado fabricada en melamina de 19mm referencia Egger H3470 Pino Natural con Nudos a 20 cm de altura fabricada con costillas de soporte.
Incluye saltos en costillas para passos de electrificación según plano constructivo y plano eléctrico.
Medidas totales:796x240cm
Rampa de 260x120cm con pendiente de 7,69%</t>
  </si>
  <si>
    <t>Regatas de pared y su posterior enmasillado y lijado. (mL)
- De suelo a altura TV de 98" - 2mL
- De suelo a Neón led - 3mL
- En zona cuadro electrico para empotrado de pulsador + controladora. - 2mL
- De Cuadro eléctrico existente a canal bajo ventana por encima de puerta para cableado de motores de persiana. - 6mL
- De desplazamiento de luz salida de emergencia puerta antipanico - 2,5mL
- De desplazamiento de luz salida de emergencia mitad de sala - 2mL</t>
  </si>
  <si>
    <r>
      <t xml:space="preserve">Rack de equipos 22 U + Accesorios de instalación y ruedas.
*Incluye tres bandejas de soporte y una base con electrificación con interruptor.
Marca: </t>
    </r>
    <r>
      <rPr>
        <b/>
        <sz val="12"/>
        <rFont val="Courier New"/>
        <family val="3"/>
      </rPr>
      <t>SOIMER</t>
    </r>
    <r>
      <rPr>
        <sz val="12"/>
        <rFont val="Courier New"/>
        <family val="1"/>
      </rPr>
      <t xml:space="preserve">
Modelo: </t>
    </r>
    <r>
      <rPr>
        <b/>
        <sz val="12"/>
        <rFont val="Courier New"/>
        <family val="3"/>
      </rPr>
      <t>600X600 22u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</si>
</sst>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2"/>
      <color theme="1"/>
      <name val="Courier New"/>
      <family val="1"/>
    </font>
    <font>
      <sz val="12"/>
      <color theme="1"/>
      <name val="Courier New"/>
      <family val="1"/>
    </font>
    <font>
      <sz val="12"/>
      <name val="Courier New"/>
      <family val="1"/>
    </font>
    <font>
      <b/>
      <sz val="11"/>
      <color theme="1"/>
      <name val="Courier New"/>
      <family val="1"/>
    </font>
    <font>
      <sz val="12"/>
      <color indexed="8"/>
      <name val="Courier New"/>
      <family val="1"/>
    </font>
    <font>
      <b/>
      <sz val="12"/>
      <name val="Courier New"/>
      <family val="1"/>
    </font>
    <font>
      <b/>
      <sz val="12"/>
      <color theme="0"/>
      <name val="Courier New"/>
      <family val="1"/>
    </font>
    <font>
      <sz val="12"/>
      <color theme="0"/>
      <name val="Courier New"/>
      <family val="1"/>
    </font>
    <font>
      <sz val="10"/>
      <color indexed="8"/>
      <name val="Courier New"/>
      <family val="1"/>
    </font>
    <font>
      <u/>
      <sz val="11"/>
      <color theme="10"/>
      <name val="Calibri"/>
      <family val="2"/>
      <scheme val="minor"/>
    </font>
    <font>
      <b/>
      <sz val="12"/>
      <color theme="1"/>
      <name val="Courier New"/>
      <family val="3"/>
    </font>
    <font>
      <b/>
      <sz val="12"/>
      <name val="Courier New"/>
      <family val="3"/>
    </font>
    <font>
      <sz val="12"/>
      <name val="Courier New"/>
      <family val="3"/>
    </font>
    <font>
      <b/>
      <sz val="14"/>
      <color theme="1"/>
      <name val="Courier New"/>
      <family val="1"/>
    </font>
  </fonts>
  <fills count="7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64">
    <xf numFmtId="0" fontId="0" fillId="0" borderId="0" xfId="0"/>
    <xf numFmtId="0" fontId="2" fillId="0" borderId="0" xfId="0" applyFont="1"/>
    <xf numFmtId="0" fontId="3" fillId="0" borderId="0" xfId="0" applyFont="1" applyFill="1"/>
    <xf numFmtId="0" fontId="4" fillId="5" borderId="0" xfId="0" applyFont="1" applyFill="1"/>
    <xf numFmtId="0" fontId="3" fillId="0" borderId="0" xfId="0" applyFont="1"/>
    <xf numFmtId="44" fontId="3" fillId="0" borderId="0" xfId="1" applyFont="1"/>
    <xf numFmtId="0" fontId="3" fillId="0" borderId="0" xfId="0" applyFont="1" applyAlignment="1">
      <alignment horizontal="center"/>
    </xf>
    <xf numFmtId="0" fontId="5" fillId="0" borderId="0" xfId="0" applyFont="1"/>
    <xf numFmtId="44" fontId="6" fillId="0" borderId="0" xfId="1" applyFont="1"/>
    <xf numFmtId="44" fontId="7" fillId="5" borderId="0" xfId="0" applyNumberFormat="1" applyFont="1" applyFill="1" applyBorder="1" applyAlignment="1">
      <alignment horizontal="center" vertical="center"/>
    </xf>
    <xf numFmtId="0" fontId="8" fillId="2" borderId="0" xfId="0" applyFont="1" applyFill="1"/>
    <xf numFmtId="44" fontId="9" fillId="2" borderId="0" xfId="1" applyFont="1" applyFill="1"/>
    <xf numFmtId="44" fontId="9" fillId="0" borderId="0" xfId="1" applyFont="1" applyFill="1"/>
    <xf numFmtId="0" fontId="3" fillId="0" borderId="0" xfId="0" applyFont="1" applyAlignment="1">
      <alignment vertical="center"/>
    </xf>
    <xf numFmtId="44" fontId="7" fillId="5" borderId="0" xfId="0" applyNumberFormat="1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4" fillId="0" borderId="0" xfId="0" applyFont="1" applyFill="1" applyAlignment="1">
      <alignment vertical="center" wrapText="1"/>
    </xf>
    <xf numFmtId="44" fontId="4" fillId="0" borderId="0" xfId="1" applyFont="1" applyFill="1" applyAlignment="1">
      <alignment vertical="center"/>
    </xf>
    <xf numFmtId="0" fontId="3" fillId="0" borderId="0" xfId="0" applyFont="1" applyFill="1" applyAlignment="1">
      <alignment vertical="center"/>
    </xf>
    <xf numFmtId="44" fontId="3" fillId="0" borderId="0" xfId="1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44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44" fontId="2" fillId="0" borderId="0" xfId="0" applyNumberFormat="1" applyFont="1" applyAlignment="1">
      <alignment horizontal="center"/>
    </xf>
    <xf numFmtId="44" fontId="3" fillId="0" borderId="0" xfId="0" applyNumberFormat="1" applyFont="1"/>
    <xf numFmtId="0" fontId="2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1" fillId="0" borderId="0" xfId="2" applyAlignment="1">
      <alignment vertical="center"/>
    </xf>
    <xf numFmtId="0" fontId="7" fillId="4" borderId="0" xfId="0" applyFont="1" applyFill="1"/>
    <xf numFmtId="44" fontId="12" fillId="0" borderId="0" xfId="0" applyNumberFormat="1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44" fontId="0" fillId="0" borderId="0" xfId="1" applyFont="1" applyAlignment="1">
      <alignment vertical="center"/>
    </xf>
    <xf numFmtId="0" fontId="5" fillId="0" borderId="0" xfId="0" applyFont="1" applyAlignment="1">
      <alignment horizontal="center"/>
    </xf>
    <xf numFmtId="44" fontId="9" fillId="2" borderId="0" xfId="1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4" fillId="0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vertical="center" wrapText="1"/>
    </xf>
    <xf numFmtId="0" fontId="13" fillId="0" borderId="0" xfId="0" applyFont="1" applyFill="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44" fontId="14" fillId="0" borderId="0" xfId="1" applyFont="1" applyFill="1" applyAlignment="1">
      <alignment vertical="center"/>
    </xf>
    <xf numFmtId="44" fontId="13" fillId="0" borderId="0" xfId="0" applyNumberFormat="1" applyFont="1" applyFill="1" applyAlignment="1">
      <alignment vertical="center"/>
    </xf>
    <xf numFmtId="44" fontId="15" fillId="3" borderId="1" xfId="0" applyNumberFormat="1" applyFont="1" applyFill="1" applyBorder="1"/>
    <xf numFmtId="0" fontId="15" fillId="3" borderId="2" xfId="0" applyFont="1" applyFill="1" applyBorder="1"/>
    <xf numFmtId="0" fontId="14" fillId="0" borderId="0" xfId="0" applyFont="1" applyFill="1" applyAlignment="1">
      <alignment vertical="center"/>
    </xf>
    <xf numFmtId="0" fontId="15" fillId="3" borderId="3" xfId="0" applyFont="1" applyFill="1" applyBorder="1"/>
    <xf numFmtId="0" fontId="4" fillId="5" borderId="0" xfId="0" applyFont="1" applyFill="1" applyAlignment="1">
      <alignment horizontal="left" vertical="center" wrapText="1"/>
    </xf>
    <xf numFmtId="0" fontId="7" fillId="5" borderId="0" xfId="0" applyFont="1" applyFill="1" applyAlignment="1">
      <alignment vertical="center"/>
    </xf>
    <xf numFmtId="0" fontId="4" fillId="5" borderId="0" xfId="0" applyFont="1" applyFill="1" applyAlignment="1">
      <alignment horizontal="center" vertical="center" wrapText="1"/>
    </xf>
    <xf numFmtId="44" fontId="4" fillId="5" borderId="0" xfId="1" applyFont="1" applyFill="1" applyAlignment="1">
      <alignment vertical="center"/>
    </xf>
    <xf numFmtId="44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4" fillId="5" borderId="0" xfId="0" applyFont="1" applyFill="1" applyAlignment="1">
      <alignment vertical="center" wrapText="1"/>
    </xf>
    <xf numFmtId="0" fontId="3" fillId="5" borderId="0" xfId="0" applyFont="1" applyFill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44" fontId="4" fillId="6" borderId="0" xfId="1" applyFont="1" applyFill="1" applyAlignment="1">
      <alignment vertical="center"/>
    </xf>
  </cellXfs>
  <cellStyles count="3">
    <cellStyle name="Enllaç" xfId="2" builtinId="8"/>
    <cellStyle name="Moneda" xfId="1" builtinId="4"/>
    <cellStyle name="Normal" xfId="0" builtinId="0"/>
  </cellStyles>
  <dxfs count="0"/>
  <tableStyles count="0" defaultTableStyle="TableStyleMedium2" defaultPivotStyle="PivotStyleLight16"/>
  <colors>
    <mruColors>
      <color rgb="FFFF7575"/>
      <color rgb="FFFFFF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698C9-0BD4-4048-849C-D58C132F9722}">
  <sheetPr>
    <pageSetUpPr fitToPage="1"/>
  </sheetPr>
  <dimension ref="B1:N107"/>
  <sheetViews>
    <sheetView showGridLines="0" tabSelected="1" view="pageBreakPreview" zoomScale="70" zoomScaleNormal="100" zoomScaleSheetLayoutView="70" zoomScalePageLayoutView="10" workbookViewId="0">
      <selection activeCell="D2" sqref="D2"/>
    </sheetView>
  </sheetViews>
  <sheetFormatPr defaultColWidth="11.453125" defaultRowHeight="16" x14ac:dyDescent="0.4"/>
  <cols>
    <col min="1" max="1" width="2.26953125" style="4" customWidth="1"/>
    <col min="2" max="2" width="5.7265625" style="2" customWidth="1"/>
    <col min="3" max="3" width="2.7265625" style="3" customWidth="1"/>
    <col min="4" max="4" width="114.54296875" style="4" customWidth="1"/>
    <col min="5" max="5" width="10.26953125" style="4" customWidth="1"/>
    <col min="6" max="6" width="10.26953125" style="6" customWidth="1"/>
    <col min="7" max="7" width="20" style="4" bestFit="1" customWidth="1"/>
    <col min="8" max="8" width="23.7265625" style="5" bestFit="1" customWidth="1"/>
    <col min="9" max="9" width="20" style="4" bestFit="1" customWidth="1"/>
    <col min="10" max="10" width="10.7265625" style="4" bestFit="1" customWidth="1"/>
    <col min="11" max="11" width="2.453125" style="4" customWidth="1"/>
    <col min="12" max="12" width="15.453125" style="6" bestFit="1" customWidth="1"/>
    <col min="13" max="13" width="19.26953125" style="6" bestFit="1" customWidth="1"/>
    <col min="14" max="14" width="18.453125" style="6" bestFit="1" customWidth="1"/>
    <col min="15" max="15" width="14.7265625" style="4" bestFit="1" customWidth="1"/>
    <col min="16" max="16" width="13.81640625" style="4" customWidth="1"/>
    <col min="17" max="17" width="11.453125" style="4"/>
    <col min="18" max="18" width="12.1796875" style="4" bestFit="1" customWidth="1"/>
    <col min="19" max="16384" width="11.453125" style="4"/>
  </cols>
  <sheetData>
    <row r="1" spans="3:14" ht="13" customHeight="1" x14ac:dyDescent="0.4"/>
    <row r="2" spans="3:14" ht="13" customHeight="1" x14ac:dyDescent="0.4"/>
    <row r="3" spans="3:14" x14ac:dyDescent="0.4">
      <c r="D3" s="1" t="s">
        <v>2</v>
      </c>
      <c r="E3" s="7"/>
      <c r="F3" s="35"/>
    </row>
    <row r="4" spans="3:14" ht="13" customHeight="1" x14ac:dyDescent="0.4">
      <c r="D4" s="1" t="s">
        <v>3</v>
      </c>
      <c r="E4" s="1"/>
      <c r="F4" s="25"/>
    </row>
    <row r="5" spans="3:14" ht="13" customHeight="1" x14ac:dyDescent="0.4">
      <c r="H5" s="8"/>
    </row>
    <row r="6" spans="3:14" x14ac:dyDescent="0.4">
      <c r="C6" s="9"/>
      <c r="D6" s="10" t="s">
        <v>1</v>
      </c>
      <c r="E6" s="11" t="s">
        <v>26</v>
      </c>
      <c r="F6" s="36" t="s">
        <v>27</v>
      </c>
      <c r="G6" s="11" t="s">
        <v>28</v>
      </c>
      <c r="H6" s="11" t="s">
        <v>29</v>
      </c>
      <c r="I6" s="11"/>
      <c r="J6" s="11"/>
      <c r="K6" s="12"/>
    </row>
    <row r="7" spans="3:14" x14ac:dyDescent="0.4">
      <c r="D7" s="28" t="s">
        <v>4</v>
      </c>
      <c r="E7" s="28"/>
      <c r="F7" s="37"/>
      <c r="G7" s="28"/>
      <c r="H7" s="28"/>
      <c r="I7" s="28"/>
      <c r="J7" s="28"/>
    </row>
    <row r="8" spans="3:14" s="13" customFormat="1" ht="151.5" customHeight="1" x14ac:dyDescent="0.35">
      <c r="C8" s="14"/>
      <c r="D8" s="16" t="s">
        <v>78</v>
      </c>
      <c r="E8" s="15">
        <v>1</v>
      </c>
      <c r="F8" s="38">
        <f>2+3+2+6+2.5+2</f>
        <v>17.5</v>
      </c>
      <c r="G8" s="63">
        <v>0</v>
      </c>
      <c r="H8" s="17">
        <f>+IFERROR(G8*F8*E8,G8*E8)</f>
        <v>0</v>
      </c>
      <c r="I8" s="18"/>
      <c r="J8" s="18"/>
      <c r="K8" s="18"/>
      <c r="N8" s="20"/>
    </row>
    <row r="9" spans="3:14" s="13" customFormat="1" ht="51.75" customHeight="1" x14ac:dyDescent="0.35">
      <c r="C9" s="14"/>
      <c r="D9" s="58" t="s">
        <v>60</v>
      </c>
      <c r="E9" s="53">
        <v>2</v>
      </c>
      <c r="F9" s="54" t="s">
        <v>30</v>
      </c>
      <c r="G9" s="63">
        <v>0</v>
      </c>
      <c r="H9" s="55">
        <f>+IFERROR(G9*F9*E9,G9*E9)</f>
        <v>0</v>
      </c>
      <c r="I9" s="59"/>
      <c r="J9" s="59"/>
      <c r="K9" s="18"/>
      <c r="N9" s="20"/>
    </row>
    <row r="10" spans="3:14" s="13" customFormat="1" ht="45" customHeight="1" x14ac:dyDescent="0.35">
      <c r="C10" s="14"/>
      <c r="D10" s="16" t="s">
        <v>42</v>
      </c>
      <c r="E10" s="15">
        <v>1</v>
      </c>
      <c r="F10" s="38">
        <v>120</v>
      </c>
      <c r="G10" s="63">
        <v>0</v>
      </c>
      <c r="H10" s="17">
        <f t="shared" ref="H10" si="0">+IFERROR(G10*F10*E10,G10*E10)</f>
        <v>0</v>
      </c>
      <c r="I10" s="18"/>
      <c r="J10" s="18"/>
      <c r="K10" s="18"/>
      <c r="N10" s="20"/>
    </row>
    <row r="11" spans="3:14" s="13" customFormat="1" ht="74.25" customHeight="1" x14ac:dyDescent="0.35">
      <c r="C11" s="14"/>
      <c r="D11" s="16" t="s">
        <v>61</v>
      </c>
      <c r="E11" s="15">
        <v>1</v>
      </c>
      <c r="F11" s="38">
        <v>18</v>
      </c>
      <c r="G11" s="63">
        <v>0</v>
      </c>
      <c r="H11" s="17">
        <f t="shared" ref="H11" si="1">+IFERROR(G11*F11*E11,G11*E11)</f>
        <v>0</v>
      </c>
      <c r="I11" s="18"/>
      <c r="J11" s="18"/>
      <c r="K11" s="18"/>
      <c r="N11" s="20"/>
    </row>
    <row r="12" spans="3:14" s="13" customFormat="1" ht="35.25" customHeight="1" x14ac:dyDescent="0.35">
      <c r="C12" s="14"/>
      <c r="D12" s="16" t="s">
        <v>40</v>
      </c>
      <c r="E12" s="15">
        <v>1</v>
      </c>
      <c r="F12" s="38">
        <v>15</v>
      </c>
      <c r="G12" s="63">
        <v>0</v>
      </c>
      <c r="H12" s="17">
        <f>+IFERROR(G12*F12*E12,G12*E12)</f>
        <v>0</v>
      </c>
      <c r="I12" s="18"/>
      <c r="J12" s="18"/>
      <c r="K12" s="18"/>
      <c r="N12" s="20"/>
    </row>
    <row r="13" spans="3:14" s="13" customFormat="1" ht="54" customHeight="1" x14ac:dyDescent="0.35">
      <c r="C13" s="14"/>
      <c r="D13" s="16" t="s">
        <v>69</v>
      </c>
      <c r="E13" s="15">
        <v>1</v>
      </c>
      <c r="F13" s="38">
        <v>4</v>
      </c>
      <c r="G13" s="63">
        <v>0</v>
      </c>
      <c r="H13" s="17">
        <f>+IFERROR(G13*F13*E13,G13*E13)</f>
        <v>0</v>
      </c>
      <c r="I13" s="18"/>
      <c r="J13" s="18"/>
      <c r="K13" s="18"/>
      <c r="N13" s="20"/>
    </row>
    <row r="14" spans="3:14" s="13" customFormat="1" ht="45" customHeight="1" x14ac:dyDescent="0.35">
      <c r="C14" s="14"/>
      <c r="D14" s="16" t="s">
        <v>41</v>
      </c>
      <c r="E14" s="15">
        <v>6</v>
      </c>
      <c r="F14" s="38" t="s">
        <v>30</v>
      </c>
      <c r="G14" s="63">
        <v>0</v>
      </c>
      <c r="H14" s="17">
        <f t="shared" ref="H14" si="2">+IFERROR(G14*F14*E14,G14*E14)</f>
        <v>0</v>
      </c>
      <c r="I14" s="18"/>
      <c r="J14" s="18"/>
      <c r="K14" s="18"/>
      <c r="N14" s="20"/>
    </row>
    <row r="15" spans="3:14" s="13" customFormat="1" ht="201.75" customHeight="1" x14ac:dyDescent="0.35">
      <c r="C15" s="14"/>
      <c r="D15" s="16" t="s">
        <v>47</v>
      </c>
      <c r="E15" s="15">
        <v>3</v>
      </c>
      <c r="F15" s="38" t="s">
        <v>30</v>
      </c>
      <c r="G15" s="63">
        <v>0</v>
      </c>
      <c r="H15" s="17">
        <f>+IFERROR(G15*F15*E15,G15*E15)</f>
        <v>0</v>
      </c>
      <c r="I15" s="18"/>
      <c r="J15" s="18"/>
      <c r="K15" s="18"/>
      <c r="N15" s="20"/>
    </row>
    <row r="16" spans="3:14" s="13" customFormat="1" ht="86.25" customHeight="1" x14ac:dyDescent="0.35">
      <c r="C16" s="14"/>
      <c r="D16" s="16" t="s">
        <v>35</v>
      </c>
      <c r="E16" s="15">
        <v>1</v>
      </c>
      <c r="F16" s="38">
        <v>120</v>
      </c>
      <c r="G16" s="63">
        <v>0</v>
      </c>
      <c r="H16" s="17">
        <f>+IFERROR(G16*F16*E16,G16*E16)</f>
        <v>0</v>
      </c>
      <c r="I16" s="18"/>
      <c r="J16" s="18"/>
      <c r="K16" s="18"/>
      <c r="N16" s="20"/>
    </row>
    <row r="17" spans="3:14" s="13" customFormat="1" ht="63" customHeight="1" x14ac:dyDescent="0.35">
      <c r="C17" s="14"/>
      <c r="D17" s="16" t="s">
        <v>43</v>
      </c>
      <c r="E17" s="15">
        <v>1</v>
      </c>
      <c r="F17" s="38">
        <v>150</v>
      </c>
      <c r="G17" s="63">
        <v>0</v>
      </c>
      <c r="H17" s="17">
        <f>+IFERROR(G17*F17*E17,G17*E17)</f>
        <v>0</v>
      </c>
      <c r="I17" s="18"/>
      <c r="J17" s="18"/>
      <c r="K17" s="18"/>
      <c r="N17" s="20"/>
    </row>
    <row r="18" spans="3:14" s="13" customFormat="1" ht="98.25" customHeight="1" x14ac:dyDescent="0.35">
      <c r="C18" s="14"/>
      <c r="D18" s="16" t="s">
        <v>73</v>
      </c>
      <c r="E18" s="15">
        <v>1</v>
      </c>
      <c r="F18" s="38">
        <v>40</v>
      </c>
      <c r="G18" s="63">
        <v>0</v>
      </c>
      <c r="H18" s="17">
        <f t="shared" ref="H18" si="3">+IFERROR(G18*F18*E18,G18*E18)</f>
        <v>0</v>
      </c>
      <c r="I18" s="18"/>
      <c r="J18" s="18"/>
      <c r="K18" s="18"/>
      <c r="N18" s="20"/>
    </row>
    <row r="19" spans="3:14" s="13" customFormat="1" ht="171" customHeight="1" x14ac:dyDescent="0.35">
      <c r="C19" s="14"/>
      <c r="D19" s="16" t="s">
        <v>72</v>
      </c>
      <c r="E19" s="15">
        <v>5</v>
      </c>
      <c r="F19" s="38">
        <v>5</v>
      </c>
      <c r="G19" s="63">
        <v>0</v>
      </c>
      <c r="H19" s="17">
        <f t="shared" ref="H19" si="4">+IFERROR(G19*F19*E19,G19*E19)</f>
        <v>0</v>
      </c>
      <c r="I19" s="18"/>
      <c r="J19" s="18"/>
      <c r="K19" s="18"/>
      <c r="N19" s="20"/>
    </row>
    <row r="20" spans="3:14" s="13" customFormat="1" ht="80.25" customHeight="1" x14ac:dyDescent="0.35">
      <c r="C20" s="14"/>
      <c r="D20" s="16" t="s">
        <v>74</v>
      </c>
      <c r="E20" s="15">
        <v>1</v>
      </c>
      <c r="F20" s="38">
        <v>45</v>
      </c>
      <c r="G20" s="63">
        <v>0</v>
      </c>
      <c r="H20" s="17">
        <f t="shared" ref="H20:H21" si="5">+IFERROR(G20*F20*E20,G20*E20)</f>
        <v>0</v>
      </c>
      <c r="I20" s="18"/>
      <c r="J20" s="18"/>
      <c r="K20" s="18"/>
      <c r="N20" s="20"/>
    </row>
    <row r="21" spans="3:14" s="13" customFormat="1" ht="98.25" customHeight="1" x14ac:dyDescent="0.35">
      <c r="C21" s="14"/>
      <c r="D21" s="58" t="s">
        <v>75</v>
      </c>
      <c r="E21" s="53">
        <v>1</v>
      </c>
      <c r="F21" s="54">
        <v>60</v>
      </c>
      <c r="G21" s="63">
        <v>0</v>
      </c>
      <c r="H21" s="55">
        <f t="shared" si="5"/>
        <v>0</v>
      </c>
      <c r="I21" s="59"/>
      <c r="J21" s="18"/>
      <c r="K21" s="18"/>
      <c r="N21" s="20"/>
    </row>
    <row r="22" spans="3:14" s="13" customFormat="1" ht="101.25" customHeight="1" x14ac:dyDescent="0.35">
      <c r="C22" s="14"/>
      <c r="D22" s="62" t="s">
        <v>79</v>
      </c>
      <c r="E22" s="61">
        <v>1</v>
      </c>
      <c r="F22" s="60" t="s">
        <v>30</v>
      </c>
      <c r="G22" s="63">
        <v>0</v>
      </c>
      <c r="H22" s="17">
        <f>+IFERROR(IFERROR(G22*F22*E22,G22*E22),0)</f>
        <v>0</v>
      </c>
      <c r="I22" s="56"/>
      <c r="J22" s="57"/>
      <c r="L22" s="27"/>
      <c r="M22" s="20"/>
      <c r="N22" s="20"/>
    </row>
    <row r="23" spans="3:14" s="13" customFormat="1" ht="228.75" customHeight="1" x14ac:dyDescent="0.35">
      <c r="C23" s="14"/>
      <c r="D23" s="52" t="s">
        <v>56</v>
      </c>
      <c r="E23" s="53">
        <v>1</v>
      </c>
      <c r="F23" s="54" t="s">
        <v>30</v>
      </c>
      <c r="G23" s="63">
        <v>0</v>
      </c>
      <c r="H23" s="55">
        <f t="shared" ref="H23:H24" si="6">+IFERROR(IFERROR(G23*F23*E23,G23*E23),0)</f>
        <v>0</v>
      </c>
      <c r="I23" s="56"/>
      <c r="J23" s="57"/>
      <c r="L23" s="27"/>
      <c r="M23" s="20"/>
      <c r="N23" s="20"/>
    </row>
    <row r="24" spans="3:14" s="13" customFormat="1" ht="213.75" customHeight="1" x14ac:dyDescent="0.35">
      <c r="C24" s="14"/>
      <c r="D24" s="52" t="s">
        <v>59</v>
      </c>
      <c r="E24" s="53">
        <v>1</v>
      </c>
      <c r="F24" s="54" t="s">
        <v>30</v>
      </c>
      <c r="G24" s="63">
        <v>0</v>
      </c>
      <c r="H24" s="55">
        <f t="shared" si="6"/>
        <v>0</v>
      </c>
      <c r="I24" s="56"/>
      <c r="J24" s="57"/>
      <c r="L24" s="27"/>
      <c r="M24" s="20"/>
      <c r="N24" s="20"/>
    </row>
    <row r="25" spans="3:14" s="13" customFormat="1" ht="35.25" customHeight="1" x14ac:dyDescent="0.35">
      <c r="C25" s="14"/>
      <c r="D25" s="16" t="s">
        <v>44</v>
      </c>
      <c r="E25" s="15">
        <v>2</v>
      </c>
      <c r="F25" s="38" t="s">
        <v>30</v>
      </c>
      <c r="G25" s="63">
        <v>0</v>
      </c>
      <c r="H25" s="17">
        <f t="shared" ref="H25" si="7">+IFERROR(G25*F25*E25,G25*E25)</f>
        <v>0</v>
      </c>
      <c r="I25" s="18"/>
      <c r="J25" s="18"/>
      <c r="K25" s="18"/>
      <c r="N25" s="20"/>
    </row>
    <row r="26" spans="3:14" s="13" customFormat="1" ht="45.75" customHeight="1" x14ac:dyDescent="0.35">
      <c r="C26" s="14"/>
      <c r="D26" s="16" t="s">
        <v>45</v>
      </c>
      <c r="E26" s="15">
        <v>4</v>
      </c>
      <c r="F26" s="38" t="s">
        <v>30</v>
      </c>
      <c r="G26" s="63">
        <v>0</v>
      </c>
      <c r="H26" s="17">
        <f t="shared" ref="H26" si="8">+IFERROR(G26*F26*E26,G26*E26)</f>
        <v>0</v>
      </c>
      <c r="I26" s="18"/>
      <c r="J26" s="18"/>
      <c r="K26" s="18"/>
      <c r="N26" s="20"/>
    </row>
    <row r="27" spans="3:14" s="13" customFormat="1" ht="48.75" customHeight="1" x14ac:dyDescent="0.35">
      <c r="C27" s="14"/>
      <c r="D27" s="16" t="s">
        <v>46</v>
      </c>
      <c r="E27" s="15">
        <v>2</v>
      </c>
      <c r="F27" s="38" t="s">
        <v>30</v>
      </c>
      <c r="G27" s="63">
        <v>0</v>
      </c>
      <c r="H27" s="17">
        <f t="shared" ref="H27" si="9">+IFERROR(G27*F27*E27,G27*E27)</f>
        <v>0</v>
      </c>
      <c r="I27" s="18"/>
      <c r="J27" s="18"/>
      <c r="K27" s="18"/>
      <c r="N27" s="20"/>
    </row>
    <row r="28" spans="3:14" s="13" customFormat="1" ht="48.75" customHeight="1" x14ac:dyDescent="0.35">
      <c r="C28" s="14"/>
      <c r="D28" s="58" t="s">
        <v>62</v>
      </c>
      <c r="E28" s="53">
        <v>1</v>
      </c>
      <c r="F28" s="54" t="s">
        <v>30</v>
      </c>
      <c r="G28" s="63">
        <v>0</v>
      </c>
      <c r="H28" s="55">
        <f t="shared" ref="H28" si="10">+IFERROR(G28*F28*E28,G28*E28)</f>
        <v>0</v>
      </c>
      <c r="I28" s="59"/>
      <c r="J28" s="59"/>
      <c r="K28" s="59"/>
      <c r="N28" s="20"/>
    </row>
    <row r="29" spans="3:14" s="13" customFormat="1" ht="105" customHeight="1" x14ac:dyDescent="0.35">
      <c r="C29" s="14"/>
      <c r="D29" s="16" t="s">
        <v>48</v>
      </c>
      <c r="E29" s="15">
        <v>1</v>
      </c>
      <c r="F29" s="38" t="s">
        <v>30</v>
      </c>
      <c r="G29" s="63">
        <v>0</v>
      </c>
      <c r="H29" s="17">
        <f>+IFERROR(G29*F29*E29,G29*E29)</f>
        <v>0</v>
      </c>
      <c r="I29" s="18"/>
      <c r="J29" s="18"/>
      <c r="K29" s="18"/>
      <c r="N29" s="20"/>
    </row>
    <row r="30" spans="3:14" s="13" customFormat="1" ht="81.75" customHeight="1" x14ac:dyDescent="0.35">
      <c r="C30" s="14"/>
      <c r="D30" s="16" t="s">
        <v>49</v>
      </c>
      <c r="E30" s="15">
        <v>4</v>
      </c>
      <c r="F30" s="38" t="s">
        <v>30</v>
      </c>
      <c r="G30" s="63">
        <v>0</v>
      </c>
      <c r="H30" s="17">
        <f>+IFERROR(G30*F30*E30,G30*E30)</f>
        <v>0</v>
      </c>
      <c r="I30" s="18"/>
      <c r="J30" s="18"/>
      <c r="K30" s="18"/>
      <c r="N30" s="20"/>
    </row>
    <row r="31" spans="3:14" s="13" customFormat="1" ht="32" x14ac:dyDescent="0.35">
      <c r="C31" s="14"/>
      <c r="D31" s="16" t="s">
        <v>50</v>
      </c>
      <c r="E31" s="15">
        <v>1</v>
      </c>
      <c r="F31" s="38" t="s">
        <v>30</v>
      </c>
      <c r="G31" s="63">
        <v>0</v>
      </c>
      <c r="H31" s="17">
        <f t="shared" ref="H31" si="11">+IFERROR(G31*F31*E31,G31*E31)</f>
        <v>0</v>
      </c>
      <c r="I31" s="18"/>
      <c r="J31" s="18"/>
      <c r="K31" s="18"/>
      <c r="N31" s="20"/>
    </row>
    <row r="32" spans="3:14" s="13" customFormat="1" x14ac:dyDescent="0.35">
      <c r="C32" s="14"/>
      <c r="D32" s="16"/>
      <c r="E32" s="16"/>
      <c r="F32" s="38"/>
      <c r="G32" s="17"/>
      <c r="H32" s="17"/>
      <c r="I32" s="29">
        <f>+SUM(H8:H31)</f>
        <v>0</v>
      </c>
      <c r="J32" s="30" t="s">
        <v>13</v>
      </c>
      <c r="K32" s="18"/>
      <c r="N32" s="20"/>
    </row>
    <row r="33" spans="3:14" x14ac:dyDescent="0.4">
      <c r="D33" s="28" t="s">
        <v>5</v>
      </c>
      <c r="E33" s="28"/>
      <c r="F33" s="37"/>
      <c r="G33" s="28"/>
      <c r="H33" s="28"/>
      <c r="I33" s="28"/>
      <c r="J33" s="28"/>
    </row>
    <row r="34" spans="3:14" s="13" customFormat="1" ht="23.15" customHeight="1" x14ac:dyDescent="0.35">
      <c r="C34" s="14"/>
      <c r="D34" s="16" t="s">
        <v>8</v>
      </c>
      <c r="E34" s="15">
        <v>2</v>
      </c>
      <c r="F34" s="38" t="s">
        <v>30</v>
      </c>
      <c r="G34" s="63">
        <v>0</v>
      </c>
      <c r="H34" s="17">
        <f t="shared" ref="H34:H44" si="12">+IFERROR(G34*F34*E34,G34*E34)</f>
        <v>0</v>
      </c>
      <c r="I34" s="18"/>
      <c r="J34" s="18"/>
      <c r="K34" s="18"/>
      <c r="N34" s="20"/>
    </row>
    <row r="35" spans="3:14" s="13" customFormat="1" ht="23.15" customHeight="1" x14ac:dyDescent="0.35">
      <c r="C35" s="14"/>
      <c r="D35" s="16" t="s">
        <v>9</v>
      </c>
      <c r="E35" s="15">
        <v>1</v>
      </c>
      <c r="F35" s="38" t="s">
        <v>30</v>
      </c>
      <c r="G35" s="63">
        <v>0</v>
      </c>
      <c r="H35" s="17">
        <f t="shared" si="12"/>
        <v>0</v>
      </c>
      <c r="I35" s="18"/>
      <c r="J35" s="18"/>
      <c r="K35" s="18"/>
      <c r="N35" s="20"/>
    </row>
    <row r="36" spans="3:14" s="13" customFormat="1" ht="23.15" customHeight="1" x14ac:dyDescent="0.35">
      <c r="C36" s="14"/>
      <c r="D36" s="16" t="s">
        <v>10</v>
      </c>
      <c r="E36" s="15">
        <v>1</v>
      </c>
      <c r="F36" s="38" t="s">
        <v>30</v>
      </c>
      <c r="G36" s="63">
        <v>0</v>
      </c>
      <c r="H36" s="17">
        <f t="shared" si="12"/>
        <v>0</v>
      </c>
      <c r="I36" s="18"/>
      <c r="J36" s="18"/>
      <c r="K36" s="18"/>
      <c r="N36" s="20"/>
    </row>
    <row r="37" spans="3:14" s="13" customFormat="1" ht="23.15" customHeight="1" x14ac:dyDescent="0.35">
      <c r="C37" s="14"/>
      <c r="D37" s="16" t="s">
        <v>11</v>
      </c>
      <c r="E37" s="15">
        <v>1</v>
      </c>
      <c r="F37" s="38" t="s">
        <v>30</v>
      </c>
      <c r="G37" s="63">
        <v>0</v>
      </c>
      <c r="H37" s="17">
        <f t="shared" si="12"/>
        <v>0</v>
      </c>
      <c r="I37" s="18"/>
      <c r="J37" s="18"/>
      <c r="K37" s="18"/>
      <c r="N37" s="20"/>
    </row>
    <row r="38" spans="3:14" s="13" customFormat="1" ht="23.15" customHeight="1" x14ac:dyDescent="0.35">
      <c r="C38" s="14"/>
      <c r="D38" s="16" t="s">
        <v>12</v>
      </c>
      <c r="E38" s="15">
        <v>5</v>
      </c>
      <c r="F38" s="38" t="s">
        <v>30</v>
      </c>
      <c r="G38" s="63">
        <v>0</v>
      </c>
      <c r="H38" s="17">
        <f t="shared" si="12"/>
        <v>0</v>
      </c>
      <c r="I38" s="18"/>
      <c r="J38" s="18"/>
      <c r="K38" s="18"/>
      <c r="N38" s="20"/>
    </row>
    <row r="39" spans="3:14" s="13" customFormat="1" ht="23.15" customHeight="1" x14ac:dyDescent="0.35">
      <c r="C39" s="14"/>
      <c r="D39" s="16" t="s">
        <v>24</v>
      </c>
      <c r="E39" s="15">
        <v>4</v>
      </c>
      <c r="F39" s="38" t="s">
        <v>30</v>
      </c>
      <c r="G39" s="63">
        <v>0</v>
      </c>
      <c r="H39" s="17">
        <f t="shared" si="12"/>
        <v>0</v>
      </c>
      <c r="I39" s="18"/>
      <c r="J39" s="18"/>
      <c r="K39" s="18"/>
      <c r="N39" s="20"/>
    </row>
    <row r="40" spans="3:14" s="13" customFormat="1" ht="23.15" customHeight="1" x14ac:dyDescent="0.35">
      <c r="C40" s="14"/>
      <c r="D40" s="16" t="s">
        <v>18</v>
      </c>
      <c r="E40" s="15">
        <v>1</v>
      </c>
      <c r="F40" s="38" t="s">
        <v>30</v>
      </c>
      <c r="G40" s="63">
        <v>0</v>
      </c>
      <c r="H40" s="17">
        <f t="shared" si="12"/>
        <v>0</v>
      </c>
      <c r="I40" s="18"/>
      <c r="J40" s="18"/>
      <c r="K40" s="18"/>
      <c r="N40" s="20"/>
    </row>
    <row r="41" spans="3:14" s="13" customFormat="1" ht="23.15" customHeight="1" x14ac:dyDescent="0.35">
      <c r="C41" s="14"/>
      <c r="D41" s="16" t="s">
        <v>25</v>
      </c>
      <c r="E41" s="15">
        <v>1</v>
      </c>
      <c r="F41" s="38" t="s">
        <v>30</v>
      </c>
      <c r="G41" s="63">
        <v>0</v>
      </c>
      <c r="H41" s="17">
        <f t="shared" si="12"/>
        <v>0</v>
      </c>
      <c r="I41" s="18"/>
      <c r="J41" s="18"/>
      <c r="K41" s="18"/>
      <c r="N41" s="20"/>
    </row>
    <row r="42" spans="3:14" s="13" customFormat="1" ht="129" customHeight="1" x14ac:dyDescent="0.35">
      <c r="C42" s="14"/>
      <c r="D42" s="16" t="s">
        <v>54</v>
      </c>
      <c r="E42" s="15">
        <v>14</v>
      </c>
      <c r="F42" s="38" t="s">
        <v>30</v>
      </c>
      <c r="G42" s="63">
        <v>0</v>
      </c>
      <c r="H42" s="17">
        <f t="shared" si="12"/>
        <v>0</v>
      </c>
      <c r="I42" s="18"/>
      <c r="J42" s="18"/>
      <c r="K42" s="18"/>
      <c r="N42" s="20"/>
    </row>
    <row r="43" spans="3:14" s="13" customFormat="1" ht="45.75" customHeight="1" x14ac:dyDescent="0.35">
      <c r="C43" s="14"/>
      <c r="D43" s="16" t="s">
        <v>19</v>
      </c>
      <c r="E43" s="15">
        <v>1</v>
      </c>
      <c r="F43" s="38" t="s">
        <v>30</v>
      </c>
      <c r="G43" s="63">
        <v>0</v>
      </c>
      <c r="H43" s="17">
        <f t="shared" si="12"/>
        <v>0</v>
      </c>
      <c r="I43" s="18"/>
      <c r="J43" s="18"/>
      <c r="K43" s="18"/>
      <c r="N43" s="20"/>
    </row>
    <row r="44" spans="3:14" s="13" customFormat="1" ht="55.5" customHeight="1" x14ac:dyDescent="0.35">
      <c r="C44" s="14"/>
      <c r="D44" s="16" t="s">
        <v>71</v>
      </c>
      <c r="E44" s="15">
        <v>1</v>
      </c>
      <c r="F44" s="38" t="s">
        <v>30</v>
      </c>
      <c r="G44" s="63">
        <v>0</v>
      </c>
      <c r="H44" s="17">
        <f t="shared" si="12"/>
        <v>0</v>
      </c>
      <c r="I44" s="18"/>
      <c r="J44" s="18"/>
      <c r="K44" s="18"/>
      <c r="N44" s="20"/>
    </row>
    <row r="45" spans="3:14" s="13" customFormat="1" x14ac:dyDescent="0.35">
      <c r="C45" s="14"/>
      <c r="D45" s="16"/>
      <c r="E45" s="16"/>
      <c r="F45" s="38"/>
      <c r="G45" s="17"/>
      <c r="H45" s="17"/>
      <c r="I45" s="29">
        <f>+SUM(H34:H44)</f>
        <v>0</v>
      </c>
      <c r="J45" s="30" t="s">
        <v>13</v>
      </c>
      <c r="K45" s="18"/>
      <c r="N45" s="20"/>
    </row>
    <row r="46" spans="3:14" x14ac:dyDescent="0.4">
      <c r="D46" s="28" t="s">
        <v>6</v>
      </c>
      <c r="E46" s="28"/>
      <c r="F46" s="37"/>
      <c r="G46" s="28"/>
      <c r="H46" s="28"/>
      <c r="I46" s="28"/>
      <c r="J46" s="28"/>
    </row>
    <row r="47" spans="3:14" s="13" customFormat="1" ht="52.5" customHeight="1" x14ac:dyDescent="0.35">
      <c r="C47" s="14"/>
      <c r="D47" s="43" t="s">
        <v>76</v>
      </c>
      <c r="E47" s="44">
        <v>1</v>
      </c>
      <c r="F47" s="45" t="s">
        <v>30</v>
      </c>
      <c r="G47" s="63">
        <v>0</v>
      </c>
      <c r="H47" s="46">
        <f t="shared" ref="H47:H50" si="13">+IFERROR(G47*F47*E47,G47*E47)</f>
        <v>0</v>
      </c>
      <c r="I47" s="21"/>
      <c r="J47" s="22"/>
      <c r="K47" s="18"/>
      <c r="L47" s="27"/>
      <c r="M47" s="20"/>
      <c r="N47" s="20"/>
    </row>
    <row r="48" spans="3:14" s="13" customFormat="1" ht="139.5" customHeight="1" x14ac:dyDescent="0.35">
      <c r="C48" s="14"/>
      <c r="D48" s="43" t="s">
        <v>77</v>
      </c>
      <c r="E48" s="44">
        <v>1</v>
      </c>
      <c r="F48" s="45" t="s">
        <v>30</v>
      </c>
      <c r="G48" s="63">
        <v>0</v>
      </c>
      <c r="H48" s="46">
        <f t="shared" si="13"/>
        <v>0</v>
      </c>
      <c r="I48" s="21"/>
      <c r="J48" s="22"/>
      <c r="K48" s="18"/>
      <c r="L48" s="27"/>
      <c r="M48" s="20"/>
      <c r="N48" s="20"/>
    </row>
    <row r="49" spans="3:14" s="13" customFormat="1" ht="30.75" customHeight="1" x14ac:dyDescent="0.35">
      <c r="C49" s="14"/>
      <c r="D49" s="43" t="s">
        <v>70</v>
      </c>
      <c r="E49" s="44">
        <v>1</v>
      </c>
      <c r="F49" s="45" t="s">
        <v>30</v>
      </c>
      <c r="G49" s="63">
        <v>0</v>
      </c>
      <c r="H49" s="46">
        <f t="shared" ref="H49" si="14">+IFERROR(G49*F49*E49,G49*E49)</f>
        <v>0</v>
      </c>
      <c r="I49" s="18"/>
      <c r="J49" s="18"/>
      <c r="K49" s="18"/>
      <c r="N49" s="20"/>
    </row>
    <row r="50" spans="3:14" s="13" customFormat="1" ht="30.75" customHeight="1" x14ac:dyDescent="0.35">
      <c r="C50" s="14"/>
      <c r="D50" s="43" t="s">
        <v>52</v>
      </c>
      <c r="E50" s="44">
        <v>1</v>
      </c>
      <c r="F50" s="45" t="s">
        <v>30</v>
      </c>
      <c r="G50" s="63">
        <v>0</v>
      </c>
      <c r="H50" s="46">
        <f t="shared" si="13"/>
        <v>0</v>
      </c>
      <c r="I50" s="18"/>
      <c r="J50" s="18"/>
      <c r="K50" s="18"/>
      <c r="N50" s="20"/>
    </row>
    <row r="51" spans="3:14" s="13" customFormat="1" x14ac:dyDescent="0.35">
      <c r="C51" s="14"/>
      <c r="D51" s="16"/>
      <c r="E51" s="16"/>
      <c r="F51" s="38"/>
      <c r="G51" s="17"/>
      <c r="H51" s="17"/>
      <c r="I51" s="29">
        <f>+SUM(H47:H50)</f>
        <v>0</v>
      </c>
      <c r="J51" s="30" t="s">
        <v>13</v>
      </c>
      <c r="K51" s="18"/>
      <c r="N51" s="20"/>
    </row>
    <row r="52" spans="3:14" x14ac:dyDescent="0.4">
      <c r="D52" s="28" t="s">
        <v>7</v>
      </c>
      <c r="E52" s="28"/>
      <c r="F52" s="37"/>
      <c r="G52" s="28"/>
      <c r="H52" s="28"/>
      <c r="I52" s="28"/>
      <c r="J52" s="28"/>
    </row>
    <row r="53" spans="3:14" s="13" customFormat="1" ht="80.25" customHeight="1" x14ac:dyDescent="0.35">
      <c r="C53" s="14"/>
      <c r="D53" s="43" t="s">
        <v>63</v>
      </c>
      <c r="E53" s="44">
        <v>1</v>
      </c>
      <c r="F53" s="45" t="s">
        <v>30</v>
      </c>
      <c r="G53" s="63">
        <v>0</v>
      </c>
      <c r="H53" s="46">
        <f t="shared" ref="H53:H55" si="15">+IFERROR(G53*F53*E53,G53*E53)</f>
        <v>0</v>
      </c>
      <c r="I53" s="50"/>
      <c r="J53" s="18"/>
      <c r="K53" s="18"/>
      <c r="N53" s="20"/>
    </row>
    <row r="54" spans="3:14" s="13" customFormat="1" ht="63" customHeight="1" x14ac:dyDescent="0.35">
      <c r="C54" s="14"/>
      <c r="D54" s="43" t="s">
        <v>55</v>
      </c>
      <c r="E54" s="44">
        <v>1</v>
      </c>
      <c r="F54" s="45" t="s">
        <v>30</v>
      </c>
      <c r="G54" s="63">
        <v>0</v>
      </c>
      <c r="H54" s="46">
        <f t="shared" ref="H54" si="16">+IFERROR(G54*F54*E54,G54*E54)</f>
        <v>0</v>
      </c>
      <c r="I54" s="18"/>
      <c r="J54" s="18"/>
      <c r="K54" s="18"/>
      <c r="N54" s="20"/>
    </row>
    <row r="55" spans="3:14" s="13" customFormat="1" ht="46" customHeight="1" x14ac:dyDescent="0.35">
      <c r="C55" s="14"/>
      <c r="D55" s="43" t="s">
        <v>38</v>
      </c>
      <c r="E55" s="44">
        <v>3</v>
      </c>
      <c r="F55" s="45" t="s">
        <v>30</v>
      </c>
      <c r="G55" s="63">
        <v>0</v>
      </c>
      <c r="H55" s="46">
        <f t="shared" si="15"/>
        <v>0</v>
      </c>
      <c r="I55" s="18"/>
      <c r="J55" s="18"/>
      <c r="K55" s="18"/>
      <c r="N55" s="20"/>
    </row>
    <row r="56" spans="3:14" s="13" customFormat="1" ht="32" x14ac:dyDescent="0.35">
      <c r="C56" s="14"/>
      <c r="D56" s="43" t="s">
        <v>39</v>
      </c>
      <c r="E56" s="44">
        <v>1</v>
      </c>
      <c r="F56" s="45" t="s">
        <v>30</v>
      </c>
      <c r="G56" s="63">
        <v>0</v>
      </c>
      <c r="H56" s="46">
        <f>+IFERROR(G56*F56*E56,G56*E56)</f>
        <v>0</v>
      </c>
      <c r="I56" s="47"/>
      <c r="J56" s="22"/>
      <c r="K56" s="18"/>
      <c r="L56" s="27"/>
      <c r="M56" s="20"/>
      <c r="N56" s="20"/>
    </row>
    <row r="57" spans="3:14" s="13" customFormat="1" x14ac:dyDescent="0.35">
      <c r="C57" s="14"/>
      <c r="D57" s="43"/>
      <c r="E57" s="43"/>
      <c r="F57" s="45"/>
      <c r="G57" s="46"/>
      <c r="H57" s="46"/>
      <c r="I57" s="47">
        <f>+SUM(H52:H56)</f>
        <v>0</v>
      </c>
      <c r="J57" s="30" t="s">
        <v>13</v>
      </c>
      <c r="K57" s="18"/>
      <c r="N57" s="20"/>
    </row>
    <row r="58" spans="3:14" x14ac:dyDescent="0.4">
      <c r="D58" s="28" t="s">
        <v>14</v>
      </c>
      <c r="E58" s="28"/>
      <c r="F58" s="37"/>
      <c r="G58" s="28"/>
      <c r="H58" s="28"/>
      <c r="I58" s="28"/>
      <c r="J58" s="28"/>
    </row>
    <row r="59" spans="3:14" s="13" customFormat="1" ht="46" customHeight="1" x14ac:dyDescent="0.35">
      <c r="C59" s="14"/>
      <c r="D59" s="16" t="s">
        <v>32</v>
      </c>
      <c r="E59" s="15">
        <v>1</v>
      </c>
      <c r="F59" s="38">
        <v>20</v>
      </c>
      <c r="G59" s="63">
        <v>0</v>
      </c>
      <c r="H59" s="17">
        <f t="shared" ref="H59:H60" si="17">+IFERROR(G59*F59*E59,G59*E59)</f>
        <v>0</v>
      </c>
      <c r="I59" s="21"/>
      <c r="J59" s="22"/>
      <c r="K59" s="18"/>
      <c r="L59" s="27"/>
      <c r="M59" s="20"/>
      <c r="N59" s="20"/>
    </row>
    <row r="60" spans="3:14" s="13" customFormat="1" ht="46" customHeight="1" x14ac:dyDescent="0.35">
      <c r="C60" s="14"/>
      <c r="D60" s="16" t="s">
        <v>51</v>
      </c>
      <c r="E60" s="15">
        <v>1</v>
      </c>
      <c r="F60" s="38">
        <v>130</v>
      </c>
      <c r="G60" s="63">
        <v>0</v>
      </c>
      <c r="H60" s="17">
        <f t="shared" si="17"/>
        <v>0</v>
      </c>
      <c r="I60" s="21"/>
      <c r="J60" s="22"/>
      <c r="K60" s="18"/>
      <c r="L60" s="27"/>
      <c r="M60" s="20"/>
      <c r="N60" s="20"/>
    </row>
    <row r="61" spans="3:14" s="13" customFormat="1" ht="46" customHeight="1" x14ac:dyDescent="0.35">
      <c r="C61" s="14"/>
      <c r="D61" s="16" t="s">
        <v>31</v>
      </c>
      <c r="E61" s="15">
        <v>1</v>
      </c>
      <c r="F61" s="38">
        <v>91</v>
      </c>
      <c r="G61" s="63">
        <v>0</v>
      </c>
      <c r="H61" s="17">
        <f t="shared" ref="H61:H62" si="18">+IFERROR(G61*F61*E61,G61*E61)</f>
        <v>0</v>
      </c>
      <c r="I61" s="21"/>
      <c r="J61" s="22"/>
      <c r="K61" s="18"/>
      <c r="L61" s="27"/>
      <c r="M61" s="20"/>
      <c r="N61" s="20"/>
    </row>
    <row r="62" spans="3:14" s="13" customFormat="1" ht="46" customHeight="1" x14ac:dyDescent="0.35">
      <c r="C62" s="14"/>
      <c r="D62" s="16" t="s">
        <v>34</v>
      </c>
      <c r="E62" s="15">
        <v>1</v>
      </c>
      <c r="F62" s="38">
        <v>36</v>
      </c>
      <c r="G62" s="63">
        <v>0</v>
      </c>
      <c r="H62" s="17">
        <f t="shared" si="18"/>
        <v>0</v>
      </c>
      <c r="I62" s="21"/>
      <c r="J62" s="22"/>
      <c r="K62" s="18"/>
      <c r="L62" s="27"/>
      <c r="M62" s="20"/>
      <c r="N62" s="20"/>
    </row>
    <row r="63" spans="3:14" s="13" customFormat="1" x14ac:dyDescent="0.35">
      <c r="C63" s="14"/>
      <c r="D63" s="16"/>
      <c r="E63" s="16"/>
      <c r="F63" s="38"/>
      <c r="G63" s="17"/>
      <c r="H63" s="17"/>
      <c r="I63" s="29">
        <f>+SUM(H59:H62)</f>
        <v>0</v>
      </c>
      <c r="J63" s="30" t="s">
        <v>13</v>
      </c>
      <c r="K63" s="18"/>
      <c r="N63" s="20"/>
    </row>
    <row r="64" spans="3:14" x14ac:dyDescent="0.4">
      <c r="D64" s="28" t="s">
        <v>16</v>
      </c>
      <c r="E64" s="28"/>
      <c r="F64" s="37"/>
      <c r="G64" s="28"/>
      <c r="H64" s="28"/>
      <c r="I64" s="28"/>
      <c r="J64" s="28"/>
    </row>
    <row r="65" spans="3:14" s="13" customFormat="1" ht="46" customHeight="1" x14ac:dyDescent="0.35">
      <c r="C65" s="14"/>
      <c r="D65" s="41" t="s">
        <v>36</v>
      </c>
      <c r="E65" s="22">
        <v>5</v>
      </c>
      <c r="F65" s="42" t="s">
        <v>30</v>
      </c>
      <c r="G65" s="63">
        <v>0</v>
      </c>
      <c r="H65" s="19">
        <f t="shared" ref="H65:H71" si="19">+IFERROR(G65*F65*E65,G65*E65)</f>
        <v>0</v>
      </c>
      <c r="I65" s="18"/>
      <c r="J65" s="18"/>
      <c r="K65" s="18"/>
      <c r="N65" s="20"/>
    </row>
    <row r="66" spans="3:14" s="13" customFormat="1" ht="23.15" customHeight="1" x14ac:dyDescent="0.35">
      <c r="C66" s="14"/>
      <c r="D66" s="41" t="s">
        <v>20</v>
      </c>
      <c r="E66" s="22">
        <v>6</v>
      </c>
      <c r="F66" s="42" t="s">
        <v>30</v>
      </c>
      <c r="G66" s="63">
        <v>0</v>
      </c>
      <c r="H66" s="19">
        <f t="shared" si="19"/>
        <v>0</v>
      </c>
      <c r="I66" s="18"/>
      <c r="J66" s="18"/>
      <c r="K66" s="18"/>
      <c r="N66" s="20"/>
    </row>
    <row r="67" spans="3:14" s="13" customFormat="1" ht="23.15" customHeight="1" x14ac:dyDescent="0.35">
      <c r="C67" s="14"/>
      <c r="D67" s="41" t="s">
        <v>21</v>
      </c>
      <c r="E67" s="22">
        <v>6</v>
      </c>
      <c r="F67" s="42" t="s">
        <v>30</v>
      </c>
      <c r="G67" s="63">
        <v>0</v>
      </c>
      <c r="H67" s="19">
        <f t="shared" si="19"/>
        <v>0</v>
      </c>
      <c r="I67" s="18"/>
      <c r="J67" s="18"/>
      <c r="K67" s="18"/>
      <c r="N67" s="20"/>
    </row>
    <row r="68" spans="3:14" s="13" customFormat="1" ht="23.15" customHeight="1" x14ac:dyDescent="0.35">
      <c r="C68" s="14"/>
      <c r="D68" s="41" t="s">
        <v>22</v>
      </c>
      <c r="E68" s="22">
        <v>6</v>
      </c>
      <c r="F68" s="42" t="s">
        <v>30</v>
      </c>
      <c r="G68" s="63">
        <v>0</v>
      </c>
      <c r="H68" s="19">
        <f t="shared" si="19"/>
        <v>0</v>
      </c>
      <c r="I68" s="18"/>
      <c r="J68" s="18"/>
      <c r="K68" s="18"/>
      <c r="N68" s="20"/>
    </row>
    <row r="69" spans="3:14" s="13" customFormat="1" ht="23.15" customHeight="1" x14ac:dyDescent="0.35">
      <c r="C69" s="14"/>
      <c r="D69" s="41" t="s">
        <v>23</v>
      </c>
      <c r="E69" s="22">
        <v>6</v>
      </c>
      <c r="F69" s="42" t="s">
        <v>30</v>
      </c>
      <c r="G69" s="63">
        <v>0</v>
      </c>
      <c r="H69" s="19">
        <f t="shared" si="19"/>
        <v>0</v>
      </c>
      <c r="I69" s="18"/>
      <c r="J69" s="18"/>
      <c r="K69" s="18"/>
      <c r="N69" s="20"/>
    </row>
    <row r="70" spans="3:14" s="13" customFormat="1" ht="88.5" customHeight="1" x14ac:dyDescent="0.35">
      <c r="C70" s="14"/>
      <c r="D70" s="16" t="s">
        <v>37</v>
      </c>
      <c r="E70" s="15">
        <v>24</v>
      </c>
      <c r="F70" s="38" t="s">
        <v>30</v>
      </c>
      <c r="G70" s="63">
        <v>0</v>
      </c>
      <c r="H70" s="17">
        <f t="shared" si="19"/>
        <v>0</v>
      </c>
      <c r="I70" s="18"/>
      <c r="J70" s="18"/>
      <c r="K70" s="18"/>
      <c r="N70" s="20"/>
    </row>
    <row r="71" spans="3:14" s="13" customFormat="1" ht="34.5" customHeight="1" x14ac:dyDescent="0.35">
      <c r="C71" s="14"/>
      <c r="D71" s="16" t="s">
        <v>58</v>
      </c>
      <c r="E71" s="15">
        <v>1</v>
      </c>
      <c r="F71" s="38" t="s">
        <v>30</v>
      </c>
      <c r="G71" s="63">
        <v>0</v>
      </c>
      <c r="H71" s="17">
        <f t="shared" si="19"/>
        <v>0</v>
      </c>
      <c r="I71" s="21"/>
      <c r="J71" s="22"/>
      <c r="K71" s="18"/>
      <c r="L71" s="27"/>
      <c r="M71" s="20"/>
      <c r="N71" s="20"/>
    </row>
    <row r="72" spans="3:14" s="13" customFormat="1" x14ac:dyDescent="0.35">
      <c r="C72" s="14"/>
      <c r="D72" s="16"/>
      <c r="E72" s="16"/>
      <c r="F72" s="38"/>
      <c r="G72" s="17"/>
      <c r="H72" s="17"/>
      <c r="I72" s="29">
        <f>+SUM(H65:H71)</f>
        <v>0</v>
      </c>
      <c r="J72" s="30" t="s">
        <v>13</v>
      </c>
      <c r="K72" s="18"/>
      <c r="N72" s="20"/>
    </row>
    <row r="73" spans="3:14" x14ac:dyDescent="0.4">
      <c r="D73" s="28" t="s">
        <v>15</v>
      </c>
      <c r="E73" s="28"/>
      <c r="F73" s="37"/>
      <c r="G73" s="28"/>
      <c r="H73" s="28"/>
      <c r="I73" s="28"/>
      <c r="J73" s="28"/>
    </row>
    <row r="74" spans="3:14" s="13" customFormat="1" ht="128.25" customHeight="1" x14ac:dyDescent="0.35">
      <c r="C74" s="14"/>
      <c r="D74" s="16" t="s">
        <v>65</v>
      </c>
      <c r="E74" s="15">
        <v>3</v>
      </c>
      <c r="F74" s="38" t="s">
        <v>30</v>
      </c>
      <c r="G74" s="63">
        <v>0</v>
      </c>
      <c r="H74" s="17">
        <f t="shared" ref="H74:H78" si="20">+IFERROR(G74*F74*E74,G74*E74)</f>
        <v>0</v>
      </c>
      <c r="I74" s="18"/>
      <c r="J74" s="18"/>
      <c r="K74" s="18"/>
      <c r="N74" s="20"/>
    </row>
    <row r="75" spans="3:14" s="13" customFormat="1" ht="131.25" customHeight="1" x14ac:dyDescent="0.35">
      <c r="C75" s="14"/>
      <c r="D75" s="16" t="s">
        <v>66</v>
      </c>
      <c r="E75" s="15">
        <v>3</v>
      </c>
      <c r="F75" s="38" t="s">
        <v>30</v>
      </c>
      <c r="G75" s="63">
        <v>0</v>
      </c>
      <c r="H75" s="17">
        <f t="shared" si="20"/>
        <v>0</v>
      </c>
      <c r="I75" s="18"/>
      <c r="J75" s="18"/>
      <c r="K75" s="18"/>
      <c r="N75" s="20"/>
    </row>
    <row r="76" spans="3:14" s="13" customFormat="1" ht="23.15" customHeight="1" x14ac:dyDescent="0.35">
      <c r="C76" s="14"/>
      <c r="D76" s="16" t="s">
        <v>68</v>
      </c>
      <c r="E76" s="15">
        <v>6</v>
      </c>
      <c r="F76" s="38" t="s">
        <v>30</v>
      </c>
      <c r="G76" s="63">
        <v>0</v>
      </c>
      <c r="H76" s="17">
        <f t="shared" si="20"/>
        <v>0</v>
      </c>
      <c r="I76" s="18"/>
      <c r="J76" s="18"/>
      <c r="K76" s="18"/>
      <c r="N76" s="20"/>
    </row>
    <row r="77" spans="3:14" s="13" customFormat="1" ht="23.15" customHeight="1" x14ac:dyDescent="0.35">
      <c r="C77" s="14"/>
      <c r="D77" s="16" t="s">
        <v>67</v>
      </c>
      <c r="E77" s="15">
        <v>1</v>
      </c>
      <c r="F77" s="38" t="s">
        <v>30</v>
      </c>
      <c r="G77" s="63">
        <v>0</v>
      </c>
      <c r="H77" s="17">
        <f t="shared" si="20"/>
        <v>0</v>
      </c>
      <c r="I77" s="18"/>
      <c r="J77" s="18"/>
      <c r="K77" s="18"/>
      <c r="N77" s="20"/>
    </row>
    <row r="78" spans="3:14" s="13" customFormat="1" ht="34.5" customHeight="1" x14ac:dyDescent="0.35">
      <c r="C78" s="14"/>
      <c r="D78" s="16" t="s">
        <v>57</v>
      </c>
      <c r="E78" s="15">
        <v>1</v>
      </c>
      <c r="F78" s="38" t="s">
        <v>30</v>
      </c>
      <c r="G78" s="63">
        <v>0</v>
      </c>
      <c r="H78" s="17">
        <f t="shared" si="20"/>
        <v>0</v>
      </c>
      <c r="I78" s="21"/>
      <c r="J78" s="22"/>
      <c r="K78" s="18"/>
      <c r="L78" s="27"/>
      <c r="M78" s="20"/>
      <c r="N78" s="20"/>
    </row>
    <row r="79" spans="3:14" s="13" customFormat="1" x14ac:dyDescent="0.35">
      <c r="C79" s="14"/>
      <c r="D79" s="16"/>
      <c r="E79" s="16"/>
      <c r="F79" s="38"/>
      <c r="G79" s="17"/>
      <c r="H79" s="17"/>
      <c r="I79" s="29">
        <f>+SUM(H74:H78)</f>
        <v>0</v>
      </c>
      <c r="J79" s="30" t="s">
        <v>13</v>
      </c>
      <c r="K79" s="18"/>
      <c r="N79" s="20"/>
    </row>
    <row r="80" spans="3:14" x14ac:dyDescent="0.4">
      <c r="D80" s="28" t="s">
        <v>17</v>
      </c>
      <c r="E80" s="28"/>
      <c r="F80" s="37"/>
      <c r="G80" s="28"/>
      <c r="H80" s="28"/>
      <c r="I80" s="28"/>
      <c r="J80" s="28"/>
    </row>
    <row r="81" spans="3:14" s="13" customFormat="1" ht="46" customHeight="1" x14ac:dyDescent="0.35">
      <c r="C81" s="14"/>
      <c r="D81" s="16" t="s">
        <v>33</v>
      </c>
      <c r="E81" s="15">
        <v>1</v>
      </c>
      <c r="F81" s="38" t="s">
        <v>30</v>
      </c>
      <c r="G81" s="63">
        <v>0</v>
      </c>
      <c r="H81" s="17">
        <f>+IFERROR(G81*F81*E81,G81*E81)</f>
        <v>0</v>
      </c>
      <c r="I81" s="18"/>
      <c r="J81" s="18"/>
      <c r="K81" s="18"/>
      <c r="N81" s="20"/>
    </row>
    <row r="82" spans="3:14" s="13" customFormat="1" ht="46" customHeight="1" x14ac:dyDescent="0.35">
      <c r="C82" s="14"/>
      <c r="D82" s="16" t="s">
        <v>53</v>
      </c>
      <c r="E82" s="15">
        <v>1</v>
      </c>
      <c r="F82" s="38" t="s">
        <v>30</v>
      </c>
      <c r="G82" s="63">
        <v>0</v>
      </c>
      <c r="H82" s="17">
        <f t="shared" ref="H82" si="21">+IFERROR(G82*F82*E82,G82*E82)</f>
        <v>0</v>
      </c>
      <c r="I82" s="21"/>
      <c r="J82" s="22"/>
      <c r="K82" s="18"/>
      <c r="L82" s="27"/>
      <c r="M82" s="20"/>
      <c r="N82" s="20"/>
    </row>
    <row r="83" spans="3:14" s="13" customFormat="1" ht="46" customHeight="1" x14ac:dyDescent="0.35">
      <c r="C83" s="14"/>
      <c r="D83" s="16" t="s">
        <v>64</v>
      </c>
      <c r="E83" s="15">
        <v>1</v>
      </c>
      <c r="F83" s="38" t="s">
        <v>30</v>
      </c>
      <c r="G83" s="63">
        <v>0</v>
      </c>
      <c r="H83" s="17">
        <f t="shared" ref="H83" si="22">+IFERROR(G83*F83*E83,G83*E83)</f>
        <v>0</v>
      </c>
      <c r="I83" s="21"/>
      <c r="J83" s="22"/>
      <c r="K83" s="18"/>
      <c r="L83" s="27"/>
      <c r="M83" s="20"/>
      <c r="N83" s="20"/>
    </row>
    <row r="84" spans="3:14" s="13" customFormat="1" x14ac:dyDescent="0.35">
      <c r="C84" s="14"/>
      <c r="D84" s="16"/>
      <c r="E84" s="16"/>
      <c r="F84" s="38"/>
      <c r="G84" s="17"/>
      <c r="H84" s="17"/>
      <c r="I84" s="29">
        <f>+SUM(H81:H83)</f>
        <v>0</v>
      </c>
      <c r="J84" s="30" t="s">
        <v>13</v>
      </c>
      <c r="K84" s="18"/>
      <c r="N84" s="20"/>
    </row>
    <row r="85" spans="3:14" s="13" customFormat="1" x14ac:dyDescent="0.35">
      <c r="C85" s="14"/>
      <c r="D85" s="16"/>
      <c r="E85" s="16"/>
      <c r="F85" s="38"/>
      <c r="G85" s="17"/>
      <c r="H85" s="17"/>
      <c r="I85" s="29"/>
      <c r="J85" s="30"/>
      <c r="K85" s="18"/>
      <c r="N85" s="20"/>
    </row>
    <row r="86" spans="3:14" ht="16.5" thickBot="1" x14ac:dyDescent="0.45">
      <c r="I86" s="21"/>
      <c r="J86" s="22"/>
    </row>
    <row r="87" spans="3:14" ht="19" thickBot="1" x14ac:dyDescent="0.5">
      <c r="H87" s="48">
        <f>+SUM(H6:H86)</f>
        <v>0</v>
      </c>
      <c r="I87" s="51"/>
      <c r="J87" s="49" t="s">
        <v>0</v>
      </c>
      <c r="K87" s="1"/>
      <c r="M87" s="23"/>
    </row>
    <row r="88" spans="3:14" x14ac:dyDescent="0.4">
      <c r="I88" s="5"/>
      <c r="J88" s="24"/>
    </row>
    <row r="90" spans="3:14" x14ac:dyDescent="0.4">
      <c r="D90" s="26"/>
      <c r="E90" s="26"/>
      <c r="F90" s="39"/>
    </row>
    <row r="91" spans="3:14" x14ac:dyDescent="0.4">
      <c r="D91" s="26"/>
      <c r="E91" s="26"/>
      <c r="F91" s="39"/>
    </row>
    <row r="92" spans="3:14" x14ac:dyDescent="0.4">
      <c r="D92" s="26"/>
      <c r="E92" s="26"/>
      <c r="F92" s="39"/>
    </row>
    <row r="103" spans="4:10" x14ac:dyDescent="0.4">
      <c r="D103" s="31"/>
      <c r="E103" s="31"/>
      <c r="F103" s="40"/>
      <c r="G103" s="32"/>
      <c r="H103" s="33"/>
      <c r="I103" s="34"/>
      <c r="J103" s="34"/>
    </row>
    <row r="104" spans="4:10" x14ac:dyDescent="0.4">
      <c r="D104" s="31"/>
      <c r="E104" s="31"/>
      <c r="F104" s="40"/>
      <c r="G104" s="32"/>
      <c r="H104" s="33"/>
      <c r="I104" s="34"/>
      <c r="J104" s="34"/>
    </row>
    <row r="105" spans="4:10" x14ac:dyDescent="0.4">
      <c r="D105" s="33"/>
      <c r="E105" s="33"/>
      <c r="F105" s="32"/>
      <c r="G105" s="32"/>
      <c r="H105" s="33"/>
      <c r="I105" s="34"/>
      <c r="J105" s="34"/>
    </row>
    <row r="106" spans="4:10" x14ac:dyDescent="0.4">
      <c r="D106" s="33"/>
      <c r="E106" s="33"/>
      <c r="F106" s="32"/>
      <c r="G106" s="32"/>
      <c r="H106" s="33"/>
      <c r="I106" s="34"/>
      <c r="J106" s="34"/>
    </row>
    <row r="107" spans="4:10" x14ac:dyDescent="0.4">
      <c r="D107" s="33"/>
      <c r="E107" s="33"/>
      <c r="F107" s="32"/>
      <c r="G107" s="32"/>
      <c r="H107" s="33"/>
      <c r="I107" s="34"/>
      <c r="J107" s="34"/>
    </row>
  </sheetData>
  <sheetProtection algorithmName="SHA-512" hashValue="6aimydR1GMHKQRXkFCdYHp1gz7ZlbDkkuJASzKubtfbI1ZK7jDKlEsDfZC9M/R0o6+DZuM/qUATxG69ruPjlJg==" saltValue="GZH0Xv/gcODb9z5zInNsTg==" spinCount="100000" sheet="1" objects="1" scenarios="1"/>
  <protectedRanges>
    <protectedRange sqref="G8:G31 G34:G44 G47:G50 G53:G56 G59:G62 G65:G71 G74:G78 G81:G83" name="CELLS_EDIT"/>
  </protectedRanges>
  <printOptions horizontalCentered="1"/>
  <pageMargins left="0.25" right="0.25" top="0.75" bottom="0.75" header="0.3" footer="0.3"/>
  <pageSetup paperSize="9" scale="46" fitToHeight="0" orientation="portrait" r:id="rId1"/>
  <rowBreaks count="2" manualBreakCount="2">
    <brk id="22" min="2" max="10" man="1"/>
    <brk id="51" min="2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MEDICIONES MIRADOR</vt:lpstr>
      <vt:lpstr>'MEDICIONES MIRADOR'!Àrea_d'impressió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"Pedro Ferruz" &lt;pedro@118studio.es&gt;</dc:creator>
  <cp:lastModifiedBy>Manel Balsells Ortuño</cp:lastModifiedBy>
  <cp:lastPrinted>2022-07-25T12:28:41Z</cp:lastPrinted>
  <dcterms:created xsi:type="dcterms:W3CDTF">2013-01-30T09:28:49Z</dcterms:created>
  <dcterms:modified xsi:type="dcterms:W3CDTF">2022-07-28T12:02:40Z</dcterms:modified>
</cp:coreProperties>
</file>