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arras\Documents\SEGUROS\Licitación Seguros 2022\TRDM\"/>
    </mc:Choice>
  </mc:AlternateContent>
  <xr:revisionPtr revIDLastSave="0" documentId="13_ncr:1_{C3BAE27A-2394-4AC3-AC5A-54C18A5E147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do 05-04-2022" sheetId="2" r:id="rId1"/>
  </sheets>
  <definedNames>
    <definedName name="_xlnm._FilterDatabase" localSheetId="0" hidden="1">'Listado 05-04-2022'!$A$1:$N$653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0" i="2" l="1"/>
  <c r="J631" i="2"/>
  <c r="J653" i="2" s="1"/>
  <c r="G139" i="2" l="1"/>
  <c r="G138" i="2"/>
  <c r="G137" i="2"/>
  <c r="J136" i="2"/>
  <c r="G136" i="2" s="1"/>
  <c r="J135" i="2"/>
  <c r="G135" i="2" s="1"/>
  <c r="J134" i="2"/>
  <c r="G134" i="2"/>
  <c r="H650" i="2"/>
  <c r="I650" i="2"/>
  <c r="K650" i="2"/>
  <c r="L650" i="2"/>
  <c r="M650" i="2"/>
  <c r="G652" i="2" l="1"/>
  <c r="G651" i="2"/>
  <c r="G649" i="2"/>
  <c r="G648" i="2"/>
  <c r="G647" i="2"/>
  <c r="G646" i="2"/>
  <c r="G645" i="2"/>
  <c r="G644" i="2"/>
  <c r="G643" i="2"/>
  <c r="G642" i="2"/>
  <c r="G641" i="2"/>
  <c r="G639" i="2"/>
  <c r="G638" i="2"/>
  <c r="G637" i="2"/>
  <c r="G636" i="2"/>
  <c r="G635" i="2"/>
  <c r="G634" i="2"/>
  <c r="G633" i="2"/>
  <c r="G632" i="2"/>
  <c r="M631" i="2"/>
  <c r="M653" i="2" s="1"/>
  <c r="L631" i="2"/>
  <c r="L653" i="2" s="1"/>
  <c r="K631" i="2"/>
  <c r="K653" i="2" s="1"/>
  <c r="G630" i="2"/>
  <c r="G629" i="2"/>
  <c r="G628" i="2"/>
  <c r="G627" i="2"/>
  <c r="G626" i="2"/>
  <c r="G625" i="2"/>
  <c r="G624" i="2"/>
  <c r="G623" i="2"/>
  <c r="G622" i="2"/>
  <c r="G621" i="2"/>
  <c r="G620" i="2"/>
  <c r="G619" i="2"/>
  <c r="J618" i="2"/>
  <c r="I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J599" i="2"/>
  <c r="I599" i="2"/>
  <c r="H599" i="2"/>
  <c r="J598" i="2"/>
  <c r="I598" i="2"/>
  <c r="H598" i="2"/>
  <c r="J597" i="2"/>
  <c r="I597" i="2"/>
  <c r="H597" i="2"/>
  <c r="J596" i="2"/>
  <c r="I596" i="2"/>
  <c r="H596" i="2"/>
  <c r="J595" i="2"/>
  <c r="I595" i="2"/>
  <c r="H595" i="2"/>
  <c r="G594" i="2"/>
  <c r="J593" i="2"/>
  <c r="I593" i="2"/>
  <c r="H593" i="2"/>
  <c r="J592" i="2"/>
  <c r="G592" i="2" s="1"/>
  <c r="J591" i="2"/>
  <c r="H591" i="2"/>
  <c r="J590" i="2"/>
  <c r="I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650" i="2" l="1"/>
  <c r="G591" i="2"/>
  <c r="G618" i="2"/>
  <c r="G590" i="2"/>
  <c r="G597" i="2"/>
  <c r="G596" i="2"/>
  <c r="H631" i="2"/>
  <c r="H653" i="2" s="1"/>
  <c r="G599" i="2"/>
  <c r="I631" i="2"/>
  <c r="I653" i="2" s="1"/>
  <c r="G598" i="2"/>
  <c r="G595" i="2"/>
  <c r="G593" i="2"/>
  <c r="G631" i="2" l="1"/>
  <c r="G653" i="2" s="1"/>
</calcChain>
</file>

<file path=xl/sharedStrings.xml><?xml version="1.0" encoding="utf-8"?>
<sst xmlns="http://schemas.openxmlformats.org/spreadsheetml/2006/main" count="3896" uniqueCount="2131">
  <si>
    <t>Descripción</t>
  </si>
  <si>
    <t>Dirección</t>
  </si>
  <si>
    <t>Municipio</t>
  </si>
  <si>
    <t>TIPOLOGÍA DE INSTALACIÓN</t>
  </si>
  <si>
    <t>Razón Social</t>
  </si>
  <si>
    <t>Alias</t>
  </si>
  <si>
    <t>TOTAL SUMA</t>
  </si>
  <si>
    <t>OBRA CIVIL</t>
  </si>
  <si>
    <t>EDIFICIOS E INSTALACIONES</t>
  </si>
  <si>
    <t>MAQUINARIA Y/O CONTENIDO</t>
  </si>
  <si>
    <t>INSTALACIONES FOTOVOLTÁICAS</t>
  </si>
  <si>
    <t>INSTALACIONES COGENERACIÓN</t>
  </si>
  <si>
    <t>INSTALACIONES BIOGÁS</t>
  </si>
  <si>
    <t>OBSERVACIONES</t>
  </si>
  <si>
    <t>EBAR | C/BROSQUIL (ALCODAR)</t>
  </si>
  <si>
    <t>CARRE BROSQUIL 12,BJ</t>
  </si>
  <si>
    <t>GANDIA</t>
  </si>
  <si>
    <t>EBAR</t>
  </si>
  <si>
    <t>ACTUACIONS AMBIENTALS INTEGRALS, S.L.</t>
  </si>
  <si>
    <t>GANDIA, EBAR | C/BROSQUIL (ALCODAR)</t>
  </si>
  <si>
    <t>C/ LA PINA-RAFALCAID,3,BAJO BOMB GRAO</t>
  </si>
  <si>
    <t>PDA RAFALCAID 0003 PISO:BJ</t>
  </si>
  <si>
    <t>GANDIA, C/ LA PINA-RAFALCAID,3,BAJO BOMB GRAO</t>
  </si>
  <si>
    <t>EBAR | PLZA NAVARRA,4,BAJO</t>
  </si>
  <si>
    <t>PLAÇA NAVARRA,4 BJ</t>
  </si>
  <si>
    <t>GANDIA, EBAR | PLZA NAVARRA,4,BAJO</t>
  </si>
  <si>
    <t>BOMBEO MARCHUQUERA</t>
  </si>
  <si>
    <t>CRA BARX 0068</t>
  </si>
  <si>
    <t>GANDIA, BOMBEO MARCHUQUERA</t>
  </si>
  <si>
    <t>Otros | PLGO RAFALCAID INDUSTRIAL,15-10,A</t>
  </si>
  <si>
    <t>PTDA RAFALCAID 15,10A</t>
  </si>
  <si>
    <t>GANDIA, Otros | PLGO RAFALCAID INDUSTRIAL,15-10,A</t>
  </si>
  <si>
    <t>EBAR | URB BARRANC BLANC,54-PROX MARCHUQUERA-GANDIA</t>
  </si>
  <si>
    <t>PTDA BARRANC BLANC 0054</t>
  </si>
  <si>
    <t>GANDIA, EBAR | URB BARRANC BLANC,54-PROX MARCHUQUERA-GANDIA</t>
  </si>
  <si>
    <t>EBAR | C/MERAVELLES,99,BAJO</t>
  </si>
  <si>
    <t>CARRE MERAVELLES 99,BJ</t>
  </si>
  <si>
    <t>GANDIA, EBAR | C/MERAVELLES,99,BAJO</t>
  </si>
  <si>
    <t>Oficina | C/COMERÇ (ALCODAR),8-A, BAJO</t>
  </si>
  <si>
    <t>CARRE COMERÇ 8,A BJ</t>
  </si>
  <si>
    <t>OFICINAS (Incluidos Almacenes y Centros Logísticos)</t>
  </si>
  <si>
    <t>GANDIA, Oficina | C/COMERÇ (ALCODAR),8-A, BAJO</t>
  </si>
  <si>
    <t>C DAOIZ I VELARDE 0020 PISO:BJ</t>
  </si>
  <si>
    <t>SERVICIOS AUXILIARES</t>
  </si>
  <si>
    <t/>
  </si>
  <si>
    <t>Otros | CNO TOHUERO,2-01</t>
  </si>
  <si>
    <t>CAMI TOHUERO 2,01</t>
  </si>
  <si>
    <t>GANDIA, Otros | CNO TOHUERO,2-01</t>
  </si>
  <si>
    <t>C TOSSAL 0008</t>
  </si>
  <si>
    <t>Depósito | AVDA MONOVAR,90-1 DEPOSITO CASES DEL SENYOR</t>
  </si>
  <si>
    <t>PZA MOMPO 90 1</t>
  </si>
  <si>
    <t>MONÓVAR/MONÒVER</t>
  </si>
  <si>
    <t>DEPÓSITO</t>
  </si>
  <si>
    <t>AGUAS DE VALENCIA, S.A.</t>
  </si>
  <si>
    <t>MONÓVAR/MONÒVER, Depósito | AVDA MONOVAR,90-1 DEPOSITO CASES DEL SENYOR</t>
  </si>
  <si>
    <t>Deposito | C/MONTE PICAYO S/N</t>
  </si>
  <si>
    <t>PDA PICAIO S/N</t>
  </si>
  <si>
    <t>ALGIMIA DE ALFARA</t>
  </si>
  <si>
    <t>GLOBAL OMNIUM MEDIOAMBIENTE S.L.</t>
  </si>
  <si>
    <t>ALGIMIA DE ALFARA, Deposito | C/MONTE PICAYO S/N</t>
  </si>
  <si>
    <t>Depósito de Canyaeta</t>
  </si>
  <si>
    <t>POL NU XINORLA 2-1</t>
  </si>
  <si>
    <t>MONÓVAR/MONÒVER, Depósito de Canyaeta</t>
  </si>
  <si>
    <t>Deposito | CNO DEL SAGRADO CORAZON, 4, BAJO</t>
  </si>
  <si>
    <t>SUBIDA SAGRADO CORAZON 4,BJ</t>
  </si>
  <si>
    <t>GANDIA, Deposito | CNO DEL SAGRADO CORAZON, 4, BAJO</t>
  </si>
  <si>
    <t>EBAR POL IND COTES</t>
  </si>
  <si>
    <t>C CARNISSERS 0010</t>
  </si>
  <si>
    <t>ALGEMESÍ</t>
  </si>
  <si>
    <t>ALGEMESÍ, Bombeo Agua Residual Pol. Cotes</t>
  </si>
  <si>
    <t>EBAR LA COMA</t>
  </si>
  <si>
    <t>POL.IND.SECTOR S.U.Z.I. 1,99 BAJO</t>
  </si>
  <si>
    <t>PICASSENT</t>
  </si>
  <si>
    <t>PICASSENT, EBAR LA COMA</t>
  </si>
  <si>
    <t>EBAR URB VALL D'AIGUES VIVES</t>
  </si>
  <si>
    <t>URB VALL D'AIGUES VIVES 0008</t>
  </si>
  <si>
    <t>CARCAIXENT</t>
  </si>
  <si>
    <t>CARCAIXENT, Bombeig residuals</t>
  </si>
  <si>
    <t>PLV PAS INFERIOR NOU</t>
  </si>
  <si>
    <t>C/BUERO VALLEJO,1-1,BAJO 1, 1BAJO</t>
  </si>
  <si>
    <t>PUÇOL</t>
  </si>
  <si>
    <t>PUÇOL, PLV PAS INFERIOR NOU</t>
  </si>
  <si>
    <t>EBAR CARRETERA ALBALAT</t>
  </si>
  <si>
    <t>CNO SAN BERNABE 8 1</t>
  </si>
  <si>
    <t>ALZIRA</t>
  </si>
  <si>
    <t>ALZIRA, EBAR CARRETERA ALBALAT</t>
  </si>
  <si>
    <t>POZO RAFOL</t>
  </si>
  <si>
    <t>POLI VEINTIDOS,PARCELA 369 BAJO</t>
  </si>
  <si>
    <t>TURÍS</t>
  </si>
  <si>
    <t>POZO RAFOL TURIS</t>
  </si>
  <si>
    <t>EBAR CODONYERS</t>
  </si>
  <si>
    <t>POL.IND.CANYADA DELS CODONYERS,CALLE 13 24,BAJO</t>
  </si>
  <si>
    <t>PICASSENT, EBAR CODONYERS</t>
  </si>
  <si>
    <t>EBAR EROSKI</t>
  </si>
  <si>
    <t>C/BRESSOL DE LA TARONJA,PROX 12,BAJO</t>
  </si>
  <si>
    <t>CARCAIXENT, Bombeo Residual Eroski</t>
  </si>
  <si>
    <t>EBAR | C/ECHEGARAY, 45-1</t>
  </si>
  <si>
    <t>CARRE ECHEGARAY, D',45,01</t>
  </si>
  <si>
    <t>CARCAIXENT, EBAR | C/ECHEGARAY, 45-1</t>
  </si>
  <si>
    <t>EBAR | C/SANET I NEGRALS, 1-1</t>
  </si>
  <si>
    <t>C/SANET I NEGRALS, 1-1</t>
  </si>
  <si>
    <t>ONDARA</t>
  </si>
  <si>
    <t>ONDARA, EBAR | C/SANET I NEGRALS, 1-1</t>
  </si>
  <si>
    <t>EBAR | C/ CRISTO DE LA AGONIA, 43, BAJO</t>
  </si>
  <si>
    <t>C/ CRISTO DE LA AGONIA, 25-1, BAJO</t>
  </si>
  <si>
    <t>EBAR CARRASCALET</t>
  </si>
  <si>
    <t>EBAR PLAYA 1 - CAMPING</t>
  </si>
  <si>
    <t>CARRE ARBOCER 10,01</t>
  </si>
  <si>
    <t>PUÇOL, EBAR PLAYA 1 - CAMPING</t>
  </si>
  <si>
    <t>EBAR POLÍGON</t>
  </si>
  <si>
    <t>CAMI MAR DE (LA) S/N</t>
  </si>
  <si>
    <t>PUIG</t>
  </si>
  <si>
    <t>PUIG, EBAR POLÍGON</t>
  </si>
  <si>
    <t>EBAR CANET</t>
  </si>
  <si>
    <t>C MARE NOSTRUM 0103 PORTAL: B</t>
  </si>
  <si>
    <t>CANET D'EN BERENGUER</t>
  </si>
  <si>
    <t>CANET - BOMBEO</t>
  </si>
  <si>
    <t>EDAR CANET DEN BERENGUER</t>
  </si>
  <si>
    <t>AVD MONTIVER 0004 BJ</t>
  </si>
  <si>
    <t>SAGUNTO/SAGUNT</t>
  </si>
  <si>
    <t>EDAR</t>
  </si>
  <si>
    <t>CANET - PLANTA</t>
  </si>
  <si>
    <t>EDAS | PTDA MARJALS, 25-1</t>
  </si>
  <si>
    <t>PTDA MARJALS, 25-1</t>
  </si>
  <si>
    <t>EDAS</t>
  </si>
  <si>
    <t>ONDARA, EDAS | PTDA MARJALS, 25-1</t>
  </si>
  <si>
    <t>EDR | C/ ULLALS ( ALCODAR ), S/N</t>
  </si>
  <si>
    <t>C/ ULLALS ( ALCODAR ), S/N</t>
  </si>
  <si>
    <t>EDR</t>
  </si>
  <si>
    <t>GANDIA, EDR | C/ ULLALS ( ALCODAR ), S/N</t>
  </si>
  <si>
    <t>EDR | RONDA OESTE PROLONGACION REYES</t>
  </si>
  <si>
    <t>RDA OESTE.PROLONGACION REYES CATOLICOS.JUNTO ROIG</t>
  </si>
  <si>
    <t>GANDIA, EDR | RONDA OESTE PROLONGACION REYES</t>
  </si>
  <si>
    <t>ETAP | CNO. CEMENTERIO, S/N</t>
  </si>
  <si>
    <t>CNO. CEMENTERIO, S/N</t>
  </si>
  <si>
    <t>ETAP</t>
  </si>
  <si>
    <t>PLANTA SAGUNTO ETAP</t>
  </si>
  <si>
    <t>ETAP 65 TOLLOS, PARCELA 72, Bajo</t>
  </si>
  <si>
    <t>LUG LOS TOLLOS PLGO 65 TOLLOS</t>
  </si>
  <si>
    <t>ALZIRA, ETAP 65 TOLLOS, PARCELA 72, Bajo</t>
  </si>
  <si>
    <t>Oficina | C/ PEROLERS, 6, BAJO 1</t>
  </si>
  <si>
    <t>CALLE PEROLERS (DELS)6,BJ01</t>
  </si>
  <si>
    <t>ALAQUÀS</t>
  </si>
  <si>
    <t>ALAQUÀS, Oficina | C/ PEROLERS, 6, BAJO 1</t>
  </si>
  <si>
    <t>Oficina | C/ COSTA, 14, bajo</t>
  </si>
  <si>
    <t>CALLE COSTA 14</t>
  </si>
  <si>
    <t>ALZIRA, Almacen-Oficina Atención público</t>
  </si>
  <si>
    <t>GLOBAL OMNIUM INVERSIONES, S.L.</t>
  </si>
  <si>
    <t>Oficina| C/MOLLANA,1</t>
  </si>
  <si>
    <t>C MOLLANA 0001</t>
  </si>
  <si>
    <t>MONÓVAR/MONÒVER, Oficina| C/MOLLANA,1</t>
  </si>
  <si>
    <t>Oficina | C/ JOANOT MARTORELL, 13</t>
  </si>
  <si>
    <t>CARRE JOANOT MARTORELL ,13</t>
  </si>
  <si>
    <t>MASSAMAGRELL</t>
  </si>
  <si>
    <t>MASSAMAGRELL, Oficina | C/ JOANOT MARTORELL, 13</t>
  </si>
  <si>
    <t>Oficina | C/ SANTA TERESA DE JESUS, 8</t>
  </si>
  <si>
    <t>CARRE SANTA TERESA,8</t>
  </si>
  <si>
    <t>PUÇOL, Oficina | C/ SANTA TERESA DE JESUS, 8</t>
  </si>
  <si>
    <t>Oficina | C/ SANT ROC, 64, LC02</t>
  </si>
  <si>
    <t>CARRE SAN ROQUE,64,LC02</t>
  </si>
  <si>
    <t>MONCADA</t>
  </si>
  <si>
    <t>MONCADA, Oficina | C/ SANT ROC, 64, LC02</t>
  </si>
  <si>
    <t>Oficina | C/ COSTA, 14, 1</t>
  </si>
  <si>
    <t>CALLE COSTA 14,01</t>
  </si>
  <si>
    <t>ALZIRA, Oficina Tecnica</t>
  </si>
  <si>
    <t>Oficina | AVDA BLASCO IBAÑEZ, 13</t>
  </si>
  <si>
    <t>AVGDA BLASCO IBAÑEZ,13</t>
  </si>
  <si>
    <t>MANISES</t>
  </si>
  <si>
    <t>MANISES, Oficina | AVDA BLASCO IBAÑEZ, 13</t>
  </si>
  <si>
    <t>OFICINA CARCAIXENT</t>
  </si>
  <si>
    <t>C JULIAN RIBERA 0006</t>
  </si>
  <si>
    <t>IMPLANTACIONES DE SISTEMAS DE GESTIÓN SL</t>
  </si>
  <si>
    <t>CARCAIXENT, OFICINA CARCAIXENT</t>
  </si>
  <si>
    <t>Oficina | C/ COSTA, 14, 2</t>
  </si>
  <si>
    <t>CALLE COSTA 14,02</t>
  </si>
  <si>
    <t>ALZIRA, Casa Pepe</t>
  </si>
  <si>
    <t>URB SANTA BARBARA,55</t>
  </si>
  <si>
    <t>URB SANTA BARBARA III 0055</t>
  </si>
  <si>
    <t>ROCAFORT</t>
  </si>
  <si>
    <t>ROCAFORT, URB SANTA BARBARA,55</t>
  </si>
  <si>
    <t>URB XAUXA,1-B, BAJO</t>
  </si>
  <si>
    <t>URB XAUXA 1 B -BJ ESCALERA: A</t>
  </si>
  <si>
    <t>GANDIA, URB XAUXA,1-B, BAJO</t>
  </si>
  <si>
    <t>Otros | CNO ERMITA,1-1 ,BAJO AGUA</t>
  </si>
  <si>
    <t>URB XAUXA CAMI ERMITA</t>
  </si>
  <si>
    <t>GANDIA, Otros | CNO ERMITA,1-1 ,BAJO AGUA</t>
  </si>
  <si>
    <t>POB CORTICHELLES 0001 PISO: BJ PUERTA:00001</t>
  </si>
  <si>
    <t>TURIS</t>
  </si>
  <si>
    <t>Deposito | CALLES CRISTO REY 65,BAJO</t>
  </si>
  <si>
    <t>CALLES CRISTO REY 65,BAJO</t>
  </si>
  <si>
    <t>AIGÜES DE SAGUNT, S.A.</t>
  </si>
  <si>
    <t>SAGUNTO/SAGUNT, Deposito | CALLES CRISTO REY 65,BAJO</t>
  </si>
  <si>
    <t>EBAR 4 PARC SAGUNT</t>
  </si>
  <si>
    <t>C VIAL IV 8 PUERTO VIAL-H-8 1-C1</t>
  </si>
  <si>
    <t>SAGUNTO/SAGUNT, EBAR 4 PARC SAGUNT</t>
  </si>
  <si>
    <t>EBAR 3 PARC SAGUNT</t>
  </si>
  <si>
    <t>C RONDA S/N ROTONDA R4 H5</t>
  </si>
  <si>
    <t>SAGUNTO/SAGUNT, EBAR 3 PARC SAGUNT</t>
  </si>
  <si>
    <t>C/. ACERIA, 7</t>
  </si>
  <si>
    <t>C ACERIA 0007</t>
  </si>
  <si>
    <t>EBAR PARQUE QUÍMICO</t>
  </si>
  <si>
    <t>PQUE SAGUNTO 2,BJ  PI PUERTO POLG.2 BAJO</t>
  </si>
  <si>
    <t>SAGUNTO/SAGUNT, EBAR PARQUE QUÍMICO</t>
  </si>
  <si>
    <t>EBAR 2 PARC SAGUNT</t>
  </si>
  <si>
    <t>C RONDA S/N ROTONDA R3/H5</t>
  </si>
  <si>
    <t>SAGUNTO/SAGUNT, EBAR 2 PARC SAGUNT</t>
  </si>
  <si>
    <t>PLV LA GOLA - NUDISTA</t>
  </si>
  <si>
    <t>C. FALCO (PGF-3), S/N BAJO</t>
  </si>
  <si>
    <t>SAGUNTO/SAGUNT, PLV LA GOLA - NUDISTA</t>
  </si>
  <si>
    <t>EBAR 1 PARC SAGUNT</t>
  </si>
  <si>
    <t>RNDA ROTONDA R1 H4,S/N C PERRIT S/N ROTONDA R1 H4</t>
  </si>
  <si>
    <t>SAGUNTO/SAGUNT, EBAR 1 PARC SAGUNT</t>
  </si>
  <si>
    <t>EBAR SCALEXTRIC - CEMENTERA - IV PLANTA</t>
  </si>
  <si>
    <t>ACCES PLANTA IV S/N</t>
  </si>
  <si>
    <t>SAGUNTO/SAGUNT, EBAR SCALEXTRIC - CEMENTERA - IV PLANTA</t>
  </si>
  <si>
    <t>CL JAUME ROIG,4</t>
  </si>
  <si>
    <t>C JAUME ROIG 0004</t>
  </si>
  <si>
    <t>SAGUNTO/SAGUNT, CL JAUME ROIG,4</t>
  </si>
  <si>
    <t>Otros | AVDA TAMARINDOS 58,1</t>
  </si>
  <si>
    <t>AVDA TAMARINDOS 58,1</t>
  </si>
  <si>
    <t>SAGUNTO/SAGUNT, Otros | AVDA TAMARINDOS 58,1</t>
  </si>
  <si>
    <t>ETAP | CARRETERA ALLOZA-AYTO.POTABIL ANDORRA</t>
  </si>
  <si>
    <t>CARRETERA ALLOZA-AYTO.POTABIL ANDORRA</t>
  </si>
  <si>
    <t>ANDORRA</t>
  </si>
  <si>
    <t>ARAGONESA DE SERVICIOS PÚBLICOS, S.L.</t>
  </si>
  <si>
    <t>ANDORRA, ETAP Andorra</t>
  </si>
  <si>
    <t>Oficina | AVDA SAN JORGE 3 LOCAL</t>
  </si>
  <si>
    <t>AVDA SAN JORGE 3,LOCAL</t>
  </si>
  <si>
    <t>ANDORRA, Oficina Andorra</t>
  </si>
  <si>
    <t>C LLANTERNES 0003   Piso:BJ Puerta: ALMA</t>
  </si>
  <si>
    <t>C LLANTERNES 0003 PISO:BJ PUERTA: ALMA</t>
  </si>
  <si>
    <t>VALENCIA</t>
  </si>
  <si>
    <t>CANALIZACIONES CIVILES, S.A.</t>
  </si>
  <si>
    <t>Oficinas / Almacén / C. Logísticos / Otros</t>
  </si>
  <si>
    <t>LUG ALQUERIA DE PELLICER 0009   Piso:01</t>
  </si>
  <si>
    <t>LUG ALQUERIA DE PELLICER 0009 PISO:01</t>
  </si>
  <si>
    <t>CHIVA</t>
  </si>
  <si>
    <t>C CORDELLERS</t>
  </si>
  <si>
    <t>C CORDELLERS, 9</t>
  </si>
  <si>
    <t>C PONENT 0015  Escalera:  C Piso:BJ</t>
  </si>
  <si>
    <t>C PONENT 0015 ESCALERA: C PISO:BJ</t>
  </si>
  <si>
    <t>C FORJAS 7, BJ (PORT SAGUNTO)</t>
  </si>
  <si>
    <t>SAGUNTO</t>
  </si>
  <si>
    <t>DE LES PUNTES 2 LOC-2</t>
  </si>
  <si>
    <t>CONSTANTI</t>
  </si>
  <si>
    <t>C COMERÇ</t>
  </si>
  <si>
    <t>C COMERÇ, 31</t>
  </si>
  <si>
    <t>TORTOSA</t>
  </si>
  <si>
    <t>OFICINAS (Incluidos Almacenes, Centros Logísticos y vehículos en reposo)</t>
  </si>
  <si>
    <t>Deposito | CREMANY, S/N</t>
  </si>
  <si>
    <t>CARRE CREMANY S/N</t>
  </si>
  <si>
    <t>REGENCÓS</t>
  </si>
  <si>
    <t>COMPANYIA GENERAL D'AIGÜES DE CATALUNYA, S.A.</t>
  </si>
  <si>
    <t>REGENCÓS, Deposito | CREMANY, S/N</t>
  </si>
  <si>
    <t>Deposito | CAMI SERRA LLARGA(VALL)9</t>
  </si>
  <si>
    <t>CAMI SERRA LLARGA 9</t>
  </si>
  <si>
    <t>SANT PERE DE VILAMAJOR</t>
  </si>
  <si>
    <t>SANT PERE DE VILAMAJOR, Deposito | CAMI SERRA LLARGA(VALL)9</t>
  </si>
  <si>
    <t>Deposito | TORBES URB FALDES ELECTROVALV</t>
  </si>
  <si>
    <t>C TORBES DE CAS S/N,ELECTROVAL</t>
  </si>
  <si>
    <t>SANT PERE DE VILAMAJOR, Deposito | TORBES URB FALDES ELECTROVALV</t>
  </si>
  <si>
    <t>Deposito | SANT LLEHIR JTO S/N</t>
  </si>
  <si>
    <t>CAMI SANT LLEIR S/N</t>
  </si>
  <si>
    <t>SANT ANTONI DE VILAMAJOR</t>
  </si>
  <si>
    <t>SANT ANTONI DE VILAMAJOR, Deposito | SANT LLEHIR JTO S/N</t>
  </si>
  <si>
    <t>EB AMPOSTA</t>
  </si>
  <si>
    <t>C AMPOSTA S/N EST. BOMBEIG LA GRÍPIA</t>
  </si>
  <si>
    <t>TERRASSA</t>
  </si>
  <si>
    <t>EBAR | AIGUASSERA-AV. CODONYOL</t>
  </si>
  <si>
    <t>AV CODONYOL(DEL)S/N,BJ</t>
  </si>
  <si>
    <t>SANT CARLES DE LA RÀPITA</t>
  </si>
  <si>
    <t>SANT CARLES DE LA RÀPITA, EBAR | AIGUASSERA-AV. CODONYOL</t>
  </si>
  <si>
    <t>EB PRINCIPAL - PERALADA</t>
  </si>
  <si>
    <t>CRA ESTACIO S/N PISO: BJ</t>
  </si>
  <si>
    <t>PERALADA</t>
  </si>
  <si>
    <t>BOMBEO LES FALDES</t>
  </si>
  <si>
    <t>URBAT LES FALDES DEL MONTSENY CAMP FUTBOL</t>
  </si>
  <si>
    <t>SANT PERE DE VILAMAJOR, BOMBEO LES FALDES</t>
  </si>
  <si>
    <t>EB FONT DE L'ESPARDENYERA</t>
  </si>
  <si>
    <t>PGN MATADEPERA 0106</t>
  </si>
  <si>
    <t>EBAR BORIA (RIUDEBITLLES)</t>
  </si>
  <si>
    <t>MAS ARBOSSAR BORIA</t>
  </si>
  <si>
    <t>SANT QUINTÍ DE MEDIONA</t>
  </si>
  <si>
    <t>EB TORREMIRONA - NAVATA</t>
  </si>
  <si>
    <t>AV JOSEP MARIA DE VENTOS S/N</t>
  </si>
  <si>
    <t>NAVATA</t>
  </si>
  <si>
    <t>EBAR | PLAÇA DEL MOLLET</t>
  </si>
  <si>
    <t>PL. MOLLET (DEL) S/N BAJO</t>
  </si>
  <si>
    <t>SANT CARLES DE LA RÀPITA, EBAR | PLAÇA DEL MOLLET</t>
  </si>
  <si>
    <t>EB2 - LA POBLA DE SEGUR</t>
  </si>
  <si>
    <t>AV ESTACIO ZONA RENFE</t>
  </si>
  <si>
    <t>POBLA DE SEGUR, LA</t>
  </si>
  <si>
    <t>EB 2 - LA POBLA DE SEGUR</t>
  </si>
  <si>
    <t>EB MONTSIÀ</t>
  </si>
  <si>
    <t>C MONTSIA S/N ESTACIÓN BOMBAMENT</t>
  </si>
  <si>
    <t>EB1 - LA POBLA DE SEGUR</t>
  </si>
  <si>
    <t>CRA PONT DE CLAVEROL S/N</t>
  </si>
  <si>
    <t>EB 1 - LA POBLA DE SEGUR</t>
  </si>
  <si>
    <t>EBAR NOGUERA (RIUDEBITLLES)</t>
  </si>
  <si>
    <t>C MAJOR NOGUERA</t>
  </si>
  <si>
    <t>EB NAVATA - NAVATA</t>
  </si>
  <si>
    <t>LUG CAN MARET S/N CAMI DEL MADRAL</t>
  </si>
  <si>
    <t>EB VILAMALLA</t>
  </si>
  <si>
    <t>CRA VILAMALLA S/N</t>
  </si>
  <si>
    <t>VILAMALLA</t>
  </si>
  <si>
    <t>EB VILLAMALLA</t>
  </si>
  <si>
    <t>EBAR | SANT ISIDRE-PARC VILLA FAR</t>
  </si>
  <si>
    <t>C SANT ISIDRE (DE)S/N,BJ</t>
  </si>
  <si>
    <t>SANT CARLES DE LA RÀPITA, EBAR | SANT ISIDRE-PARC VILLA FAR</t>
  </si>
  <si>
    <t>EBR | URB. PORTUGAL 195 BOMBA</t>
  </si>
  <si>
    <t>URB PORTUGAL 195 BOMBA</t>
  </si>
  <si>
    <t>ALFORJA</t>
  </si>
  <si>
    <t>ALFORJA, EBR | URB. PORTUGAL 195 BOMBA</t>
  </si>
  <si>
    <t>C VICTOR CATALA EBAR</t>
  </si>
  <si>
    <t>BEGUR</t>
  </si>
  <si>
    <t>C RAMON LLULL EBAR</t>
  </si>
  <si>
    <t>EB PAÍS BASC</t>
  </si>
  <si>
    <t>C PAIS BASC S/N EST. BOMBAM. TORRESSAN</t>
  </si>
  <si>
    <t>EBAR | SANT ISIDRE - AV. PAÏSSOS CATALANS</t>
  </si>
  <si>
    <t>AV DELS PAISOS CATALANS,S/N,BJ</t>
  </si>
  <si>
    <t>SANT CARLES DE LA RÀPITA, EBAR | SANT ISIDRE - AV. PAÏSSOS CATALANS</t>
  </si>
  <si>
    <t>URBAT BORNA BOMBEIG LA BOR</t>
  </si>
  <si>
    <t>EBAR | MARITIMO, 86 GPO-CLAVEGUERAM</t>
  </si>
  <si>
    <t>PG MARITIM,86,PGO</t>
  </si>
  <si>
    <t>SANT CARLES DE LA RÀPITA, EBAR | MARITIMO, 86 GPO-CLAVEGUERAM</t>
  </si>
  <si>
    <t>URBAT AIGUABLAVA EBAR</t>
  </si>
  <si>
    <t>EB ZAMORA</t>
  </si>
  <si>
    <t>C ZAMORA S/N BOMB. AIGÜES R.TORRE-SANA</t>
  </si>
  <si>
    <t>EBAR | MARITIMO, 46  GPO-CLAVEGUERAM</t>
  </si>
  <si>
    <t>PG MARITIM,46 GPO</t>
  </si>
  <si>
    <t>SANT CARLES DE LA RÀPITA, EBAR | MARITIMO, 46  GPO-CLAVEGUERAM</t>
  </si>
  <si>
    <t>URBAT SON RICH FARRARRONS</t>
  </si>
  <si>
    <t>EBAR | MARITIMO, S/N JTO DELICIAS-CLAVEGUERAM</t>
  </si>
  <si>
    <t>PG MARITIM S/N,JTO DELICIAS</t>
  </si>
  <si>
    <t>SANT CARLES DE LA RÀPITA, EBAR | MARITIMO, S/N JTO DELICIAS-CLAVEGUERAM</t>
  </si>
  <si>
    <t>EB LA MOLA - ESPOT</t>
  </si>
  <si>
    <t>C UNIC DEPURADORA(ESPOT)</t>
  </si>
  <si>
    <t>ESPOT</t>
  </si>
  <si>
    <t>EB PLA DE L'ESTANY - PI VILAMALLA</t>
  </si>
  <si>
    <t>POL EMPORDA INTERNACIONAL CM3 BOMBA2</t>
  </si>
  <si>
    <t>C SANT GAIETA EBAR SANTIGA</t>
  </si>
  <si>
    <t>C RAMON LLULL EBAR EB-6</t>
  </si>
  <si>
    <t>EDAR LA ROCA DEL VALLES</t>
  </si>
  <si>
    <t>P.I.LA FONT DE LA PARERA-DEPURADOR LA ROCA V</t>
  </si>
  <si>
    <t>ROCA DEL VALLÈS, LA</t>
  </si>
  <si>
    <t>EDAR FONT DEL FERRO</t>
  </si>
  <si>
    <t>C FONT DEL FERRO 0001</t>
  </si>
  <si>
    <t>EDAR MEDIONA</t>
  </si>
  <si>
    <t>C DEL MIG MOLI</t>
  </si>
  <si>
    <t>MEDIONA</t>
  </si>
  <si>
    <t>EDAR FONT DE L'ESPARDENYERA</t>
  </si>
  <si>
    <t>CI MATADEPERA, DE DEPURADORA</t>
  </si>
  <si>
    <t>EDAR CADERNERA</t>
  </si>
  <si>
    <t>C CADERNERA 0046</t>
  </si>
  <si>
    <t>EDAR TORRENT DEL SALT</t>
  </si>
  <si>
    <t>C TORRENT DEL SALT 0058</t>
  </si>
  <si>
    <t>EDAR CAN GUITARD</t>
  </si>
  <si>
    <t>C TORRENT DE CAN GUITART S/N</t>
  </si>
  <si>
    <t>EDAR CAMAMILLA</t>
  </si>
  <si>
    <t>C CAMAMILLA 0013</t>
  </si>
  <si>
    <t>EDAR CARENA DE MAS BELLVER</t>
  </si>
  <si>
    <t>C MAS DE MIRESSES 0030</t>
  </si>
  <si>
    <t>Estació depuradora Creu d'en Ralló</t>
  </si>
  <si>
    <t>C CREU D'EN RALLO MOT BOMBEIG</t>
  </si>
  <si>
    <t>EDR | MAJOR S/N</t>
  </si>
  <si>
    <t>C MAJOR S/N,BJ</t>
  </si>
  <si>
    <t>CORBERA D'EBRE</t>
  </si>
  <si>
    <t>CORBERA D'EBRE, EDR | MAJOR S/N</t>
  </si>
  <si>
    <t>ETAP | CTRA TORRENT-PALS S7N</t>
  </si>
  <si>
    <t>CTRA TORRENT-PALS S/N</t>
  </si>
  <si>
    <t>GIRONA</t>
  </si>
  <si>
    <t>GIRONA, ETAP | CTRA TORRENT-PALS S7N</t>
  </si>
  <si>
    <t>ETAP | AFORES, DEPURADORA</t>
  </si>
  <si>
    <t>C PARTIDA ROQUES DE SANTFORMATGE S/N</t>
  </si>
  <si>
    <t>SERÒS</t>
  </si>
  <si>
    <t>SERÒS, ETAP | AFORES, DEPURADORA</t>
  </si>
  <si>
    <t>ETAP MAIALS</t>
  </si>
  <si>
    <t>AFORES DIPOSITS, S/N</t>
  </si>
  <si>
    <t>MAIALS</t>
  </si>
  <si>
    <t>MAIALS, ETAP MAIALS</t>
  </si>
  <si>
    <t>REFUGIS MONTSENY-SECTOR A,MOT ELEVA-AGUA ELS REF B</t>
  </si>
  <si>
    <t>PGN 1 ZONA A (UR REFUGIS MONTSENY) MO ELEV AGUA</t>
  </si>
  <si>
    <t>URB. REFUGIS MONTSENY -C.EL LAGO MOT ELS REFUGIS B</t>
  </si>
  <si>
    <t>PGN 1 ZONA C (UR REFUGIS MONTSENY) EL LAGO MOT</t>
  </si>
  <si>
    <t>C AFRICA 6-8</t>
  </si>
  <si>
    <t>PASEIG DE GRACIA 98 03 PUERTA 1</t>
  </si>
  <si>
    <t>BARCELONA</t>
  </si>
  <si>
    <t>C GAS 0017</t>
  </si>
  <si>
    <t>PALAFRUGELL</t>
  </si>
  <si>
    <t>Oficina | AVDA. ESPORTS,7 LOC.1</t>
  </si>
  <si>
    <t>AV ESPORTS (DELS)7,LOCA1</t>
  </si>
  <si>
    <t>SANT CARLES DE LA RÀPITA, Oficina | AVDA. ESPORTS,7 LOC.1</t>
  </si>
  <si>
    <t>Oficina | PLAÇA DE CATALUNYA 3 BXS</t>
  </si>
  <si>
    <t>PL CATALUNYA 3,BXS</t>
  </si>
  <si>
    <t>MORA LA NUEVA</t>
  </si>
  <si>
    <t>MORA LA NUEVA, Oficina | PLAÇA DE CATALUNYA 3 BXS</t>
  </si>
  <si>
    <t>CRA REGENCOS BOMBEIG</t>
  </si>
  <si>
    <t>CARRETERA LA POBLA VILALBA</t>
  </si>
  <si>
    <t>C POBILL I ADSERA CTRA POBLA 1</t>
  </si>
  <si>
    <t>VILALBA DELS ARCS</t>
  </si>
  <si>
    <t>VILALBA DELS ARCS, CARRETERA LA POBLA VILALBA</t>
  </si>
  <si>
    <t>C COSTES S/N</t>
  </si>
  <si>
    <t>SANTA PAU</t>
  </si>
  <si>
    <t>MONTANYA PEDRASSEGUDA, S/N</t>
  </si>
  <si>
    <t>C MAS PEDRAGUET MONT PEDRASSE</t>
  </si>
  <si>
    <t>Deposito | PISTA LA CARCELLERA,KM.3</t>
  </si>
  <si>
    <t>CR CARCEL S/N</t>
  </si>
  <si>
    <t>MORELLA</t>
  </si>
  <si>
    <t>EMPRESA DE AGUAS Y SERVICIOS PÚBLICOS SA</t>
  </si>
  <si>
    <t>MORELLA, Dep. Cap de Riu</t>
  </si>
  <si>
    <t>Deposito | PARTIDA LA QUEROLA,S/Nº</t>
  </si>
  <si>
    <t>LA TORRETA S/N</t>
  </si>
  <si>
    <t>MORELLA, Partida Querola</t>
  </si>
  <si>
    <t>EBAR | HOSTAL NOU,S/Nº</t>
  </si>
  <si>
    <t>BARRI HOSTAL NOU S/N</t>
  </si>
  <si>
    <t>MORELLA, Hostal Nou</t>
  </si>
  <si>
    <t>Oficina | TEIXIDORS,1</t>
  </si>
  <si>
    <t>PL TARRASCONS 1</t>
  </si>
  <si>
    <t>MORELLA, Almacen Morella</t>
  </si>
  <si>
    <t>compostajeDeFangos | FICT ESTACION DEPURADO, 1-BIS, BAJO</t>
  </si>
  <si>
    <t>FICT ESTACION DEPURADO, 1-BIS, BAJO</t>
  </si>
  <si>
    <t>CALLES</t>
  </si>
  <si>
    <t>COMPOSTAJE DE FANGOS</t>
  </si>
  <si>
    <t>EMPRESA GENERAL VALENCIANA DEL AGUA,S.A.</t>
  </si>
  <si>
    <t>CALLES _COMPOSTAJE - COMPOSTAJE CALLES</t>
  </si>
  <si>
    <t>BUENAVISTA, 36</t>
  </si>
  <si>
    <t>C BUENAVISTA 0036</t>
  </si>
  <si>
    <t>MANUEL</t>
  </si>
  <si>
    <t>MANUEL, Depósito y GP Manuel</t>
  </si>
  <si>
    <t>EBR | PTDA PONT DEL ALTER, 7, BAJO</t>
  </si>
  <si>
    <t>PTDA PONT DEL ALTER, 7, BAJO</t>
  </si>
  <si>
    <t>CORBERA</t>
  </si>
  <si>
    <t>CORBERA - LLAURI - BOMBEO CORBERA</t>
  </si>
  <si>
    <t>EBR | CNO AYELO DE RUGAT, 25, BAJO</t>
  </si>
  <si>
    <t>CNO AYELO DE RUGAT, 25, BAJO</t>
  </si>
  <si>
    <t>MONTITXELVO/MONTICHELVO</t>
  </si>
  <si>
    <t>MONTICHELVO - BOMBEO MONTIXELVO</t>
  </si>
  <si>
    <t>EBR | CNO DE LA ERMITA, S/N, BAJO</t>
  </si>
  <si>
    <t>CNO DE LA ERMITA, S/N, BAJO</t>
  </si>
  <si>
    <t>POLINYÀ DE XÚQUER</t>
  </si>
  <si>
    <t>RIOLA - BOMBEO BENICULL-POLINYA</t>
  </si>
  <si>
    <t>EBR | CNO CULLERA, S/N, BAJO</t>
  </si>
  <si>
    <t>AVGDA DE CULLERA,S/N,BJ</t>
  </si>
  <si>
    <t>FORTALENY</t>
  </si>
  <si>
    <t>RIOLA - BOMBEO FORTALENY</t>
  </si>
  <si>
    <t>EBR | CNO ESTACION DEPURADORA, 1</t>
  </si>
  <si>
    <t>CNO ESTACION DEPURADORA, 1</t>
  </si>
  <si>
    <t>MONTROY</t>
  </si>
  <si>
    <t>VALL DELS ALCALANS - BOMBEO MONTROY</t>
  </si>
  <si>
    <t>EBR | PARA RIO BOLBAITE, S/N, BAJO</t>
  </si>
  <si>
    <t>PARA RIO BOLBAITE, S/N, BAJO</t>
  </si>
  <si>
    <t>CHELLA</t>
  </si>
  <si>
    <t>CHELLA - BOMBEO BOLBAITE</t>
  </si>
  <si>
    <t>EBR | AVDA AZAHAR, 53-5</t>
  </si>
  <si>
    <t>CARRE ALZIRA,D'  53,5</t>
  </si>
  <si>
    <t>TAVERNES DE LA VALLDIGNA</t>
  </si>
  <si>
    <t>TAVERNES (GOLETA) - BOMBEO AVDA. AZAHAR / CAMI MAR</t>
  </si>
  <si>
    <t>EBR | PARA POLIGONO 10, 61, BAJO</t>
  </si>
  <si>
    <t>PARA POLIGONO 10, 61, BAJO</t>
  </si>
  <si>
    <t>CAUDETE DE LAS FUENTES</t>
  </si>
  <si>
    <t>CAUDETE DE LAS FUENTES - BOMBEO</t>
  </si>
  <si>
    <t>EBR | CNO CABISCOL (PG IND LA LOMA,2),20. LA LOMA (VILLAR)</t>
  </si>
  <si>
    <t>CNO DEL CABISCOL(PG IND LA LOMA 2),20</t>
  </si>
  <si>
    <t>VILLAR DEL ARZOBISPO</t>
  </si>
  <si>
    <t>VILLAR DEL ARZOBISPO - PI La Loma  - BOMBEO</t>
  </si>
  <si>
    <t>EBR | PTDA FUENTE, 19, BAJO</t>
  </si>
  <si>
    <t>CTRA DE LA FUENTE 19,BJ</t>
  </si>
  <si>
    <t>BENICULL DE XÚQUER</t>
  </si>
  <si>
    <t>RIOLA - BOMBEO BENICULL</t>
  </si>
  <si>
    <t>EBR | FICT CAMINO CEMENTERIO, S/N, BAJO</t>
  </si>
  <si>
    <t>FICT CAMINO CEMENTERIO, S/N, BAJO</t>
  </si>
  <si>
    <t>RIOLA</t>
  </si>
  <si>
    <t>RIOLA - BOMBEO RIOLA-FORTALENY</t>
  </si>
  <si>
    <t>EBR | C/ DE L'ESGLESIA, 20</t>
  </si>
  <si>
    <t>CARRE ESGLESIA ,20</t>
  </si>
  <si>
    <t>SUMACÀRCER</t>
  </si>
  <si>
    <t>SUMACARCER - BOMBEO SUMACARCER</t>
  </si>
  <si>
    <t>EBR | C/ SIROCO, 6-1</t>
  </si>
  <si>
    <t>C/SIROCO 6,1A</t>
  </si>
  <si>
    <t>TAVERNES (BASA) - BOMBEO SIROCO/CAÑAS Y BARRO</t>
  </si>
  <si>
    <t>EBR | PD BARRANCO 2-1,BAJO,35 (BOMBEO TUEJAR)</t>
  </si>
  <si>
    <t>PTDA BARRANCO 2,1 BJ</t>
  </si>
  <si>
    <t>TUÉJAR</t>
  </si>
  <si>
    <t>TUEJAR - BOMBEO TUEJAR</t>
  </si>
  <si>
    <t>C/ FLOR DE MAYO, 2-BIS , BAJO GB</t>
  </si>
  <si>
    <t>C FLOR DE MAYO 0002 PISO:BJ</t>
  </si>
  <si>
    <t>EBAR FLOR DE MAYO _ CANET</t>
  </si>
  <si>
    <t>EBR | PSEO TARONGERS, S/N</t>
  </si>
  <si>
    <t>PG TARONGERS,DELS S/N</t>
  </si>
  <si>
    <t>TAVERNES (GOLETA) - BOMBEO PASSEIG TARONGERS</t>
  </si>
  <si>
    <t>EBR | C/ POLIGONO 12, 352, BAJO (BOMBEO ALGAR)</t>
  </si>
  <si>
    <t>POLIGONO 12 352,BJ</t>
  </si>
  <si>
    <t>ALGAR DE PALANCIA</t>
  </si>
  <si>
    <t>ALGAR DE PALANCIA - BOMBEO ALGAR</t>
  </si>
  <si>
    <t>Bombeo Saneamiento Rio Santos Alcudia Cres</t>
  </si>
  <si>
    <t>URB VILLA AURORA, 0016</t>
  </si>
  <si>
    <t>ALCÚDIA DE CRESPINS, L'</t>
  </si>
  <si>
    <t>EBAR RIO SANTOS Alcudia Crespins</t>
  </si>
  <si>
    <t>EBR | C/ RONDA INDUSTRIAL, 12, BAJO</t>
  </si>
  <si>
    <t>RONDA INDUSTRIAL 12,BJ</t>
  </si>
  <si>
    <t>CASTELLÓ DE RUGAT</t>
  </si>
  <si>
    <t>CASTELLO DE RUGAT - BOMBEO CASTELLO DE RUGAT/ZONA</t>
  </si>
  <si>
    <t>EBAR ADEMUZ</t>
  </si>
  <si>
    <t>POL 20 S/N</t>
  </si>
  <si>
    <t>ADEMUZ</t>
  </si>
  <si>
    <t>ADEMUZ - BOMBEO PUEBLO</t>
  </si>
  <si>
    <t>CALLE ERMITA S/N,BJ</t>
  </si>
  <si>
    <t>RIOLA - BOMBEO POLINYA</t>
  </si>
  <si>
    <t>EBR | CNO LES FONTETES, 11</t>
  </si>
  <si>
    <t>CARRE FONT (LA)</t>
  </si>
  <si>
    <t>QUATRETONDA</t>
  </si>
  <si>
    <t>QUATRETONDA - BOMBEO QUATRETONDA</t>
  </si>
  <si>
    <t>POL INDUSTRIAL CASTILLA VIAL 1 - 11 BIS</t>
  </si>
  <si>
    <t>CHESTE</t>
  </si>
  <si>
    <t>EBR | C/ CRUCES, 15-1</t>
  </si>
  <si>
    <t>CALLE CRUCES 15,1</t>
  </si>
  <si>
    <t>VILLARGORDO DEL CABRIEL</t>
  </si>
  <si>
    <t>VILLARGORDO DEL CABRIEL - BOMBEO CRUCES</t>
  </si>
  <si>
    <t>EBR | AVDA MARINA, 2-1</t>
  </si>
  <si>
    <t>AVDA.MARINA 2,1</t>
  </si>
  <si>
    <t>TAVERNES (BASA) - BOMBEO MARINA II / PUERTA DEL SOL</t>
  </si>
  <si>
    <t>Otros | POLIG INDUSTRIAL EL ROMERAL 6,BIS</t>
  </si>
  <si>
    <t>POLIG INDUSTRIAL EL ROMERAL 6,BIS</t>
  </si>
  <si>
    <t>REQUENA</t>
  </si>
  <si>
    <t>REQUENA, Bombeo Residual El Romeral</t>
  </si>
  <si>
    <t>EBR | FICT MARGEN DERECHA RIO , S/N, BAJO</t>
  </si>
  <si>
    <t>PG RIU (DEL)S/N,BJ</t>
  </si>
  <si>
    <t>RIOLA - BOMBEO RIOLA</t>
  </si>
  <si>
    <t>EBR | AVDA MARINA, PROX 31</t>
  </si>
  <si>
    <t>AVDA MARINA PROX, 31 BAJO</t>
  </si>
  <si>
    <t>TAVERNES (BASA) - BOMBEO MARINA I / ALFANDECH</t>
  </si>
  <si>
    <t>EBAR CASTIELFABIB</t>
  </si>
  <si>
    <t>CALLE BARRIOSO S/N</t>
  </si>
  <si>
    <t>CASTIELFABIB</t>
  </si>
  <si>
    <t>CASTIELFABIB - BOMBEO</t>
  </si>
  <si>
    <t>BOMBEO QUESA NOROESTE</t>
  </si>
  <si>
    <t>LUG DISEMINADOS POL 10, PAR 125 PUERTA: BJ</t>
  </si>
  <si>
    <t>QUESA</t>
  </si>
  <si>
    <t>QUESA - BOMBEO QUESA NOROESTE</t>
  </si>
  <si>
    <t>BOMBEO MARINA AZUL</t>
  </si>
  <si>
    <t>C PENYA DE MIGDIA 001 BIS</t>
  </si>
  <si>
    <t>TAVERNES (GOLETA) - BOMBEO MARINA AZUL</t>
  </si>
  <si>
    <t>EDAR | C/LLANO DE SAN VICENTE, 18-10</t>
  </si>
  <si>
    <t>POL INDUSTRIAL EL PLA SANT VICENT,18-10</t>
  </si>
  <si>
    <t>ONTINYENT</t>
  </si>
  <si>
    <t>ONTINYENT - AGULLENT - PLANTA</t>
  </si>
  <si>
    <t>EDAR | PTDA EL REL, 1-1A (CAMP DE TURIA)</t>
  </si>
  <si>
    <t>PTDA EL REL, 1-1A</t>
  </si>
  <si>
    <t>POBLA DE VALLBONA, LA</t>
  </si>
  <si>
    <t>CAMP DE TURIA I - PLANTA</t>
  </si>
  <si>
    <t>EDAR | C/ AGUAS PERDIDAS, 6, BAJO</t>
  </si>
  <si>
    <t>C/ AGUAS PERDIDAS, 6, BAJO</t>
  </si>
  <si>
    <t>CHIVA - PLANTA</t>
  </si>
  <si>
    <t>EDAR VALL DELS ALCALANS</t>
  </si>
  <si>
    <t>C POLIGONO.0014</t>
  </si>
  <si>
    <t>MONTSERRAT</t>
  </si>
  <si>
    <t>VALL DELS ALCALANS - PLANTA</t>
  </si>
  <si>
    <t>EDAR | POLIG 28, 20  LA FONT DE LA FIGUERA (VALENCIA)</t>
  </si>
  <si>
    <t>POL 28, 20  LA FONT DE LA FIGUERA (VALENCIA)</t>
  </si>
  <si>
    <t>FONT DE LA FIGUERA, LA</t>
  </si>
  <si>
    <t>FONT DE LA FIGUERA - PLANTA</t>
  </si>
  <si>
    <t>EDAR | PTDA BRASAL, 4</t>
  </si>
  <si>
    <t>PTDA BRASAL, 4</t>
  </si>
  <si>
    <t>GUADASSUAR</t>
  </si>
  <si>
    <t>GUADASSUAR - PLANTA</t>
  </si>
  <si>
    <t>EDAR | PTDA BASSA, 4-1, BAJO</t>
  </si>
  <si>
    <t>PTDA BASSA, 4-1, BAJO</t>
  </si>
  <si>
    <t>TAVERNES (BASA) - PLANTA</t>
  </si>
  <si>
    <t>EDAR | PTDA CORRAL DE NAVARRO, 1, BAJO</t>
  </si>
  <si>
    <t>PTDA CORRAL DE NAVARRO, 1, BAJO</t>
  </si>
  <si>
    <t>CHESTE - PLANTA</t>
  </si>
  <si>
    <t>EDAR | PTDA EL COLAOR, 3-1 ESC. 1 (LOS VALLES)</t>
  </si>
  <si>
    <t>PTDA EL COLAOR, 3-1 ESC. 1</t>
  </si>
  <si>
    <t>FAURA</t>
  </si>
  <si>
    <t>MANCOMUNITAT DE LES VALLS - PLANTA</t>
  </si>
  <si>
    <t>EDAR | C/ DEPURADORA, 1, BAJO</t>
  </si>
  <si>
    <t>C DEPURADORA 0001 BJ (MOIXENT)</t>
  </si>
  <si>
    <t>MOGENTE/MOIXENT</t>
  </si>
  <si>
    <t>MOIXENT - PLANTA</t>
  </si>
  <si>
    <t>EDAR | C/ EUFROSINO MARTINEZ AZ, 500, BAJO</t>
  </si>
  <si>
    <t>C EUFROSINO MARTINEZ AZORIN 0500 BJ</t>
  </si>
  <si>
    <t>AYORA</t>
  </si>
  <si>
    <t>AYORA - PLANTA</t>
  </si>
  <si>
    <t>EDAR | FICT JUNTO ACEQUIA DEL M, S/N, BAJO</t>
  </si>
  <si>
    <t>FCA JUNTO ACEQUIA DEL MALPAS S/N BJ</t>
  </si>
  <si>
    <t>RIOLA - PLANTA</t>
  </si>
  <si>
    <t>EDAR | CNO OTOS, 20-1, BAJO</t>
  </si>
  <si>
    <t>CNO OTOS, 20-1, BAJO</t>
  </si>
  <si>
    <t>POBLA DEL DUC, LA</t>
  </si>
  <si>
    <t>POBLA DEL DUC - PLANTA</t>
  </si>
  <si>
    <t>EDAR | C/ SANTA ANNA, 16-1, BAJO</t>
  </si>
  <si>
    <t>C/ SANTA ANA, 0016,1 BAJO</t>
  </si>
  <si>
    <t>LLOSA DE RANES, LA</t>
  </si>
  <si>
    <t>LLOSA DE RANES - PLANTA</t>
  </si>
  <si>
    <t>EDAR | C/ DEPURADORA, 1</t>
  </si>
  <si>
    <t>C DEPURADORA 0001 (ENGUERA)</t>
  </si>
  <si>
    <t>ENGUERA</t>
  </si>
  <si>
    <t>ENGUERA - PLANTA</t>
  </si>
  <si>
    <t>EDAR | FICT POLIGONO 31, PROX 497 (CHELVA)</t>
  </si>
  <si>
    <t>POL 31,PROX 497 S/N</t>
  </si>
  <si>
    <t>CHELVA</t>
  </si>
  <si>
    <t>CHELVA - PLANTA</t>
  </si>
  <si>
    <t>EDAR | C/ BARRANCO LOS OLMOS, 8</t>
  </si>
  <si>
    <t>C/ BARRANCO LOS OLMOS, 8</t>
  </si>
  <si>
    <t>BENIGÁNIM</t>
  </si>
  <si>
    <t>BENIGANIM - PLANTA</t>
  </si>
  <si>
    <t>EDAR | C/ JUNTO BARRANCO SAN VI, 1 ESC. 1 (VILLAR)</t>
  </si>
  <si>
    <t>C/ JUNTO BARRANCO SAN VI, 1 ESC. 1</t>
  </si>
  <si>
    <t>VILLAR DEL ARZOBISPO - PLANTA</t>
  </si>
  <si>
    <t>EDAR | C/ POLIGONO Nº 4, 1, BAJO</t>
  </si>
  <si>
    <t>C/ POLIGONO Nº 4, 1, BAJO</t>
  </si>
  <si>
    <t>LLAURÍ</t>
  </si>
  <si>
    <t>CORBERA - LLAURI - PLANTA</t>
  </si>
  <si>
    <t>EDAR | PTDA RINCON, 1</t>
  </si>
  <si>
    <t>C RINCON, 0001</t>
  </si>
  <si>
    <t>NAVARRÉS</t>
  </si>
  <si>
    <t>NAVARRES - PLANTA</t>
  </si>
  <si>
    <t>EDAR | C/ SANTO CRISTO, 50</t>
  </si>
  <si>
    <t>C/ SANTO CRISTO, 50</t>
  </si>
  <si>
    <t>BOCAIRENT</t>
  </si>
  <si>
    <t>BOCAIRENT - PLANTA</t>
  </si>
  <si>
    <t>EDAR | PTDA BARRANCO CHIVA, 4-1 (PEDRALBA)</t>
  </si>
  <si>
    <t>PTDA BARRANCO CHIVA, 4-1</t>
  </si>
  <si>
    <t>PEDRALBA</t>
  </si>
  <si>
    <t>PEDRALBA - PLANTA</t>
  </si>
  <si>
    <t>EDAR | FICT DEPURADORA, S/N</t>
  </si>
  <si>
    <t>FCA DEPURADORA, S/N</t>
  </si>
  <si>
    <t>VALLADA</t>
  </si>
  <si>
    <t>VALLADA - PLANTA</t>
  </si>
  <si>
    <t>EDAR | PLGO 2, 1</t>
  </si>
  <si>
    <t>POL 2 0001</t>
  </si>
  <si>
    <t>FAVARA</t>
  </si>
  <si>
    <t>FAVARA - PLANTA</t>
  </si>
  <si>
    <t>EDAR | PTDA TEJAR, 5-1</t>
  </si>
  <si>
    <t>PTDA TEJAR, 5-1</t>
  </si>
  <si>
    <t>CHELLA - PLANTA</t>
  </si>
  <si>
    <t>EDAR | C/ POLIGONO 4, 1, BAJO</t>
  </si>
  <si>
    <t>C/ POLIGONO 4, 1, BAJO</t>
  </si>
  <si>
    <t>ROTGLÀ I CORBERÀ</t>
  </si>
  <si>
    <t>ROTGLA I CORBERA - PLANTA</t>
  </si>
  <si>
    <t>EDAR | CTRA AYORA-GANDIA, 2</t>
  </si>
  <si>
    <t>CTRA AYORA-GANDIA, 2</t>
  </si>
  <si>
    <t>GENOVÉS</t>
  </si>
  <si>
    <t>GENOVES - PLANTA</t>
  </si>
  <si>
    <t>EDAR | C/ POLIGONO 12, 199</t>
  </si>
  <si>
    <t>C/ POLIGONO 12, 199</t>
  </si>
  <si>
    <t>PALMA DE GANDÍA</t>
  </si>
  <si>
    <t>PALMA DE GANDIA - ADOR - PLANTA</t>
  </si>
  <si>
    <t>EDAR | PTDA LA CANALETA, 1-1</t>
  </si>
  <si>
    <t>PTDA LA CANALETA, 1-1</t>
  </si>
  <si>
    <t>BENIFAIRÓ DE LA VALLDIGNA</t>
  </si>
  <si>
    <t>SIMAT DE LA VALLDIGNA - PLANTA</t>
  </si>
  <si>
    <t>EDAR | CNO ABADIA, 1-1 (TORRES TORRES)</t>
  </si>
  <si>
    <t>CNO ABADIA, 1-1</t>
  </si>
  <si>
    <t>TORRES TORRES</t>
  </si>
  <si>
    <t>TORRES TORRES - PLANTA</t>
  </si>
  <si>
    <t>EDAR | URB FUENTECICA, 515</t>
  </si>
  <si>
    <t>URB FUENTECICA, 515</t>
  </si>
  <si>
    <t>GODELLETA</t>
  </si>
  <si>
    <t>GODELLETA - PLANTA</t>
  </si>
  <si>
    <t>EDAR | CNO BARRANCO, 1, BAJO</t>
  </si>
  <si>
    <t>CNO BARRANCO, 1, BAJO</t>
  </si>
  <si>
    <t>MACASTRE</t>
  </si>
  <si>
    <t>MACASTRE - PLANTA</t>
  </si>
  <si>
    <t>EDAR | PTDA MARCHALETS, 2</t>
  </si>
  <si>
    <t>PTDA MARCHALETS, 2</t>
  </si>
  <si>
    <t>RAFELGUARAF</t>
  </si>
  <si>
    <t>RAFELGUARAF - PLANTA</t>
  </si>
  <si>
    <t>EDAR | C/ MAYMONA, 1 ESC. 1, BAJO (MARINES)</t>
  </si>
  <si>
    <t>C/ MAYMONA, 1 ESC. 1, BAJO</t>
  </si>
  <si>
    <t>MARINES</t>
  </si>
  <si>
    <t>MARINES - PLANTA</t>
  </si>
  <si>
    <t>EDAR ADEMUZ</t>
  </si>
  <si>
    <t>POLG.20</t>
  </si>
  <si>
    <t>ADEMUZ - PLANTA</t>
  </si>
  <si>
    <t>EDAR | C/ DOCTOR FLEMING, 14</t>
  </si>
  <si>
    <t>C/ DOCTOR FLEMING, 14</t>
  </si>
  <si>
    <t>BENIFAIRO DE LA VALLDIGNA - PLANTA</t>
  </si>
  <si>
    <t>EDAR | PTDA EL GINER, 83, BAJO (CASINOS)</t>
  </si>
  <si>
    <t>PTDA EL GINER, 83, BAJO</t>
  </si>
  <si>
    <t>CASINOS</t>
  </si>
  <si>
    <t>CASINOS - PLANTA</t>
  </si>
  <si>
    <t>EDAR| C/ POLIGONO 35, 160, BAJO (TUEJAR)</t>
  </si>
  <si>
    <t>C/ POLIGONO 35, 160, BAJO</t>
  </si>
  <si>
    <t>TUEJAR - PLANTA</t>
  </si>
  <si>
    <t>EDAR | CNO FUENTE EL RETIRO, 1, BAJO</t>
  </si>
  <si>
    <t>CNO FUENTE EL RETIRO, 1, BAJO</t>
  </si>
  <si>
    <t>SIETE AGUAS</t>
  </si>
  <si>
    <t>SIETE AGUAS - PLANTA</t>
  </si>
  <si>
    <t>EDAR | PLGO 1, 434, BAJO</t>
  </si>
  <si>
    <t>POL 1 0434 BJ</t>
  </si>
  <si>
    <t>CASTELLO DE RUGAT - PLANTA</t>
  </si>
  <si>
    <t>EDAR | PTDA BARRANQUET, 1-1, BAJO</t>
  </si>
  <si>
    <t>PTDA BARRANQUET, 1-1, BAJO</t>
  </si>
  <si>
    <t>LLUTXENT</t>
  </si>
  <si>
    <t>LLUTXENT - PLANTA</t>
  </si>
  <si>
    <t>EDAR | PTDA AFUERAS, 1</t>
  </si>
  <si>
    <t>C AFUERAS, 0001</t>
  </si>
  <si>
    <t>ALCÀNTERA DE XÚQUER</t>
  </si>
  <si>
    <t>ALCANTERA - CARCER - PLANTA</t>
  </si>
  <si>
    <t>EDAR | C/ BARRANCO ALCAI, 40</t>
  </si>
  <si>
    <t>C/ BARRANCO ALCAI, 40</t>
  </si>
  <si>
    <t>ANNA</t>
  </si>
  <si>
    <t>ANNA - PLANTA</t>
  </si>
  <si>
    <t>EDAR | PTDA FUENTE DEL PINO, 1, BAJO (TITAGUAS)</t>
  </si>
  <si>
    <t>PTDA FUENTE DEL PINO, 1, BAJO</t>
  </si>
  <si>
    <t>TITAGUAS</t>
  </si>
  <si>
    <t>TITAGUAS - PLANTA</t>
  </si>
  <si>
    <t>EDAR | C/ EN PROY 9 (P.I. LA FOIA S/N BAJO). FOIA</t>
  </si>
  <si>
    <t>C/ EN PROY 9 (P.I. LA FOI S/N BAJO</t>
  </si>
  <si>
    <t>QUARTELL</t>
  </si>
  <si>
    <t>LA FOIA DE QUARTELL - PLANTA</t>
  </si>
  <si>
    <t>EDAR | CTRA CUATRETONDA-BENIG, 16</t>
  </si>
  <si>
    <t>CTRA CUATRETONDA-BENIG, 16</t>
  </si>
  <si>
    <t>QUATRETONDA - PLANTA</t>
  </si>
  <si>
    <t>EDAR | C/ ESTACION DEPURADORA (PG, 1, BAJO</t>
  </si>
  <si>
    <t>C/ ESTACION DEPURADORA (PG, 1, BAJO</t>
  </si>
  <si>
    <t>TURIS 1 - PLANTA</t>
  </si>
  <si>
    <t>EDAR SINARCAS</t>
  </si>
  <si>
    <t>C CALLEJON 0030 BJ</t>
  </si>
  <si>
    <t>SINARCAS</t>
  </si>
  <si>
    <t>SINARCAS - PLANTA</t>
  </si>
  <si>
    <t>EDAR | CTRA ALMANSA-GRAO GANDIA, 6-A, BAJO</t>
  </si>
  <si>
    <t>CTRA ALMANSA-GRAO GANDIA, 6-A, BAJO</t>
  </si>
  <si>
    <t>RÓTOVA</t>
  </si>
  <si>
    <t>ROTOVA - PLANTA</t>
  </si>
  <si>
    <t>EDAR | PTDA PARCELA, 497, BAJO (LOSA)</t>
  </si>
  <si>
    <t>PTDA PARCELA, 497, BAJO</t>
  </si>
  <si>
    <t>LOSA DEL OBISPO</t>
  </si>
  <si>
    <t>LOSA DEL OBISPO - PLANTA</t>
  </si>
  <si>
    <t>EDAR | C/ BARRANCO DEL MOLINO, 15, BAJO</t>
  </si>
  <si>
    <t>C/ BARRANCO DEL MOLINO, 15, BAJO</t>
  </si>
  <si>
    <t>BÈLGIDA</t>
  </si>
  <si>
    <t>BELGIDA - PLANTA</t>
  </si>
  <si>
    <t>EDAR | PTDA GOLETA, 1-1</t>
  </si>
  <si>
    <t>PTDA GOLETA, 1-1</t>
  </si>
  <si>
    <t>TAVERNES (GOLETA) - PLANTA</t>
  </si>
  <si>
    <t>EDAR | PARA EL ROZADO, 119, BAJO</t>
  </si>
  <si>
    <t>PARA EL ROZADO, 119, BAJO</t>
  </si>
  <si>
    <t>CAUDETE DE LAS FUENTES - PLANTA</t>
  </si>
  <si>
    <t>EDAR | PTDA GARROFERA ALZIRA, 1300, BAJO</t>
  </si>
  <si>
    <t>PTDA GARROFERA ALZIRA, 1300, BAJO</t>
  </si>
  <si>
    <t>TOUS</t>
  </si>
  <si>
    <t>TOUS - PLANTA</t>
  </si>
  <si>
    <t>EDAR | PTDA LA ROCHA, 55, BAJO (CALLES)</t>
  </si>
  <si>
    <t>PTDA LA ROCHA, 55, BAJO</t>
  </si>
  <si>
    <t>CALLES - PLANTA</t>
  </si>
  <si>
    <t>EDAR | C/POLIGONO 21 124,A</t>
  </si>
  <si>
    <t>C/POLIGONO 21 124,A</t>
  </si>
  <si>
    <t>MONTESA</t>
  </si>
  <si>
    <t>MONTESA - EDAR</t>
  </si>
  <si>
    <t>C PROYECTO UNO POL 21 PARC108</t>
  </si>
  <si>
    <t>MARINES, MARINES VIEJO - PLANTA</t>
  </si>
  <si>
    <t>EDAR | PTDA POLIGONO 35, 73</t>
  </si>
  <si>
    <t>PTDA POLIGONO 35, 73</t>
  </si>
  <si>
    <t>VENTA DEL MORO</t>
  </si>
  <si>
    <t>VENTA DEL MORO - PLANTA</t>
  </si>
  <si>
    <t>EDAR | CNO CEMENTERIO, 50</t>
  </si>
  <si>
    <t>CNO CEMENTERIO, 50</t>
  </si>
  <si>
    <t>CAMPORROBLES</t>
  </si>
  <si>
    <t>CAMPORROBLES - PLANTA</t>
  </si>
  <si>
    <t>EDAR LAS CUEVAS</t>
  </si>
  <si>
    <t>CNO LOS PINOS, 2, BAJO</t>
  </si>
  <si>
    <t>UTIEL</t>
  </si>
  <si>
    <t>UTIEL (LAS CUEVAS) - PLANTA</t>
  </si>
  <si>
    <t>EDAR | PTDA HORTETES, 4, BAJO</t>
  </si>
  <si>
    <t>PTDA HORTETES, 4, BAJO</t>
  </si>
  <si>
    <t>LLOCNOU D'EN FENOLLET</t>
  </si>
  <si>
    <t>LLOCNOU D´EN FENOLLET - PLANTA</t>
  </si>
  <si>
    <t>EDAR | TORREBAJA</t>
  </si>
  <si>
    <t>TORREBAJA</t>
  </si>
  <si>
    <t>TORREBAJA - PLANTA</t>
  </si>
  <si>
    <t>EDAR | CTRA CS-V-602, 1-1, BAJO (GATOVA)</t>
  </si>
  <si>
    <t>CTRA CS-V-602, 1-1, BAJO</t>
  </si>
  <si>
    <t>GÁTOVA</t>
  </si>
  <si>
    <t>GATOVA - PLANTA</t>
  </si>
  <si>
    <t>EDAR | PG HOYA 10-2,BAJO,0</t>
  </si>
  <si>
    <t>C HOYA 10-2 BAJO 0</t>
  </si>
  <si>
    <t>ARAS DE LOS OLMOS</t>
  </si>
  <si>
    <t>ARAS DE LOS OLMOS - PLANTA</t>
  </si>
  <si>
    <t>EDAR | PLGO Nº 4, 139-BIS</t>
  </si>
  <si>
    <t>PLGO Nº 4, 139-BIS</t>
  </si>
  <si>
    <t>FUENTERROBLES - PLANTA</t>
  </si>
  <si>
    <t>EDAR | CNO VALLES, 1, BAJO</t>
  </si>
  <si>
    <t>CNO VALLES, 1, BAJO</t>
  </si>
  <si>
    <t>NOVELÉ/NOVETLÈ</t>
  </si>
  <si>
    <t>NOVETLE - PLANTA</t>
  </si>
  <si>
    <t>EDAR | PTDA CALABACIN, 47-1, BAJO (DOMEÑO)</t>
  </si>
  <si>
    <t>PTDA CALABACIN 47,1 BAJO</t>
  </si>
  <si>
    <t>DOMEÑO</t>
  </si>
  <si>
    <t>DOMEÑO - PLANTA</t>
  </si>
  <si>
    <t>EDAR | PTDA PARCELA, 528, BAJO (CHULILLA 2)</t>
  </si>
  <si>
    <t>PTDA PARCELA, 528, BAJO</t>
  </si>
  <si>
    <t>CHULILLA</t>
  </si>
  <si>
    <t>CHULILLA - PLANTA</t>
  </si>
  <si>
    <t>EDAR | PTDA BARRANCO DEL BOSQUE, 128</t>
  </si>
  <si>
    <t>PTDA BARRANCO DEL BOSQUE, 128</t>
  </si>
  <si>
    <t>DOS AGUAS</t>
  </si>
  <si>
    <t>DOS AGUAS - PLANTA</t>
  </si>
  <si>
    <t>EDAR | C/ EL CHARQUILLO, 14-BIS</t>
  </si>
  <si>
    <t>C/ EL CHARQUILLO, 14-BIS</t>
  </si>
  <si>
    <t>VILLARGORDO DEL CABRIEL - PLANTA</t>
  </si>
  <si>
    <t>EDAR | CASTIELFABIB</t>
  </si>
  <si>
    <t>CASTIELFABIB - PLANTA</t>
  </si>
  <si>
    <t>EDAR | PARCELA, 501, BAJO (HIGUERUELAS)</t>
  </si>
  <si>
    <t>PTDA PARCELA, 501, BAJO</t>
  </si>
  <si>
    <t>HIGUERUELAS</t>
  </si>
  <si>
    <t>HIGUERUELAS - PLANTA</t>
  </si>
  <si>
    <t>EDAR | C/ PARCELA, 1, BAJO (GESTALGAR)</t>
  </si>
  <si>
    <t>C/ PARCELA, 1, BAJO</t>
  </si>
  <si>
    <t>GESTALGAR</t>
  </si>
  <si>
    <t>GESTALGAR - PLANTA</t>
  </si>
  <si>
    <t>EDAR CASAS BAJAS</t>
  </si>
  <si>
    <t>CAMINO RIO CASAS BAJAS</t>
  </si>
  <si>
    <t>CASAS BAJAS</t>
  </si>
  <si>
    <t>CASAS BAJAS - PLANTA</t>
  </si>
  <si>
    <t>EDAR | ALUMB.CASETA</t>
  </si>
  <si>
    <t>ALUMB.CASETA</t>
  </si>
  <si>
    <t>BUÑOL</t>
  </si>
  <si>
    <t>BUÑOL (P.I. LLANO DE BUÑOL) - PLANTA</t>
  </si>
  <si>
    <t>EDAR CASAS ALTAS</t>
  </si>
  <si>
    <t>CAMINO RIO CASAS ALTAS</t>
  </si>
  <si>
    <t>CASAS ALTAS</t>
  </si>
  <si>
    <t>CASAS ALTAS - PLANTA</t>
  </si>
  <si>
    <t>C/ ESTACION DEPURADORA (PG 27) 1, BAJO</t>
  </si>
  <si>
    <t>TURIS 2 - PLANTA</t>
  </si>
  <si>
    <t>EDAR | C/ SAN ANTONIO, 50</t>
  </si>
  <si>
    <t>CALLE SAN ANTONIO 50,BAJO</t>
  </si>
  <si>
    <t>QUESA - PLANTA</t>
  </si>
  <si>
    <t>EDAR | CTRA ALMANSA A REQUEN, 120-21, BAJO</t>
  </si>
  <si>
    <t>CTRA ALMANSA A REQUEN, 120-21, BAJO</t>
  </si>
  <si>
    <t>TERESA DE COFRENTES</t>
  </si>
  <si>
    <t>TERESA DE COFRENTES - PLANTA</t>
  </si>
  <si>
    <t>EDAR | PTDA MENGUAL, 2, BAJO</t>
  </si>
  <si>
    <t>PTDA MENGUAL, 2, BAJO</t>
  </si>
  <si>
    <t>BICORP</t>
  </si>
  <si>
    <t>BICORP - PLANTA</t>
  </si>
  <si>
    <t>EDAR | PLGO Nº 11, 41-A</t>
  </si>
  <si>
    <t>PLGO Nº 11, 41-A</t>
  </si>
  <si>
    <t>SUMACARCER - PLANTA</t>
  </si>
  <si>
    <t>EDAR | C/ HUERTA ABAJO, 65 (OLOCAU)</t>
  </si>
  <si>
    <t>C/HUERTA ABAJO,65 ,BAJO</t>
  </si>
  <si>
    <t>OLOCAU</t>
  </si>
  <si>
    <t>OLOCAU - PLANTA</t>
  </si>
  <si>
    <t>EDAR | DEPURADORA DE CHERA (VALENCIA)</t>
  </si>
  <si>
    <t>CNO CHELVA DEPURADORA</t>
  </si>
  <si>
    <t>CHERA</t>
  </si>
  <si>
    <t>CHERA - PLANTA</t>
  </si>
  <si>
    <t>EDAR | C/ ESTACION DEPURADORA, 1, BAJO (BUGARRA)</t>
  </si>
  <si>
    <t>C/ ESTACION DEPURADORA, 1, BAJO</t>
  </si>
  <si>
    <t>BUGARRA</t>
  </si>
  <si>
    <t>BUGARRA - PLANTA</t>
  </si>
  <si>
    <t>EDAR | PTDA RACO, 3</t>
  </si>
  <si>
    <t>PTDA RACO, 3</t>
  </si>
  <si>
    <t>ANTELLA</t>
  </si>
  <si>
    <t>ANTELLA - PLANTA</t>
  </si>
  <si>
    <t>EDAR | C/ BARRANCO YESARES, 6, BAJO</t>
  </si>
  <si>
    <t>C/ BARRANCO YESARES, 6, BAJO</t>
  </si>
  <si>
    <t>SALEM</t>
  </si>
  <si>
    <t>SALEM - PLANTA</t>
  </si>
  <si>
    <t>EDAR | CTRA REQUENA N-330, 40</t>
  </si>
  <si>
    <t>CTRA REQUENA N-330,40</t>
  </si>
  <si>
    <t>COFRENTES</t>
  </si>
  <si>
    <t>COFRENTES - PLANTA</t>
  </si>
  <si>
    <t>EDAR | PTDA BARRANC DEL LLOP, 1, BAJO</t>
  </si>
  <si>
    <t>PTDA BARRANC DEL LLOP, 1, BAJO</t>
  </si>
  <si>
    <t>MONTICHELVO - PLANTA</t>
  </si>
  <si>
    <t>EDAR CORTES DE PALLÁS</t>
  </si>
  <si>
    <t>DISEM POBLADO CORTES-LA MUELA DEP MULADAR</t>
  </si>
  <si>
    <t>CORTES DE PALLÁS</t>
  </si>
  <si>
    <t>CORTES DE PALLAS - PLANTA</t>
  </si>
  <si>
    <t>EDAR | PTDA SORTETA, 2-1</t>
  </si>
  <si>
    <t>PTDA SORTETA, 2-1</t>
  </si>
  <si>
    <t>BARX</t>
  </si>
  <si>
    <t>BARX - PLANTA</t>
  </si>
  <si>
    <t>EDAR | CNO LA FONT, 15, BAJO</t>
  </si>
  <si>
    <t>CNO LA FONT, 15, BAJO</t>
  </si>
  <si>
    <t>BENICOLET</t>
  </si>
  <si>
    <t>BENICOLET - PLANTA</t>
  </si>
  <si>
    <t>EDAR | PTDA TOSAL DE LA FONT, 1, BAJO</t>
  </si>
  <si>
    <t>PTDA TOSAL DE LA FONT, 1, BAJO</t>
  </si>
  <si>
    <t>SELLENT</t>
  </si>
  <si>
    <t>SELLENT - PLANTA</t>
  </si>
  <si>
    <t>EDAR | EDAR DE MILLARES 0,BAJO</t>
  </si>
  <si>
    <t>DIS SALTO MILLARES S/N BJ</t>
  </si>
  <si>
    <t>MILLARES</t>
  </si>
  <si>
    <t>MILLARES - PLANTA</t>
  </si>
  <si>
    <t>EDAR | PTDA EL MASIL, 4-1 (ALGAR)</t>
  </si>
  <si>
    <t>PTDA EL MASIL, 4-1</t>
  </si>
  <si>
    <t>ALGAR DE PALANCIA - PLANTA</t>
  </si>
  <si>
    <t>EDAR | PTDA JUNTO RIO TURIA, 1, BAJO (CHU. ERMITA)</t>
  </si>
  <si>
    <t>PTDA JUNTO RIO TURIA, 1, BAJO</t>
  </si>
  <si>
    <t>CHULILLA (ERMITA) - PLANTA</t>
  </si>
  <si>
    <t>EDAR | CNO FOSARETES, 1, BAJO</t>
  </si>
  <si>
    <t>CNO FOSARETES, 1, BAJO</t>
  </si>
  <si>
    <t>COTES</t>
  </si>
  <si>
    <t>COTES - PLANTA</t>
  </si>
  <si>
    <t>EDAR | PLGO 25, 29, BAJO</t>
  </si>
  <si>
    <t>POL 25 0029</t>
  </si>
  <si>
    <t>FONTANARS DELS ALFORINS</t>
  </si>
  <si>
    <t>FONTANARS DELS ALFORINS - PLANTA</t>
  </si>
  <si>
    <t>EDAR | FICT JUNTO RIO ZARRA, S/N, BAJO</t>
  </si>
  <si>
    <t>FICT JUNTO RIO ZARRA, S/N, BAJO</t>
  </si>
  <si>
    <t>ZARRA</t>
  </si>
  <si>
    <t>ZARRA - PLANTA</t>
  </si>
  <si>
    <t>EDAR | PLGO 6 (PDA LA CAVA), 1-1, BAJO (ALCUBLAS)</t>
  </si>
  <si>
    <t>PLGO 6 (PDA LA CAVA), 1-1, BAJO</t>
  </si>
  <si>
    <t>ALCUBLAS</t>
  </si>
  <si>
    <t>ALCUBLAS - PLANTA</t>
  </si>
  <si>
    <t>EDAR VALLANCA</t>
  </si>
  <si>
    <t>LAS CUEVAS-EST-DEPURADORA-MOTORES VALLADA</t>
  </si>
  <si>
    <t>VALLANCA</t>
  </si>
  <si>
    <t>VALLANCA - PLANTA</t>
  </si>
  <si>
    <t>EDAR | CNO DE LOS CERROS PELADO, 183, BAJO</t>
  </si>
  <si>
    <t>CNO DE LOS CERROS PELADO, 183, BAJO</t>
  </si>
  <si>
    <t>REQUENA (LA PORTERA) - PLANTA</t>
  </si>
  <si>
    <t>EDAR | PTDA BORRO, 1</t>
  </si>
  <si>
    <t>CARRE BARONIA D'ALMISERTAT,1</t>
  </si>
  <si>
    <t>ALGINET</t>
  </si>
  <si>
    <t>ALMISERA - LLOCNOU DE SANT JERONI - PLANTA</t>
  </si>
  <si>
    <t>EDAR | CAMI EL CALVO 215 BIS,BAJO (EL PINAR)</t>
  </si>
  <si>
    <t>CAMI EL CALVO 215 BIS,BAJO</t>
  </si>
  <si>
    <t>CASINOS (URB. EL PINAR) - PLANTA</t>
  </si>
  <si>
    <t>EDAR | PTDA FONDOS, 250</t>
  </si>
  <si>
    <t>PTDA FONDOS 250,BAJO</t>
  </si>
  <si>
    <t>ALZIRA (BARRACA D´AIGÜES VIVES) - PLANTA</t>
  </si>
  <si>
    <t>EDAR BARXETA</t>
  </si>
  <si>
    <t>PDA ANOHUER S/N PISO:BJ</t>
  </si>
  <si>
    <t>BARXETA</t>
  </si>
  <si>
    <t>BARXETA - PLANTA</t>
  </si>
  <si>
    <t>EDAR VALLÉS</t>
  </si>
  <si>
    <t>PZA VILA 0002 ESCALERA:001 PISO:BJ</t>
  </si>
  <si>
    <t>VALLÉS</t>
  </si>
  <si>
    <t>VALLÉS - PLANTA</t>
  </si>
  <si>
    <t>EDAR | C/ ZONA HUERTA, 2</t>
  </si>
  <si>
    <t>CALLE ALTA 2</t>
  </si>
  <si>
    <t>CORTES DE PALLAS (EL ORO) - PLANTA</t>
  </si>
  <si>
    <t>EDAR | URB ALTURY I,7-1</t>
  </si>
  <si>
    <t>CARRE ALTURY,7,1</t>
  </si>
  <si>
    <t>TURIS (URB. ALTURY) - PLANTA</t>
  </si>
  <si>
    <t>EDAR CASTILBLANQUES</t>
  </si>
  <si>
    <t>DIS CASTIBLANQUES 0068 BJ</t>
  </si>
  <si>
    <t>CORTES PALLAS (CASTILBLANQUES) - PLANTA</t>
  </si>
  <si>
    <t>EDAR | PLGO 17, 533</t>
  </si>
  <si>
    <t>PASEO PARQUE ,533</t>
  </si>
  <si>
    <t>JALANCE</t>
  </si>
  <si>
    <t>JALANCE - PLANTA</t>
  </si>
  <si>
    <t>EDAR ALPUENTE</t>
  </si>
  <si>
    <t>DIS HONTANAR POL 34.PAR-108</t>
  </si>
  <si>
    <t>ALPUENTE</t>
  </si>
  <si>
    <t>HONTANAR 2 - PLANTA</t>
  </si>
  <si>
    <t>EDAR VENTA GAETA</t>
  </si>
  <si>
    <t>C VALENCIA 0001 (VENTA GAETA)</t>
  </si>
  <si>
    <t>CORTES PALLAS (VENTA GAETA) - PLANTA</t>
  </si>
  <si>
    <t>EDAR | CNO PENUELA,35, BAJO HORTUNAS</t>
  </si>
  <si>
    <t>CNO PENUELA,35, BAJO HORTUNAS</t>
  </si>
  <si>
    <t>REQUENA (HORTUNAS) - PLANTA</t>
  </si>
  <si>
    <t>EDAR | CTRA VILLANUEVA-CAST., 4</t>
  </si>
  <si>
    <t>CTRA VILLANUEVA-CAST., 4</t>
  </si>
  <si>
    <t>SENYERA</t>
  </si>
  <si>
    <t>SENYERA - PLANTA</t>
  </si>
  <si>
    <t>EDAR | CNO DE L'AFOGAS, 1</t>
  </si>
  <si>
    <t>PLAZA LABRADOR,1</t>
  </si>
  <si>
    <t>OTOS</t>
  </si>
  <si>
    <t>OTOS - PLANTA</t>
  </si>
  <si>
    <t>EDAS | CASETAS MONTE PTDA BELENGUERA POL 1 PARC 143</t>
  </si>
  <si>
    <t>PARTIDA CABESOLS 143</t>
  </si>
  <si>
    <t>ALGINET, EDAS | CASETAS MONTE PTDA BELENGUERA POL 1 PARC 143</t>
  </si>
  <si>
    <t>ETAP | CNO LA BALSA, 1, BAJO</t>
  </si>
  <si>
    <t>CNO LA BALSA 1,BAJO</t>
  </si>
  <si>
    <t>VILLAR DEL ARZOBISPO, ETAP | CNO LA BALSA, 1, BAJO</t>
  </si>
  <si>
    <t>NAVE ONTINYENT</t>
  </si>
  <si>
    <t>POL ERMITA PLA 0011</t>
  </si>
  <si>
    <t>ONTINYENT, NAVE A.P. ONTINYENT</t>
  </si>
  <si>
    <t>Otros | C/ SANTA AMALIA, 2, BAJO 9</t>
  </si>
  <si>
    <t>C SANTA AMALIA 0002 PISO: BJ PUERTA:00009</t>
  </si>
  <si>
    <t>VALENCIA, Otros | C/ SANTA AMALIA, 2, BAJO 9</t>
  </si>
  <si>
    <t>Oficina | C/ JUAN RAMON JIMENEZ, 81</t>
  </si>
  <si>
    <t>CARRE JUAN RAMON JIMENEZ,81</t>
  </si>
  <si>
    <t>BENIFAIÓ</t>
  </si>
  <si>
    <t>BENIFAIÓ, Oficina | C/ JUAN RAMON JIMENEZ, 81</t>
  </si>
  <si>
    <t>Oficina | C/DON ANTONIO GONZALBEZ, 61 BAJO</t>
  </si>
  <si>
    <t>CALLE D.ANTONIO GONZALBEZ JULIA,61,BJ</t>
  </si>
  <si>
    <t>MOGENTE/MOIXENT, Oficina | C/DON ANTONIO GONZALBEZ, 61 BAJO</t>
  </si>
  <si>
    <t>Oficina de atención al público</t>
  </si>
  <si>
    <t>C JOSEP MELCIOR GOMIS 12-1</t>
  </si>
  <si>
    <t xml:space="preserve">Oficina de atención al público / Diputacion </t>
  </si>
  <si>
    <t>Otros | C/ MUSICO SOSA, 18 ESC. IZQ, BAJO</t>
  </si>
  <si>
    <t>CALLE MUSICO SOSA 18,ESC IZQ BAJO</t>
  </si>
  <si>
    <t>REQUENA, Otros | C/ MUSICO SOSA, 18 ESC. IZQ, BAJO</t>
  </si>
  <si>
    <t>valencia</t>
  </si>
  <si>
    <t>FCA QUEBRADAS PARCELA 44</t>
  </si>
  <si>
    <t>REQUENA, valencia</t>
  </si>
  <si>
    <t>Otros | CTRA DE EL PONTON, 65</t>
  </si>
  <si>
    <t>CALLE CAMINO PONTON 65</t>
  </si>
  <si>
    <t>REQUENA, Otros | CTRA DE EL PONTON, 65</t>
  </si>
  <si>
    <t>Otros | PTDA LAZARETO,PARCELA 27</t>
  </si>
  <si>
    <t>POL IE1 PDA LAZARETO</t>
  </si>
  <si>
    <t>AGULLENT</t>
  </si>
  <si>
    <t>AGULLENT, POZO NUEVO AGULLENT</t>
  </si>
  <si>
    <t>C REQUENA 0028 CASAS DEL RIO</t>
  </si>
  <si>
    <t>Otros | C/VALENCIA,37 BAJO</t>
  </si>
  <si>
    <t>CALLE VALENCIA,37,BJ</t>
  </si>
  <si>
    <t>ALGINET, Otros | C/VALENCIA,37 BAJO</t>
  </si>
  <si>
    <t>Telemando | C/ REGUERO, 1</t>
  </si>
  <si>
    <t>CALLE REGUERO 1,BAJO</t>
  </si>
  <si>
    <t>TELEMANDO</t>
  </si>
  <si>
    <t>REQUENA, Telemando | C/ REGUERO, 1</t>
  </si>
  <si>
    <t>Telemando | C/ SALVADOR BOTELLA, 36-1</t>
  </si>
  <si>
    <t>CARRE SALVADOR BOTELLA,36,1</t>
  </si>
  <si>
    <t>ALMUSSAFES</t>
  </si>
  <si>
    <t>ALMUSSAFES, Telemando | C/ SALVADOR BOTELLA, 36-1</t>
  </si>
  <si>
    <t>Telemando | CNO PEDRENYALS, 1</t>
  </si>
  <si>
    <t>CNO PEDRENYALS, 1</t>
  </si>
  <si>
    <t>BENIFAIÓ, DEPOSITO INTERMEDIO</t>
  </si>
  <si>
    <t>Telemando | C/ LA FUENTE, 60</t>
  </si>
  <si>
    <t>CALLE FUENTE 60,BAJO</t>
  </si>
  <si>
    <t>REQUENA, Telemando | C/ LA FUENTE, 60</t>
  </si>
  <si>
    <t>Telemando | PTDA EL LLOMBO, 6</t>
  </si>
  <si>
    <t>AV DEL LLOMBO,6</t>
  </si>
  <si>
    <t>ONTINYENT, Telemando | PTDA EL LLOMBO, 6</t>
  </si>
  <si>
    <t>Telemando | CASETAS MONTE PARTIDA LA PARIDERA</t>
  </si>
  <si>
    <t>CALLE MONSERRAT S/N</t>
  </si>
  <si>
    <t>ALGINET, Telemando | CASETAS MONTE PARTIDA LA PARIDERA</t>
  </si>
  <si>
    <t>C VICENTE SALVATIERRA 0013 PISO:BJ</t>
  </si>
  <si>
    <t>MISLATA</t>
  </si>
  <si>
    <t>EMPRESA MIXTA METROPOLITANA S.A.</t>
  </si>
  <si>
    <t>Telemando | CTRA NAQUERA, 120-1</t>
  </si>
  <si>
    <t>AVGDA NAQUERA 120,1</t>
  </si>
  <si>
    <t>MASSAMAGRELL, Telemando | CTRA NAQUERA, 120-1</t>
  </si>
  <si>
    <t>Telemando San Isidro</t>
  </si>
  <si>
    <t>CNO VIEJO TORRENTE S/N</t>
  </si>
  <si>
    <t>VALENCIA, Telemando San Isidro</t>
  </si>
  <si>
    <t>Telemando | CNO ALDAYA (POLIG.IND.DAONSA, 8-16</t>
  </si>
  <si>
    <t>PLAÇA DAU ,DEL 8-16</t>
  </si>
  <si>
    <t>QUART DE POBLET</t>
  </si>
  <si>
    <t>QUART DE POBLET, Telemando | CNO ALDAYA (POLIG.IND.DAONSA, 8-16</t>
  </si>
  <si>
    <t>Telemando | C/ TRAFALGAR, PROX 34</t>
  </si>
  <si>
    <t>CARRE TRAFALGAR,34</t>
  </si>
  <si>
    <t>QUART DE POBLET, Telemando | C/ TRAFALGAR, PROX 34</t>
  </si>
  <si>
    <t>Telemando | AVDA VILLALBA DE LUGO, 7</t>
  </si>
  <si>
    <t>AVGDA VILLALBA DE LUGO,7</t>
  </si>
  <si>
    <t>QUART DE POBLET, Telemando | AVDA VILLALBA DE LUGO, 7</t>
  </si>
  <si>
    <t>Telemando | AVDA COMARQUES DEL PAIS VALEN, 1-1</t>
  </si>
  <si>
    <t>AVGDA COMARQUES DEL PAIS VALENCIA 1,1</t>
  </si>
  <si>
    <t>QUART DE POBLET, Telemando | AVDA COMARQUES DEL PAIS VALEN, 1-1</t>
  </si>
  <si>
    <t>Telemando Fuente del Jarro</t>
  </si>
  <si>
    <t>C CIUTAT DE BARCELONA 2-1 BJ</t>
  </si>
  <si>
    <t>PATERNA</t>
  </si>
  <si>
    <t>PATERNA, Telemando Fuente del Jarro</t>
  </si>
  <si>
    <t>Telemando | C/ CUADRAT (PG HORTETA), 3-BIS</t>
  </si>
  <si>
    <t>CALLE L'HORTETA 3,BIS</t>
  </si>
  <si>
    <t>RAFELBUÑOL/RAFELBUNYOL</t>
  </si>
  <si>
    <t>RAFELBUÑOL/RAFELBUNYOL, Telemando | C/ CUADRAT (PG HORTETA), 3-BIS</t>
  </si>
  <si>
    <t>Telemando | CNO VIEJO DE PICA, 101-1, BAJO AGUA</t>
  </si>
  <si>
    <t>CMNO VIEJO PICASSENT 101,1 BJ</t>
  </si>
  <si>
    <t>PAIPORTA</t>
  </si>
  <si>
    <t>PAIPORTA, Telemando | CNO VIEJO DE PICA, 101-1, BAJO AGUA</t>
  </si>
  <si>
    <t>Depósito | PTDA CONSENTARI-DTO.23,S/N 1</t>
  </si>
  <si>
    <t>PTDA COSENTARI S/N,1</t>
  </si>
  <si>
    <t>CALP</t>
  </si>
  <si>
    <t>EMPRESA MIXTA MUNICIPAL ABASTECIMIENTOS Y SERVICIOS DE CALPE, S.A.</t>
  </si>
  <si>
    <t>CALP, Depósito | PTDA CONSENTARI-DTO.23,S/N 1</t>
  </si>
  <si>
    <t>Otros | PTDA CORRALETS,16-A,BAJO</t>
  </si>
  <si>
    <t>PDA CORRALETS 16 A BAJO</t>
  </si>
  <si>
    <t>CALP, Otros | PTDA CORRALETS,16-A,BAJO</t>
  </si>
  <si>
    <t>Depósito | PTDA. MARYVILLA,4-K,BAJO</t>
  </si>
  <si>
    <t>PTDA MARYVILLA,4-K,BAJO</t>
  </si>
  <si>
    <t>CALP, Depósito | PTDA. MARYVILLA,4-K,BAJO</t>
  </si>
  <si>
    <t>Depósito | PTDA CASANOVA,2-M,BAJO</t>
  </si>
  <si>
    <t>PTDA CASANOVA,2-M,BAJO</t>
  </si>
  <si>
    <t>CALP, Depósito | PTDA CASANOVA,2-M,BAJO</t>
  </si>
  <si>
    <t>EBAR APOLO V</t>
  </si>
  <si>
    <t>AVD EJERCITOS ESPAÑOLES,40 1</t>
  </si>
  <si>
    <t>EBAR | AVDA EJERCITOS ESPAÑOLES,40-1</t>
  </si>
  <si>
    <t>AVDA EJERCITOS ESPAÑOLES 40,1</t>
  </si>
  <si>
    <t>CALP, EBAR | AVDA EJERCITOS ESPAÑOLES,40-1</t>
  </si>
  <si>
    <t>EBAR MEDITERRÁNEO</t>
  </si>
  <si>
    <t>CALLE MAR,DEL 7,3</t>
  </si>
  <si>
    <t>EBAR | PTDA MANZANERA, 1-J</t>
  </si>
  <si>
    <t>PTDA MANZANERA, 1-J BAJO</t>
  </si>
  <si>
    <t>CALP, EBAR | PTDA MANZANERA, 1-J</t>
  </si>
  <si>
    <t>Otros | C/EXPLANADA DEL PUERTO,6,B</t>
  </si>
  <si>
    <t>AVDA PORT ,DEL  6,B</t>
  </si>
  <si>
    <t>CALP, Otros | C/EXPLANADA DEL PUERTO,6,B</t>
  </si>
  <si>
    <t>CALPE</t>
  </si>
  <si>
    <t>PDA EMPEDROLA II S/N</t>
  </si>
  <si>
    <t>CALP, CALPE</t>
  </si>
  <si>
    <t>URB LA EMPEDROLA II,17-B1, BAJO 1</t>
  </si>
  <si>
    <t>PTDA LA EMPEDROLA II 17 BJ 1</t>
  </si>
  <si>
    <t>EDAS | ALDA BARRANCO SALADO, KM 63,1</t>
  </si>
  <si>
    <t>PDA BARRANC SALAT 63 1</t>
  </si>
  <si>
    <t>CALP, EDAS | ALDA BARRANCO SALADO, KM 63,1</t>
  </si>
  <si>
    <t>Oficina | AVDA DIPUTACION, 6, BAJO 3</t>
  </si>
  <si>
    <t>AVD DIPUTACION 0006 BJ PUERTA:00003</t>
  </si>
  <si>
    <t>CALP, Oficina | AVDA DIPUTACION, 6, BAJO 3</t>
  </si>
  <si>
    <t>Deposito | PTDA REALON, 10, BAJO</t>
  </si>
  <si>
    <t>PTDA REALON, 10, BAJO</t>
  </si>
  <si>
    <t>EMPRESA MIXTA VALENCIANA DE AGUAS, S.A.</t>
  </si>
  <si>
    <t>PICASSENT, Deposito | PTDA REALON, 10, BAJO</t>
  </si>
  <si>
    <t>Deposito | PTDA COLLAO, 3-2, 1</t>
  </si>
  <si>
    <t>PTDA COLLAO, 3-2, 1</t>
  </si>
  <si>
    <t>MANISES, Deposito | PTDA COLLAO, 3-2, 1</t>
  </si>
  <si>
    <t>ETAP | PTDA COLLAO, 4</t>
  </si>
  <si>
    <t>PTDA COLLAO, 4</t>
  </si>
  <si>
    <t>MANISES, ETAP | PTDA COLLAO, 4</t>
  </si>
  <si>
    <t>ETAP | C/CANAL JUCAR TURIA, 1</t>
  </si>
  <si>
    <t>C/CANAL JUCAR TURIA, 1</t>
  </si>
  <si>
    <t>PICASSENT, ETAP | C/CANAL JUCAR TURIA, 1</t>
  </si>
  <si>
    <t>Oficina | C/ DELS PEDRAPIQUERS, 2 ESC. 1, 1º</t>
  </si>
  <si>
    <t>C/ DELS PEDRAPIQUERS, 2 ESC. 1, 1º</t>
  </si>
  <si>
    <t>VALENCIA, Oficina | C/ DELS PEDRAPIQUERS, 2 ESC. 1, 1º</t>
  </si>
  <si>
    <t>Otros | AVDA REGNE DE VALENCI, 28, BAJO IZQ</t>
  </si>
  <si>
    <t>AVDA REGNE DE VALENCI, 28, BAJO IZQ</t>
  </si>
  <si>
    <t>VALENCIA, Otros | AVDA REGNE DE VALENCI, 28, BAJO IZQ</t>
  </si>
  <si>
    <t>Otros | AVDA REGNE DE VALENCIA, 28, BAJO IZQ</t>
  </si>
  <si>
    <t>AVDA REGNE DE VALENCIA, 28, BAJO IZQ</t>
  </si>
  <si>
    <t>VALENCIA, Otros | AVDA REGNE DE VALENCIA, 28, BAJO IZQ</t>
  </si>
  <si>
    <t>Otros | MESTRE SERRANO, 10</t>
  </si>
  <si>
    <t>MESTRE SERRANO, 10</t>
  </si>
  <si>
    <t>VALENCIA, Otros | MESTRE SERRANO, 10</t>
  </si>
  <si>
    <t>Otros | C/ALFAHUIR,39-3 VALENCIA</t>
  </si>
  <si>
    <t>CALLE ALFAHUIR 39,3</t>
  </si>
  <si>
    <t>VALENCIA, Otros | C/ALFAHUIR,39-3 VALENCIA</t>
  </si>
  <si>
    <t>Otros | C/ AMPLE, 11</t>
  </si>
  <si>
    <t>CARRE AMPLE 11</t>
  </si>
  <si>
    <t>GODELLA</t>
  </si>
  <si>
    <t>GODELLA, Otros | C/ AMPLE, 11</t>
  </si>
  <si>
    <t>Telemando | C/ RINCON DE ADEMUZ, 1, BAJO 03</t>
  </si>
  <si>
    <t>C/RINCON DE ADEMUZ,1 BAJO 03</t>
  </si>
  <si>
    <t>VALENCIA, Telemando | C/ RINCON DE ADEMUZ, 1, BAJO 03</t>
  </si>
  <si>
    <t>Otros | C/ RINCON DE ADEMUZ, 1, BAJO</t>
  </si>
  <si>
    <t>C/RINCON DE ADEMUZ,1 BAJO</t>
  </si>
  <si>
    <t>VALENCIA, Otros | C/ RINCON DE ADEMUZ, 1, BAJO</t>
  </si>
  <si>
    <t>Telemando | C/ CONSTITUCION, 101</t>
  </si>
  <si>
    <t>CARRER CONSTITUCION 101</t>
  </si>
  <si>
    <t>GODELLA, Telemando | C/ CONSTITUCION, 101</t>
  </si>
  <si>
    <t>Telemando | C/ SENDA POLVORIN, PROX 40, BAJO</t>
  </si>
  <si>
    <t>SENDA POLVORIN 40,PROX</t>
  </si>
  <si>
    <t>BENIMAMET</t>
  </si>
  <si>
    <t>BENIMAMET, Telemando | C/ SENDA POLVORIN, PROX 40, BAJO</t>
  </si>
  <si>
    <t>TELEMANDO Y CONTROL ESTACIÓN REMOTA PETXINA</t>
  </si>
  <si>
    <t>PSO PECHINA 0054 PISO:BJ</t>
  </si>
  <si>
    <t>VALENCIA, TELEMANDO Y CONTROL ESTACIÓN REMOTA PETXINA</t>
  </si>
  <si>
    <t>Telemando | CNO NUEVO DE PICAÑ, 55-2, BAJO AGUA</t>
  </si>
  <si>
    <t>C.N.PICAÑA,55,2 BJ AGUA</t>
  </si>
  <si>
    <t>VALENCIA, Telemando | CNO NUEVO DE PICAÑ, 55-2, BAJO AGUA</t>
  </si>
  <si>
    <t>TELEMANDO PEREZ GALDÓS</t>
  </si>
  <si>
    <t>AVD CID 2 PROX BAJO</t>
  </si>
  <si>
    <t>VALENCIA, TELEMANDO PEREZ GALDÓS</t>
  </si>
  <si>
    <t>Telemando | AVDA CARRERA DEL RIO, 256</t>
  </si>
  <si>
    <t>CALLE RIO TORMES ,256</t>
  </si>
  <si>
    <t>VALENCIA, Telemando | AVDA CARRERA DEL RIO, 256</t>
  </si>
  <si>
    <t>Telemando | C/ TRES FORQUES, 2-1, BAJO AGUA</t>
  </si>
  <si>
    <t>CALLE TRES FORQUES 2,1 BJ AGUA</t>
  </si>
  <si>
    <t>VALENCIA, Telemando | C/ TRES FORQUES, 2-1, BAJO AGUA</t>
  </si>
  <si>
    <t>Telemando | C/ GONGORA, 3</t>
  </si>
  <si>
    <t>CALLE GONGORA, 3</t>
  </si>
  <si>
    <t>VALENCIA, Telemando | C/ GONGORA, 3</t>
  </si>
  <si>
    <t>Telemando | C/ SANTOS JUSTO Y PASTOR, 47-1</t>
  </si>
  <si>
    <t>CALLE SANTOS JUSTO Y PASTOR,47,1</t>
  </si>
  <si>
    <t>MANISES, Telemando | C/ SANTOS JUSTO Y PASTOR, 47-1</t>
  </si>
  <si>
    <t>Telemando | C/ L'ANTIGA SENDA SENENT, 9-1</t>
  </si>
  <si>
    <t>CALLE ANTIGA SENDA SENENT,9,1</t>
  </si>
  <si>
    <t>VALENCIA, Telemando | C/ L'ANTIGA SENDA SENENT, 9-1</t>
  </si>
  <si>
    <t>Telemando | C/ ALCALDE REIG, 5, BAJO BOMB</t>
  </si>
  <si>
    <t>CALLE ALCALDE REIG ,5 BJ BOMB</t>
  </si>
  <si>
    <t>VALENCIA, Telemando | C/ ALCALDE REIG, 5, BAJO BOMB</t>
  </si>
  <si>
    <t>Telemando | AVDA DE LES CORTS VALENCIA, 41-BIS</t>
  </si>
  <si>
    <t>AVD CORTS VALENCIANES,41 BIS</t>
  </si>
  <si>
    <t>VALENCIA, Telemando | AVDA DE LES CORTS VALENCIA, 41-BIS</t>
  </si>
  <si>
    <t>Telemando | C/ ISLA CABRERA, 26-1</t>
  </si>
  <si>
    <t>CALLE ISLA CABRERA 26,1</t>
  </si>
  <si>
    <t>VALENCIA, Telemando | C/ ISLA CABRERA, 26-1</t>
  </si>
  <si>
    <t>Telemando | C/ ISLAS CANARIAS, 30-1</t>
  </si>
  <si>
    <t>CALLE ISLAS CANARIAS,30,1</t>
  </si>
  <si>
    <t>VALENCIA, Telemando | C/ ISLAS CANARIAS, 30-1</t>
  </si>
  <si>
    <t>TELEMANDO CONTROL VÁLVULAS C/TURIA</t>
  </si>
  <si>
    <t>PSO PECHINA 0005 PUERTA: BIS</t>
  </si>
  <si>
    <t>VALENCIA, TELEMANDO PETXINA</t>
  </si>
  <si>
    <t>Telemando | AVDA BLASCO IBAÑEZ, 76-1, BAJO PISC</t>
  </si>
  <si>
    <t>AVDA BLASCO IBAÑEZ 76,1 BJ PISC</t>
  </si>
  <si>
    <t>VALENCIA, Telemando | AVDA BLASCO IBAÑEZ, 76-1, BAJO PISC</t>
  </si>
  <si>
    <t>Telemando | AVDA PEREZ GALDOS, 54-BIS</t>
  </si>
  <si>
    <t>AVDA PEREZ GALDOS 54,BIS</t>
  </si>
  <si>
    <t>VALENCIA, Telemando | AVDA PEREZ GALDOS, 54-BIS</t>
  </si>
  <si>
    <t>Telemando | CTRA FUENTE DE SAN LUIS, 129-1</t>
  </si>
  <si>
    <t>CTRA FUENTE DE SAN LUIS ,129,1</t>
  </si>
  <si>
    <t>VALENCIA, Telemando | CTRA FUENTE DE SAN LUIS, 129-1</t>
  </si>
  <si>
    <t>Telemando | AVDA PIO XII, 60</t>
  </si>
  <si>
    <t>AVDA PIO XII,60</t>
  </si>
  <si>
    <t>VALENCIA, Telemando | AVDA PIO XII, 60</t>
  </si>
  <si>
    <t>Telemando | AVDA PIO XII, 65-1</t>
  </si>
  <si>
    <t>AVDA PIO XII 62</t>
  </si>
  <si>
    <t>VALENCIA, Telemando | AVDA PIO XII, 65-1</t>
  </si>
  <si>
    <t>NUEVA ESTACIÓN REMOTA CONTROL</t>
  </si>
  <si>
    <t>AVD PEREZ GALDOS 0128</t>
  </si>
  <si>
    <t>VALENCIA, NUEVA ESTACIÓN REMOTA CONTROL</t>
  </si>
  <si>
    <t>DIP.RESIDENCIA| CARRETERA SIMPATICA (DE LA) - 1165</t>
  </si>
  <si>
    <t>CTRA SIMPATICA (DE LA) 1165</t>
  </si>
  <si>
    <t>EMPRESA MUNICIPAL SERVEIS PUBLICS, S.L.</t>
  </si>
  <si>
    <t>TORTOSA, DIP.RESIDENCIA| CARRETERA SIMPATICA (DE LA) - 1165</t>
  </si>
  <si>
    <t>DIP. MIG CAMI</t>
  </si>
  <si>
    <t>CTRA SIMPATICA (DE LA) 1172</t>
  </si>
  <si>
    <t>TORTOSA, DIP. MIG CAMI</t>
  </si>
  <si>
    <t>Deposito | CAMI DELS CORRALS</t>
  </si>
  <si>
    <t>CAMI CORRALS DE LA RIBA(DELS) S/N</t>
  </si>
  <si>
    <t>TORTOSA, Deposito | CAMI DELS CORRALS</t>
  </si>
  <si>
    <t>BOMBEO SANT BERNABE</t>
  </si>
  <si>
    <t>C BERNABE BOMBEO SAN BERNABE</t>
  </si>
  <si>
    <t>TORTOSA, BOMBEO SANT BERNABE</t>
  </si>
  <si>
    <t>NUEVA SEDE EMSP</t>
  </si>
  <si>
    <t>CRA NOVA ESTACIO 0027</t>
  </si>
  <si>
    <t>TORTOSA, NUEVA SEDE EMSP</t>
  </si>
  <si>
    <t>DISSEMINAT HORTA PIMPI 146-PCL 57</t>
  </si>
  <si>
    <t>TORTOSA, DISSEMINAT HORTA PIMPI 146-PCL 57</t>
  </si>
  <si>
    <t>EBR POMAR DE CINCA</t>
  </si>
  <si>
    <t>FCA POL.1 PAR.288 (A.FUERTES 9011 POL1 911</t>
  </si>
  <si>
    <t>SAN MIGUEL DEL CINCA</t>
  </si>
  <si>
    <t>EXPLOTACIONES HÍDRICAS DEL CINCA, S.A.</t>
  </si>
  <si>
    <t>POMAR DE CINCA - EBAR</t>
  </si>
  <si>
    <t>EBR ONTIÑENA</t>
  </si>
  <si>
    <t>C PILAR 318 POL 3-318</t>
  </si>
  <si>
    <t>ONTIÑENA</t>
  </si>
  <si>
    <t>ONTIÑENA - EBAR</t>
  </si>
  <si>
    <t>FRAGA-EBAR-2 BALLOBAR HUESCA</t>
  </si>
  <si>
    <t>C FRAGA EBAR</t>
  </si>
  <si>
    <t>BALLOBAR</t>
  </si>
  <si>
    <t>BALLOBAR - EBAR 2</t>
  </si>
  <si>
    <t>EDAR BINACED</t>
  </si>
  <si>
    <t>BO PINO 29 POL 129 121 EDAR EXP</t>
  </si>
  <si>
    <t>BINACED</t>
  </si>
  <si>
    <t>BINACED - PLANTA</t>
  </si>
  <si>
    <t>EDAR BALLOBAR</t>
  </si>
  <si>
    <t>AVD AUTONOMIA S/N CARRETERA A-131</t>
  </si>
  <si>
    <t>BALLOBAR - PLANTA</t>
  </si>
  <si>
    <t>EDAR ALCOLEA DE CINCA</t>
  </si>
  <si>
    <t>TRV PILAR 320 POL 11 320 EDAR DEPU</t>
  </si>
  <si>
    <t>ALCOLEA DE CINCA</t>
  </si>
  <si>
    <t>ALCOLEA DE CINCA - PLANTA</t>
  </si>
  <si>
    <t>EDAR TORRENTE DE CINCA</t>
  </si>
  <si>
    <t>C CARRETERA S/N CTRA N211 10 EDAR 38</t>
  </si>
  <si>
    <t>TORRENTE DE CINCA</t>
  </si>
  <si>
    <t>TORRENTE DE CINCA - PLANTA</t>
  </si>
  <si>
    <t>EDAR OSSO DE CINCA</t>
  </si>
  <si>
    <t>C PELAYO S/N POL 13-95 E HIDRICA</t>
  </si>
  <si>
    <t>OSSO DE CINCA</t>
  </si>
  <si>
    <t>OSSO DE CINCA - PLANTA</t>
  </si>
  <si>
    <t>EDAR CANDASNOS</t>
  </si>
  <si>
    <t>C ONTIÑENA S/N POL 1 45</t>
  </si>
  <si>
    <t>CANDASNOS</t>
  </si>
  <si>
    <t>CANDASNOS - PLANTA</t>
  </si>
  <si>
    <t>EDAR POMAR DE CINCA</t>
  </si>
  <si>
    <t>FCA POL.1 PAR.288 (A.FUERTES 6 POL RURAL 6 390)</t>
  </si>
  <si>
    <t>POMAR DE CINCA - PLANTA</t>
  </si>
  <si>
    <t>EDAR ONTIÑENA</t>
  </si>
  <si>
    <t>C AFUERAS S/N ACEQUIA ONT-EDAR 37</t>
  </si>
  <si>
    <t>ONTIÑENA - PLANTA</t>
  </si>
  <si>
    <t>C PINTOR RICARDO FLUIXA 2 B ANGEL ALCAZAR</t>
  </si>
  <si>
    <t>EXTRACCIONES Y LIMPIEZAS MAR-MI S.L.</t>
  </si>
  <si>
    <t>Otros | PASEO CIUDADELA, 16 ESC 3 3</t>
  </si>
  <si>
    <t>PSO CIUDADELA 16 ES0303</t>
  </si>
  <si>
    <t>FUNDACION DE LA C.V. DE AGUAS</t>
  </si>
  <si>
    <t>VALENCIA, Otros | PASEO CIUDADELA, 16 ESC 3 3</t>
  </si>
  <si>
    <t>Otros | RNDA ISAAC PERAL Y CABALLERO(I,4,BAJO)</t>
  </si>
  <si>
    <t>C/ISAAC PERAL Y CABALLERO, 4</t>
  </si>
  <si>
    <t>GENERAL DE ANÁLISIS MATERIALES Y SERVICIOS S.L.</t>
  </si>
  <si>
    <t>PATERNA, Otros | RNDA ISAAC PERAL Y CABALLERO(I,4,BAJO)</t>
  </si>
  <si>
    <t>EBAR PLAÇA MARINA</t>
  </si>
  <si>
    <t>C:MARINA-ESTACION BOMBEO PROX 4,BAJO</t>
  </si>
  <si>
    <t>POBLA DE FARNALS, LA</t>
  </si>
  <si>
    <t>POBLA DE FARNALS, LA, EBAR PLAÇA MARINA</t>
  </si>
  <si>
    <t>EBAR PLAÇA PARÍS</t>
  </si>
  <si>
    <t>AVDA.NEPTUNO.ESTACION BOMBEO 26,BAJO</t>
  </si>
  <si>
    <t>POBLA DE FARNALS, LA, EBAR PLAÇA PARÍS</t>
  </si>
  <si>
    <t>GV MARQUES DEL TURIA,19-2</t>
  </si>
  <si>
    <t>GV MARQUES DEL TURIA,19,2</t>
  </si>
  <si>
    <t>VALENCIA, GV MARQUES DEL TURIA,19-2</t>
  </si>
  <si>
    <t>NUEVAS OFICINAS DE INGENIERIA</t>
  </si>
  <si>
    <t>C BOTIGUERS 3 BJ L10</t>
  </si>
  <si>
    <t>OFICINAS (Incluidos Almacenes y Centros Logísticos) y plazas de garaje</t>
  </si>
  <si>
    <t>VALENCIA, NUEVAS OFICINAS DE INGENIERIA</t>
  </si>
  <si>
    <t>Otros | GRAN VIA MARQUES DEL TURIA, 17</t>
  </si>
  <si>
    <t>GRAN VIA MARQUES DEL TURIA,17 BAJO</t>
  </si>
  <si>
    <t>VALENCIA, Otros | GRAN VIA MARQUES DEL TURIA, 17</t>
  </si>
  <si>
    <t>Oficina | C/AUSIAS MARCH,26,1º</t>
  </si>
  <si>
    <t>CALLE AUSIAS MARCH 26,01</t>
  </si>
  <si>
    <t>MELIANA</t>
  </si>
  <si>
    <t>MELIANA, Oficina | C/AUSIAS MARCH,26,1º</t>
  </si>
  <si>
    <t>Oficina | C/ NOU D'OCTUBRE, 18, BAJO DCH</t>
  </si>
  <si>
    <t>C/NOU D'OCTUBRE 18,BAJO DERECHA</t>
  </si>
  <si>
    <t>BENETÚSSER</t>
  </si>
  <si>
    <t>BENETÚSSER, Oficina | C/ NOU D'OCTUBRE, 18, BAJO DCH</t>
  </si>
  <si>
    <t>Otros | GRAN VIA MARQUES DEL, 15, BAJO DCH</t>
  </si>
  <si>
    <t>GV MARQUES DEL TURIA,15 BAJO DCHA</t>
  </si>
  <si>
    <t>VALENCIA, Otros | GRAN VIA MARQUES DEL, 15, BAJO DCH</t>
  </si>
  <si>
    <t>Oficina | C/ BOTANICO CABANILLES, 12</t>
  </si>
  <si>
    <t>CARRE BOTANICO CABANILLES,12</t>
  </si>
  <si>
    <t>CANALS</t>
  </si>
  <si>
    <t>CANALS, Oficina | C/ BOTANICO CABANILLES, 12</t>
  </si>
  <si>
    <t>GV MARQUES DEL TURIA,17 P:1 PTA:4</t>
  </si>
  <si>
    <t>Otros | PLGO SOCICH 1 INDUSTRIAL, 14</t>
  </si>
  <si>
    <t>VL VIAL 11B 310 Y 311</t>
  </si>
  <si>
    <t>CHESTE, Otros | PLGO SOCICH 1 INDUSTRIAL, 14</t>
  </si>
  <si>
    <t>Deposito | CNO VIEJO DE ELCHE, 7-BIS</t>
  </si>
  <si>
    <t>CALLE CAMINO VIEJO DE ELCHE 7,BIS</t>
  </si>
  <si>
    <t>ASPE</t>
  </si>
  <si>
    <t>ASPE, Deposito | CNO VIEJO DE ELCHE, 7-BIS</t>
  </si>
  <si>
    <t>EBR | AVDA EJERCITOS ESPAÑOLES, 1-1</t>
  </si>
  <si>
    <t>AVDA EJERCITOS ESPAÑOLES, 1-1</t>
  </si>
  <si>
    <t>CALP - BOMBEO CALPE/BOMBEO EMISARIO</t>
  </si>
  <si>
    <t>EDAR  Mareny de Barraquetes</t>
  </si>
  <si>
    <t>CALLE GOLA DEL REI,1-1 (GN TIENE PZ AJUNTAMENT 1)</t>
  </si>
  <si>
    <t>SUECA</t>
  </si>
  <si>
    <t>MARENY DE BARRAQUETES - BOMBEO</t>
  </si>
  <si>
    <t>EBR | FUENTE JUNQUERA-EST BOMBEO</t>
  </si>
  <si>
    <t>CNO FUENTE JUNQUERA S/N</t>
  </si>
  <si>
    <t>ZARAGOZA</t>
  </si>
  <si>
    <t>BOMBEO 24 - BOMBEO</t>
  </si>
  <si>
    <t>Bombeo Bega Mar</t>
  </si>
  <si>
    <t>CRA BEGA 0003</t>
  </si>
  <si>
    <t>BEGA MAR - BOMBEO</t>
  </si>
  <si>
    <t>EBAR | CNO AYACOR,33-1</t>
  </si>
  <si>
    <t>AVGDA ERMITA (LA) 33</t>
  </si>
  <si>
    <t>CANALS - L´ALCUDIA - BOMBEO AYACOR</t>
  </si>
  <si>
    <t>EBAR | C/ B(UR.CUMBRES VALENCIA),113-1,BAJO</t>
  </si>
  <si>
    <t>DIS CUMBRES DE VALENCIA 113-1 BAJOEDAR</t>
  </si>
  <si>
    <t>MOIXENT (CUMBRES DE VALENCIA) - BOMBEO B-1</t>
  </si>
  <si>
    <t>EBAR | C/ D(UR.CUMBRES VALENCIA),82-1,BAJO</t>
  </si>
  <si>
    <t>DIS CUMBRES DE VALENCIA 82-1 BAJO EDAR</t>
  </si>
  <si>
    <t>MOIXENT (CUMBRES DE VALENCIA) - BOMBEO A</t>
  </si>
  <si>
    <t>EBAR | C/B (UR.CUMBRES VALENCIA),1001-1,BAJO</t>
  </si>
  <si>
    <t>AVD BELLUS 1001 URB CUMBRES VALENCIA</t>
  </si>
  <si>
    <t>MOIXENT (CUMBRES DE VALENCIA) - BOMBEO B</t>
  </si>
  <si>
    <t>EDAR | PTDA SAGRES,5</t>
  </si>
  <si>
    <t>PLAZA SAGRES 5</t>
  </si>
  <si>
    <t>CANALS - L´ALCUDIA - PLANTA</t>
  </si>
  <si>
    <t>EDAR | CTRA SIMAT 56,BJ</t>
  </si>
  <si>
    <t>CTRA SIMAT 56,BJ</t>
  </si>
  <si>
    <t>XÀTIVA</t>
  </si>
  <si>
    <t>XATIVA - PLANTA</t>
  </si>
  <si>
    <t>EDAR | C/ 5(UR.CUMBRES VALENCIA),281-1,BAJO</t>
  </si>
  <si>
    <t>DIS CUMBRES DE VALENCIA 281-1 BAJO EDAR</t>
  </si>
  <si>
    <t>MOIXENT (CUMBRES DE VALENCIA) - PLANTA</t>
  </si>
  <si>
    <t>EBAR | C/ APEROS (P.I.TRES HERMANAS, 58-1</t>
  </si>
  <si>
    <t>C/APEROS (P.I.TRES HERMANAS(58,1</t>
  </si>
  <si>
    <t>ASPE, EBAR | C/ APEROS (P.I.TRES HERMANAS, 58-1</t>
  </si>
  <si>
    <t>EBAR | CNO ALGIBICOS, 11-1, BAJO</t>
  </si>
  <si>
    <t>CMNO ALJIBICOS 11,1 BJ</t>
  </si>
  <si>
    <t>ELCHE/ELX</t>
  </si>
  <si>
    <t>ELCHE/ELX, EBAR | CNO ALGIBICOS, 11-1, BAJO</t>
  </si>
  <si>
    <t>EBAR | C/ FABRICA DE LA MONEDA, 43, BAJO</t>
  </si>
  <si>
    <t>C:FABRICA DE LA MONEDA 43,BAJO</t>
  </si>
  <si>
    <t>ASPE, EBAR | C/ FABRICA DE LA MONEDA, 43, BAJO</t>
  </si>
  <si>
    <t>EBAR | CTRA ROMANA, KM 0,5</t>
  </si>
  <si>
    <t>CTRA ROMANA,KM 0,5 S/N,BAJO</t>
  </si>
  <si>
    <t>ASPE, EBAR | CTRA ROMANA, KM 0,5</t>
  </si>
  <si>
    <t>EDAR | QUART BENAGER</t>
  </si>
  <si>
    <t>CAMINO MOLI CAMPANETA 0001 PISO: BJ</t>
  </si>
  <si>
    <t>XIRIVELLA</t>
  </si>
  <si>
    <t>QUART-BENAGER - PLANTA</t>
  </si>
  <si>
    <t>EBR | C/ PROY. JTO. INS. F.P. C, PROX 99</t>
  </si>
  <si>
    <t>C PROY. JTO. INS. F.P. CAUCE TURIA PROX</t>
  </si>
  <si>
    <t>QUART-BENAGER _COLECTORES - BOMBEO QUART</t>
  </si>
  <si>
    <t>EBR | C/ PLA SUD, 1</t>
  </si>
  <si>
    <t>CARRE PLA SUD 1,BAJO</t>
  </si>
  <si>
    <t>QUART-BENAGER _COLECTORES - BOMBEO TURIA</t>
  </si>
  <si>
    <t>EDAR | CNO VELL D'OLIVA,1-1,1</t>
  </si>
  <si>
    <t>CAMI VELL D'OLIVA 1-1,1</t>
  </si>
  <si>
    <t>GANDIA - LA SAFOR - PLANTA</t>
  </si>
  <si>
    <t>EBAR RAFALCAID (PD.RAFALCAID),150,BAJO</t>
  </si>
  <si>
    <t>CARRE RAFALCAID 150,BJ</t>
  </si>
  <si>
    <t>GANDIA - LA SAFOR - BOMBEO 4</t>
  </si>
  <si>
    <t>EBR | BOMBEO DAIMUS</t>
  </si>
  <si>
    <t>AVDA ROGER DE LAURIA62,1</t>
  </si>
  <si>
    <t>DAIMÚS</t>
  </si>
  <si>
    <t>GANDIA - LA SAFOR - BOMBEO DAIMUS</t>
  </si>
  <si>
    <t>EBR  | BOMBEO MIRAMAR</t>
  </si>
  <si>
    <t>CARRE BOVETAR 150,BJ</t>
  </si>
  <si>
    <t>MIRAMAR</t>
  </si>
  <si>
    <t>GANDIA - LA SAFOR - BOMBEO MIRAMAR</t>
  </si>
  <si>
    <t>EBAR | AVDA PAIS VALENCIA,150, BAJO</t>
  </si>
  <si>
    <t>AVGDA PAIS VALENCIA,150 BJ</t>
  </si>
  <si>
    <t>PILES</t>
  </si>
  <si>
    <t>GANDIA - LA SAFOR - BOMBEO PILES</t>
  </si>
  <si>
    <t>BOMBEO BELLREGUARD</t>
  </si>
  <si>
    <t>C VELA 0099</t>
  </si>
  <si>
    <t>BELLREGUARD</t>
  </si>
  <si>
    <t>GANDIA - LA SAFOR - BOMBEO BELLREGUARD</t>
  </si>
  <si>
    <t>EDAR DENIA</t>
  </si>
  <si>
    <t>LUG CARAGUS  S/N</t>
  </si>
  <si>
    <t>DENIA</t>
  </si>
  <si>
    <t>DENIA - PLANTA</t>
  </si>
  <si>
    <t>BOMBEO LA XARA-DENIA</t>
  </si>
  <si>
    <t>CRA MARINES A DENIA 0006</t>
  </si>
  <si>
    <t>LA XARA-DENIA - BOMBEO</t>
  </si>
  <si>
    <t>BOMBEO ONDARA</t>
  </si>
  <si>
    <t>C MAJOR POL. 4,100 PROX</t>
  </si>
  <si>
    <t>ONDARA - BOMBEO</t>
  </si>
  <si>
    <t>EDAR CALATAYUD</t>
  </si>
  <si>
    <t>AVD ARAGON S/N</t>
  </si>
  <si>
    <t>CALATAYUD</t>
  </si>
  <si>
    <t>CALATAYUD - PLANTA</t>
  </si>
  <si>
    <t>EDAR ATECA</t>
  </si>
  <si>
    <t>CRA MUNEBREGA S/N</t>
  </si>
  <si>
    <t>ATECA</t>
  </si>
  <si>
    <t>ATECA - PLANTA</t>
  </si>
  <si>
    <t>CARRAMOLINA - PLANTA</t>
  </si>
  <si>
    <t>URB CAMPO GOLF DEP AREA 12</t>
  </si>
  <si>
    <t>EDAR | ACCES PTDA VALLVERDA BAIXA 0115</t>
  </si>
  <si>
    <t>ACCES PTDA VALLVERDA BAIXA 0115</t>
  </si>
  <si>
    <t>SANTA POLA</t>
  </si>
  <si>
    <t>SANTA POLA - PLANTA</t>
  </si>
  <si>
    <t>EBR | AVD ALBACETE 0008 BJ</t>
  </si>
  <si>
    <t>AVD ALBACETE 0008 BJ</t>
  </si>
  <si>
    <t>SANTA POLA - BOMBEO PRINCIPAL</t>
  </si>
  <si>
    <t>Avda AMERICA, 49</t>
  </si>
  <si>
    <t>AVD AMERICA 0049</t>
  </si>
  <si>
    <t>SANTA POLA - BOMBEO GRAN ALACANT II</t>
  </si>
  <si>
    <t>C/ SANTA POLA DEL ESTE, 135-9</t>
  </si>
  <si>
    <t>ACCES STA POLA DEL ESTE 138 9</t>
  </si>
  <si>
    <t>SANTA POLA - BOMBEO M. VALERO/ SIERRA</t>
  </si>
  <si>
    <t>SANTA POLA - BOMBEO EL FARO</t>
  </si>
  <si>
    <t>AVD SANTA POLA CABO SANTA POLA 10</t>
  </si>
  <si>
    <t>EDAR | PDA. RAFOL-DTO. 53, S/N</t>
  </si>
  <si>
    <t>PDA. RAFOL-DTO. 53, S/N</t>
  </si>
  <si>
    <t>CALP - PLANTA</t>
  </si>
  <si>
    <t>EDAR | C/DEPURADORA,1-BIS</t>
  </si>
  <si>
    <t>CNO ALMAJAL S/N</t>
  </si>
  <si>
    <t>CALLOSA DE SEGURA</t>
  </si>
  <si>
    <t>SISTEMA CALLOSA DEL SEGURA - PLANTA</t>
  </si>
  <si>
    <t>EBR | C/JUAN XXIII,20</t>
  </si>
  <si>
    <t>C JUAN XXIII 0020</t>
  </si>
  <si>
    <t>RAFAL</t>
  </si>
  <si>
    <t>SISTEMA CALLOSA DEL SEGURA - BOMBEO RAFAL</t>
  </si>
  <si>
    <t>CNO GRANJA ALBATERA,S/N</t>
  </si>
  <si>
    <t>CNO GRANJA ALBATERA S/N</t>
  </si>
  <si>
    <t>GRANJA DE ROCAMORA</t>
  </si>
  <si>
    <t>SISTEMA CALLOSA DEL SEGURA - BOMBEO GRANJA ROCAMOR</t>
  </si>
  <si>
    <t>EDAR | C/ ARGENTERS (PG INDUSTRIAL S, 125</t>
  </si>
  <si>
    <t>C ARGENTERS S/N</t>
  </si>
  <si>
    <t>ALCÚDIA, L'</t>
  </si>
  <si>
    <t>ALCUDIA - BENIMODO - PLANTA</t>
  </si>
  <si>
    <t>EDAR | CN VIEJO ALZIRA, 120 L'ALCUDIA</t>
  </si>
  <si>
    <t>CO VIEJO ALZIRA 0120</t>
  </si>
  <si>
    <t>CARLET - PLANTA</t>
  </si>
  <si>
    <t>EDAR | URB AUSIAS MARCH, 1-1</t>
  </si>
  <si>
    <t>URB.AUSIAS MARCH 1,1</t>
  </si>
  <si>
    <t>CARLET</t>
  </si>
  <si>
    <t>CARLET (URB. AUSIAS MARCH) - PLANTA</t>
  </si>
  <si>
    <t>SUECA - PLANTA</t>
  </si>
  <si>
    <t>AVD CENDROSES 0013</t>
  </si>
  <si>
    <t>EDAR | PARA EL VADILLO, 50 BAJO</t>
  </si>
  <si>
    <t>C EL VALDILLO 0050 BJ</t>
  </si>
  <si>
    <t>UTIEL - PLANTA</t>
  </si>
  <si>
    <t>EDAR | PTDA PLA DEL ESTE,99 ESC EXT (NAQUERA)</t>
  </si>
  <si>
    <t>PTDA PLA DEL ESTE 0099</t>
  </si>
  <si>
    <t>NÁQUERA</t>
  </si>
  <si>
    <t>NAQUERA - SERRA - PLANTA</t>
  </si>
  <si>
    <t>EDAR | CTRA PORTERA, 1-10, BAJO</t>
  </si>
  <si>
    <t>CTRA PORTERA, 1-10, BAJO</t>
  </si>
  <si>
    <t>REQUENA - PLANTA</t>
  </si>
  <si>
    <t>EBR | PLGO 145, 316</t>
  </si>
  <si>
    <t>POL 145 0316</t>
  </si>
  <si>
    <t>REQUENA (SAN ANTONIO Y ALDEAS VEGA) - BOMBEO SAN A</t>
  </si>
  <si>
    <t>EBR | PLGO 145, 44, BAJO</t>
  </si>
  <si>
    <t>POL 145 0044</t>
  </si>
  <si>
    <t>REQUENA (SAN ANTONIO Y ALDEAS VEGA) - BOMBEO ROMA</t>
  </si>
  <si>
    <t>EBR | PTDA EL POLIGONO 48, 207 BAJO</t>
  </si>
  <si>
    <t>PTDA EL POLIGONO 48, 207 BAJO</t>
  </si>
  <si>
    <t>REQUENA - BOMBEO EL PONTON</t>
  </si>
  <si>
    <t>EBR | PLGO 46, 11</t>
  </si>
  <si>
    <t>POL 46 0011</t>
  </si>
  <si>
    <t>REQUENA (SAN ANTONIO Y ALDEAS VEGA) - BOMBEO CASAM</t>
  </si>
  <si>
    <t>EDAR | PLGO 48, 95, BAJO</t>
  </si>
  <si>
    <t>POL 48 0095</t>
  </si>
  <si>
    <t>REQUENA (SAN ANTONIO Y ALDEAS VEGA) - PLANTA</t>
  </si>
  <si>
    <t>EDAR | PTDA ALQUIBLE, 1-1</t>
  </si>
  <si>
    <t>PTDA ALQUIBLE 1,1</t>
  </si>
  <si>
    <t>ALFARP</t>
  </si>
  <si>
    <t>MANCOMUNITAT DEL MARQUESAT - PLANTA</t>
  </si>
  <si>
    <t>EDAR | C/ MAYOR, 70</t>
  </si>
  <si>
    <t>C/MAYOR 70,BAJO</t>
  </si>
  <si>
    <t>YÁTOVA</t>
  </si>
  <si>
    <t>YATOVA - PLANTA</t>
  </si>
  <si>
    <t>EDAR | PLGO 35 (UR LES CREHUETES), 470</t>
  </si>
  <si>
    <t>POLIGONO 35 470</t>
  </si>
  <si>
    <t>VILAMARXANT</t>
  </si>
  <si>
    <t>VILAMARXANT (URB. MONTEHORQUERA) - PLANTA</t>
  </si>
  <si>
    <t>EDAR | ALMORADI| ACCES PTDA EL BANET 25,B</t>
  </si>
  <si>
    <t>ACCES PTDA EL BANET 25,B</t>
  </si>
  <si>
    <t>ALMORADÍ</t>
  </si>
  <si>
    <t>ALMORADI - PLANTA</t>
  </si>
  <si>
    <t>EBR | AVDA BAÑET EL 51,1</t>
  </si>
  <si>
    <t>AVDA BAÑET EL 51,1</t>
  </si>
  <si>
    <t>ALMORADI - BOMBEO ALMORADI</t>
  </si>
  <si>
    <t>C/ ESTACION DEPURADORA, 1-1</t>
  </si>
  <si>
    <t>C MALECON DE LA ENCATA S/N 1</t>
  </si>
  <si>
    <t>ROJALES</t>
  </si>
  <si>
    <t>ROJALES - PLANTA</t>
  </si>
  <si>
    <t>EDAR | SAN MIGUEL DE SALINAS</t>
  </si>
  <si>
    <t>CALLE SAN NARCISO 32,1</t>
  </si>
  <si>
    <t>SAN MIGUEL DE SALINAS</t>
  </si>
  <si>
    <t>SAN MIGUEL DE SALINAS - PLANTA</t>
  </si>
  <si>
    <t>EDAR PINOSO</t>
  </si>
  <si>
    <t>ALDEA RODRIGUILLO 20,201</t>
  </si>
  <si>
    <t>PINÓS, EL/PINOSO</t>
  </si>
  <si>
    <t>PINOSO - PLANTA</t>
  </si>
  <si>
    <t>EDAR | BENIFERRI-ORIHUELA (LA MURADA)B</t>
  </si>
  <si>
    <t>CMNO AZAMBUCHAR 30,B</t>
  </si>
  <si>
    <t>BENFERRI</t>
  </si>
  <si>
    <t>BENFERRI - ORIHUELA (LA MURADA) - PLANTA</t>
  </si>
  <si>
    <t>EBR | BENIFERRI-ORIHUELA</t>
  </si>
  <si>
    <t>CTRA ABANILLA LO NAYA 8 LA MURADA S/N</t>
  </si>
  <si>
    <t>ORIHUELA</t>
  </si>
  <si>
    <t>BENFERRI - ORIHUELA (LA MURADA) - BOMBEO LA MURADA</t>
  </si>
  <si>
    <t>EBR  C/ RINCON DE BONANZA,3 BAJO RAIGUERO DE BONANZA</t>
  </si>
  <si>
    <t>PTDA RINCON BONANZA 3 BAJO</t>
  </si>
  <si>
    <t>ORIHUELA (RINCON DE BONANZA) - BOMBEO RINCON DE BONANZA</t>
  </si>
  <si>
    <t>EDAR ORIHUELA RINCÓN DE BONANZA</t>
  </si>
  <si>
    <t>CAMINO DE ENMEDIO 25</t>
  </si>
  <si>
    <t>ORIHUELA (RINCON DE BONANZA) - PLANTA</t>
  </si>
  <si>
    <t>EBR  CARR DE CASCIARO,23,1 LOS DESAMPARADOS</t>
  </si>
  <si>
    <t>LUG CARRIL DE CASIARO 23-1</t>
  </si>
  <si>
    <t>ORIHUELA (RINCON DE BONANZA) - BOMBEO DESAMPARADOS 1</t>
  </si>
  <si>
    <t>EBR  C/ RODRIGUILLO,97,BAJO 1</t>
  </si>
  <si>
    <t>LUG ALDEA RODRIGUILLO 0097 BJ PUERTA:00001</t>
  </si>
  <si>
    <t>PINOSO - BOMBEO DEL RODRIGUILLO</t>
  </si>
  <si>
    <t>EBR ORIHUELA RINCON DE BONANZA DESAMP.</t>
  </si>
  <si>
    <t>PRJ MOLINO DE LA CIUDAD 47 ESC 1º B</t>
  </si>
  <si>
    <t>ORIHUELA (RINCON DE BONANZA) - BOMBEO DESAMPARADOS 2</t>
  </si>
  <si>
    <t>EBR | SAN MIGUEL DE SALINAS</t>
  </si>
  <si>
    <t>C LUISA FERNANDA 4-1</t>
  </si>
  <si>
    <t>SAN MIGUEL DE SALINAS - BOMBEO SAN MIGUEL SALINAS</t>
  </si>
  <si>
    <t>EDAR | BENIJOFAR</t>
  </si>
  <si>
    <t>DISEMINADOS 58,B</t>
  </si>
  <si>
    <t>BENIJÓFAR</t>
  </si>
  <si>
    <t>BENIJOFAR - PLANTA</t>
  </si>
  <si>
    <t>EDAR LA ROMANA</t>
  </si>
  <si>
    <t>C AZORIN S/N</t>
  </si>
  <si>
    <t>ROMANA, LA</t>
  </si>
  <si>
    <t>ROMANA - PLANTA</t>
  </si>
  <si>
    <t>EDAR HONDON DE LAS NIEVES</t>
  </si>
  <si>
    <t>CALLE SUR 66,2</t>
  </si>
  <si>
    <t>FONDÓ DE LES NEUS, EL/HONDÓN DE LAS NIEVES</t>
  </si>
  <si>
    <t>HONDON DE LAS NIEVES - PLANTA</t>
  </si>
  <si>
    <t>EDAR ALGUEÑA</t>
  </si>
  <si>
    <t>C/CERRO VITIA 50,B</t>
  </si>
  <si>
    <t>ALGUEÑA</t>
  </si>
  <si>
    <t>ALGUEÑA - PLANTA</t>
  </si>
  <si>
    <t>EDAR HONDON DE LOS FRAILES</t>
  </si>
  <si>
    <t>CALLE HONDURAS (LAS) 11</t>
  </si>
  <si>
    <t>HONDÓN DE LOS FRAILES</t>
  </si>
  <si>
    <t>HONDON DE LOS FRAILES - PLANTA</t>
  </si>
  <si>
    <t>EDAR ORIHUELA (LA MATANZA)</t>
  </si>
  <si>
    <t>C LA MOTA S/N LA MATANZA</t>
  </si>
  <si>
    <t>ORIHUELA (LA MATANZA) - PLANTA</t>
  </si>
  <si>
    <t>EDAR ORIHUELA (VIRGEN DEL CAMINO)</t>
  </si>
  <si>
    <t>LUG BODEGA 1 1º</t>
  </si>
  <si>
    <t>ORIHUELA (VIRGEN DEL CAMINO) - PLANTA</t>
  </si>
  <si>
    <t>EBR | MONTESINOS</t>
  </si>
  <si>
    <t>ACCES Bº LO BLANC 48,1</t>
  </si>
  <si>
    <t>MONTESINOS, LOS</t>
  </si>
  <si>
    <t>MONTESINOS _BOMBEO - BOMBEO MONTESINOS</t>
  </si>
  <si>
    <t>EBR| HONDON DE LAS NIEVES</t>
  </si>
  <si>
    <t>ACCES TRAV MAYOR 2</t>
  </si>
  <si>
    <t>HONDON DE LAS NIEVES - BOMBEO HONDON DE LAS NIEVES</t>
  </si>
  <si>
    <t>EBR CARR DE LOS GERMANES,3,BAJO LOS DESAMPARADOS</t>
  </si>
  <si>
    <t>C CARRIL CASIARO C GERMANES</t>
  </si>
  <si>
    <t>ORIHUELA (RINCON DE BONANZA) - BOMBEO EUITA</t>
  </si>
  <si>
    <t>EDAR | C/ SALADAR,168 SALADAR</t>
  </si>
  <si>
    <t>PDA SALADAR 0168</t>
  </si>
  <si>
    <t>ALMORADI (EL SALADAR) - PLANTA</t>
  </si>
  <si>
    <t>EDAR HONDON DE LAS NIEVES (LA CANALOSA)</t>
  </si>
  <si>
    <t>CAMINO CEMENTERIO 10-5</t>
  </si>
  <si>
    <t>HONDON DE LAS NIEVES (LA CANALOSA) - PLANTA</t>
  </si>
  <si>
    <t>EDAR PINOSO (ENCEBRAS)</t>
  </si>
  <si>
    <t>CAS ENCEBRAS PARCELA 144</t>
  </si>
  <si>
    <t>PINOSO (ENCEBRAS) - PLANTA</t>
  </si>
  <si>
    <t>EDAR LA SOLANA</t>
  </si>
  <si>
    <t>C/ LA SOLANA,BAJO LA SOLANA 100,1</t>
  </si>
  <si>
    <t>ALGUEÑA (LA SOLANA) - PLANTA</t>
  </si>
  <si>
    <t>EDAR MONOVAR PEDANÍAS</t>
  </si>
  <si>
    <t>ACCES PLGO XA PINADA 2-1 BAJO XINORLET S/N</t>
  </si>
  <si>
    <t>MONOVAR (PEDANÍAS) - PLANTA</t>
  </si>
  <si>
    <t>C/ VERMEER (URB. OLIVA NOVA), 13-BIS</t>
  </si>
  <si>
    <t>C VERMER 0013 PUERTA: BIS</t>
  </si>
  <si>
    <t>OLIVA</t>
  </si>
  <si>
    <t>SECTOR 2D OLIVA NOVA - PLANTA</t>
  </si>
  <si>
    <t>AVDA. PICASSO (URB. OLIVA NOVA), 45</t>
  </si>
  <si>
    <t>AVD DE PICASSO 45 (UR. OLIVA NO PUERTA:DEPUR</t>
  </si>
  <si>
    <t>SECTOR 5 OLIVA NOVA - PLANTA</t>
  </si>
  <si>
    <t>AVDA MATISSE (URB. OLIVA NOVA), PROX. 34, BAJO</t>
  </si>
  <si>
    <t>AVD DE MATISSE URB OLIVA NOVA34</t>
  </si>
  <si>
    <t>SECTOR 2C OLIVA NOVA - PLANTA</t>
  </si>
  <si>
    <t>AVDA. GAUDÍ, 24-BIS</t>
  </si>
  <si>
    <t>AVD DE GAUDI 0024 PUERTA: BIS</t>
  </si>
  <si>
    <t>SECTOR 2A OLIVA NOVA - PLANTA</t>
  </si>
  <si>
    <t>AVDA. PICASSO (URB. OLIVA NOVA), PROX. 6</t>
  </si>
  <si>
    <t>AVD DE PICASSO 6 (UR. OLIVA NOVA</t>
  </si>
  <si>
    <t>SECTOR 6 OLIVA NOVA - PLANTA</t>
  </si>
  <si>
    <t>AVDA MATISSE (URB. OLIVA NOVA), 2-1, BAJO</t>
  </si>
  <si>
    <t>AVD OLIVA NOVA AV MATISSE, 2-1 PISO:BJ</t>
  </si>
  <si>
    <t>SECTOR 2B OLIVA NOVA - PLANTA</t>
  </si>
  <si>
    <t>AVDA. DALÍ (URB. OLIVA NOVA), PROX. 6</t>
  </si>
  <si>
    <t>C DALI 6,UR. OLIVA NOVA</t>
  </si>
  <si>
    <t>SECTOR 1 OLIVA NOVA - PLANTA</t>
  </si>
  <si>
    <t>C/ RODERIC D'OSONA, PROX. 2-1, BAJO</t>
  </si>
  <si>
    <t>C RODERIC D' OSONA PROX.2-1 BAJO</t>
  </si>
  <si>
    <t>CAMPING SAN FERNANDO - PLANTA</t>
  </si>
  <si>
    <t>EDAR | CNO COLL BLANCH, 98</t>
  </si>
  <si>
    <t>CMNO COLL BLANCH 98,BJ</t>
  </si>
  <si>
    <t>CASTELLONET DE LA CONQUESTA</t>
  </si>
  <si>
    <t>CASTELLONET DE LA CONQUESTA - PLANTA</t>
  </si>
  <si>
    <t>EDAR BONANZA</t>
  </si>
  <si>
    <t>C VENDAVAL 0001 PORTAL:004 PISO:BJ PI LOS VIENTOS</t>
  </si>
  <si>
    <t>BONANZA - PLANTA</t>
  </si>
  <si>
    <t>EDAS | CNO SALOBRES,240 BAJO</t>
  </si>
  <si>
    <t>CNO SALOBRES,240 BAJO</t>
  </si>
  <si>
    <t>VERGER, EL</t>
  </si>
  <si>
    <t>VERGER, EL, EDAS | CNO SALOBRES,240 BAJO</t>
  </si>
  <si>
    <t>EDAS | PLANTA OSMOSIS INVERSA PTDA PICAYO DE LA SECA,S/N</t>
  </si>
  <si>
    <t>PLANTA OSMOSIS INVERSA PTDA PICAYO DE LA SECA,S/N</t>
  </si>
  <si>
    <t>ALGIMIA DE ALFARA, EDAS | PLANTA OSMOSIS INVERSA PTDA PICAYO DE LA SECA,S/N</t>
  </si>
  <si>
    <t>Oficina | TRAV DE VIRGEN ESTRELLA, 2 A</t>
  </si>
  <si>
    <t>TRVA VIRGEN DE LA ESTRELLA,2,A</t>
  </si>
  <si>
    <t>GILET</t>
  </si>
  <si>
    <t>GILET, Oficina | TRAV DE VIRGEN ESTRELLA, 2 A</t>
  </si>
  <si>
    <t>Oficina | C/MEDICO ANTONIO PAVÍA, 27-1</t>
  </si>
  <si>
    <t>CALLE MEDICO ANTONIO PAVIA 27,1</t>
  </si>
  <si>
    <t>ASPE, Oficina | C/MEDICO ANTONIO PAVÍA, 27-1</t>
  </si>
  <si>
    <t>C/ALMAZARA,18,2</t>
  </si>
  <si>
    <t>C ALMASSERA ALMAZARA 18-2</t>
  </si>
  <si>
    <t>VERGER, EL, Oficina El Verger</t>
  </si>
  <si>
    <t>Oficina | C/SANTA BARBARA, 4 ALTURA</t>
  </si>
  <si>
    <t>CALLE SANTA BARBARA 4</t>
  </si>
  <si>
    <t>ALTURA</t>
  </si>
  <si>
    <t>ALTURA, Oficina | C/SANTA BARBARA, 4 ALTURA</t>
  </si>
  <si>
    <t>Oficina | CARRETERA MORVEDRE, nº 11</t>
  </si>
  <si>
    <t>CARRETERA MORVEDRE, nº 11</t>
  </si>
  <si>
    <t>CANET D'EN BERENGUER, Oficina | CARRETERA MORVEDRE, nº 11</t>
  </si>
  <si>
    <t>C/CIPRESES ,LOS,1-A</t>
  </si>
  <si>
    <t>C/ CIPRESES,LOS,1-A</t>
  </si>
  <si>
    <t>ALCALALÍ</t>
  </si>
  <si>
    <t>ALCALALÍ, C/CIPRESES ,LOS,1-A</t>
  </si>
  <si>
    <t>PRJ LAS PARRAS PLG.100 B.CUP WT</t>
  </si>
  <si>
    <t>SANTO DOMINGO DE LA CALZADA</t>
  </si>
  <si>
    <t>NUDO 4</t>
  </si>
  <si>
    <t>CNO MONTE 0011 PISO:BJ</t>
  </si>
  <si>
    <t>VILLAREJO</t>
  </si>
  <si>
    <t>Telemando | C/ PENYO D'IFACH, 5</t>
  </si>
  <si>
    <t>C/PENYO D'IFACH 5 BAJO</t>
  </si>
  <si>
    <t>BENAGUASIL</t>
  </si>
  <si>
    <t>BENAGUASIL, Telemando | C/ PENYO D'IFACH, 5</t>
  </si>
  <si>
    <t>C TEATRE DE LA MARINA 0011</t>
  </si>
  <si>
    <t>VALENCIA, C TEATRE DE LA MARINA 0011</t>
  </si>
  <si>
    <t>Oficina | C/SANTA TERESA,15,BAJO 03</t>
  </si>
  <si>
    <t>CALLE SANTA TERESA,15 BJ</t>
  </si>
  <si>
    <t>MISLATA, Oficina | C/SANTA TERESA,15,BAJO 03</t>
  </si>
  <si>
    <t>Oficina | PL VIRGEN DOLORES, 6</t>
  </si>
  <si>
    <t>PLAÇA VERGE DELS DOLORS 6</t>
  </si>
  <si>
    <t>ALGEMESÍ, Oficina | PL VIRGEN DOLORES, 6</t>
  </si>
  <si>
    <t>Otros | C/APARELLADOR ANTONIO MONZO,5,B</t>
  </si>
  <si>
    <t>CARRE APARELLADOR ANTONIO MONZO,5,BJ</t>
  </si>
  <si>
    <t>QUART DE POBLET, Otros | C/APARELLADOR ANTONIO MONZO,5,B</t>
  </si>
  <si>
    <t>C PINTOR PINAZO 0003 PUERTA: A</t>
  </si>
  <si>
    <t>BURJASSOT</t>
  </si>
  <si>
    <t>PL SANT ANTONI 5 PARC MOT DISE</t>
  </si>
  <si>
    <t>DESCONOCIDO</t>
  </si>
  <si>
    <t>MIXTA AIGÜES D'ALTAFULLA, S.A.</t>
  </si>
  <si>
    <t>NEVERA GRIEGOS</t>
  </si>
  <si>
    <t>C NEVERA ELEV AGUAS</t>
  </si>
  <si>
    <t>GRIEGOS</t>
  </si>
  <si>
    <t>SERVICIO DE AGUAS Y SANEAMIENTO DE TERUEL, S.A.</t>
  </si>
  <si>
    <t>GRIEGOS, NEVERA GRIEGOS</t>
  </si>
  <si>
    <t>ABUELA ANICA GRIEGOS</t>
  </si>
  <si>
    <t>C ABUELA ANICA ELEV AGUAS</t>
  </si>
  <si>
    <t>GRIEGOS, ABUELA ANICA</t>
  </si>
  <si>
    <t>EBR | ROCASOLANO-E.AGUA RESID MOLINO ALTO MONR</t>
  </si>
  <si>
    <t>CALLE ROCASOLANO S/N</t>
  </si>
  <si>
    <t>MONREAL DEL CAMPO</t>
  </si>
  <si>
    <t>MONREAL DEL CAMPO, Molino Monreal residual</t>
  </si>
  <si>
    <t>ETAP | POL RURAL 16 766-ETAP CALANDA TERUEL</t>
  </si>
  <si>
    <t>C POL RURAL 16,766 ETAP CALANDA 0016</t>
  </si>
  <si>
    <t>CALANDA</t>
  </si>
  <si>
    <t>CALANDA, Etap Calanda</t>
  </si>
  <si>
    <t>Oficina Teruel/ Avenida Zaragoza 14</t>
  </si>
  <si>
    <t>AVD ZARAGOZA 0014</t>
  </si>
  <si>
    <t>TERUEL</t>
  </si>
  <si>
    <t>TERUEL, Oficina Teruel</t>
  </si>
  <si>
    <t>Oficina | C/ROCASOLANO 6 BAJO MONREAL DEL CAMPO</t>
  </si>
  <si>
    <t>CALLE ROCASOLANO 6,BJ</t>
  </si>
  <si>
    <t>MONREAL DEL CAMPO, Oficina Monreal</t>
  </si>
  <si>
    <t>ARTIDA CAMPO FRIO ELEV AGUAS MOT,</t>
  </si>
  <si>
    <t>PTDA CAMPO FRIO ELEV AGUAS</t>
  </si>
  <si>
    <t>VILLARQUEMADO</t>
  </si>
  <si>
    <t>VILLARQUEMADO, Area Ganadera Villarquemado</t>
  </si>
  <si>
    <t>EXTRAMUROS-ELEV.AGUAS 2 OLIETE</t>
  </si>
  <si>
    <t>C EXTRAMUROS ELEV AGUAS 2</t>
  </si>
  <si>
    <t>OLIETE</t>
  </si>
  <si>
    <t>OLIETE, Bombeo Oliete</t>
  </si>
  <si>
    <t>Deposito | URB MIRAMBUENO, 7 BAJO</t>
  </si>
  <si>
    <t>CARRE URB.MONTES DEL PALANCIA,7,BJ</t>
  </si>
  <si>
    <t>ALGAR DE PALANCIA, Deposito | URB MIRAMBUENO, 7 BAJO</t>
  </si>
  <si>
    <t>Deposito | URB LA QUEBRANTA, 33 BAJO</t>
  </si>
  <si>
    <t>URBANIZACION EL TOCHAR 33,BJ</t>
  </si>
  <si>
    <t>TORRES TORRES, Deposito | URB LA QUEBRANTA, 33 BAJO</t>
  </si>
  <si>
    <t>Otros | BARRIO 1 ELEVAC AGUAS VALCECEBRO</t>
  </si>
  <si>
    <t>TRV BARRIO DEL CARMEN 1 BARRIO 1</t>
  </si>
  <si>
    <t>UTE AAPP Y ALCANT. TERUEL</t>
  </si>
  <si>
    <t>TERUEL, Elevacion Valdecebro</t>
  </si>
  <si>
    <t>Deposito | POLIGONO LA PAZ (C/A)-DEPOSITO-AGUA POTABLE</t>
  </si>
  <si>
    <t>POLIG PAZ (LA)S/N</t>
  </si>
  <si>
    <t>TERUEL, DEPOSITO POLIGONO LA PAZ</t>
  </si>
  <si>
    <t>Deposito | PTDA EL PALOMAR-DEP EL PINAR</t>
  </si>
  <si>
    <t>CALLE PALOMOS (LOS),S/N</t>
  </si>
  <si>
    <t>TERUEL, El Pinar</t>
  </si>
  <si>
    <t>Deposito | C/HUERTOS 27 AGUAS CAPT.VIEJA</t>
  </si>
  <si>
    <t>CALLE HUERTOS (LOS),27</t>
  </si>
  <si>
    <t>ALDEHUELA</t>
  </si>
  <si>
    <t>ALDEHUELA, Deposito Aldehuela</t>
  </si>
  <si>
    <t>ETAP | SANTA BARBARA 14-AGUAS POTABILIZADO TERUEL</t>
  </si>
  <si>
    <t>C SANTA BARBARA 0014</t>
  </si>
  <si>
    <t>TERUEL, ETAP Teruel</t>
  </si>
  <si>
    <t>C/ ALCALDE URBINO BLAY</t>
  </si>
  <si>
    <t>C ALCALDE URBINO BLAY MAÑEZ 0069 BJ</t>
  </si>
  <si>
    <t>UTE CHIVA(AV/EG)</t>
  </si>
  <si>
    <t>CHIVA, C/ ALCALDE URBINO BLAY</t>
  </si>
  <si>
    <t>Telemando | URB. RESIDENCIAL LA LOMA 2 FASE 63-1</t>
  </si>
  <si>
    <t>URB LOMA (LA)</t>
  </si>
  <si>
    <t>CHIVA, Telemando | URB. RESIDENCIAL LA LOMA 2 FASE 63-1</t>
  </si>
  <si>
    <t>Telemando | C/21 ORQUIDEAS(UR OLIMAR),S/N</t>
  </si>
  <si>
    <t>CALLE LAS ORQUIDEAS,S/N BAJO</t>
  </si>
  <si>
    <t>CHIVA (VALENCIA), Telemando | C/21 ORQUIDEAS(UR OLIMAR),S/N</t>
  </si>
  <si>
    <t>Telemando | C/ LERIDA (URB SIERRA PERENCHIZA) 299</t>
  </si>
  <si>
    <t>CALLE LERIDA SIERRA PERENCHIZA,299</t>
  </si>
  <si>
    <t>CHIVA, Telemando | C/ LERIDA (URB SIERRA PERENCHIZA) 299</t>
  </si>
  <si>
    <t>EDAR | PTDA L'HORTA VELLA, 2 BAJO (BETERA)</t>
  </si>
  <si>
    <t>POL INDUSTRIAL L'HORTA VELLA 0002</t>
  </si>
  <si>
    <t>BÉTERA</t>
  </si>
  <si>
    <t>UTE EDAR BETERA III ( SE/EG )</t>
  </si>
  <si>
    <t>BETERA - PLANTA</t>
  </si>
  <si>
    <t>Deposito | C/CORNISA ALTA,S/N, BAJO</t>
  </si>
  <si>
    <t>CALLE CORNISA ALTA S/N,BJ</t>
  </si>
  <si>
    <t>ALTEA</t>
  </si>
  <si>
    <t>UTE[AGUAS DE ALTEA]AVSA/TYOSA</t>
  </si>
  <si>
    <t>ALTEA (ALICANTE), Deposito | C/CORNISA ALTA,S/N, BAJO</t>
  </si>
  <si>
    <t>Telemando | PTDA ROTES, 27-1</t>
  </si>
  <si>
    <t>PARTIDA LES ROTES 27-,1</t>
  </si>
  <si>
    <t>ALTEA, Telemando | PTDA ROTES, 27-1</t>
  </si>
  <si>
    <t>C/ LA MAR,45-1</t>
  </si>
  <si>
    <t>C MAR 0045 PISO:01</t>
  </si>
  <si>
    <t>ALTEA, Nº 2 Paseo Mediterráneo nº 2</t>
  </si>
  <si>
    <t>Urb SANTA CLARA, 82-1</t>
  </si>
  <si>
    <t>URB SANTA CLARA EL ROURE 3</t>
  </si>
  <si>
    <t>ALTEA, Santa Clara 5 (Chalet - 7 Km)</t>
  </si>
  <si>
    <t>C/CONSELL,2-1</t>
  </si>
  <si>
    <t>C CONSELL 2-1</t>
  </si>
  <si>
    <t>ALTEA, Via del tren (C/ Consell)</t>
  </si>
  <si>
    <t>C/SANT PERE,36,K</t>
  </si>
  <si>
    <t>C SANT PERE 36K</t>
  </si>
  <si>
    <t>ALTEA, Nº 1 Paseo Sant Pere nº 1</t>
  </si>
  <si>
    <t>C/CONDE ALTEA,20-1</t>
  </si>
  <si>
    <t>C CONDE DE ALTEA 0020 PISO:01</t>
  </si>
  <si>
    <t>ALTEA, Nº 3 Paseo Mediterráneo nº 3</t>
  </si>
  <si>
    <t>Bombeo Residual Altea</t>
  </si>
  <si>
    <t>C SANT PERE 0026</t>
  </si>
  <si>
    <t>ALTEA, Residual San Pere</t>
  </si>
  <si>
    <t>URB SANTA CLARA,6-1</t>
  </si>
  <si>
    <t>URB SANTA CLARA 0006 PISO:01</t>
  </si>
  <si>
    <t>ALTEA, Santa Clara 2 (Transformador - 7 km)</t>
  </si>
  <si>
    <t>C/CLOT DE MINGOT,100</t>
  </si>
  <si>
    <t>C CLOT DE MINGOT 0100</t>
  </si>
  <si>
    <t>ALTEA, Clot de Mingot (Junto a campo de fútbol)</t>
  </si>
  <si>
    <t>Otros | URB SIERRA ALTEA II,2-E</t>
  </si>
  <si>
    <t>CALLE AZALEA 2,E</t>
  </si>
  <si>
    <t>ALTEA (ALICANTE), Otros | URB SIERRA ALTEA II,2-E</t>
  </si>
  <si>
    <t>Otros | PTDA. P.P.MAR Y MONTAÑA, SECT,S/N , BAJO</t>
  </si>
  <si>
    <t>PTDA P.P.MAR Y MONTAÑA,SEC S/N</t>
  </si>
  <si>
    <t>ALTEA, Otros | PTDA. P.P.MAR Y MONTAÑA, SECT,S/N , BAJO</t>
  </si>
  <si>
    <t>Otros | CAMI DE L'ALGAR,6,LC02</t>
  </si>
  <si>
    <t>C CAMI DE L'ALGAR 6,LC02</t>
  </si>
  <si>
    <t>ALTEA, Otros | CAMI DE L'ALGAR,6,LC02</t>
  </si>
  <si>
    <t>EBR PLANES | C/ MOLI DE LA VILA, 10 BAJO</t>
  </si>
  <si>
    <t>CALLE MOLI DE LA VILA 10,BJ</t>
  </si>
  <si>
    <t>PLANES</t>
  </si>
  <si>
    <t>PLANES - BOMBEO PLANES</t>
  </si>
  <si>
    <t>EDAR | LLÍBER</t>
  </si>
  <si>
    <t>PTDA PENYA ROJA 1 1</t>
  </si>
  <si>
    <t>LLÍBER</t>
  </si>
  <si>
    <t>LLIBER - JALON - PLANTA</t>
  </si>
  <si>
    <t>EDAR | BENIARBEIG</t>
  </si>
  <si>
    <t>PDA OLIVARETS 1 1</t>
  </si>
  <si>
    <t>BENIARBEIG</t>
  </si>
  <si>
    <t>BENIARBEIG - PLANTA</t>
  </si>
  <si>
    <t>EDAR | ELS POBLETS</t>
  </si>
  <si>
    <t>PDA SORTS DE LA MAR-CENTRE 1 2</t>
  </si>
  <si>
    <t>POBLETS, ELS</t>
  </si>
  <si>
    <t>POBLETS - VERGER - PLANTA</t>
  </si>
  <si>
    <t>EDAR BENIMARFULL | PTDA L'HORTETA, 90 BAJO</t>
  </si>
  <si>
    <t>PTDA L'HORTETA 90,BAJO</t>
  </si>
  <si>
    <t>BENIMARFULL</t>
  </si>
  <si>
    <t>BENIMARFULL - PLANTA</t>
  </si>
  <si>
    <t>EDAR | ORBA</t>
  </si>
  <si>
    <t>PTDA CAPSO 1 1 (</t>
  </si>
  <si>
    <t>ORBA</t>
  </si>
  <si>
    <t>ORBA - PLANTA</t>
  </si>
  <si>
    <t>EDAR BENILLOBA| PTDA VOLTA DEL PONT, S/N</t>
  </si>
  <si>
    <t>PTDA VOLTA DEL PONT S/N</t>
  </si>
  <si>
    <t>BENILLOBA</t>
  </si>
  <si>
    <t>BENILLOBA - PLANTA</t>
  </si>
  <si>
    <t>EDAR BENIARRÉS | CTRA DEL PANTANO, 1-10,1</t>
  </si>
  <si>
    <t>CRA PANTA 1 10</t>
  </si>
  <si>
    <t>BENIARRÉS</t>
  </si>
  <si>
    <t>BENIARRES - PLANTA</t>
  </si>
  <si>
    <t>EDAR PLANES | C/ MASIA FOYETES, 1-1</t>
  </si>
  <si>
    <t>PTDA MASIA FOYETES 1 1</t>
  </si>
  <si>
    <t>PLANES - PLANTA</t>
  </si>
  <si>
    <t>EDAR | BENIDOLEIG</t>
  </si>
  <si>
    <t>CNO OLIVARS 0167</t>
  </si>
  <si>
    <t>SAGRA</t>
  </si>
  <si>
    <t>BENIDOLEIG - SAGRA - TORMOS - PLANTA</t>
  </si>
  <si>
    <t>EDAR AGRES | C/CORRALES, S/N 1</t>
  </si>
  <si>
    <t>C/CORRALES, S/N 1</t>
  </si>
  <si>
    <t>COCENTAINA</t>
  </si>
  <si>
    <t>AGRES - PLANTA</t>
  </si>
  <si>
    <t>EDAR GORGA | PTDA L ERETA, 1 BAJO</t>
  </si>
  <si>
    <t>PLAZA L'ERETA 1,BJ</t>
  </si>
  <si>
    <t>GORGA</t>
  </si>
  <si>
    <t>GORGA - PLANTA</t>
  </si>
  <si>
    <t>EDAR ORXA| PTDA CARRASCAL, 1-10,1</t>
  </si>
  <si>
    <t>BO CARRASCAL 1 10</t>
  </si>
  <si>
    <t>LORCHA/ORXA, L'</t>
  </si>
  <si>
    <t>ORXA - PLANTA</t>
  </si>
  <si>
    <t>EDAR | MURLA</t>
  </si>
  <si>
    <t>PTDA DEPURADORA S/N PISO: BJ</t>
  </si>
  <si>
    <t>MURLA</t>
  </si>
  <si>
    <t>MURLA - PLANTA</t>
  </si>
  <si>
    <t>EDAR ALFAFARA | PARA LA BALSETA PROX 0 BAJO</t>
  </si>
  <si>
    <t>PTDA LA BALSETA S/N PISO: BJ</t>
  </si>
  <si>
    <t>ALFAFARA</t>
  </si>
  <si>
    <t>ALFAFARA - PLANTA</t>
  </si>
  <si>
    <t>EDAR MILLENA | PTDA EL RUGLO, 3, BAJO</t>
  </si>
  <si>
    <t>PARTIDA EL PLANET 3,BJ</t>
  </si>
  <si>
    <t>MILLENA</t>
  </si>
  <si>
    <t>MILLENA - PLANTA</t>
  </si>
  <si>
    <t>EDAR QUATRETONDETA | PTDA FONT DELS XORROS, 2 BAJO</t>
  </si>
  <si>
    <t>PTDA FONT DELS XORROS 0002</t>
  </si>
  <si>
    <t>QUATRETONDETA</t>
  </si>
  <si>
    <t>QUATRETONDETA - PLANTA</t>
  </si>
  <si>
    <t>EDAR CASTELLS</t>
  </si>
  <si>
    <t>PARA DISEMINADOS,1,BAJO</t>
  </si>
  <si>
    <t>CASTELL DE CASTELLS</t>
  </si>
  <si>
    <t>CASTELL DE CASTELLS - PLANTA</t>
  </si>
  <si>
    <t>EDAR | BENICHEMBLA</t>
  </si>
  <si>
    <t>PTDA CLOT DEL CIRERS S/N PISO: BJ</t>
  </si>
  <si>
    <t>BENIGEMBLA</t>
  </si>
  <si>
    <t>BENICHEMBLA - PLANTA</t>
  </si>
  <si>
    <t>EDAR ALCOLEJA | PTDA HORTES DE BAIX, 1-1 BAJO</t>
  </si>
  <si>
    <t>PTDA HORTES DE BAIX S/N</t>
  </si>
  <si>
    <t>ALCOLEJA</t>
  </si>
  <si>
    <t>ALCOLEJA - PLANTA</t>
  </si>
  <si>
    <t>EDAR | BENIMAURELL</t>
  </si>
  <si>
    <t>C UNIO S/N PISO: BJ PUERTA:00000</t>
  </si>
  <si>
    <t>VALL DE LAGUAR, LA</t>
  </si>
  <si>
    <t>VALL DE LAGUART (BENIMAURELL) - PLANTA</t>
  </si>
  <si>
    <t>EDAR GAIANES</t>
  </si>
  <si>
    <t>C:ALBUFERA 100,BAJO</t>
  </si>
  <si>
    <t>GAIANES</t>
  </si>
  <si>
    <t>GAIANES - PLANTA</t>
  </si>
  <si>
    <t>EDAR BENIMASSOT | PTDA CERVERA, 3 BAJO</t>
  </si>
  <si>
    <t>PARTIDA LA PEÑA 3,BJ</t>
  </si>
  <si>
    <t>BENIMASSOT</t>
  </si>
  <si>
    <t>BENIMASSOT - PLANTA</t>
  </si>
  <si>
    <t>EDAR | FLEIX Y CAMPELL</t>
  </si>
  <si>
    <t>CNO FONDO S/N PISO: BJ</t>
  </si>
  <si>
    <t>VALL DE LAGUART (FLEIX Y CAMPELL) - PLANTA</t>
  </si>
  <si>
    <t>EDAR BENASSAU | PTDA EL PLANET, 1 BAJO</t>
  </si>
  <si>
    <t>C EL PLANET 0001 PISO: BJ</t>
  </si>
  <si>
    <t>BENASAU</t>
  </si>
  <si>
    <t>BENASAU - PLANTA</t>
  </si>
  <si>
    <t>EDAR | ADSUBIA</t>
  </si>
  <si>
    <t>PTDA BANCAL LARCH, 1</t>
  </si>
  <si>
    <t>ADSUBIA</t>
  </si>
  <si>
    <t>ADSUBIA - PLANTA</t>
  </si>
  <si>
    <t>EDAR ALCOCER| C/ DISEMINADOS, 1000 BAJO</t>
  </si>
  <si>
    <t>C/DISEMINADOS 1000,BAJO</t>
  </si>
  <si>
    <t>ALCOCER DE PLANES</t>
  </si>
  <si>
    <t>ALCOCER DE PLANES - PLANTA</t>
  </si>
  <si>
    <t>EDAR VALL D'ALCALA | PTDA LA RAMBLA,100,BAJO ALCALA DE LA JOVADA</t>
  </si>
  <si>
    <t>PTDA LA RAMBLA,100,BAJO ALCALA DE LA JOVADA</t>
  </si>
  <si>
    <t>VALL D'ALCALÀ, LA</t>
  </si>
  <si>
    <t>VALL D´ALCALA - PLANTA</t>
  </si>
  <si>
    <t>EDAR ALMUDAINA | C/ DISEMINADOS, PROX 0 BAJO</t>
  </si>
  <si>
    <t>C/DISEMINADOS PROX 0,BAJO</t>
  </si>
  <si>
    <t>ALMUDAINA</t>
  </si>
  <si>
    <t>ALMUDAINA - PLANTA</t>
  </si>
  <si>
    <t>EDAR BENILLUP | PTDA EXTRARRADIO, 1 BAJO</t>
  </si>
  <si>
    <t>PTDA EXTRARRADIO,1,BAJO</t>
  </si>
  <si>
    <t>BENILLUP</t>
  </si>
  <si>
    <t>BENILLUP - PLANTA</t>
  </si>
  <si>
    <t>EDAR VALL D'EBO | CEMENTERIO S/N BAJO 0</t>
  </si>
  <si>
    <t>VALL D'EBO, LA</t>
  </si>
  <si>
    <t>VALL DE EBO - PLANTA</t>
  </si>
  <si>
    <t>EDAR BALONES | OV FREGINAL,S/N-2,BAJO</t>
  </si>
  <si>
    <t>CAMI FONT DEL COSI S/N PISO: BJ</t>
  </si>
  <si>
    <t>BALONES</t>
  </si>
  <si>
    <t>BALONES - PLANTA</t>
  </si>
  <si>
    <t>EDAR | BENIRRAMA</t>
  </si>
  <si>
    <t>DISEMINADOS DE BENIRRAMA 82</t>
  </si>
  <si>
    <t>VALL DE GALLINERA</t>
  </si>
  <si>
    <t>VALL DE GALLINERA (BENIRRAMA) - PLANTA</t>
  </si>
  <si>
    <t>EDAR | BENIALÍ</t>
  </si>
  <si>
    <t>DISEMINADOS DE BENIRRAMA 320</t>
  </si>
  <si>
    <t>VALL DE GALLINERA (BENIALI) - PLANTA</t>
  </si>
  <si>
    <t>EDAR FACHECA | FUENTE S/N-56, BAJO,0</t>
  </si>
  <si>
    <t>CNO ERA S/N PISO: BJ</t>
  </si>
  <si>
    <t>FACHECA</t>
  </si>
  <si>
    <t>FACHECA - PLANTA</t>
  </si>
  <si>
    <t>EDAR | FORNA</t>
  </si>
  <si>
    <t>C/FILAES, KM 0.1 DEPU S/N BAJO</t>
  </si>
  <si>
    <t>ADSUBIA (FORNA) - PLANTA</t>
  </si>
  <si>
    <t>EDAR | LLOSA DE CAMACHO</t>
  </si>
  <si>
    <t>CRA ORBA 0019 PISO: BJ PUERTA:00000</t>
  </si>
  <si>
    <t>ALCALALI (LLOSA DE CAMACHO) - PLANTA</t>
  </si>
  <si>
    <t>EDAR TOLLOS | C/ AFUERAS, 100 BAJO</t>
  </si>
  <si>
    <t>C/AFUERAS 100,BAJO</t>
  </si>
  <si>
    <t>TOLLOS</t>
  </si>
  <si>
    <t>TOLLOS - PLANTA</t>
  </si>
  <si>
    <t>EDAR | ALPATRO</t>
  </si>
  <si>
    <t>C DISEMINADOS DE BENIRRAMA 0068</t>
  </si>
  <si>
    <t>VALL DE GALLINERA (ALPATRO) - PLANTA</t>
  </si>
  <si>
    <t>EDAR FAMORCA</t>
  </si>
  <si>
    <t>C/AFUERAS 1,BAJO</t>
  </si>
  <si>
    <t>FAMORCA</t>
  </si>
  <si>
    <t>FAMORCA - PLANTA</t>
  </si>
  <si>
    <t>EDAR BENIALFAQUI | C/ CARRETERA, 1-1</t>
  </si>
  <si>
    <t>CALLE CUPS 1,1</t>
  </si>
  <si>
    <t>PLANES (BENIALFAQUI) - PLANTA</t>
  </si>
  <si>
    <t>EDAR CATAMARRUCH | CNO LA FONT LLAVAOR,S/N,BAJO</t>
  </si>
  <si>
    <t>C FONT NOVA S/N PISO: BJ</t>
  </si>
  <si>
    <t>PLANES (CATAMARRUCH) - PLANTA</t>
  </si>
  <si>
    <t>EDAR | CARROJA</t>
  </si>
  <si>
    <t>DISEMINADOS DE BENIRRAMA 282</t>
  </si>
  <si>
    <t>VALL DE GALLINERA (CARROJA) - PLANTA</t>
  </si>
  <si>
    <t>EDAR | BENISSILI</t>
  </si>
  <si>
    <t>DISEMINADOS DE BENIRRAMA 77</t>
  </si>
  <si>
    <t>VALL DE GALLINERA (BENISSILI) - PLANTA</t>
  </si>
  <si>
    <t>EDAR MARGARIDA | POLIGONO 17 ESTACION BOMBEO,S/N MARGALIDA</t>
  </si>
  <si>
    <t>C SOL 17 PC164</t>
  </si>
  <si>
    <t>PLANES (MARGARIDA) - PLANTA</t>
  </si>
  <si>
    <t>Oficina |Vanagua Pamplona</t>
  </si>
  <si>
    <t>TRAV ANA DE VELASCO, 2 , BAJO</t>
  </si>
  <si>
    <t>PAMPLONA/IRUÑA</t>
  </si>
  <si>
    <t>VANAGUA, S.L.</t>
  </si>
  <si>
    <t>PAMPLONA/IRUÑA, Oficina Pamplona</t>
  </si>
  <si>
    <t>CRTA. CHALET MONTAÑA, S/Nº.</t>
  </si>
  <si>
    <t>RAFELCOFER</t>
  </si>
  <si>
    <t>DEPÓSITO REFELCOFER</t>
  </si>
  <si>
    <t>EB0</t>
  </si>
  <si>
    <t>X : 279347 / Y: 4579907</t>
  </si>
  <si>
    <t>GLOBAL OMNIUM REGADIO, S.A.</t>
  </si>
  <si>
    <t>EB0 COMUNITAT DE REGANTS SEGRIA SUD</t>
  </si>
  <si>
    <t>EB1</t>
  </si>
  <si>
    <t>X : 279441 / Y: 4579838</t>
  </si>
  <si>
    <t>EB1 COMUNITAT DE REGANTS SEGRIA SUD</t>
  </si>
  <si>
    <t>EB2</t>
  </si>
  <si>
    <t>X : 286896 / Y: 4582050</t>
  </si>
  <si>
    <t>EB2 COMUNITAT DE REGANTS SEGRIA SUD</t>
  </si>
  <si>
    <t>EB3</t>
  </si>
  <si>
    <t>X : 295594 / Y: 4580657</t>
  </si>
  <si>
    <t>EB3 COMUNITAT DE REGANTS SEGRIA SUD</t>
  </si>
  <si>
    <t>DEPÓSITO DE ROTURA</t>
  </si>
  <si>
    <t>BALSA 1</t>
  </si>
  <si>
    <t>X : 287007 / Y: 4582127</t>
  </si>
  <si>
    <t>BALSA 1 COMUNITAT DE REGANTS SEGRIA SUD</t>
  </si>
  <si>
    <t>BALSA 2</t>
  </si>
  <si>
    <t>X : 28836 / Y: 4581460</t>
  </si>
  <si>
    <t>BALSA 2 COMUNITAT DE REGANTS SEGRIA SUD</t>
  </si>
  <si>
    <t>BALSA 3</t>
  </si>
  <si>
    <t>X : 286844 / Y: 4579325</t>
  </si>
  <si>
    <t>BALSA 3 COMUNITAT DE REGANTS SEGRIA SUD</t>
  </si>
  <si>
    <t>BALSA 4</t>
  </si>
  <si>
    <t>X : 2295757 / Y: 4580794</t>
  </si>
  <si>
    <t>BALSA 4 COMUNITAT DE REGANTS SEGRIA SUD</t>
  </si>
  <si>
    <t>BALSA 5</t>
  </si>
  <si>
    <t>X : 296749 / Y: 4580306</t>
  </si>
  <si>
    <t>BALSA 5 COMUNITAT DE REGANTS SEGRIA SUD</t>
  </si>
  <si>
    <t>CAMPO SOLAR (SEGRIÁ SUD)</t>
  </si>
  <si>
    <t>X: 217.067/Y: 4.582.019</t>
  </si>
  <si>
    <t>CASETA REUNIÓN EB (SEGRIÁ SUD)</t>
  </si>
  <si>
    <t>Local destinado a oficinas, que incluye parking y almacén</t>
  </si>
  <si>
    <t>Avda Gandía Nº 7                           (referencia catastral número: 2801701YJ2620S0110FR)</t>
  </si>
  <si>
    <t>SILLA</t>
  </si>
  <si>
    <t>OFICINA ATENCIÓN  AL PÚBLICO DE SERVICIO DE AGUA POTABLE  Y ALCANTARILLADO</t>
  </si>
  <si>
    <t>OFICINA AAPP</t>
  </si>
  <si>
    <t>EDAR | Ctra. de la Esclusa, Km. 2 (TABLADA)</t>
  </si>
  <si>
    <t>Ctra. de la Esclusa, Km. 2</t>
  </si>
  <si>
    <t>41011 SEVILLA</t>
  </si>
  <si>
    <t>UTE EDAR TABLADA GOMSL - HELIOPOL (CIF: U40638371)</t>
  </si>
  <si>
    <t>TABLADA| EDAR | Ctra. de la Esclusa, Km. 2 (SEVILLA)</t>
  </si>
  <si>
    <t>X: 729.222,01; Y: 4.395.165,02.</t>
  </si>
  <si>
    <t>Depósito La Paz</t>
  </si>
  <si>
    <t>GILET, Depósito | Urb. La Paz</t>
  </si>
  <si>
    <t xml:space="preserve"> X: 728.786,56; Y: 4.394.893,32</t>
  </si>
  <si>
    <t>Depósito Población</t>
  </si>
  <si>
    <t>GILET, Depósito | Camí Convent</t>
  </si>
  <si>
    <t xml:space="preserve"> X: 728.441,79; Y: 4.393.767,12</t>
  </si>
  <si>
    <t>Depósito Santo Espiritu</t>
  </si>
  <si>
    <t>GILET, Depósito | Urb. Santo Espríritu</t>
  </si>
  <si>
    <t xml:space="preserve">  X: 726.900,03; Y: 4.393.485,91</t>
  </si>
  <si>
    <t>Depósito Calderona</t>
  </si>
  <si>
    <t>GILET, Depósito | Urb. La Calderona</t>
  </si>
  <si>
    <t xml:space="preserve"> X: 728.708.64; Y: 4,399,397.67</t>
  </si>
  <si>
    <t>ALBALAT DELS TARONGERS</t>
  </si>
  <si>
    <t>Depósito Aljup</t>
  </si>
  <si>
    <t>ALBALAT DELS TARONGERS, Depósito | Pla d'Aljup</t>
  </si>
  <si>
    <t xml:space="preserve">  X: 727.167.88; Y: 4,397,800.33</t>
  </si>
  <si>
    <t>Depósito Puchol</t>
  </si>
  <si>
    <t>ALBALAT DELS TARONGERS, Depósito | Els Terrers</t>
  </si>
  <si>
    <t xml:space="preserve">  X: 726276.15; Y: 4404770.44</t>
  </si>
  <si>
    <t>ALFARA DE LA BARONIA</t>
  </si>
  <si>
    <t>ALFARA DE LA BARONIA, Depósito | ALFARA DE LA BARONIA</t>
  </si>
  <si>
    <t xml:space="preserve"> X: 725.406.00; Y: 4.403.491.00</t>
  </si>
  <si>
    <t>Depósito El Conde</t>
  </si>
  <si>
    <t>ALGIMIA DE ALFARA, Depósito | Las Fuentes</t>
  </si>
  <si>
    <t xml:space="preserve"> X: 712.230.57; Y: 4.414.535.11</t>
  </si>
  <si>
    <t>Depósito 1500</t>
  </si>
  <si>
    <t>ALTURA, Depósito | 1500 M3 - REBOMBEO 2</t>
  </si>
  <si>
    <t xml:space="preserve"> X: 712.026.72; Y: 4.414.574.36</t>
  </si>
  <si>
    <t>Depósito 3000</t>
  </si>
  <si>
    <t>ALTURA, Depósito | 3000 M3</t>
  </si>
  <si>
    <t xml:space="preserve"> X: 734.851.58; Y: 4.396.478.94</t>
  </si>
  <si>
    <t>Depósito Cabeçol</t>
  </si>
  <si>
    <t>CANET D'EN BERENGUER, Depósito | Partida Montiver</t>
  </si>
  <si>
    <t>X: 709.170.92; Y:4.451.504.00</t>
  </si>
  <si>
    <t>CORTES DE ARENOSO</t>
  </si>
  <si>
    <t>Depósito Los Consejos</t>
  </si>
  <si>
    <t>CORTES DE ARENOSO, Depósito | LAS ERAS</t>
  </si>
  <si>
    <t>X: 709.335.17; Y:4.451.706.11</t>
  </si>
  <si>
    <t>Depósito Santa Bárbara</t>
  </si>
  <si>
    <t>CORTES DE ARENOSO, Depósito | SANTA BARBARA</t>
  </si>
  <si>
    <t xml:space="preserve"> X: 713.175.89; Y:4.446.715.30</t>
  </si>
  <si>
    <t>DEPOSITO SAN VICENTE DE PIEDRAHITA</t>
  </si>
  <si>
    <t>CORTES DE ARENOSO, Depósito | SAN VICENTE DE PIEDRAHITA</t>
  </si>
  <si>
    <t>X: 726.598.50; Y:4.400.470.95</t>
  </si>
  <si>
    <t>ESTIVELLA</t>
  </si>
  <si>
    <t xml:space="preserve">DEPOSITO LES CONQUES </t>
  </si>
  <si>
    <t>ESTVIELLA, Depósito | LES CONQUES (DOS DEPOSITOS)</t>
  </si>
  <si>
    <t>X: 726.799.69; Y:4.399.524.17</t>
  </si>
  <si>
    <t>DEPOSITO CALVARI</t>
  </si>
  <si>
    <t>ESTVIELLA, Depósito | CALVARI</t>
  </si>
  <si>
    <t xml:space="preserve">  X: 726.809.00; Y:4.399.528.00</t>
  </si>
  <si>
    <t>DEPOSITO FUENTES</t>
  </si>
  <si>
    <t>ESTVIELLA, Depósito | FUENTES</t>
  </si>
  <si>
    <t xml:space="preserve"> X: 725.491.66; Y:4.398.946.24</t>
  </si>
  <si>
    <t>DEPOSITO BESELGA</t>
  </si>
  <si>
    <t>ESTVIELLA, Depósito | URB. BESELGA</t>
  </si>
  <si>
    <t xml:space="preserve"> X: 733.442.21; Y:4.401.087.36</t>
  </si>
  <si>
    <t>DEPOSITO BENIFAIRO DE LES VALLS</t>
  </si>
  <si>
    <t>FAURA, Depósito | SAN DIEGO</t>
  </si>
  <si>
    <t xml:space="preserve"> X: 730086.00; Y:4396339.00</t>
  </si>
  <si>
    <t>PETRES</t>
  </si>
  <si>
    <t>DEPOSITO MUNICIPAL</t>
  </si>
  <si>
    <t>PETRES, Depósito | MUNICIPAL</t>
  </si>
  <si>
    <t xml:space="preserve"> X: 736.564.90; Y:4.401.111.68</t>
  </si>
  <si>
    <t>DEPOSITO POLIGONO INDUSTRIAL LA FOIA</t>
  </si>
  <si>
    <t>QUARTELL, Depósito | POLIGONO INDUSTRIAL LA FOIA</t>
  </si>
  <si>
    <t>Otros | GRAN VIA MARQUES DEL TURIA, 19</t>
  </si>
  <si>
    <t>Gran Vía Marqués del Turia, 19</t>
  </si>
  <si>
    <t>Valencia</t>
  </si>
  <si>
    <t>Oficinas (Mobiliario y enseres)</t>
  </si>
  <si>
    <t>Servicios Centrales</t>
  </si>
  <si>
    <t>Oficinas (Equipos informáticos y Centro de cálculo)</t>
  </si>
  <si>
    <t>SOLUCIONES AVANZADAS DEL AGUA, SERVICIOS Y MEDIO AMBIENTE, S.L.</t>
  </si>
  <si>
    <t>Otros | GO LAB</t>
  </si>
  <si>
    <t>Corretger, 51</t>
  </si>
  <si>
    <t>Oficinas (Mobiliarios, enseres, equipos laboratorio, etc.)</t>
  </si>
  <si>
    <t>GO LAB</t>
  </si>
  <si>
    <t>Oficinas (Mobiliarios, enseres, equipos, etc.)</t>
  </si>
  <si>
    <t>MEDICIÓN AVANZADA DE CONTADORES, S.A.</t>
  </si>
  <si>
    <t>SUMA</t>
  </si>
  <si>
    <t>EXISTENCIAS</t>
  </si>
  <si>
    <t>Plaza Alquería de Les Flors, 4-bajo</t>
  </si>
  <si>
    <t>c/. Médico Antonio Pavía, 27-bajo</t>
  </si>
  <si>
    <t>c/. Juan Ramón Jiménez, 57-bajo</t>
  </si>
  <si>
    <t>EGEVASA</t>
  </si>
  <si>
    <t>Camí de L'Algar, 6-bajo</t>
  </si>
  <si>
    <t>Plaza Virgen de la Estrella, 6-bajo</t>
  </si>
  <si>
    <t>c/. Costa, 16</t>
  </si>
  <si>
    <t>Travesía de la Ermitade Sant Josep del Plá, 11</t>
  </si>
  <si>
    <t xml:space="preserve">c/. Villa de Madrid, 2 y 4 </t>
  </si>
  <si>
    <t>Almacén</t>
  </si>
  <si>
    <t>c/. Pilotegui Bidea</t>
  </si>
  <si>
    <t>PAMPLONA</t>
  </si>
  <si>
    <t>Almacén/Taller/Oficina</t>
  </si>
  <si>
    <t>46370 CHIVA</t>
  </si>
  <si>
    <t>Almacén/Ta A0 CHIVAOO</t>
  </si>
  <si>
    <t>c/. Cordellers, 9</t>
  </si>
  <si>
    <t>46600 ALZIRA</t>
  </si>
  <si>
    <t>Almacén/Ta A0 ALZIRAOO</t>
  </si>
  <si>
    <t>EQUIPOS DE TOPOGRAFÍAS Y GPS (Anexo III)</t>
  </si>
  <si>
    <t>Móviles</t>
  </si>
  <si>
    <t>EQUIPOS MEDIO MARINO (Sonda, Doppler y Sonar)</t>
  </si>
  <si>
    <t>TOTALES</t>
  </si>
  <si>
    <t>C/ Collao, 37 Polígono Pahilla</t>
  </si>
  <si>
    <t>C/ COLLAO, 37 POLIGONO DE PAHILLA</t>
  </si>
  <si>
    <t>c/. Villa de Madrid, 2 y 5</t>
  </si>
  <si>
    <t xml:space="preserve">ENERLIN INGENIEROS (LINKENER) </t>
  </si>
  <si>
    <t>Oficina Vanagua Donosti (Contadores)</t>
  </si>
  <si>
    <t>REGADÍO</t>
  </si>
  <si>
    <t>CAMPO SOLAR COMUNITAT DE REGANTS SEGRIA SUD</t>
  </si>
  <si>
    <t>EB | PARTIDA TV 3022 A RASQUERA 106 PLC 13</t>
  </si>
  <si>
    <t>TV-3022 A RASQUERA-106-PCL. 13 PK 7,3 S/N   X:302388 /  Y: 4534395</t>
  </si>
  <si>
    <t>PERELLÓ, EL</t>
  </si>
  <si>
    <t>EB | PARTIDA TV 3022 A RASQUERA 106 PLC 13 COMUNIDAD DE REGANTES BURGAR</t>
  </si>
  <si>
    <t xml:space="preserve">POU 1-2 </t>
  </si>
  <si>
    <t>X : 302807 / Y 4534481</t>
  </si>
  <si>
    <t>POU 1-2 ,(COMUNIDAD DE REGANTES EL BURGAR)</t>
  </si>
  <si>
    <t>POU 3</t>
  </si>
  <si>
    <t>X : 302976 / Y 4534435</t>
  </si>
  <si>
    <t>POU 3 ( COMUNIDAD DE REGANTES EL BURGAR)</t>
  </si>
  <si>
    <t>BALSA REGULACION</t>
  </si>
  <si>
    <t>X : 302296 / Y 4534412</t>
  </si>
  <si>
    <t>BALSA REGULACION ( COMUNIDAD DE REGANTES EL BURGAR)</t>
  </si>
  <si>
    <t>BALSA A DISTRIBUCION</t>
  </si>
  <si>
    <t>X : 301439 / Y 4531094</t>
  </si>
  <si>
    <t>BALSA A DISTRIBUCION (COMUNIDAD DE REGANTES EL BURGAR)</t>
  </si>
  <si>
    <t>ESTC DE FILTROS</t>
  </si>
  <si>
    <t>X : 302104 / Y 4531286</t>
  </si>
  <si>
    <t>ESTC DE FILTROS (COMUNIDAD DE REGANTES EL BURGAR)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</si>
</sst>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8" fillId="0" borderId="1" xfId="1" applyFont="1" applyFill="1" applyBorder="1" applyAlignment="1">
      <alignment vertical="center"/>
    </xf>
    <xf numFmtId="44" fontId="9" fillId="0" borderId="1" xfId="1" applyFont="1" applyFill="1" applyBorder="1" applyAlignment="1">
      <alignment vertical="center"/>
    </xf>
    <xf numFmtId="44" fontId="5" fillId="0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44" fontId="5" fillId="0" borderId="0" xfId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P663"/>
  <sheetViews>
    <sheetView tabSelected="1" topLeftCell="D1" workbookViewId="0">
      <pane ySplit="1" topLeftCell="A638" activePane="bottomLeft" state="frozen"/>
      <selection activeCell="C1" sqref="C1"/>
      <selection pane="bottomLeft" activeCell="J653" sqref="J653"/>
    </sheetView>
  </sheetViews>
  <sheetFormatPr baseColWidth="10" defaultColWidth="9.1796875" defaultRowHeight="14.5" outlineLevelCol="1" x14ac:dyDescent="0.35"/>
  <cols>
    <col min="1" max="1" width="62.36328125" style="3" customWidth="1"/>
    <col min="2" max="2" width="33.1796875" style="3" customWidth="1" outlineLevel="1"/>
    <col min="3" max="3" width="33.1796875" style="3" customWidth="1" outlineLevel="1" collapsed="1"/>
    <col min="4" max="4" width="27.1796875" style="3" customWidth="1" outlineLevel="1" collapsed="1"/>
    <col min="5" max="5" width="62.08984375" style="3" customWidth="1" outlineLevel="1" collapsed="1"/>
    <col min="6" max="6" width="45.453125" style="3" customWidth="1" outlineLevel="1" collapsed="1"/>
    <col min="7" max="7" width="25.36328125" style="3" customWidth="1"/>
    <col min="8" max="8" width="22.08984375" style="3" bestFit="1" customWidth="1"/>
    <col min="9" max="9" width="26.6328125" style="3" bestFit="1" customWidth="1"/>
    <col min="10" max="10" width="29.1796875" style="3" bestFit="1" customWidth="1"/>
    <col min="11" max="11" width="21.54296875" style="3" customWidth="1"/>
    <col min="12" max="12" width="20.08984375" style="3" customWidth="1"/>
    <col min="13" max="13" width="17.7265625" style="3" customWidth="1"/>
    <col min="14" max="14" width="22.26953125" style="3" customWidth="1"/>
    <col min="15" max="16384" width="9.1796875" style="3"/>
  </cols>
  <sheetData>
    <row r="1" spans="1:14" ht="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25" customHeight="1" x14ac:dyDescent="0.35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5">
        <f>SUM(H2:M2)</f>
        <v>162398.85</v>
      </c>
      <c r="H2" s="6">
        <v>12991.908000000001</v>
      </c>
      <c r="I2" s="6">
        <v>32479.77</v>
      </c>
      <c r="J2" s="6">
        <v>116927.17200000001</v>
      </c>
      <c r="K2" s="6">
        <v>0</v>
      </c>
      <c r="L2" s="6">
        <v>0</v>
      </c>
      <c r="M2" s="6">
        <v>0</v>
      </c>
      <c r="N2" s="6"/>
    </row>
    <row r="3" spans="1:14" ht="25" customHeight="1" x14ac:dyDescent="0.35">
      <c r="A3" s="4" t="s">
        <v>20</v>
      </c>
      <c r="B3" s="4" t="s">
        <v>21</v>
      </c>
      <c r="C3" s="4" t="s">
        <v>16</v>
      </c>
      <c r="D3" s="4" t="s">
        <v>17</v>
      </c>
      <c r="E3" s="4" t="s">
        <v>18</v>
      </c>
      <c r="F3" s="4" t="s">
        <v>22</v>
      </c>
      <c r="G3" s="5">
        <f t="shared" ref="G3:G65" si="0">SUM(H3:M3)</f>
        <v>105951.6</v>
      </c>
      <c r="H3" s="6">
        <v>8476.1280000000006</v>
      </c>
      <c r="I3" s="6">
        <v>21190.32</v>
      </c>
      <c r="J3" s="6">
        <v>76285.152000000002</v>
      </c>
      <c r="K3" s="6">
        <v>0</v>
      </c>
      <c r="L3" s="6">
        <v>0</v>
      </c>
      <c r="M3" s="6">
        <v>0</v>
      </c>
      <c r="N3" s="6"/>
    </row>
    <row r="4" spans="1:14" ht="25" customHeight="1" x14ac:dyDescent="0.35">
      <c r="A4" s="4" t="s">
        <v>23</v>
      </c>
      <c r="B4" s="4" t="s">
        <v>24</v>
      </c>
      <c r="C4" s="4" t="s">
        <v>16</v>
      </c>
      <c r="D4" s="4" t="s">
        <v>17</v>
      </c>
      <c r="E4" s="4" t="s">
        <v>18</v>
      </c>
      <c r="F4" s="4" t="s">
        <v>25</v>
      </c>
      <c r="G4" s="5">
        <f t="shared" si="0"/>
        <v>66144.5</v>
      </c>
      <c r="H4" s="6">
        <v>5291.56</v>
      </c>
      <c r="I4" s="6">
        <v>13228.9</v>
      </c>
      <c r="J4" s="6">
        <v>47624.04</v>
      </c>
      <c r="K4" s="6">
        <v>0</v>
      </c>
      <c r="L4" s="6">
        <v>0</v>
      </c>
      <c r="M4" s="6">
        <v>0</v>
      </c>
      <c r="N4" s="6"/>
    </row>
    <row r="5" spans="1:14" ht="25" customHeight="1" x14ac:dyDescent="0.35">
      <c r="A5" s="4" t="s">
        <v>26</v>
      </c>
      <c r="B5" s="4" t="s">
        <v>27</v>
      </c>
      <c r="C5" s="4" t="s">
        <v>16</v>
      </c>
      <c r="D5" s="4" t="s">
        <v>17</v>
      </c>
      <c r="E5" s="4" t="s">
        <v>18</v>
      </c>
      <c r="F5" s="4" t="s">
        <v>28</v>
      </c>
      <c r="G5" s="5">
        <f t="shared" si="0"/>
        <v>37923.5</v>
      </c>
      <c r="H5" s="6">
        <v>3033.8800000000006</v>
      </c>
      <c r="I5" s="6">
        <v>7584.7000000000007</v>
      </c>
      <c r="J5" s="6">
        <v>27304.920000000002</v>
      </c>
      <c r="K5" s="6">
        <v>0</v>
      </c>
      <c r="L5" s="6">
        <v>0</v>
      </c>
      <c r="M5" s="6">
        <v>0</v>
      </c>
      <c r="N5" s="6"/>
    </row>
    <row r="6" spans="1:14" ht="25" customHeight="1" x14ac:dyDescent="0.35">
      <c r="A6" s="4" t="s">
        <v>29</v>
      </c>
      <c r="B6" s="4" t="s">
        <v>30</v>
      </c>
      <c r="C6" s="4" t="s">
        <v>16</v>
      </c>
      <c r="D6" s="4" t="s">
        <v>17</v>
      </c>
      <c r="E6" s="4" t="s">
        <v>18</v>
      </c>
      <c r="F6" s="4" t="s">
        <v>31</v>
      </c>
      <c r="G6" s="5">
        <f t="shared" si="0"/>
        <v>33878.050000000003</v>
      </c>
      <c r="H6" s="6">
        <v>2710.2440000000006</v>
      </c>
      <c r="I6" s="6">
        <v>6775.6100000000006</v>
      </c>
      <c r="J6" s="6">
        <v>24392.196000000004</v>
      </c>
      <c r="K6" s="6">
        <v>0</v>
      </c>
      <c r="L6" s="6">
        <v>0</v>
      </c>
      <c r="M6" s="6">
        <v>0</v>
      </c>
      <c r="N6" s="6"/>
    </row>
    <row r="7" spans="1:14" ht="25" customHeight="1" x14ac:dyDescent="0.35">
      <c r="A7" s="4" t="s">
        <v>32</v>
      </c>
      <c r="B7" s="4" t="s">
        <v>33</v>
      </c>
      <c r="C7" s="4" t="s">
        <v>16</v>
      </c>
      <c r="D7" s="4" t="s">
        <v>17</v>
      </c>
      <c r="E7" s="4" t="s">
        <v>18</v>
      </c>
      <c r="F7" s="4" t="s">
        <v>34</v>
      </c>
      <c r="G7" s="5">
        <f t="shared" si="0"/>
        <v>30851.399999999998</v>
      </c>
      <c r="H7" s="6">
        <v>2468.1120000000001</v>
      </c>
      <c r="I7" s="6">
        <v>6170.28</v>
      </c>
      <c r="J7" s="6">
        <v>22213.007999999998</v>
      </c>
      <c r="K7" s="6">
        <v>0</v>
      </c>
      <c r="L7" s="6">
        <v>0</v>
      </c>
      <c r="M7" s="6">
        <v>0</v>
      </c>
      <c r="N7" s="6"/>
    </row>
    <row r="8" spans="1:14" ht="25" customHeight="1" x14ac:dyDescent="0.35">
      <c r="A8" s="4" t="s">
        <v>35</v>
      </c>
      <c r="B8" s="4" t="s">
        <v>36</v>
      </c>
      <c r="C8" s="4" t="s">
        <v>16</v>
      </c>
      <c r="D8" s="4" t="s">
        <v>17</v>
      </c>
      <c r="E8" s="4" t="s">
        <v>18</v>
      </c>
      <c r="F8" s="4" t="s">
        <v>37</v>
      </c>
      <c r="G8" s="5">
        <f t="shared" si="0"/>
        <v>8676.1500000000015</v>
      </c>
      <c r="H8" s="6">
        <v>694.0920000000001</v>
      </c>
      <c r="I8" s="6">
        <v>1735.23</v>
      </c>
      <c r="J8" s="6">
        <v>6246.8280000000004</v>
      </c>
      <c r="K8" s="6">
        <v>0</v>
      </c>
      <c r="L8" s="6">
        <v>0</v>
      </c>
      <c r="M8" s="6">
        <v>0</v>
      </c>
      <c r="N8" s="6"/>
    </row>
    <row r="9" spans="1:14" ht="25" customHeight="1" x14ac:dyDescent="0.35">
      <c r="A9" s="4" t="s">
        <v>38</v>
      </c>
      <c r="B9" s="4" t="s">
        <v>39</v>
      </c>
      <c r="C9" s="4" t="s">
        <v>16</v>
      </c>
      <c r="D9" s="4" t="s">
        <v>40</v>
      </c>
      <c r="E9" s="4" t="s">
        <v>18</v>
      </c>
      <c r="F9" s="4" t="s">
        <v>41</v>
      </c>
      <c r="G9" s="5">
        <f t="shared" si="0"/>
        <v>8878.0800000000017</v>
      </c>
      <c r="H9" s="6">
        <v>0</v>
      </c>
      <c r="I9" s="6">
        <v>5222.4000000000015</v>
      </c>
      <c r="J9" s="6">
        <v>3655.6800000000007</v>
      </c>
      <c r="K9" s="6">
        <v>0</v>
      </c>
      <c r="L9" s="6">
        <v>0</v>
      </c>
      <c r="M9" s="6">
        <v>0</v>
      </c>
      <c r="N9" s="6"/>
    </row>
    <row r="10" spans="1:14" ht="25" customHeight="1" x14ac:dyDescent="0.35">
      <c r="A10" s="4" t="s">
        <v>42</v>
      </c>
      <c r="B10" s="4" t="s">
        <v>42</v>
      </c>
      <c r="C10" s="4" t="s">
        <v>16</v>
      </c>
      <c r="D10" s="4" t="s">
        <v>43</v>
      </c>
      <c r="E10" s="4" t="s">
        <v>18</v>
      </c>
      <c r="F10" s="4" t="s">
        <v>44</v>
      </c>
      <c r="G10" s="5">
        <f t="shared" si="0"/>
        <v>37371.840000000004</v>
      </c>
      <c r="H10" s="6">
        <v>3397.4400000000005</v>
      </c>
      <c r="I10" s="6">
        <v>20384.64</v>
      </c>
      <c r="J10" s="6">
        <v>13589.760000000002</v>
      </c>
      <c r="K10" s="6">
        <v>0</v>
      </c>
      <c r="L10" s="6">
        <v>0</v>
      </c>
      <c r="M10" s="6">
        <v>0</v>
      </c>
      <c r="N10" s="6"/>
    </row>
    <row r="11" spans="1:14" ht="25" customHeight="1" x14ac:dyDescent="0.35">
      <c r="A11" s="12" t="s">
        <v>45</v>
      </c>
      <c r="B11" s="12" t="s">
        <v>46</v>
      </c>
      <c r="C11" s="12" t="s">
        <v>16</v>
      </c>
      <c r="D11" s="12" t="s">
        <v>43</v>
      </c>
      <c r="E11" s="12" t="s">
        <v>18</v>
      </c>
      <c r="F11" s="12" t="s">
        <v>47</v>
      </c>
      <c r="G11" s="13">
        <f t="shared" si="0"/>
        <v>20044.243999999999</v>
      </c>
      <c r="H11" s="7">
        <v>1822.2040000000002</v>
      </c>
      <c r="I11" s="7">
        <v>10933.224</v>
      </c>
      <c r="J11" s="7">
        <v>7288.8160000000007</v>
      </c>
      <c r="K11" s="7">
        <v>0</v>
      </c>
      <c r="L11" s="7">
        <v>0</v>
      </c>
      <c r="M11" s="7">
        <v>0</v>
      </c>
      <c r="N11" s="7"/>
    </row>
    <row r="12" spans="1:14" ht="25" customHeight="1" x14ac:dyDescent="0.35">
      <c r="A12" s="12" t="s">
        <v>48</v>
      </c>
      <c r="B12" s="12" t="s">
        <v>48</v>
      </c>
      <c r="C12" s="12" t="s">
        <v>16</v>
      </c>
      <c r="D12" s="12" t="s">
        <v>43</v>
      </c>
      <c r="E12" s="12" t="s">
        <v>18</v>
      </c>
      <c r="F12" s="12" t="s">
        <v>44</v>
      </c>
      <c r="G12" s="13">
        <f t="shared" si="0"/>
        <v>7271.6820000000007</v>
      </c>
      <c r="H12" s="7">
        <v>661.06200000000013</v>
      </c>
      <c r="I12" s="7">
        <v>3966.3720000000003</v>
      </c>
      <c r="J12" s="7">
        <v>2644.2480000000005</v>
      </c>
      <c r="K12" s="7">
        <v>0</v>
      </c>
      <c r="L12" s="7">
        <v>0</v>
      </c>
      <c r="M12" s="7">
        <v>0</v>
      </c>
      <c r="N12" s="7"/>
    </row>
    <row r="13" spans="1:14" ht="25" customHeight="1" x14ac:dyDescent="0.35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53</v>
      </c>
      <c r="F13" s="12" t="s">
        <v>54</v>
      </c>
      <c r="G13" s="13">
        <f t="shared" si="0"/>
        <v>79653.84</v>
      </c>
      <c r="H13" s="7">
        <v>75000</v>
      </c>
      <c r="I13" s="7">
        <v>0</v>
      </c>
      <c r="J13" s="7">
        <v>4653.84</v>
      </c>
      <c r="K13" s="7">
        <v>0</v>
      </c>
      <c r="L13" s="7">
        <v>0</v>
      </c>
      <c r="M13" s="7">
        <v>0</v>
      </c>
      <c r="N13" s="7"/>
    </row>
    <row r="14" spans="1:14" ht="25" customHeight="1" x14ac:dyDescent="0.35">
      <c r="A14" s="12" t="s">
        <v>55</v>
      </c>
      <c r="B14" s="12" t="s">
        <v>56</v>
      </c>
      <c r="C14" s="12" t="s">
        <v>57</v>
      </c>
      <c r="D14" s="12" t="s">
        <v>52</v>
      </c>
      <c r="E14" s="12" t="s">
        <v>58</v>
      </c>
      <c r="F14" s="12" t="s">
        <v>59</v>
      </c>
      <c r="G14" s="13">
        <f t="shared" si="0"/>
        <v>52904</v>
      </c>
      <c r="H14" s="7">
        <v>50000</v>
      </c>
      <c r="I14" s="7">
        <v>0</v>
      </c>
      <c r="J14" s="7">
        <v>2904</v>
      </c>
      <c r="K14" s="7">
        <v>0</v>
      </c>
      <c r="L14" s="7">
        <v>0</v>
      </c>
      <c r="M14" s="7">
        <v>0</v>
      </c>
      <c r="N14" s="7"/>
    </row>
    <row r="15" spans="1:14" ht="25" customHeight="1" x14ac:dyDescent="0.35">
      <c r="A15" s="12" t="s">
        <v>60</v>
      </c>
      <c r="B15" s="12" t="s">
        <v>61</v>
      </c>
      <c r="C15" s="12" t="s">
        <v>51</v>
      </c>
      <c r="D15" s="12" t="s">
        <v>52</v>
      </c>
      <c r="E15" s="12" t="s">
        <v>53</v>
      </c>
      <c r="F15" s="12" t="s">
        <v>62</v>
      </c>
      <c r="G15" s="13">
        <f t="shared" si="0"/>
        <v>51536</v>
      </c>
      <c r="H15" s="7">
        <v>50000</v>
      </c>
      <c r="I15" s="7">
        <v>0</v>
      </c>
      <c r="J15" s="7">
        <v>1536.0000000000002</v>
      </c>
      <c r="K15" s="7">
        <v>0</v>
      </c>
      <c r="L15" s="7">
        <v>0</v>
      </c>
      <c r="M15" s="7">
        <v>0</v>
      </c>
      <c r="N15" s="7"/>
    </row>
    <row r="16" spans="1:14" ht="25" customHeight="1" x14ac:dyDescent="0.35">
      <c r="A16" s="12" t="s">
        <v>63</v>
      </c>
      <c r="B16" s="12" t="s">
        <v>64</v>
      </c>
      <c r="C16" s="12" t="s">
        <v>16</v>
      </c>
      <c r="D16" s="12" t="s">
        <v>52</v>
      </c>
      <c r="E16" s="12" t="s">
        <v>53</v>
      </c>
      <c r="F16" s="12" t="s">
        <v>65</v>
      </c>
      <c r="G16" s="13">
        <f t="shared" si="0"/>
        <v>50137.919999999998</v>
      </c>
      <c r="H16" s="7">
        <v>50000</v>
      </c>
      <c r="I16" s="7">
        <v>0</v>
      </c>
      <c r="J16" s="7">
        <v>137.91999999999999</v>
      </c>
      <c r="K16" s="7">
        <v>0</v>
      </c>
      <c r="L16" s="7">
        <v>0</v>
      </c>
      <c r="M16" s="7">
        <v>0</v>
      </c>
      <c r="N16" s="7"/>
    </row>
    <row r="17" spans="1:14" ht="25" customHeight="1" x14ac:dyDescent="0.35">
      <c r="A17" s="12" t="s">
        <v>66</v>
      </c>
      <c r="B17" s="12" t="s">
        <v>67</v>
      </c>
      <c r="C17" s="12" t="s">
        <v>68</v>
      </c>
      <c r="D17" s="12" t="s">
        <v>17</v>
      </c>
      <c r="E17" s="12" t="s">
        <v>53</v>
      </c>
      <c r="F17" s="12" t="s">
        <v>69</v>
      </c>
      <c r="G17" s="13">
        <f t="shared" si="0"/>
        <v>156519.04999999999</v>
      </c>
      <c r="H17" s="7">
        <v>12521.523999999999</v>
      </c>
      <c r="I17" s="7">
        <v>31303.809999999998</v>
      </c>
      <c r="J17" s="7">
        <v>112693.716</v>
      </c>
      <c r="K17" s="7">
        <v>0</v>
      </c>
      <c r="L17" s="7">
        <v>0</v>
      </c>
      <c r="M17" s="7">
        <v>0</v>
      </c>
      <c r="N17" s="7"/>
    </row>
    <row r="18" spans="1:14" ht="25" customHeight="1" x14ac:dyDescent="0.35">
      <c r="A18" s="12" t="s">
        <v>70</v>
      </c>
      <c r="B18" s="12" t="s">
        <v>71</v>
      </c>
      <c r="C18" s="12" t="s">
        <v>72</v>
      </c>
      <c r="D18" s="12" t="s">
        <v>17</v>
      </c>
      <c r="E18" s="12" t="s">
        <v>53</v>
      </c>
      <c r="F18" s="12" t="s">
        <v>73</v>
      </c>
      <c r="G18" s="13">
        <f t="shared" si="0"/>
        <v>134908.1</v>
      </c>
      <c r="H18" s="7">
        <v>10792.648000000001</v>
      </c>
      <c r="I18" s="7">
        <v>26981.620000000003</v>
      </c>
      <c r="J18" s="7">
        <v>97133.832000000009</v>
      </c>
      <c r="K18" s="7">
        <v>0</v>
      </c>
      <c r="L18" s="7">
        <v>0</v>
      </c>
      <c r="M18" s="7">
        <v>0</v>
      </c>
      <c r="N18" s="7"/>
    </row>
    <row r="19" spans="1:14" ht="25" customHeight="1" x14ac:dyDescent="0.35">
      <c r="A19" s="12" t="s">
        <v>74</v>
      </c>
      <c r="B19" s="12" t="s">
        <v>75</v>
      </c>
      <c r="C19" s="12" t="s">
        <v>76</v>
      </c>
      <c r="D19" s="12" t="s">
        <v>17</v>
      </c>
      <c r="E19" s="12" t="s">
        <v>53</v>
      </c>
      <c r="F19" s="12" t="s">
        <v>77</v>
      </c>
      <c r="G19" s="13">
        <f t="shared" si="0"/>
        <v>35987.125000000007</v>
      </c>
      <c r="H19" s="7">
        <v>2878.9700000000007</v>
      </c>
      <c r="I19" s="7">
        <v>7197.4250000000011</v>
      </c>
      <c r="J19" s="7">
        <v>25910.730000000003</v>
      </c>
      <c r="K19" s="7">
        <v>0</v>
      </c>
      <c r="L19" s="7">
        <v>0</v>
      </c>
      <c r="M19" s="7">
        <v>0</v>
      </c>
      <c r="N19" s="7"/>
    </row>
    <row r="20" spans="1:14" ht="25" customHeight="1" x14ac:dyDescent="0.35">
      <c r="A20" s="12" t="s">
        <v>78</v>
      </c>
      <c r="B20" s="12" t="s">
        <v>79</v>
      </c>
      <c r="C20" s="12" t="s">
        <v>80</v>
      </c>
      <c r="D20" s="12" t="s">
        <v>17</v>
      </c>
      <c r="E20" s="12" t="s">
        <v>53</v>
      </c>
      <c r="F20" s="12" t="s">
        <v>81</v>
      </c>
      <c r="G20" s="13">
        <f t="shared" si="0"/>
        <v>23012.825000000001</v>
      </c>
      <c r="H20" s="7">
        <v>1841.0259999999998</v>
      </c>
      <c r="I20" s="7">
        <v>4602.5649999999996</v>
      </c>
      <c r="J20" s="7">
        <v>16569.234</v>
      </c>
      <c r="K20" s="7">
        <v>0</v>
      </c>
      <c r="L20" s="7">
        <v>0</v>
      </c>
      <c r="M20" s="7">
        <v>0</v>
      </c>
      <c r="N20" s="7"/>
    </row>
    <row r="21" spans="1:14" ht="25" customHeight="1" x14ac:dyDescent="0.35">
      <c r="A21" s="12" t="s">
        <v>82</v>
      </c>
      <c r="B21" s="12" t="s">
        <v>83</v>
      </c>
      <c r="C21" s="12" t="s">
        <v>84</v>
      </c>
      <c r="D21" s="12" t="s">
        <v>17</v>
      </c>
      <c r="E21" s="12" t="s">
        <v>53</v>
      </c>
      <c r="F21" s="12" t="s">
        <v>85</v>
      </c>
      <c r="G21" s="13">
        <f t="shared" si="0"/>
        <v>22734.999999999996</v>
      </c>
      <c r="H21" s="7">
        <v>1818.7999999999997</v>
      </c>
      <c r="I21" s="7">
        <v>4546.9999999999991</v>
      </c>
      <c r="J21" s="7">
        <v>16369.199999999997</v>
      </c>
      <c r="K21" s="7">
        <v>0</v>
      </c>
      <c r="L21" s="7">
        <v>0</v>
      </c>
      <c r="M21" s="7">
        <v>0</v>
      </c>
      <c r="N21" s="7"/>
    </row>
    <row r="22" spans="1:14" ht="25" customHeight="1" x14ac:dyDescent="0.35">
      <c r="A22" s="12" t="s">
        <v>86</v>
      </c>
      <c r="B22" s="12" t="s">
        <v>87</v>
      </c>
      <c r="C22" s="12" t="s">
        <v>88</v>
      </c>
      <c r="D22" s="12" t="s">
        <v>17</v>
      </c>
      <c r="E22" s="12" t="s">
        <v>53</v>
      </c>
      <c r="F22" s="12" t="s">
        <v>89</v>
      </c>
      <c r="G22" s="13">
        <f t="shared" si="0"/>
        <v>20418.425000000003</v>
      </c>
      <c r="H22" s="7">
        <v>1633.4740000000002</v>
      </c>
      <c r="I22" s="7">
        <v>4083.6850000000004</v>
      </c>
      <c r="J22" s="7">
        <v>14701.266000000001</v>
      </c>
      <c r="K22" s="7">
        <v>0</v>
      </c>
      <c r="L22" s="7">
        <v>0</v>
      </c>
      <c r="M22" s="7">
        <v>0</v>
      </c>
      <c r="N22" s="7"/>
    </row>
    <row r="23" spans="1:14" ht="25" customHeight="1" x14ac:dyDescent="0.35">
      <c r="A23" s="12" t="s">
        <v>90</v>
      </c>
      <c r="B23" s="12" t="s">
        <v>91</v>
      </c>
      <c r="C23" s="12" t="s">
        <v>72</v>
      </c>
      <c r="D23" s="12" t="s">
        <v>17</v>
      </c>
      <c r="E23" s="12" t="s">
        <v>53</v>
      </c>
      <c r="F23" s="12" t="s">
        <v>92</v>
      </c>
      <c r="G23" s="13">
        <f t="shared" si="0"/>
        <v>18822.425000000003</v>
      </c>
      <c r="H23" s="7">
        <v>1505.7940000000003</v>
      </c>
      <c r="I23" s="7">
        <v>3764.4850000000006</v>
      </c>
      <c r="J23" s="7">
        <v>13552.146000000002</v>
      </c>
      <c r="K23" s="7">
        <v>0</v>
      </c>
      <c r="L23" s="7">
        <v>0</v>
      </c>
      <c r="M23" s="7">
        <v>0</v>
      </c>
      <c r="N23" s="7"/>
    </row>
    <row r="24" spans="1:14" ht="25" customHeight="1" x14ac:dyDescent="0.35">
      <c r="A24" s="12" t="s">
        <v>93</v>
      </c>
      <c r="B24" s="12" t="s">
        <v>94</v>
      </c>
      <c r="C24" s="12" t="s">
        <v>76</v>
      </c>
      <c r="D24" s="12" t="s">
        <v>17</v>
      </c>
      <c r="E24" s="12" t="s">
        <v>53</v>
      </c>
      <c r="F24" s="12" t="s">
        <v>95</v>
      </c>
      <c r="G24" s="13">
        <f t="shared" si="0"/>
        <v>16808.825000000001</v>
      </c>
      <c r="H24" s="7">
        <v>1344.7060000000001</v>
      </c>
      <c r="I24" s="7">
        <v>3361.7650000000003</v>
      </c>
      <c r="J24" s="7">
        <v>12102.354000000001</v>
      </c>
      <c r="K24" s="7">
        <v>0</v>
      </c>
      <c r="L24" s="7">
        <v>0</v>
      </c>
      <c r="M24" s="7">
        <v>0</v>
      </c>
      <c r="N24" s="7"/>
    </row>
    <row r="25" spans="1:14" ht="25" customHeight="1" x14ac:dyDescent="0.35">
      <c r="A25" s="12" t="s">
        <v>96</v>
      </c>
      <c r="B25" s="12" t="s">
        <v>97</v>
      </c>
      <c r="C25" s="12" t="s">
        <v>76</v>
      </c>
      <c r="D25" s="12" t="s">
        <v>17</v>
      </c>
      <c r="E25" s="12" t="s">
        <v>53</v>
      </c>
      <c r="F25" s="12" t="s">
        <v>98</v>
      </c>
      <c r="G25" s="13">
        <f t="shared" si="0"/>
        <v>16377.124999999998</v>
      </c>
      <c r="H25" s="7">
        <v>1310.17</v>
      </c>
      <c r="I25" s="7">
        <v>3275.4249999999997</v>
      </c>
      <c r="J25" s="7">
        <v>11791.529999999999</v>
      </c>
      <c r="K25" s="7">
        <v>0</v>
      </c>
      <c r="L25" s="7">
        <v>0</v>
      </c>
      <c r="M25" s="7">
        <v>0</v>
      </c>
      <c r="N25" s="7"/>
    </row>
    <row r="26" spans="1:14" ht="25" customHeight="1" x14ac:dyDescent="0.35">
      <c r="A26" s="12" t="s">
        <v>99</v>
      </c>
      <c r="B26" s="12" t="s">
        <v>100</v>
      </c>
      <c r="C26" s="12" t="s">
        <v>101</v>
      </c>
      <c r="D26" s="12" t="s">
        <v>17</v>
      </c>
      <c r="E26" s="12" t="s">
        <v>53</v>
      </c>
      <c r="F26" s="12" t="s">
        <v>102</v>
      </c>
      <c r="G26" s="13">
        <f t="shared" si="0"/>
        <v>14610.524999999998</v>
      </c>
      <c r="H26" s="7">
        <v>1168.8419999999999</v>
      </c>
      <c r="I26" s="7">
        <v>2922.1049999999996</v>
      </c>
      <c r="J26" s="7">
        <v>10519.578</v>
      </c>
      <c r="K26" s="7">
        <v>0</v>
      </c>
      <c r="L26" s="7">
        <v>0</v>
      </c>
      <c r="M26" s="7">
        <v>0</v>
      </c>
      <c r="N26" s="7"/>
    </row>
    <row r="27" spans="1:14" ht="25" customHeight="1" x14ac:dyDescent="0.35">
      <c r="A27" s="12" t="s">
        <v>103</v>
      </c>
      <c r="B27" s="12" t="s">
        <v>104</v>
      </c>
      <c r="C27" s="12" t="s">
        <v>68</v>
      </c>
      <c r="D27" s="12" t="s">
        <v>17</v>
      </c>
      <c r="E27" s="12" t="s">
        <v>53</v>
      </c>
      <c r="F27" s="12" t="s">
        <v>105</v>
      </c>
      <c r="G27" s="13">
        <f t="shared" si="0"/>
        <v>13404.324999999999</v>
      </c>
      <c r="H27" s="7">
        <v>1072.346</v>
      </c>
      <c r="I27" s="7">
        <v>2680.8649999999998</v>
      </c>
      <c r="J27" s="7">
        <v>9651.1139999999996</v>
      </c>
      <c r="K27" s="7">
        <v>0</v>
      </c>
      <c r="L27" s="7">
        <v>0</v>
      </c>
      <c r="M27" s="7">
        <v>0</v>
      </c>
      <c r="N27" s="7"/>
    </row>
    <row r="28" spans="1:14" ht="25" customHeight="1" x14ac:dyDescent="0.35">
      <c r="A28" s="12" t="s">
        <v>106</v>
      </c>
      <c r="B28" s="12" t="s">
        <v>107</v>
      </c>
      <c r="C28" s="12" t="s">
        <v>80</v>
      </c>
      <c r="D28" s="12" t="s">
        <v>17</v>
      </c>
      <c r="E28" s="12" t="s">
        <v>53</v>
      </c>
      <c r="F28" s="12" t="s">
        <v>108</v>
      </c>
      <c r="G28" s="13">
        <f t="shared" si="0"/>
        <v>8149.5499999999993</v>
      </c>
      <c r="H28" s="7">
        <v>651.96399999999994</v>
      </c>
      <c r="I28" s="7">
        <v>1629.9099999999999</v>
      </c>
      <c r="J28" s="7">
        <v>5867.6759999999995</v>
      </c>
      <c r="K28" s="7">
        <v>0</v>
      </c>
      <c r="L28" s="7">
        <v>0</v>
      </c>
      <c r="M28" s="7">
        <v>0</v>
      </c>
      <c r="N28" s="7"/>
    </row>
    <row r="29" spans="1:14" ht="25" customHeight="1" x14ac:dyDescent="0.35">
      <c r="A29" s="12" t="s">
        <v>109</v>
      </c>
      <c r="B29" s="12" t="s">
        <v>110</v>
      </c>
      <c r="C29" s="12" t="s">
        <v>111</v>
      </c>
      <c r="D29" s="12" t="s">
        <v>17</v>
      </c>
      <c r="E29" s="12" t="s">
        <v>53</v>
      </c>
      <c r="F29" s="12" t="s">
        <v>112</v>
      </c>
      <c r="G29" s="13">
        <f t="shared" si="0"/>
        <v>8139.1000000000013</v>
      </c>
      <c r="H29" s="7">
        <v>651.12800000000016</v>
      </c>
      <c r="I29" s="7">
        <v>1627.8200000000002</v>
      </c>
      <c r="J29" s="7">
        <v>5860.152000000001</v>
      </c>
      <c r="K29" s="7">
        <v>0</v>
      </c>
      <c r="L29" s="7">
        <v>0</v>
      </c>
      <c r="M29" s="7">
        <v>0</v>
      </c>
      <c r="N29" s="7"/>
    </row>
    <row r="30" spans="1:14" ht="25" customHeight="1" x14ac:dyDescent="0.35">
      <c r="A30" s="12" t="s">
        <v>113</v>
      </c>
      <c r="B30" s="12" t="s">
        <v>114</v>
      </c>
      <c r="C30" s="12" t="s">
        <v>115</v>
      </c>
      <c r="D30" s="12" t="s">
        <v>17</v>
      </c>
      <c r="E30" s="12" t="s">
        <v>53</v>
      </c>
      <c r="F30" s="12" t="s">
        <v>116</v>
      </c>
      <c r="G30" s="13">
        <f t="shared" si="0"/>
        <v>703395</v>
      </c>
      <c r="H30" s="7">
        <v>56271.600000000006</v>
      </c>
      <c r="I30" s="7">
        <v>140679</v>
      </c>
      <c r="J30" s="7">
        <v>506444.4</v>
      </c>
      <c r="K30" s="7">
        <v>0</v>
      </c>
      <c r="L30" s="7">
        <v>0</v>
      </c>
      <c r="M30" s="7">
        <v>0</v>
      </c>
      <c r="N30" s="7"/>
    </row>
    <row r="31" spans="1:14" ht="25" customHeight="1" x14ac:dyDescent="0.35">
      <c r="A31" s="12" t="s">
        <v>117</v>
      </c>
      <c r="B31" s="12" t="s">
        <v>118</v>
      </c>
      <c r="C31" s="12" t="s">
        <v>119</v>
      </c>
      <c r="D31" s="12" t="s">
        <v>120</v>
      </c>
      <c r="E31" s="12" t="s">
        <v>53</v>
      </c>
      <c r="F31" s="12" t="s">
        <v>121</v>
      </c>
      <c r="G31" s="13">
        <f t="shared" si="0"/>
        <v>1632936.5</v>
      </c>
      <c r="H31" s="7">
        <v>879273.5</v>
      </c>
      <c r="I31" s="7">
        <v>150732.6</v>
      </c>
      <c r="J31" s="7">
        <v>602930.4</v>
      </c>
      <c r="K31" s="7">
        <v>0</v>
      </c>
      <c r="L31" s="7">
        <v>0</v>
      </c>
      <c r="M31" s="7">
        <v>0</v>
      </c>
      <c r="N31" s="7"/>
    </row>
    <row r="32" spans="1:14" ht="25" customHeight="1" x14ac:dyDescent="0.35">
      <c r="A32" s="12" t="s">
        <v>122</v>
      </c>
      <c r="B32" s="12" t="s">
        <v>123</v>
      </c>
      <c r="C32" s="12" t="s">
        <v>101</v>
      </c>
      <c r="D32" s="12" t="s">
        <v>124</v>
      </c>
      <c r="E32" s="12" t="s">
        <v>53</v>
      </c>
      <c r="F32" s="12" t="s">
        <v>125</v>
      </c>
      <c r="G32" s="13">
        <f t="shared" si="0"/>
        <v>2586535</v>
      </c>
      <c r="H32" s="7">
        <v>1241536.8</v>
      </c>
      <c r="I32" s="7">
        <v>310384.2</v>
      </c>
      <c r="J32" s="7">
        <v>1034614</v>
      </c>
      <c r="K32" s="7">
        <v>0</v>
      </c>
      <c r="L32" s="7">
        <v>0</v>
      </c>
      <c r="M32" s="7">
        <v>0</v>
      </c>
      <c r="N32" s="7"/>
    </row>
    <row r="33" spans="1:14" ht="25" customHeight="1" x14ac:dyDescent="0.35">
      <c r="A33" s="12" t="s">
        <v>126</v>
      </c>
      <c r="B33" s="12" t="s">
        <v>127</v>
      </c>
      <c r="C33" s="12" t="s">
        <v>16</v>
      </c>
      <c r="D33" s="12" t="s">
        <v>128</v>
      </c>
      <c r="E33" s="12" t="s">
        <v>53</v>
      </c>
      <c r="F33" s="12" t="s">
        <v>129</v>
      </c>
      <c r="G33" s="13">
        <f t="shared" si="0"/>
        <v>10064877</v>
      </c>
      <c r="H33" s="7">
        <v>4824969.5999999996</v>
      </c>
      <c r="I33" s="7">
        <v>1206242.3999999999</v>
      </c>
      <c r="J33" s="7">
        <v>4020808</v>
      </c>
      <c r="K33" s="7">
        <v>12857</v>
      </c>
      <c r="L33" s="7">
        <v>0</v>
      </c>
      <c r="M33" s="7">
        <v>0</v>
      </c>
      <c r="N33" s="7"/>
    </row>
    <row r="34" spans="1:14" ht="25" customHeight="1" x14ac:dyDescent="0.35">
      <c r="A34" s="12" t="s">
        <v>130</v>
      </c>
      <c r="B34" s="12" t="s">
        <v>131</v>
      </c>
      <c r="C34" s="12" t="s">
        <v>16</v>
      </c>
      <c r="D34" s="12" t="s">
        <v>128</v>
      </c>
      <c r="E34" s="12" t="s">
        <v>53</v>
      </c>
      <c r="F34" s="12" t="s">
        <v>132</v>
      </c>
      <c r="G34" s="13">
        <f t="shared" si="0"/>
        <v>9263215</v>
      </c>
      <c r="H34" s="7">
        <v>4446343.2</v>
      </c>
      <c r="I34" s="7">
        <v>1111585.8</v>
      </c>
      <c r="J34" s="7">
        <v>3705286</v>
      </c>
      <c r="K34" s="7">
        <v>0</v>
      </c>
      <c r="L34" s="7">
        <v>0</v>
      </c>
      <c r="M34" s="7">
        <v>0</v>
      </c>
      <c r="N34" s="7"/>
    </row>
    <row r="35" spans="1:14" ht="25" customHeight="1" x14ac:dyDescent="0.35">
      <c r="A35" s="12" t="s">
        <v>133</v>
      </c>
      <c r="B35" s="12" t="s">
        <v>134</v>
      </c>
      <c r="C35" s="12" t="s">
        <v>119</v>
      </c>
      <c r="D35" s="12" t="s">
        <v>135</v>
      </c>
      <c r="E35" s="12" t="s">
        <v>53</v>
      </c>
      <c r="F35" s="12" t="s">
        <v>136</v>
      </c>
      <c r="G35" s="13">
        <f t="shared" si="0"/>
        <v>8014502.7999999998</v>
      </c>
      <c r="H35" s="7">
        <v>3803617.344</v>
      </c>
      <c r="I35" s="7">
        <v>950904.33600000001</v>
      </c>
      <c r="J35" s="7">
        <v>3169681.12</v>
      </c>
      <c r="K35" s="7">
        <v>90300</v>
      </c>
      <c r="L35" s="7">
        <v>0</v>
      </c>
      <c r="M35" s="7">
        <v>0</v>
      </c>
      <c r="N35" s="7"/>
    </row>
    <row r="36" spans="1:14" ht="25" customHeight="1" x14ac:dyDescent="0.35">
      <c r="A36" s="12" t="s">
        <v>137</v>
      </c>
      <c r="B36" s="12" t="s">
        <v>138</v>
      </c>
      <c r="C36" s="12" t="s">
        <v>84</v>
      </c>
      <c r="D36" s="12" t="s">
        <v>135</v>
      </c>
      <c r="E36" s="12" t="s">
        <v>53</v>
      </c>
      <c r="F36" s="12" t="s">
        <v>139</v>
      </c>
      <c r="G36" s="13">
        <f t="shared" si="0"/>
        <v>5967665</v>
      </c>
      <c r="H36" s="7">
        <v>2864479.1999999997</v>
      </c>
      <c r="I36" s="7">
        <v>716119.79999999993</v>
      </c>
      <c r="J36" s="7">
        <v>2387066</v>
      </c>
      <c r="K36" s="7">
        <v>0</v>
      </c>
      <c r="L36" s="7">
        <v>0</v>
      </c>
      <c r="M36" s="7">
        <v>0</v>
      </c>
      <c r="N36" s="7"/>
    </row>
    <row r="37" spans="1:14" ht="25" customHeight="1" x14ac:dyDescent="0.35">
      <c r="A37" s="12" t="s">
        <v>140</v>
      </c>
      <c r="B37" s="12" t="s">
        <v>141</v>
      </c>
      <c r="C37" s="12" t="s">
        <v>142</v>
      </c>
      <c r="D37" s="12" t="s">
        <v>40</v>
      </c>
      <c r="E37" s="12" t="s">
        <v>53</v>
      </c>
      <c r="F37" s="12" t="s">
        <v>143</v>
      </c>
      <c r="G37" s="13">
        <f t="shared" si="0"/>
        <v>36352.511000000006</v>
      </c>
      <c r="H37" s="7">
        <v>0</v>
      </c>
      <c r="I37" s="7">
        <v>21383.830000000005</v>
      </c>
      <c r="J37" s="7">
        <v>14968.681000000002</v>
      </c>
      <c r="K37" s="7">
        <v>0</v>
      </c>
      <c r="L37" s="7">
        <v>0</v>
      </c>
      <c r="M37" s="7">
        <v>0</v>
      </c>
      <c r="N37" s="7"/>
    </row>
    <row r="38" spans="1:14" ht="25" customHeight="1" x14ac:dyDescent="0.35">
      <c r="A38" s="12" t="s">
        <v>144</v>
      </c>
      <c r="B38" s="12" t="s">
        <v>145</v>
      </c>
      <c r="C38" s="12" t="s">
        <v>84</v>
      </c>
      <c r="D38" s="12" t="s">
        <v>40</v>
      </c>
      <c r="E38" s="12" t="s">
        <v>53</v>
      </c>
      <c r="F38" s="12" t="s">
        <v>146</v>
      </c>
      <c r="G38" s="7">
        <f t="shared" si="0"/>
        <v>21280.29</v>
      </c>
      <c r="H38" s="7">
        <v>0</v>
      </c>
      <c r="I38" s="7">
        <v>0</v>
      </c>
      <c r="J38" s="7">
        <v>21280.29</v>
      </c>
      <c r="K38" s="7">
        <v>0</v>
      </c>
      <c r="L38" s="7">
        <v>0</v>
      </c>
      <c r="M38" s="7">
        <v>0</v>
      </c>
      <c r="N38" s="7"/>
    </row>
    <row r="39" spans="1:14" ht="25" customHeight="1" x14ac:dyDescent="0.35">
      <c r="A39" s="12" t="s">
        <v>144</v>
      </c>
      <c r="B39" s="12" t="s">
        <v>145</v>
      </c>
      <c r="C39" s="12" t="s">
        <v>84</v>
      </c>
      <c r="D39" s="12" t="s">
        <v>40</v>
      </c>
      <c r="E39" s="12" t="s">
        <v>147</v>
      </c>
      <c r="F39" s="12" t="s">
        <v>146</v>
      </c>
      <c r="G39" s="7">
        <f t="shared" si="0"/>
        <v>314745.59999999998</v>
      </c>
      <c r="H39" s="7">
        <v>0</v>
      </c>
      <c r="I39" s="7">
        <v>314745.59999999998</v>
      </c>
      <c r="J39" s="7">
        <v>0</v>
      </c>
      <c r="K39" s="7">
        <v>0</v>
      </c>
      <c r="L39" s="7">
        <v>0</v>
      </c>
      <c r="M39" s="7">
        <v>0</v>
      </c>
      <c r="N39" s="7"/>
    </row>
    <row r="40" spans="1:14" ht="25" customHeight="1" x14ac:dyDescent="0.35">
      <c r="A40" s="12" t="s">
        <v>148</v>
      </c>
      <c r="B40" s="12" t="s">
        <v>149</v>
      </c>
      <c r="C40" s="12" t="s">
        <v>51</v>
      </c>
      <c r="D40" s="12" t="s">
        <v>40</v>
      </c>
      <c r="E40" s="12" t="s">
        <v>53</v>
      </c>
      <c r="F40" s="12" t="s">
        <v>150</v>
      </c>
      <c r="G40" s="13">
        <f t="shared" si="0"/>
        <v>21149.444999999996</v>
      </c>
      <c r="H40" s="7">
        <v>0</v>
      </c>
      <c r="I40" s="7">
        <v>12440.849999999999</v>
      </c>
      <c r="J40" s="7">
        <v>8708.5949999999975</v>
      </c>
      <c r="K40" s="7">
        <v>0</v>
      </c>
      <c r="L40" s="7">
        <v>0</v>
      </c>
      <c r="M40" s="7">
        <v>0</v>
      </c>
      <c r="N40" s="7"/>
    </row>
    <row r="41" spans="1:14" ht="25" customHeight="1" x14ac:dyDescent="0.35">
      <c r="A41" s="12" t="s">
        <v>151</v>
      </c>
      <c r="B41" s="12" t="s">
        <v>152</v>
      </c>
      <c r="C41" s="12" t="s">
        <v>153</v>
      </c>
      <c r="D41" s="12" t="s">
        <v>40</v>
      </c>
      <c r="E41" s="12" t="s">
        <v>53</v>
      </c>
      <c r="F41" s="12" t="s">
        <v>154</v>
      </c>
      <c r="G41" s="13">
        <f t="shared" si="0"/>
        <v>13598.963</v>
      </c>
      <c r="H41" s="7">
        <v>0</v>
      </c>
      <c r="I41" s="7">
        <v>7999.39</v>
      </c>
      <c r="J41" s="7">
        <v>5599.5730000000003</v>
      </c>
      <c r="K41" s="7">
        <v>0</v>
      </c>
      <c r="L41" s="7">
        <v>0</v>
      </c>
      <c r="M41" s="7">
        <v>0</v>
      </c>
      <c r="N41" s="7"/>
    </row>
    <row r="42" spans="1:14" ht="25" customHeight="1" x14ac:dyDescent="0.35">
      <c r="A42" s="12" t="s">
        <v>155</v>
      </c>
      <c r="B42" s="12" t="s">
        <v>156</v>
      </c>
      <c r="C42" s="12" t="s">
        <v>80</v>
      </c>
      <c r="D42" s="12" t="s">
        <v>40</v>
      </c>
      <c r="E42" s="12" t="s">
        <v>53</v>
      </c>
      <c r="F42" s="12" t="s">
        <v>157</v>
      </c>
      <c r="G42" s="13">
        <f t="shared" si="0"/>
        <v>11148.905999999999</v>
      </c>
      <c r="H42" s="7">
        <v>0</v>
      </c>
      <c r="I42" s="7">
        <v>6558.1799999999994</v>
      </c>
      <c r="J42" s="7">
        <v>4590.7259999999997</v>
      </c>
      <c r="K42" s="7">
        <v>0</v>
      </c>
      <c r="L42" s="7">
        <v>0</v>
      </c>
      <c r="M42" s="7">
        <v>0</v>
      </c>
      <c r="N42" s="7"/>
    </row>
    <row r="43" spans="1:14" ht="25" customHeight="1" x14ac:dyDescent="0.35">
      <c r="A43" s="12" t="s">
        <v>158</v>
      </c>
      <c r="B43" s="12" t="s">
        <v>159</v>
      </c>
      <c r="C43" s="12" t="s">
        <v>160</v>
      </c>
      <c r="D43" s="12" t="s">
        <v>40</v>
      </c>
      <c r="E43" s="12" t="s">
        <v>53</v>
      </c>
      <c r="F43" s="12" t="s">
        <v>161</v>
      </c>
      <c r="G43" s="13">
        <f t="shared" si="0"/>
        <v>9734.8387701149404</v>
      </c>
      <c r="H43" s="7">
        <v>0</v>
      </c>
      <c r="I43" s="7">
        <v>5726.3757471264362</v>
      </c>
      <c r="J43" s="7">
        <v>4008.4630229885051</v>
      </c>
      <c r="K43" s="7">
        <v>0</v>
      </c>
      <c r="L43" s="7">
        <v>0</v>
      </c>
      <c r="M43" s="7">
        <v>0</v>
      </c>
      <c r="N43" s="7"/>
    </row>
    <row r="44" spans="1:14" ht="25" customHeight="1" x14ac:dyDescent="0.35">
      <c r="A44" s="12" t="s">
        <v>162</v>
      </c>
      <c r="B44" s="12" t="s">
        <v>163</v>
      </c>
      <c r="C44" s="12" t="s">
        <v>84</v>
      </c>
      <c r="D44" s="12" t="s">
        <v>40</v>
      </c>
      <c r="E44" s="12" t="s">
        <v>53</v>
      </c>
      <c r="F44" s="12" t="s">
        <v>164</v>
      </c>
      <c r="G44" s="7">
        <f t="shared" si="0"/>
        <v>8912.0499999999993</v>
      </c>
      <c r="H44" s="7">
        <v>0</v>
      </c>
      <c r="I44" s="7">
        <v>0</v>
      </c>
      <c r="J44" s="7">
        <v>8912.0499999999993</v>
      </c>
      <c r="K44" s="7">
        <v>0</v>
      </c>
      <c r="L44" s="7">
        <v>0</v>
      </c>
      <c r="M44" s="7">
        <v>0</v>
      </c>
      <c r="N44" s="7"/>
    </row>
    <row r="45" spans="1:14" ht="25" customHeight="1" x14ac:dyDescent="0.35">
      <c r="A45" s="12" t="s">
        <v>162</v>
      </c>
      <c r="B45" s="12" t="s">
        <v>163</v>
      </c>
      <c r="C45" s="12" t="s">
        <v>84</v>
      </c>
      <c r="D45" s="12" t="s">
        <v>40</v>
      </c>
      <c r="E45" s="12" t="s">
        <v>147</v>
      </c>
      <c r="F45" s="12" t="s">
        <v>164</v>
      </c>
      <c r="G45" s="7">
        <f t="shared" si="0"/>
        <v>59417.29</v>
      </c>
      <c r="H45" s="7">
        <v>0</v>
      </c>
      <c r="I45" s="7">
        <v>59417.29</v>
      </c>
      <c r="J45" s="7">
        <v>0</v>
      </c>
      <c r="K45" s="7">
        <v>0</v>
      </c>
      <c r="L45" s="7">
        <v>0</v>
      </c>
      <c r="M45" s="7">
        <v>0</v>
      </c>
      <c r="N45" s="7"/>
    </row>
    <row r="46" spans="1:14" ht="25" customHeight="1" x14ac:dyDescent="0.35">
      <c r="A46" s="12" t="s">
        <v>165</v>
      </c>
      <c r="B46" s="12" t="s">
        <v>166</v>
      </c>
      <c r="C46" s="12" t="s">
        <v>167</v>
      </c>
      <c r="D46" s="12" t="s">
        <v>40</v>
      </c>
      <c r="E46" s="12" t="s">
        <v>53</v>
      </c>
      <c r="F46" s="12" t="s">
        <v>168</v>
      </c>
      <c r="G46" s="13">
        <f t="shared" si="0"/>
        <v>7941.2439999999988</v>
      </c>
      <c r="H46" s="7">
        <v>0</v>
      </c>
      <c r="I46" s="7">
        <v>4671.32</v>
      </c>
      <c r="J46" s="7">
        <v>3269.9239999999995</v>
      </c>
      <c r="K46" s="7">
        <v>0</v>
      </c>
      <c r="L46" s="7">
        <v>0</v>
      </c>
      <c r="M46" s="7">
        <v>0</v>
      </c>
      <c r="N46" s="7"/>
    </row>
    <row r="47" spans="1:14" ht="25" customHeight="1" x14ac:dyDescent="0.35">
      <c r="A47" s="12" t="s">
        <v>169</v>
      </c>
      <c r="B47" s="12" t="s">
        <v>170</v>
      </c>
      <c r="C47" s="12" t="s">
        <v>76</v>
      </c>
      <c r="D47" s="12" t="s">
        <v>40</v>
      </c>
      <c r="E47" s="12" t="s">
        <v>171</v>
      </c>
      <c r="F47" s="12" t="s">
        <v>172</v>
      </c>
      <c r="G47" s="13">
        <f t="shared" si="0"/>
        <v>7272.0730000000003</v>
      </c>
      <c r="H47" s="7">
        <v>0</v>
      </c>
      <c r="I47" s="7">
        <v>4277.6900000000005</v>
      </c>
      <c r="J47" s="7">
        <v>2994.3830000000003</v>
      </c>
      <c r="K47" s="7">
        <v>0</v>
      </c>
      <c r="L47" s="7">
        <v>0</v>
      </c>
      <c r="M47" s="7">
        <v>0</v>
      </c>
      <c r="N47" s="7"/>
    </row>
    <row r="48" spans="1:14" ht="25" customHeight="1" x14ac:dyDescent="0.35">
      <c r="A48" s="12" t="s">
        <v>173</v>
      </c>
      <c r="B48" s="12" t="s">
        <v>174</v>
      </c>
      <c r="C48" s="12" t="s">
        <v>84</v>
      </c>
      <c r="D48" s="12" t="s">
        <v>40</v>
      </c>
      <c r="E48" s="12" t="s">
        <v>147</v>
      </c>
      <c r="F48" s="12" t="s">
        <v>175</v>
      </c>
      <c r="G48" s="7">
        <f t="shared" si="0"/>
        <v>89737.2</v>
      </c>
      <c r="H48" s="7">
        <v>0</v>
      </c>
      <c r="I48" s="7">
        <v>89737.2</v>
      </c>
      <c r="J48" s="7">
        <v>0</v>
      </c>
      <c r="K48" s="7">
        <v>0</v>
      </c>
      <c r="L48" s="7">
        <v>0</v>
      </c>
      <c r="M48" s="7">
        <v>0</v>
      </c>
      <c r="N48" s="7"/>
    </row>
    <row r="49" spans="1:14" ht="25" customHeight="1" x14ac:dyDescent="0.35">
      <c r="A49" s="12" t="s">
        <v>176</v>
      </c>
      <c r="B49" s="12" t="s">
        <v>177</v>
      </c>
      <c r="C49" s="12" t="s">
        <v>178</v>
      </c>
      <c r="D49" s="12" t="s">
        <v>43</v>
      </c>
      <c r="E49" s="12" t="s">
        <v>53</v>
      </c>
      <c r="F49" s="12" t="s">
        <v>179</v>
      </c>
      <c r="G49" s="13">
        <f t="shared" si="0"/>
        <v>68910.138000000006</v>
      </c>
      <c r="H49" s="7">
        <v>6264.5580000000009</v>
      </c>
      <c r="I49" s="7">
        <v>37587.347999999998</v>
      </c>
      <c r="J49" s="7">
        <v>25058.232000000004</v>
      </c>
      <c r="K49" s="7">
        <v>0</v>
      </c>
      <c r="L49" s="7">
        <v>0</v>
      </c>
      <c r="M49" s="7">
        <v>0</v>
      </c>
      <c r="N49" s="7"/>
    </row>
    <row r="50" spans="1:14" ht="25" customHeight="1" x14ac:dyDescent="0.35">
      <c r="A50" s="12" t="s">
        <v>180</v>
      </c>
      <c r="B50" s="12" t="s">
        <v>181</v>
      </c>
      <c r="C50" s="12" t="s">
        <v>16</v>
      </c>
      <c r="D50" s="12" t="s">
        <v>43</v>
      </c>
      <c r="E50" s="12" t="s">
        <v>53</v>
      </c>
      <c r="F50" s="12" t="s">
        <v>182</v>
      </c>
      <c r="G50" s="13">
        <f t="shared" si="0"/>
        <v>51963.383999999991</v>
      </c>
      <c r="H50" s="7">
        <v>4723.9439999999995</v>
      </c>
      <c r="I50" s="7">
        <v>28343.663999999997</v>
      </c>
      <c r="J50" s="7">
        <v>18895.775999999998</v>
      </c>
      <c r="K50" s="7">
        <v>0</v>
      </c>
      <c r="L50" s="7">
        <v>0</v>
      </c>
      <c r="M50" s="7">
        <v>0</v>
      </c>
      <c r="N50" s="7"/>
    </row>
    <row r="51" spans="1:14" ht="25" customHeight="1" x14ac:dyDescent="0.35">
      <c r="A51" s="12" t="s">
        <v>183</v>
      </c>
      <c r="B51" s="12" t="s">
        <v>184</v>
      </c>
      <c r="C51" s="12" t="s">
        <v>16</v>
      </c>
      <c r="D51" s="12" t="s">
        <v>43</v>
      </c>
      <c r="E51" s="12" t="s">
        <v>53</v>
      </c>
      <c r="F51" s="12" t="s">
        <v>185</v>
      </c>
      <c r="G51" s="13">
        <f t="shared" si="0"/>
        <v>36109.656000000003</v>
      </c>
      <c r="H51" s="7">
        <v>3282.6959999999999</v>
      </c>
      <c r="I51" s="7">
        <v>19696.175999999999</v>
      </c>
      <c r="J51" s="7">
        <v>13130.784</v>
      </c>
      <c r="K51" s="7">
        <v>0</v>
      </c>
      <c r="L51" s="7">
        <v>0</v>
      </c>
      <c r="M51" s="7">
        <v>0</v>
      </c>
      <c r="N51" s="7"/>
    </row>
    <row r="52" spans="1:14" ht="25" customHeight="1" x14ac:dyDescent="0.35">
      <c r="A52" s="12" t="s">
        <v>44</v>
      </c>
      <c r="B52" s="12" t="s">
        <v>186</v>
      </c>
      <c r="C52" s="12" t="s">
        <v>187</v>
      </c>
      <c r="D52" s="12" t="s">
        <v>43</v>
      </c>
      <c r="E52" s="12" t="s">
        <v>53</v>
      </c>
      <c r="F52" s="12" t="s">
        <v>44</v>
      </c>
      <c r="G52" s="13">
        <f t="shared" si="0"/>
        <v>15334</v>
      </c>
      <c r="H52" s="7">
        <v>1394</v>
      </c>
      <c r="I52" s="7">
        <v>8364</v>
      </c>
      <c r="J52" s="7">
        <v>5576</v>
      </c>
      <c r="K52" s="7">
        <v>0</v>
      </c>
      <c r="L52" s="7">
        <v>0</v>
      </c>
      <c r="M52" s="7">
        <v>0</v>
      </c>
      <c r="N52" s="7"/>
    </row>
    <row r="53" spans="1:14" ht="25" customHeight="1" x14ac:dyDescent="0.35">
      <c r="A53" s="12" t="s">
        <v>188</v>
      </c>
      <c r="B53" s="12" t="s">
        <v>189</v>
      </c>
      <c r="C53" s="12" t="s">
        <v>119</v>
      </c>
      <c r="D53" s="12" t="s">
        <v>52</v>
      </c>
      <c r="E53" s="12" t="s">
        <v>190</v>
      </c>
      <c r="F53" s="12" t="s">
        <v>191</v>
      </c>
      <c r="G53" s="13">
        <f t="shared" si="0"/>
        <v>134153.72</v>
      </c>
      <c r="H53" s="7">
        <v>100000</v>
      </c>
      <c r="I53" s="7">
        <v>0</v>
      </c>
      <c r="J53" s="7">
        <v>34153.719999999994</v>
      </c>
      <c r="K53" s="7">
        <v>0</v>
      </c>
      <c r="L53" s="7">
        <v>0</v>
      </c>
      <c r="M53" s="7">
        <v>0</v>
      </c>
      <c r="N53" s="7"/>
    </row>
    <row r="54" spans="1:14" ht="25" customHeight="1" x14ac:dyDescent="0.35">
      <c r="A54" s="12" t="s">
        <v>192</v>
      </c>
      <c r="B54" s="12" t="s">
        <v>193</v>
      </c>
      <c r="C54" s="12" t="s">
        <v>119</v>
      </c>
      <c r="D54" s="12" t="s">
        <v>17</v>
      </c>
      <c r="E54" s="12" t="s">
        <v>190</v>
      </c>
      <c r="F54" s="12" t="s">
        <v>194</v>
      </c>
      <c r="G54" s="13">
        <f t="shared" si="0"/>
        <v>378460</v>
      </c>
      <c r="H54" s="7">
        <v>30276.800000000003</v>
      </c>
      <c r="I54" s="7">
        <v>75692</v>
      </c>
      <c r="J54" s="7">
        <v>272491.2</v>
      </c>
      <c r="K54" s="7">
        <v>0</v>
      </c>
      <c r="L54" s="7">
        <v>0</v>
      </c>
      <c r="M54" s="7">
        <v>0</v>
      </c>
      <c r="N54" s="7"/>
    </row>
    <row r="55" spans="1:14" ht="25" customHeight="1" x14ac:dyDescent="0.35">
      <c r="A55" s="12" t="s">
        <v>195</v>
      </c>
      <c r="B55" s="12" t="s">
        <v>196</v>
      </c>
      <c r="C55" s="12" t="s">
        <v>119</v>
      </c>
      <c r="D55" s="12" t="s">
        <v>17</v>
      </c>
      <c r="E55" s="12" t="s">
        <v>190</v>
      </c>
      <c r="F55" s="12" t="s">
        <v>197</v>
      </c>
      <c r="G55" s="13">
        <f t="shared" si="0"/>
        <v>95727.849999999977</v>
      </c>
      <c r="H55" s="7">
        <v>7658.2279999999992</v>
      </c>
      <c r="I55" s="7">
        <v>19145.569999999996</v>
      </c>
      <c r="J55" s="7">
        <v>68924.051999999981</v>
      </c>
      <c r="K55" s="7">
        <v>0</v>
      </c>
      <c r="L55" s="7">
        <v>0</v>
      </c>
      <c r="M55" s="7">
        <v>0</v>
      </c>
      <c r="N55" s="7"/>
    </row>
    <row r="56" spans="1:14" ht="25" customHeight="1" x14ac:dyDescent="0.35">
      <c r="A56" s="12" t="s">
        <v>198</v>
      </c>
      <c r="B56" s="12" t="s">
        <v>199</v>
      </c>
      <c r="C56" s="12" t="s">
        <v>119</v>
      </c>
      <c r="D56" s="12" t="s">
        <v>17</v>
      </c>
      <c r="E56" s="12" t="s">
        <v>190</v>
      </c>
      <c r="F56" s="12" t="s">
        <v>198</v>
      </c>
      <c r="G56" s="13">
        <f t="shared" si="0"/>
        <v>24017.649999999998</v>
      </c>
      <c r="H56" s="7">
        <v>1921.412</v>
      </c>
      <c r="I56" s="7">
        <v>4803.53</v>
      </c>
      <c r="J56" s="7">
        <v>17292.707999999999</v>
      </c>
      <c r="K56" s="7">
        <v>0</v>
      </c>
      <c r="L56" s="7">
        <v>0</v>
      </c>
      <c r="M56" s="7">
        <v>0</v>
      </c>
      <c r="N56" s="7"/>
    </row>
    <row r="57" spans="1:14" ht="25" customHeight="1" x14ac:dyDescent="0.35">
      <c r="A57" s="12" t="s">
        <v>200</v>
      </c>
      <c r="B57" s="12" t="s">
        <v>201</v>
      </c>
      <c r="C57" s="12" t="s">
        <v>119</v>
      </c>
      <c r="D57" s="12" t="s">
        <v>17</v>
      </c>
      <c r="E57" s="12" t="s">
        <v>190</v>
      </c>
      <c r="F57" s="12" t="s">
        <v>202</v>
      </c>
      <c r="G57" s="13">
        <f t="shared" si="0"/>
        <v>17366.658333333333</v>
      </c>
      <c r="H57" s="7">
        <v>1389.3326666666669</v>
      </c>
      <c r="I57" s="7">
        <v>3473.3316666666669</v>
      </c>
      <c r="J57" s="7">
        <v>12503.994000000001</v>
      </c>
      <c r="K57" s="7">
        <v>0</v>
      </c>
      <c r="L57" s="7">
        <v>0</v>
      </c>
      <c r="M57" s="7">
        <v>0</v>
      </c>
      <c r="N57" s="7"/>
    </row>
    <row r="58" spans="1:14" ht="25" customHeight="1" x14ac:dyDescent="0.35">
      <c r="A58" s="12" t="s">
        <v>203</v>
      </c>
      <c r="B58" s="12" t="s">
        <v>204</v>
      </c>
      <c r="C58" s="12" t="s">
        <v>119</v>
      </c>
      <c r="D58" s="12" t="s">
        <v>17</v>
      </c>
      <c r="E58" s="12" t="s">
        <v>190</v>
      </c>
      <c r="F58" s="12" t="s">
        <v>205</v>
      </c>
      <c r="G58" s="13">
        <f t="shared" si="0"/>
        <v>15457.024999999998</v>
      </c>
      <c r="H58" s="7">
        <v>1236.5619999999999</v>
      </c>
      <c r="I58" s="7">
        <v>3091.4049999999997</v>
      </c>
      <c r="J58" s="7">
        <v>11129.057999999999</v>
      </c>
      <c r="K58" s="7">
        <v>0</v>
      </c>
      <c r="L58" s="7">
        <v>0</v>
      </c>
      <c r="M58" s="7">
        <v>0</v>
      </c>
      <c r="N58" s="7"/>
    </row>
    <row r="59" spans="1:14" ht="25" customHeight="1" x14ac:dyDescent="0.35">
      <c r="A59" s="12" t="s">
        <v>206</v>
      </c>
      <c r="B59" s="12" t="s">
        <v>207</v>
      </c>
      <c r="C59" s="12" t="s">
        <v>119</v>
      </c>
      <c r="D59" s="12" t="s">
        <v>17</v>
      </c>
      <c r="E59" s="12" t="s">
        <v>190</v>
      </c>
      <c r="F59" s="12" t="s">
        <v>208</v>
      </c>
      <c r="G59" s="13">
        <f t="shared" si="0"/>
        <v>11732.724999999999</v>
      </c>
      <c r="H59" s="7">
        <v>938.61799999999994</v>
      </c>
      <c r="I59" s="7">
        <v>2346.5449999999996</v>
      </c>
      <c r="J59" s="7">
        <v>8447.5619999999981</v>
      </c>
      <c r="K59" s="7">
        <v>0</v>
      </c>
      <c r="L59" s="7">
        <v>0</v>
      </c>
      <c r="M59" s="7">
        <v>0</v>
      </c>
      <c r="N59" s="7"/>
    </row>
    <row r="60" spans="1:14" ht="25" customHeight="1" x14ac:dyDescent="0.35">
      <c r="A60" s="12" t="s">
        <v>209</v>
      </c>
      <c r="B60" s="12" t="s">
        <v>210</v>
      </c>
      <c r="C60" s="12" t="s">
        <v>119</v>
      </c>
      <c r="D60" s="12" t="s">
        <v>17</v>
      </c>
      <c r="E60" s="12" t="s">
        <v>190</v>
      </c>
      <c r="F60" s="12" t="s">
        <v>211</v>
      </c>
      <c r="G60" s="13">
        <f t="shared" si="0"/>
        <v>10587.625</v>
      </c>
      <c r="H60" s="7">
        <v>847.0100000000001</v>
      </c>
      <c r="I60" s="7">
        <v>2117.5250000000001</v>
      </c>
      <c r="J60" s="7">
        <v>7623.09</v>
      </c>
      <c r="K60" s="7">
        <v>0</v>
      </c>
      <c r="L60" s="7">
        <v>0</v>
      </c>
      <c r="M60" s="7">
        <v>0</v>
      </c>
      <c r="N60" s="7"/>
    </row>
    <row r="61" spans="1:14" ht="25" customHeight="1" x14ac:dyDescent="0.35">
      <c r="A61" s="12" t="s">
        <v>212</v>
      </c>
      <c r="B61" s="12" t="s">
        <v>213</v>
      </c>
      <c r="C61" s="12" t="s">
        <v>119</v>
      </c>
      <c r="D61" s="12" t="s">
        <v>17</v>
      </c>
      <c r="E61" s="12" t="s">
        <v>190</v>
      </c>
      <c r="F61" s="12" t="s">
        <v>214</v>
      </c>
      <c r="G61" s="13">
        <f t="shared" si="0"/>
        <v>10541.125</v>
      </c>
      <c r="H61" s="7">
        <v>843.29</v>
      </c>
      <c r="I61" s="7">
        <v>2108.2249999999999</v>
      </c>
      <c r="J61" s="7">
        <v>7589.61</v>
      </c>
      <c r="K61" s="7">
        <v>0</v>
      </c>
      <c r="L61" s="7">
        <v>0</v>
      </c>
      <c r="M61" s="7">
        <v>0</v>
      </c>
      <c r="N61" s="7"/>
    </row>
    <row r="62" spans="1:14" ht="25" customHeight="1" x14ac:dyDescent="0.35">
      <c r="A62" s="12" t="s">
        <v>215</v>
      </c>
      <c r="B62" s="12" t="s">
        <v>216</v>
      </c>
      <c r="C62" s="12" t="s">
        <v>119</v>
      </c>
      <c r="D62" s="12" t="s">
        <v>43</v>
      </c>
      <c r="E62" s="12" t="s">
        <v>190</v>
      </c>
      <c r="F62" s="12" t="s">
        <v>217</v>
      </c>
      <c r="G62" s="13">
        <f t="shared" si="0"/>
        <v>54571.352000000006</v>
      </c>
      <c r="H62" s="7">
        <v>4961.0320000000011</v>
      </c>
      <c r="I62" s="7">
        <v>29766.192000000003</v>
      </c>
      <c r="J62" s="7">
        <v>19844.128000000004</v>
      </c>
      <c r="K62" s="7">
        <v>0</v>
      </c>
      <c r="L62" s="7">
        <v>0</v>
      </c>
      <c r="M62" s="7">
        <v>0</v>
      </c>
      <c r="N62" s="7"/>
    </row>
    <row r="63" spans="1:14" ht="25" customHeight="1" x14ac:dyDescent="0.35">
      <c r="A63" s="12" t="s">
        <v>218</v>
      </c>
      <c r="B63" s="12" t="s">
        <v>219</v>
      </c>
      <c r="C63" s="12" t="s">
        <v>119</v>
      </c>
      <c r="D63" s="12" t="s">
        <v>43</v>
      </c>
      <c r="E63" s="12" t="s">
        <v>190</v>
      </c>
      <c r="F63" s="12" t="s">
        <v>220</v>
      </c>
      <c r="G63" s="13">
        <f t="shared" si="0"/>
        <v>20715.089999999997</v>
      </c>
      <c r="H63" s="7">
        <v>1883.1899999999998</v>
      </c>
      <c r="I63" s="7">
        <v>11299.139999999998</v>
      </c>
      <c r="J63" s="7">
        <v>7532.7599999999993</v>
      </c>
      <c r="K63" s="7">
        <v>0</v>
      </c>
      <c r="L63" s="7">
        <v>0</v>
      </c>
      <c r="M63" s="7">
        <v>0</v>
      </c>
      <c r="N63" s="7"/>
    </row>
    <row r="64" spans="1:14" ht="25" customHeight="1" x14ac:dyDescent="0.35">
      <c r="A64" s="12" t="s">
        <v>221</v>
      </c>
      <c r="B64" s="12" t="s">
        <v>222</v>
      </c>
      <c r="C64" s="12" t="s">
        <v>223</v>
      </c>
      <c r="D64" s="12" t="s">
        <v>135</v>
      </c>
      <c r="E64" s="12" t="s">
        <v>224</v>
      </c>
      <c r="F64" s="12" t="s">
        <v>225</v>
      </c>
      <c r="G64" s="13">
        <f t="shared" si="0"/>
        <v>439630</v>
      </c>
      <c r="H64" s="7">
        <v>211022.4</v>
      </c>
      <c r="I64" s="7">
        <v>52755.6</v>
      </c>
      <c r="J64" s="7">
        <v>175852</v>
      </c>
      <c r="K64" s="7">
        <v>0</v>
      </c>
      <c r="L64" s="7">
        <v>0</v>
      </c>
      <c r="M64" s="7">
        <v>0</v>
      </c>
      <c r="N64" s="7"/>
    </row>
    <row r="65" spans="1:14" ht="25" customHeight="1" x14ac:dyDescent="0.35">
      <c r="A65" s="12" t="s">
        <v>226</v>
      </c>
      <c r="B65" s="12" t="s">
        <v>227</v>
      </c>
      <c r="C65" s="12" t="s">
        <v>223</v>
      </c>
      <c r="D65" s="12" t="s">
        <v>40</v>
      </c>
      <c r="E65" s="12" t="s">
        <v>224</v>
      </c>
      <c r="F65" s="12" t="s">
        <v>228</v>
      </c>
      <c r="G65" s="13">
        <f t="shared" si="0"/>
        <v>17761.565999999995</v>
      </c>
      <c r="H65" s="7">
        <v>0</v>
      </c>
      <c r="I65" s="7">
        <v>10447.979999999998</v>
      </c>
      <c r="J65" s="7">
        <v>7313.5859999999975</v>
      </c>
      <c r="K65" s="7">
        <v>0</v>
      </c>
      <c r="L65" s="7">
        <v>0</v>
      </c>
      <c r="M65" s="7">
        <v>0</v>
      </c>
      <c r="N65" s="7"/>
    </row>
    <row r="66" spans="1:14" ht="25" customHeight="1" x14ac:dyDescent="0.35">
      <c r="A66" s="12" t="s">
        <v>229</v>
      </c>
      <c r="B66" s="12" t="s">
        <v>230</v>
      </c>
      <c r="C66" s="12" t="s">
        <v>231</v>
      </c>
      <c r="D66" s="12" t="s">
        <v>40</v>
      </c>
      <c r="E66" s="12" t="s">
        <v>232</v>
      </c>
      <c r="F66" s="12" t="s">
        <v>233</v>
      </c>
      <c r="G66" s="7">
        <f t="shared" ref="G66:G127" si="1">SUM(H66:M66)</f>
        <v>1246000</v>
      </c>
      <c r="H66" s="7">
        <v>0</v>
      </c>
      <c r="I66" s="7">
        <v>500000</v>
      </c>
      <c r="J66" s="7">
        <v>746000</v>
      </c>
      <c r="K66" s="7">
        <v>0</v>
      </c>
      <c r="L66" s="7">
        <v>0</v>
      </c>
      <c r="M66" s="7">
        <v>0</v>
      </c>
      <c r="N66" s="7"/>
    </row>
    <row r="67" spans="1:14" ht="25" customHeight="1" x14ac:dyDescent="0.35">
      <c r="A67" s="12" t="s">
        <v>234</v>
      </c>
      <c r="B67" s="12" t="s">
        <v>235</v>
      </c>
      <c r="C67" s="12" t="s">
        <v>231</v>
      </c>
      <c r="D67" s="12" t="s">
        <v>40</v>
      </c>
      <c r="E67" s="12" t="s">
        <v>232</v>
      </c>
      <c r="F67" s="12" t="s">
        <v>233</v>
      </c>
      <c r="G67" s="7">
        <f t="shared" si="1"/>
        <v>144000</v>
      </c>
      <c r="H67" s="7">
        <v>0</v>
      </c>
      <c r="I67" s="7">
        <v>100000</v>
      </c>
      <c r="J67" s="7">
        <v>44000</v>
      </c>
      <c r="K67" s="7">
        <v>0</v>
      </c>
      <c r="L67" s="7">
        <v>0</v>
      </c>
      <c r="M67" s="7">
        <v>0</v>
      </c>
      <c r="N67" s="7"/>
    </row>
    <row r="68" spans="1:14" ht="25" customHeight="1" x14ac:dyDescent="0.35">
      <c r="A68" s="12" t="s">
        <v>2106</v>
      </c>
      <c r="B68" s="12" t="s">
        <v>2106</v>
      </c>
      <c r="C68" s="12" t="s">
        <v>236</v>
      </c>
      <c r="D68" s="12" t="s">
        <v>40</v>
      </c>
      <c r="E68" s="12" t="s">
        <v>232</v>
      </c>
      <c r="F68" s="12" t="s">
        <v>233</v>
      </c>
      <c r="G68" s="7">
        <f t="shared" si="1"/>
        <v>241390</v>
      </c>
      <c r="H68" s="7">
        <v>0</v>
      </c>
      <c r="I68" s="7">
        <v>196950</v>
      </c>
      <c r="J68" s="7">
        <v>44440</v>
      </c>
      <c r="K68" s="7">
        <v>0</v>
      </c>
      <c r="L68" s="7">
        <v>0</v>
      </c>
      <c r="M68" s="7">
        <v>0</v>
      </c>
      <c r="N68" s="7"/>
    </row>
    <row r="69" spans="1:14" ht="25" customHeight="1" x14ac:dyDescent="0.35">
      <c r="A69" s="12" t="s">
        <v>237</v>
      </c>
      <c r="B69" s="12" t="s">
        <v>238</v>
      </c>
      <c r="C69" s="12" t="s">
        <v>84</v>
      </c>
      <c r="D69" s="12" t="s">
        <v>40</v>
      </c>
      <c r="E69" s="12" t="s">
        <v>232</v>
      </c>
      <c r="F69" s="12" t="s">
        <v>233</v>
      </c>
      <c r="G69" s="7">
        <f t="shared" si="1"/>
        <v>199000</v>
      </c>
      <c r="H69" s="7">
        <v>0</v>
      </c>
      <c r="I69" s="7">
        <v>189000</v>
      </c>
      <c r="J69" s="7">
        <v>10000</v>
      </c>
      <c r="K69" s="7">
        <v>0</v>
      </c>
      <c r="L69" s="7">
        <v>0</v>
      </c>
      <c r="M69" s="7">
        <v>0</v>
      </c>
      <c r="N69" s="16"/>
    </row>
    <row r="70" spans="1:14" ht="25" customHeight="1" x14ac:dyDescent="0.35">
      <c r="A70" s="12" t="s">
        <v>239</v>
      </c>
      <c r="B70" s="12" t="s">
        <v>240</v>
      </c>
      <c r="C70" s="12" t="s">
        <v>16</v>
      </c>
      <c r="D70" s="12" t="s">
        <v>40</v>
      </c>
      <c r="E70" s="12" t="s">
        <v>232</v>
      </c>
      <c r="F70" s="12" t="s">
        <v>233</v>
      </c>
      <c r="G70" s="7">
        <f t="shared" si="1"/>
        <v>224000</v>
      </c>
      <c r="H70" s="7">
        <v>0</v>
      </c>
      <c r="I70" s="7">
        <v>150000</v>
      </c>
      <c r="J70" s="7">
        <v>74000</v>
      </c>
      <c r="K70" s="7">
        <v>0</v>
      </c>
      <c r="L70" s="7">
        <v>0</v>
      </c>
      <c r="M70" s="7">
        <v>0</v>
      </c>
      <c r="N70" s="7"/>
    </row>
    <row r="71" spans="1:14" ht="26" x14ac:dyDescent="0.35">
      <c r="A71" s="12" t="s">
        <v>241</v>
      </c>
      <c r="B71" s="12" t="s">
        <v>241</v>
      </c>
      <c r="C71" s="12" t="s">
        <v>242</v>
      </c>
      <c r="D71" s="12" t="s">
        <v>40</v>
      </c>
      <c r="E71" s="12" t="s">
        <v>232</v>
      </c>
      <c r="F71" s="12" t="s">
        <v>233</v>
      </c>
      <c r="G71" s="7">
        <f t="shared" si="1"/>
        <v>345000</v>
      </c>
      <c r="H71" s="7">
        <v>0</v>
      </c>
      <c r="I71" s="7">
        <v>189000</v>
      </c>
      <c r="J71" s="7">
        <v>156000</v>
      </c>
      <c r="K71" s="7">
        <v>0</v>
      </c>
      <c r="L71" s="7">
        <v>0</v>
      </c>
      <c r="M71" s="7">
        <v>0</v>
      </c>
      <c r="N71" s="7"/>
    </row>
    <row r="72" spans="1:14" ht="26" x14ac:dyDescent="0.35">
      <c r="A72" s="12" t="s">
        <v>243</v>
      </c>
      <c r="B72" s="12" t="s">
        <v>243</v>
      </c>
      <c r="C72" s="12" t="s">
        <v>244</v>
      </c>
      <c r="D72" s="12" t="s">
        <v>40</v>
      </c>
      <c r="E72" s="12" t="s">
        <v>232</v>
      </c>
      <c r="F72" s="12" t="s">
        <v>233</v>
      </c>
      <c r="G72" s="7">
        <f t="shared" si="1"/>
        <v>287000</v>
      </c>
      <c r="H72" s="7">
        <v>0</v>
      </c>
      <c r="I72" s="7">
        <v>195000</v>
      </c>
      <c r="J72" s="7">
        <v>92000</v>
      </c>
      <c r="K72" s="7">
        <v>0</v>
      </c>
      <c r="L72" s="7">
        <v>0</v>
      </c>
      <c r="M72" s="7">
        <v>0</v>
      </c>
      <c r="N72" s="7"/>
    </row>
    <row r="73" spans="1:14" ht="39" x14ac:dyDescent="0.35">
      <c r="A73" s="12" t="s">
        <v>245</v>
      </c>
      <c r="B73" s="12" t="s">
        <v>246</v>
      </c>
      <c r="C73" s="12" t="s">
        <v>247</v>
      </c>
      <c r="D73" s="12" t="s">
        <v>248</v>
      </c>
      <c r="E73" s="12" t="s">
        <v>232</v>
      </c>
      <c r="F73" s="12" t="s">
        <v>233</v>
      </c>
      <c r="G73" s="7">
        <f t="shared" si="1"/>
        <v>233440</v>
      </c>
      <c r="H73" s="7">
        <v>0</v>
      </c>
      <c r="I73" s="7">
        <v>189000</v>
      </c>
      <c r="J73" s="7">
        <v>44440</v>
      </c>
      <c r="K73" s="7">
        <v>0</v>
      </c>
      <c r="L73" s="7">
        <v>0</v>
      </c>
      <c r="M73" s="7">
        <v>0</v>
      </c>
      <c r="N73" s="7"/>
    </row>
    <row r="74" spans="1:14" x14ac:dyDescent="0.35">
      <c r="A74" s="12" t="s">
        <v>249</v>
      </c>
      <c r="B74" s="12" t="s">
        <v>250</v>
      </c>
      <c r="C74" s="12" t="s">
        <v>251</v>
      </c>
      <c r="D74" s="12" t="s">
        <v>52</v>
      </c>
      <c r="E74" s="12" t="s">
        <v>252</v>
      </c>
      <c r="F74" s="12" t="s">
        <v>253</v>
      </c>
      <c r="G74" s="7">
        <f t="shared" si="1"/>
        <v>131605.48000000001</v>
      </c>
      <c r="H74" s="7">
        <v>100000</v>
      </c>
      <c r="I74" s="7">
        <v>0</v>
      </c>
      <c r="J74" s="7">
        <v>31605.480000000003</v>
      </c>
      <c r="K74" s="7">
        <v>0</v>
      </c>
      <c r="L74" s="7">
        <v>0</v>
      </c>
      <c r="M74" s="7">
        <v>0</v>
      </c>
      <c r="N74" s="7"/>
    </row>
    <row r="75" spans="1:14" ht="26" x14ac:dyDescent="0.35">
      <c r="A75" s="12" t="s">
        <v>254</v>
      </c>
      <c r="B75" s="12" t="s">
        <v>255</v>
      </c>
      <c r="C75" s="12" t="s">
        <v>256</v>
      </c>
      <c r="D75" s="12" t="s">
        <v>52</v>
      </c>
      <c r="E75" s="12" t="s">
        <v>252</v>
      </c>
      <c r="F75" s="12" t="s">
        <v>257</v>
      </c>
      <c r="G75" s="7">
        <f t="shared" si="1"/>
        <v>85476.76</v>
      </c>
      <c r="H75" s="7">
        <v>75000</v>
      </c>
      <c r="I75" s="7">
        <v>0</v>
      </c>
      <c r="J75" s="7">
        <v>10476.76</v>
      </c>
      <c r="K75" s="7">
        <v>0</v>
      </c>
      <c r="L75" s="7">
        <v>0</v>
      </c>
      <c r="M75" s="7">
        <v>0</v>
      </c>
      <c r="N75" s="7"/>
    </row>
    <row r="76" spans="1:14" ht="26" x14ac:dyDescent="0.35">
      <c r="A76" s="12" t="s">
        <v>258</v>
      </c>
      <c r="B76" s="12" t="s">
        <v>259</v>
      </c>
      <c r="C76" s="12" t="s">
        <v>256</v>
      </c>
      <c r="D76" s="12" t="s">
        <v>52</v>
      </c>
      <c r="E76" s="12" t="s">
        <v>252</v>
      </c>
      <c r="F76" s="12" t="s">
        <v>260</v>
      </c>
      <c r="G76" s="7">
        <f t="shared" si="1"/>
        <v>50498.243678160921</v>
      </c>
      <c r="H76" s="7">
        <v>50000</v>
      </c>
      <c r="I76" s="7">
        <v>0</v>
      </c>
      <c r="J76" s="7">
        <v>498.24367816091956</v>
      </c>
      <c r="K76" s="7">
        <v>0</v>
      </c>
      <c r="L76" s="7">
        <v>0</v>
      </c>
      <c r="M76" s="7">
        <v>0</v>
      </c>
      <c r="N76" s="7"/>
    </row>
    <row r="77" spans="1:14" ht="26" x14ac:dyDescent="0.35">
      <c r="A77" s="12" t="s">
        <v>261</v>
      </c>
      <c r="B77" s="12" t="s">
        <v>262</v>
      </c>
      <c r="C77" s="12" t="s">
        <v>263</v>
      </c>
      <c r="D77" s="12" t="s">
        <v>52</v>
      </c>
      <c r="E77" s="12" t="s">
        <v>252</v>
      </c>
      <c r="F77" s="12" t="s">
        <v>264</v>
      </c>
      <c r="G77" s="7">
        <f t="shared" si="1"/>
        <v>50000</v>
      </c>
      <c r="H77" s="7">
        <v>50000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/>
    </row>
    <row r="78" spans="1:14" x14ac:dyDescent="0.35">
      <c r="A78" s="12" t="s">
        <v>265</v>
      </c>
      <c r="B78" s="12" t="s">
        <v>266</v>
      </c>
      <c r="C78" s="12" t="s">
        <v>267</v>
      </c>
      <c r="D78" s="12" t="s">
        <v>17</v>
      </c>
      <c r="E78" s="12" t="s">
        <v>252</v>
      </c>
      <c r="F78" s="12" t="s">
        <v>265</v>
      </c>
      <c r="G78" s="7">
        <f t="shared" si="1"/>
        <v>79807.5</v>
      </c>
      <c r="H78" s="7">
        <v>6384.6</v>
      </c>
      <c r="I78" s="7">
        <v>15961.5</v>
      </c>
      <c r="J78" s="7">
        <v>57461.4</v>
      </c>
      <c r="K78" s="7">
        <v>0</v>
      </c>
      <c r="L78" s="7">
        <v>0</v>
      </c>
      <c r="M78" s="7">
        <v>0</v>
      </c>
      <c r="N78" s="7"/>
    </row>
    <row r="79" spans="1:14" ht="26" x14ac:dyDescent="0.35">
      <c r="A79" s="12" t="s">
        <v>268</v>
      </c>
      <c r="B79" s="12" t="s">
        <v>269</v>
      </c>
      <c r="C79" s="12" t="s">
        <v>270</v>
      </c>
      <c r="D79" s="12" t="s">
        <v>17</v>
      </c>
      <c r="E79" s="12" t="s">
        <v>252</v>
      </c>
      <c r="F79" s="12" t="s">
        <v>271</v>
      </c>
      <c r="G79" s="7">
        <f t="shared" si="1"/>
        <v>65355</v>
      </c>
      <c r="H79" s="7">
        <v>5228.4000000000005</v>
      </c>
      <c r="I79" s="7">
        <v>13071</v>
      </c>
      <c r="J79" s="7">
        <v>47055.6</v>
      </c>
      <c r="K79" s="7">
        <v>0</v>
      </c>
      <c r="L79" s="7">
        <v>0</v>
      </c>
      <c r="M79" s="7">
        <v>0</v>
      </c>
      <c r="N79" s="7"/>
    </row>
    <row r="80" spans="1:14" x14ac:dyDescent="0.35">
      <c r="A80" s="12" t="s">
        <v>272</v>
      </c>
      <c r="B80" s="12" t="s">
        <v>273</v>
      </c>
      <c r="C80" s="12" t="s">
        <v>274</v>
      </c>
      <c r="D80" s="12" t="s">
        <v>17</v>
      </c>
      <c r="E80" s="12" t="s">
        <v>252</v>
      </c>
      <c r="F80" s="12" t="s">
        <v>272</v>
      </c>
      <c r="G80" s="7">
        <f t="shared" si="1"/>
        <v>62453.55</v>
      </c>
      <c r="H80" s="7">
        <v>4996.2840000000006</v>
      </c>
      <c r="I80" s="7">
        <v>12490.710000000001</v>
      </c>
      <c r="J80" s="7">
        <v>44966.556000000004</v>
      </c>
      <c r="K80" s="7">
        <v>0</v>
      </c>
      <c r="L80" s="7">
        <v>0</v>
      </c>
      <c r="M80" s="7">
        <v>0</v>
      </c>
      <c r="N80" s="7"/>
    </row>
    <row r="81" spans="1:14" ht="26" x14ac:dyDescent="0.35">
      <c r="A81" s="12" t="s">
        <v>275</v>
      </c>
      <c r="B81" s="12" t="s">
        <v>276</v>
      </c>
      <c r="C81" s="12" t="s">
        <v>256</v>
      </c>
      <c r="D81" s="12" t="s">
        <v>17</v>
      </c>
      <c r="E81" s="12" t="s">
        <v>252</v>
      </c>
      <c r="F81" s="12" t="s">
        <v>277</v>
      </c>
      <c r="G81" s="7">
        <f t="shared" si="1"/>
        <v>58873.725000000013</v>
      </c>
      <c r="H81" s="7">
        <v>4709.898000000001</v>
      </c>
      <c r="I81" s="7">
        <v>11774.745000000003</v>
      </c>
      <c r="J81" s="7">
        <v>42389.082000000009</v>
      </c>
      <c r="K81" s="7">
        <v>0</v>
      </c>
      <c r="L81" s="7">
        <v>0</v>
      </c>
      <c r="M81" s="7">
        <v>0</v>
      </c>
      <c r="N81" s="7"/>
    </row>
    <row r="82" spans="1:14" x14ac:dyDescent="0.35">
      <c r="A82" s="12" t="s">
        <v>278</v>
      </c>
      <c r="B82" s="12" t="s">
        <v>279</v>
      </c>
      <c r="C82" s="12" t="s">
        <v>267</v>
      </c>
      <c r="D82" s="12" t="s">
        <v>17</v>
      </c>
      <c r="E82" s="12" t="s">
        <v>252</v>
      </c>
      <c r="F82" s="12" t="s">
        <v>278</v>
      </c>
      <c r="G82" s="7">
        <f t="shared" si="1"/>
        <v>58435.000000000007</v>
      </c>
      <c r="H82" s="7">
        <v>4674.8000000000011</v>
      </c>
      <c r="I82" s="7">
        <v>11687.000000000002</v>
      </c>
      <c r="J82" s="7">
        <v>42073.200000000004</v>
      </c>
      <c r="K82" s="7">
        <v>0</v>
      </c>
      <c r="L82" s="7">
        <v>0</v>
      </c>
      <c r="M82" s="7">
        <v>0</v>
      </c>
      <c r="N82" s="7"/>
    </row>
    <row r="83" spans="1:14" x14ac:dyDescent="0.35">
      <c r="A83" s="12" t="s">
        <v>280</v>
      </c>
      <c r="B83" s="12" t="s">
        <v>281</v>
      </c>
      <c r="C83" s="12" t="s">
        <v>282</v>
      </c>
      <c r="D83" s="12" t="s">
        <v>17</v>
      </c>
      <c r="E83" s="12" t="s">
        <v>252</v>
      </c>
      <c r="F83" s="12" t="s">
        <v>280</v>
      </c>
      <c r="G83" s="7">
        <f t="shared" si="1"/>
        <v>53962.275000000001</v>
      </c>
      <c r="H83" s="7">
        <v>4316.982</v>
      </c>
      <c r="I83" s="7">
        <v>10792.455</v>
      </c>
      <c r="J83" s="7">
        <v>38852.838000000003</v>
      </c>
      <c r="K83" s="7">
        <v>0</v>
      </c>
      <c r="L83" s="7">
        <v>0</v>
      </c>
      <c r="M83" s="7">
        <v>0</v>
      </c>
      <c r="N83" s="7"/>
    </row>
    <row r="84" spans="1:14" x14ac:dyDescent="0.35">
      <c r="A84" s="12" t="s">
        <v>283</v>
      </c>
      <c r="B84" s="12" t="s">
        <v>284</v>
      </c>
      <c r="C84" s="12" t="s">
        <v>285</v>
      </c>
      <c r="D84" s="12" t="s">
        <v>17</v>
      </c>
      <c r="E84" s="12" t="s">
        <v>252</v>
      </c>
      <c r="F84" s="12" t="s">
        <v>283</v>
      </c>
      <c r="G84" s="7">
        <f t="shared" si="1"/>
        <v>46057.5</v>
      </c>
      <c r="H84" s="7">
        <v>3684.6000000000004</v>
      </c>
      <c r="I84" s="7">
        <v>9211.5</v>
      </c>
      <c r="J84" s="7">
        <v>33161.4</v>
      </c>
      <c r="K84" s="7">
        <v>0</v>
      </c>
      <c r="L84" s="7">
        <v>0</v>
      </c>
      <c r="M84" s="7">
        <v>0</v>
      </c>
      <c r="N84" s="7"/>
    </row>
    <row r="85" spans="1:14" ht="25" customHeight="1" x14ac:dyDescent="0.35">
      <c r="A85" s="12" t="s">
        <v>286</v>
      </c>
      <c r="B85" s="12" t="s">
        <v>287</v>
      </c>
      <c r="C85" s="12" t="s">
        <v>270</v>
      </c>
      <c r="D85" s="12" t="s">
        <v>17</v>
      </c>
      <c r="E85" s="12" t="s">
        <v>252</v>
      </c>
      <c r="F85" s="12" t="s">
        <v>288</v>
      </c>
      <c r="G85" s="13">
        <f t="shared" si="1"/>
        <v>44592.275000000001</v>
      </c>
      <c r="H85" s="7">
        <v>3567.3820000000001</v>
      </c>
      <c r="I85" s="7">
        <v>8918.4549999999999</v>
      </c>
      <c r="J85" s="7">
        <v>32106.438000000002</v>
      </c>
      <c r="K85" s="7">
        <v>0</v>
      </c>
      <c r="L85" s="7">
        <v>0</v>
      </c>
      <c r="M85" s="7">
        <v>0</v>
      </c>
      <c r="N85" s="7"/>
    </row>
    <row r="86" spans="1:14" ht="25" customHeight="1" x14ac:dyDescent="0.35">
      <c r="A86" s="12" t="s">
        <v>289</v>
      </c>
      <c r="B86" s="12" t="s">
        <v>290</v>
      </c>
      <c r="C86" s="12" t="s">
        <v>291</v>
      </c>
      <c r="D86" s="12" t="s">
        <v>17</v>
      </c>
      <c r="E86" s="12" t="s">
        <v>252</v>
      </c>
      <c r="F86" s="12" t="s">
        <v>292</v>
      </c>
      <c r="G86" s="13">
        <f t="shared" si="1"/>
        <v>44569.05</v>
      </c>
      <c r="H86" s="7">
        <v>3565.5239999999999</v>
      </c>
      <c r="I86" s="7">
        <v>8913.81</v>
      </c>
      <c r="J86" s="7">
        <v>32089.716</v>
      </c>
      <c r="K86" s="7">
        <v>0</v>
      </c>
      <c r="L86" s="7">
        <v>0</v>
      </c>
      <c r="M86" s="7">
        <v>0</v>
      </c>
      <c r="N86" s="7"/>
    </row>
    <row r="87" spans="1:14" ht="25" customHeight="1" x14ac:dyDescent="0.35">
      <c r="A87" s="12" t="s">
        <v>293</v>
      </c>
      <c r="B87" s="12" t="s">
        <v>294</v>
      </c>
      <c r="C87" s="12" t="s">
        <v>267</v>
      </c>
      <c r="D87" s="12" t="s">
        <v>17</v>
      </c>
      <c r="E87" s="12" t="s">
        <v>252</v>
      </c>
      <c r="F87" s="12" t="s">
        <v>293</v>
      </c>
      <c r="G87" s="13">
        <f t="shared" si="1"/>
        <v>37536.875</v>
      </c>
      <c r="H87" s="7">
        <v>3002.9500000000003</v>
      </c>
      <c r="I87" s="7">
        <v>7507.375</v>
      </c>
      <c r="J87" s="7">
        <v>27026.55</v>
      </c>
      <c r="K87" s="7">
        <v>0</v>
      </c>
      <c r="L87" s="7">
        <v>0</v>
      </c>
      <c r="M87" s="7">
        <v>0</v>
      </c>
      <c r="N87" s="7"/>
    </row>
    <row r="88" spans="1:14" ht="25" customHeight="1" x14ac:dyDescent="0.35">
      <c r="A88" s="12" t="s">
        <v>295</v>
      </c>
      <c r="B88" s="12" t="s">
        <v>296</v>
      </c>
      <c r="C88" s="12" t="s">
        <v>291</v>
      </c>
      <c r="D88" s="12" t="s">
        <v>17</v>
      </c>
      <c r="E88" s="12" t="s">
        <v>252</v>
      </c>
      <c r="F88" s="12" t="s">
        <v>297</v>
      </c>
      <c r="G88" s="13">
        <f t="shared" si="1"/>
        <v>35327.575000000004</v>
      </c>
      <c r="H88" s="7">
        <v>2826.2060000000001</v>
      </c>
      <c r="I88" s="7">
        <v>7065.5150000000003</v>
      </c>
      <c r="J88" s="7">
        <v>25435.854000000003</v>
      </c>
      <c r="K88" s="7">
        <v>0</v>
      </c>
      <c r="L88" s="7">
        <v>0</v>
      </c>
      <c r="M88" s="7">
        <v>0</v>
      </c>
      <c r="N88" s="7"/>
    </row>
    <row r="89" spans="1:14" ht="25" customHeight="1" x14ac:dyDescent="0.35">
      <c r="A89" s="12" t="s">
        <v>298</v>
      </c>
      <c r="B89" s="12" t="s">
        <v>299</v>
      </c>
      <c r="C89" s="12" t="s">
        <v>282</v>
      </c>
      <c r="D89" s="12" t="s">
        <v>17</v>
      </c>
      <c r="E89" s="12" t="s">
        <v>252</v>
      </c>
      <c r="F89" s="12" t="s">
        <v>298</v>
      </c>
      <c r="G89" s="13">
        <f t="shared" si="1"/>
        <v>34043.499999999993</v>
      </c>
      <c r="H89" s="7">
        <v>2723.4799999999996</v>
      </c>
      <c r="I89" s="7">
        <v>6808.6999999999989</v>
      </c>
      <c r="J89" s="7">
        <v>24511.319999999996</v>
      </c>
      <c r="K89" s="7">
        <v>0</v>
      </c>
      <c r="L89" s="7">
        <v>0</v>
      </c>
      <c r="M89" s="7">
        <v>0</v>
      </c>
      <c r="N89" s="7"/>
    </row>
    <row r="90" spans="1:14" ht="25" customHeight="1" x14ac:dyDescent="0.35">
      <c r="A90" s="12" t="s">
        <v>300</v>
      </c>
      <c r="B90" s="12" t="s">
        <v>301</v>
      </c>
      <c r="C90" s="12" t="s">
        <v>285</v>
      </c>
      <c r="D90" s="12" t="s">
        <v>17</v>
      </c>
      <c r="E90" s="12" t="s">
        <v>252</v>
      </c>
      <c r="F90" s="12" t="s">
        <v>300</v>
      </c>
      <c r="G90" s="13">
        <f t="shared" si="1"/>
        <v>32890</v>
      </c>
      <c r="H90" s="7">
        <v>2631.2000000000003</v>
      </c>
      <c r="I90" s="7">
        <v>6578</v>
      </c>
      <c r="J90" s="7">
        <v>23680.799999999999</v>
      </c>
      <c r="K90" s="7">
        <v>0</v>
      </c>
      <c r="L90" s="7">
        <v>0</v>
      </c>
      <c r="M90" s="7">
        <v>0</v>
      </c>
      <c r="N90" s="7"/>
    </row>
    <row r="91" spans="1:14" ht="25" customHeight="1" x14ac:dyDescent="0.35">
      <c r="A91" s="12" t="s">
        <v>302</v>
      </c>
      <c r="B91" s="12" t="s">
        <v>303</v>
      </c>
      <c r="C91" s="12" t="s">
        <v>304</v>
      </c>
      <c r="D91" s="12" t="s">
        <v>17</v>
      </c>
      <c r="E91" s="12" t="s">
        <v>252</v>
      </c>
      <c r="F91" s="12" t="s">
        <v>305</v>
      </c>
      <c r="G91" s="13">
        <f t="shared" si="1"/>
        <v>30809</v>
      </c>
      <c r="H91" s="7">
        <v>2464.7200000000003</v>
      </c>
      <c r="I91" s="7">
        <v>6161.8</v>
      </c>
      <c r="J91" s="7">
        <v>22182.48</v>
      </c>
      <c r="K91" s="7">
        <v>0</v>
      </c>
      <c r="L91" s="7">
        <v>0</v>
      </c>
      <c r="M91" s="7">
        <v>0</v>
      </c>
      <c r="N91" s="7"/>
    </row>
    <row r="92" spans="1:14" ht="25" customHeight="1" x14ac:dyDescent="0.35">
      <c r="A92" s="12" t="s">
        <v>306</v>
      </c>
      <c r="B92" s="12" t="s">
        <v>307</v>
      </c>
      <c r="C92" s="12" t="s">
        <v>270</v>
      </c>
      <c r="D92" s="12" t="s">
        <v>17</v>
      </c>
      <c r="E92" s="12" t="s">
        <v>252</v>
      </c>
      <c r="F92" s="12" t="s">
        <v>308</v>
      </c>
      <c r="G92" s="13">
        <f t="shared" si="1"/>
        <v>30605.100000000002</v>
      </c>
      <c r="H92" s="7">
        <v>2448.4080000000004</v>
      </c>
      <c r="I92" s="7">
        <v>6121.02</v>
      </c>
      <c r="J92" s="7">
        <v>22035.672000000002</v>
      </c>
      <c r="K92" s="7">
        <v>0</v>
      </c>
      <c r="L92" s="7">
        <v>0</v>
      </c>
      <c r="M92" s="7">
        <v>0</v>
      </c>
      <c r="N92" s="7"/>
    </row>
    <row r="93" spans="1:14" ht="25" customHeight="1" x14ac:dyDescent="0.35">
      <c r="A93" s="12" t="s">
        <v>309</v>
      </c>
      <c r="B93" s="12" t="s">
        <v>310</v>
      </c>
      <c r="C93" s="12" t="s">
        <v>311</v>
      </c>
      <c r="D93" s="12" t="s">
        <v>17</v>
      </c>
      <c r="E93" s="12" t="s">
        <v>252</v>
      </c>
      <c r="F93" s="12" t="s">
        <v>312</v>
      </c>
      <c r="G93" s="13">
        <f t="shared" si="1"/>
        <v>28491.100000000006</v>
      </c>
      <c r="H93" s="7">
        <v>2279.2880000000005</v>
      </c>
      <c r="I93" s="7">
        <v>5698.2200000000012</v>
      </c>
      <c r="J93" s="7">
        <v>20513.592000000004</v>
      </c>
      <c r="K93" s="7">
        <v>0</v>
      </c>
      <c r="L93" s="7">
        <v>0</v>
      </c>
      <c r="M93" s="7">
        <v>0</v>
      </c>
      <c r="N93" s="7"/>
    </row>
    <row r="94" spans="1:14" ht="25" customHeight="1" x14ac:dyDescent="0.35">
      <c r="A94" s="12" t="s">
        <v>313</v>
      </c>
      <c r="B94" s="12" t="s">
        <v>313</v>
      </c>
      <c r="C94" s="12" t="s">
        <v>314</v>
      </c>
      <c r="D94" s="12" t="s">
        <v>17</v>
      </c>
      <c r="E94" s="12" t="s">
        <v>252</v>
      </c>
      <c r="F94" s="12" t="s">
        <v>44</v>
      </c>
      <c r="G94" s="13">
        <f t="shared" si="1"/>
        <v>27272.025000000005</v>
      </c>
      <c r="H94" s="7">
        <v>2181.7620000000002</v>
      </c>
      <c r="I94" s="7">
        <v>5454.4050000000007</v>
      </c>
      <c r="J94" s="7">
        <v>19635.858000000004</v>
      </c>
      <c r="K94" s="7">
        <v>0</v>
      </c>
      <c r="L94" s="7">
        <v>0</v>
      </c>
      <c r="M94" s="7">
        <v>0</v>
      </c>
      <c r="N94" s="7"/>
    </row>
    <row r="95" spans="1:14" ht="25" customHeight="1" x14ac:dyDescent="0.35">
      <c r="A95" s="12" t="s">
        <v>315</v>
      </c>
      <c r="B95" s="12" t="s">
        <v>315</v>
      </c>
      <c r="C95" s="12" t="s">
        <v>314</v>
      </c>
      <c r="D95" s="12" t="s">
        <v>17</v>
      </c>
      <c r="E95" s="12" t="s">
        <v>252</v>
      </c>
      <c r="F95" s="12" t="s">
        <v>44</v>
      </c>
      <c r="G95" s="13">
        <f t="shared" si="1"/>
        <v>23464.15</v>
      </c>
      <c r="H95" s="7">
        <v>1877.1320000000001</v>
      </c>
      <c r="I95" s="7">
        <v>4692.83</v>
      </c>
      <c r="J95" s="7">
        <v>16894.188000000002</v>
      </c>
      <c r="K95" s="7">
        <v>0</v>
      </c>
      <c r="L95" s="7">
        <v>0</v>
      </c>
      <c r="M95" s="7">
        <v>0</v>
      </c>
      <c r="N95" s="7"/>
    </row>
    <row r="96" spans="1:14" ht="25" customHeight="1" x14ac:dyDescent="0.35">
      <c r="A96" s="12" t="s">
        <v>316</v>
      </c>
      <c r="B96" s="12" t="s">
        <v>317</v>
      </c>
      <c r="C96" s="12" t="s">
        <v>267</v>
      </c>
      <c r="D96" s="12" t="s">
        <v>17</v>
      </c>
      <c r="E96" s="12" t="s">
        <v>252</v>
      </c>
      <c r="F96" s="12" t="s">
        <v>316</v>
      </c>
      <c r="G96" s="13">
        <f t="shared" si="1"/>
        <v>21890</v>
      </c>
      <c r="H96" s="7">
        <v>1751.2</v>
      </c>
      <c r="I96" s="7">
        <v>4378</v>
      </c>
      <c r="J96" s="7">
        <v>15760.800000000001</v>
      </c>
      <c r="K96" s="7">
        <v>0</v>
      </c>
      <c r="L96" s="7">
        <v>0</v>
      </c>
      <c r="M96" s="7">
        <v>0</v>
      </c>
      <c r="N96" s="7"/>
    </row>
    <row r="97" spans="1:14" ht="25" customHeight="1" x14ac:dyDescent="0.35">
      <c r="A97" s="12" t="s">
        <v>318</v>
      </c>
      <c r="B97" s="12" t="s">
        <v>319</v>
      </c>
      <c r="C97" s="12" t="s">
        <v>270</v>
      </c>
      <c r="D97" s="12" t="s">
        <v>17</v>
      </c>
      <c r="E97" s="12" t="s">
        <v>252</v>
      </c>
      <c r="F97" s="12" t="s">
        <v>320</v>
      </c>
      <c r="G97" s="13">
        <f t="shared" si="1"/>
        <v>16728.550000000003</v>
      </c>
      <c r="H97" s="7">
        <v>1338.2840000000001</v>
      </c>
      <c r="I97" s="7">
        <v>3345.71</v>
      </c>
      <c r="J97" s="7">
        <v>12044.556</v>
      </c>
      <c r="K97" s="7">
        <v>0</v>
      </c>
      <c r="L97" s="7">
        <v>0</v>
      </c>
      <c r="M97" s="7">
        <v>0</v>
      </c>
      <c r="N97" s="7"/>
    </row>
    <row r="98" spans="1:14" ht="25" customHeight="1" x14ac:dyDescent="0.35">
      <c r="A98" s="12" t="s">
        <v>321</v>
      </c>
      <c r="B98" s="12" t="s">
        <v>321</v>
      </c>
      <c r="C98" s="12" t="s">
        <v>314</v>
      </c>
      <c r="D98" s="12" t="s">
        <v>17</v>
      </c>
      <c r="E98" s="12" t="s">
        <v>252</v>
      </c>
      <c r="F98" s="12" t="s">
        <v>44</v>
      </c>
      <c r="G98" s="13">
        <f t="shared" si="1"/>
        <v>16195.574999999997</v>
      </c>
      <c r="H98" s="7">
        <v>1295.6459999999997</v>
      </c>
      <c r="I98" s="7">
        <v>3239.1149999999993</v>
      </c>
      <c r="J98" s="7">
        <v>11660.813999999998</v>
      </c>
      <c r="K98" s="7">
        <v>0</v>
      </c>
      <c r="L98" s="7">
        <v>0</v>
      </c>
      <c r="M98" s="7">
        <v>0</v>
      </c>
      <c r="N98" s="7"/>
    </row>
    <row r="99" spans="1:14" ht="25" customHeight="1" x14ac:dyDescent="0.35">
      <c r="A99" s="12" t="s">
        <v>322</v>
      </c>
      <c r="B99" s="12" t="s">
        <v>323</v>
      </c>
      <c r="C99" s="12" t="s">
        <v>270</v>
      </c>
      <c r="D99" s="12" t="s">
        <v>17</v>
      </c>
      <c r="E99" s="12" t="s">
        <v>252</v>
      </c>
      <c r="F99" s="12" t="s">
        <v>324</v>
      </c>
      <c r="G99" s="13">
        <f t="shared" si="1"/>
        <v>13199.099999999999</v>
      </c>
      <c r="H99" s="7">
        <v>1055.9279999999999</v>
      </c>
      <c r="I99" s="7">
        <v>2639.8199999999997</v>
      </c>
      <c r="J99" s="7">
        <v>9503.351999999999</v>
      </c>
      <c r="K99" s="7">
        <v>0</v>
      </c>
      <c r="L99" s="7">
        <v>0</v>
      </c>
      <c r="M99" s="7">
        <v>0</v>
      </c>
      <c r="N99" s="7"/>
    </row>
    <row r="100" spans="1:14" ht="25" customHeight="1" x14ac:dyDescent="0.35">
      <c r="A100" s="12" t="s">
        <v>325</v>
      </c>
      <c r="B100" s="12" t="s">
        <v>325</v>
      </c>
      <c r="C100" s="12" t="s">
        <v>314</v>
      </c>
      <c r="D100" s="12" t="s">
        <v>17</v>
      </c>
      <c r="E100" s="12" t="s">
        <v>252</v>
      </c>
      <c r="F100" s="12" t="s">
        <v>44</v>
      </c>
      <c r="G100" s="13">
        <f t="shared" si="1"/>
        <v>12882.174999999999</v>
      </c>
      <c r="H100" s="7">
        <v>1030.5740000000001</v>
      </c>
      <c r="I100" s="7">
        <v>2576.4349999999999</v>
      </c>
      <c r="J100" s="7">
        <v>9275.1659999999993</v>
      </c>
      <c r="K100" s="7">
        <v>0</v>
      </c>
      <c r="L100" s="7">
        <v>0</v>
      </c>
      <c r="M100" s="7">
        <v>0</v>
      </c>
      <c r="N100" s="7"/>
    </row>
    <row r="101" spans="1:14" ht="25" customHeight="1" x14ac:dyDescent="0.35">
      <c r="A101" s="12" t="s">
        <v>326</v>
      </c>
      <c r="B101" s="12" t="s">
        <v>327</v>
      </c>
      <c r="C101" s="12" t="s">
        <v>267</v>
      </c>
      <c r="D101" s="12" t="s">
        <v>17</v>
      </c>
      <c r="E101" s="12" t="s">
        <v>252</v>
      </c>
      <c r="F101" s="12" t="s">
        <v>326</v>
      </c>
      <c r="G101" s="13">
        <f t="shared" si="1"/>
        <v>12322.5</v>
      </c>
      <c r="H101" s="7">
        <v>985.80000000000007</v>
      </c>
      <c r="I101" s="7">
        <v>2464.5</v>
      </c>
      <c r="J101" s="7">
        <v>8872.2000000000007</v>
      </c>
      <c r="K101" s="7">
        <v>0</v>
      </c>
      <c r="L101" s="7">
        <v>0</v>
      </c>
      <c r="M101" s="7">
        <v>0</v>
      </c>
      <c r="N101" s="7"/>
    </row>
    <row r="102" spans="1:14" ht="25" customHeight="1" x14ac:dyDescent="0.35">
      <c r="A102" s="12" t="s">
        <v>328</v>
      </c>
      <c r="B102" s="12" t="s">
        <v>329</v>
      </c>
      <c r="C102" s="12" t="s">
        <v>270</v>
      </c>
      <c r="D102" s="12" t="s">
        <v>17</v>
      </c>
      <c r="E102" s="12" t="s">
        <v>252</v>
      </c>
      <c r="F102" s="12" t="s">
        <v>330</v>
      </c>
      <c r="G102" s="13">
        <f t="shared" si="1"/>
        <v>11764.05</v>
      </c>
      <c r="H102" s="7">
        <v>941.12400000000002</v>
      </c>
      <c r="I102" s="7">
        <v>2352.81</v>
      </c>
      <c r="J102" s="7">
        <v>8470.116</v>
      </c>
      <c r="K102" s="7">
        <v>0</v>
      </c>
      <c r="L102" s="7">
        <v>0</v>
      </c>
      <c r="M102" s="7">
        <v>0</v>
      </c>
      <c r="N102" s="7"/>
    </row>
    <row r="103" spans="1:14" ht="25" customHeight="1" x14ac:dyDescent="0.35">
      <c r="A103" s="12" t="s">
        <v>331</v>
      </c>
      <c r="B103" s="12" t="s">
        <v>331</v>
      </c>
      <c r="C103" s="12" t="s">
        <v>314</v>
      </c>
      <c r="D103" s="12" t="s">
        <v>17</v>
      </c>
      <c r="E103" s="12" t="s">
        <v>252</v>
      </c>
      <c r="F103" s="12" t="s">
        <v>44</v>
      </c>
      <c r="G103" s="13">
        <f t="shared" si="1"/>
        <v>9650.625</v>
      </c>
      <c r="H103" s="7">
        <v>772.05000000000007</v>
      </c>
      <c r="I103" s="7">
        <v>1930.125</v>
      </c>
      <c r="J103" s="7">
        <v>6948.45</v>
      </c>
      <c r="K103" s="7">
        <v>0</v>
      </c>
      <c r="L103" s="7">
        <v>0</v>
      </c>
      <c r="M103" s="7">
        <v>0</v>
      </c>
      <c r="N103" s="7"/>
    </row>
    <row r="104" spans="1:14" ht="25" customHeight="1" x14ac:dyDescent="0.35">
      <c r="A104" s="12" t="s">
        <v>332</v>
      </c>
      <c r="B104" s="12" t="s">
        <v>333</v>
      </c>
      <c r="C104" s="12" t="s">
        <v>270</v>
      </c>
      <c r="D104" s="12" t="s">
        <v>17</v>
      </c>
      <c r="E104" s="12" t="s">
        <v>252</v>
      </c>
      <c r="F104" s="12" t="s">
        <v>334</v>
      </c>
      <c r="G104" s="13">
        <f t="shared" si="1"/>
        <v>9392.875</v>
      </c>
      <c r="H104" s="7">
        <v>751.43000000000006</v>
      </c>
      <c r="I104" s="7">
        <v>1878.575</v>
      </c>
      <c r="J104" s="7">
        <v>6762.87</v>
      </c>
      <c r="K104" s="7">
        <v>0</v>
      </c>
      <c r="L104" s="7">
        <v>0</v>
      </c>
      <c r="M104" s="7">
        <v>0</v>
      </c>
      <c r="N104" s="7"/>
    </row>
    <row r="105" spans="1:14" ht="25" customHeight="1" x14ac:dyDescent="0.35">
      <c r="A105" s="12" t="s">
        <v>335</v>
      </c>
      <c r="B105" s="12" t="s">
        <v>336</v>
      </c>
      <c r="C105" s="12" t="s">
        <v>337</v>
      </c>
      <c r="D105" s="12" t="s">
        <v>17</v>
      </c>
      <c r="E105" s="12" t="s">
        <v>252</v>
      </c>
      <c r="F105" s="12" t="s">
        <v>335</v>
      </c>
      <c r="G105" s="13">
        <f t="shared" si="1"/>
        <v>9005.3750000000018</v>
      </c>
      <c r="H105" s="7">
        <v>720.43000000000018</v>
      </c>
      <c r="I105" s="7">
        <v>1801.0750000000003</v>
      </c>
      <c r="J105" s="7">
        <v>6483.8700000000008</v>
      </c>
      <c r="K105" s="7">
        <v>0</v>
      </c>
      <c r="L105" s="7">
        <v>0</v>
      </c>
      <c r="M105" s="7">
        <v>0</v>
      </c>
      <c r="N105" s="7"/>
    </row>
    <row r="106" spans="1:14" ht="25" customHeight="1" x14ac:dyDescent="0.35">
      <c r="A106" s="12" t="s">
        <v>338</v>
      </c>
      <c r="B106" s="12" t="s">
        <v>339</v>
      </c>
      <c r="C106" s="12" t="s">
        <v>304</v>
      </c>
      <c r="D106" s="12" t="s">
        <v>17</v>
      </c>
      <c r="E106" s="12" t="s">
        <v>252</v>
      </c>
      <c r="F106" s="12" t="s">
        <v>338</v>
      </c>
      <c r="G106" s="13">
        <f t="shared" si="1"/>
        <v>8987.4499999999989</v>
      </c>
      <c r="H106" s="7">
        <v>718.99599999999998</v>
      </c>
      <c r="I106" s="7">
        <v>1797.4899999999998</v>
      </c>
      <c r="J106" s="7">
        <v>6470.963999999999</v>
      </c>
      <c r="K106" s="7">
        <v>0</v>
      </c>
      <c r="L106" s="7">
        <v>0</v>
      </c>
      <c r="M106" s="7">
        <v>0</v>
      </c>
      <c r="N106" s="7"/>
    </row>
    <row r="107" spans="1:14" ht="25" customHeight="1" x14ac:dyDescent="0.35">
      <c r="A107" s="12" t="s">
        <v>340</v>
      </c>
      <c r="B107" s="12" t="s">
        <v>340</v>
      </c>
      <c r="C107" s="12" t="s">
        <v>314</v>
      </c>
      <c r="D107" s="12" t="s">
        <v>17</v>
      </c>
      <c r="E107" s="12" t="s">
        <v>252</v>
      </c>
      <c r="F107" s="12" t="s">
        <v>44</v>
      </c>
      <c r="G107" s="13">
        <f t="shared" si="1"/>
        <v>7979.0750000000007</v>
      </c>
      <c r="H107" s="7">
        <v>638.32600000000002</v>
      </c>
      <c r="I107" s="7">
        <v>1595.8150000000001</v>
      </c>
      <c r="J107" s="7">
        <v>5744.9340000000002</v>
      </c>
      <c r="K107" s="7">
        <v>0</v>
      </c>
      <c r="L107" s="7">
        <v>0</v>
      </c>
      <c r="M107" s="7">
        <v>0</v>
      </c>
      <c r="N107" s="7"/>
    </row>
    <row r="108" spans="1:14" ht="25" customHeight="1" x14ac:dyDescent="0.35">
      <c r="A108" s="12" t="s">
        <v>341</v>
      </c>
      <c r="B108" s="12" t="s">
        <v>341</v>
      </c>
      <c r="C108" s="12" t="s">
        <v>314</v>
      </c>
      <c r="D108" s="12" t="s">
        <v>17</v>
      </c>
      <c r="E108" s="12" t="s">
        <v>252</v>
      </c>
      <c r="F108" s="12" t="s">
        <v>44</v>
      </c>
      <c r="G108" s="13">
        <f t="shared" si="1"/>
        <v>7833.2000000000007</v>
      </c>
      <c r="H108" s="7">
        <v>626.65600000000006</v>
      </c>
      <c r="I108" s="7">
        <v>1566.64</v>
      </c>
      <c r="J108" s="7">
        <v>5639.9040000000005</v>
      </c>
      <c r="K108" s="7">
        <v>0</v>
      </c>
      <c r="L108" s="7">
        <v>0</v>
      </c>
      <c r="M108" s="7">
        <v>0</v>
      </c>
      <c r="N108" s="7"/>
    </row>
    <row r="109" spans="1:14" ht="25" customHeight="1" x14ac:dyDescent="0.35">
      <c r="A109" s="12" t="s">
        <v>342</v>
      </c>
      <c r="B109" s="12" t="s">
        <v>343</v>
      </c>
      <c r="C109" s="12" t="s">
        <v>344</v>
      </c>
      <c r="D109" s="12" t="s">
        <v>120</v>
      </c>
      <c r="E109" s="12" t="s">
        <v>252</v>
      </c>
      <c r="F109" s="12" t="s">
        <v>342</v>
      </c>
      <c r="G109" s="13">
        <f t="shared" si="1"/>
        <v>8168235.2800000003</v>
      </c>
      <c r="H109" s="7">
        <v>4388965</v>
      </c>
      <c r="I109" s="7">
        <v>752394</v>
      </c>
      <c r="J109" s="7">
        <v>3009576</v>
      </c>
      <c r="K109" s="7">
        <v>0</v>
      </c>
      <c r="L109" s="7">
        <v>0</v>
      </c>
      <c r="M109" s="7">
        <v>17300.28</v>
      </c>
      <c r="N109" s="7"/>
    </row>
    <row r="110" spans="1:14" ht="25" customHeight="1" x14ac:dyDescent="0.35">
      <c r="A110" s="12" t="s">
        <v>345</v>
      </c>
      <c r="B110" s="12" t="s">
        <v>346</v>
      </c>
      <c r="C110" s="12" t="s">
        <v>267</v>
      </c>
      <c r="D110" s="12" t="s">
        <v>120</v>
      </c>
      <c r="E110" s="12" t="s">
        <v>252</v>
      </c>
      <c r="F110" s="12" t="s">
        <v>345</v>
      </c>
      <c r="G110" s="13">
        <f t="shared" si="1"/>
        <v>278780.38500000001</v>
      </c>
      <c r="H110" s="7">
        <v>150112.51500000001</v>
      </c>
      <c r="I110" s="7">
        <v>25733.574000000001</v>
      </c>
      <c r="J110" s="7">
        <v>102934.296</v>
      </c>
      <c r="K110" s="7">
        <v>0</v>
      </c>
      <c r="L110" s="7">
        <v>0</v>
      </c>
      <c r="M110" s="7">
        <v>0</v>
      </c>
      <c r="N110" s="7"/>
    </row>
    <row r="111" spans="1:14" ht="25" customHeight="1" x14ac:dyDescent="0.35">
      <c r="A111" s="12" t="s">
        <v>347</v>
      </c>
      <c r="B111" s="12" t="s">
        <v>348</v>
      </c>
      <c r="C111" s="12" t="s">
        <v>349</v>
      </c>
      <c r="D111" s="12" t="s">
        <v>120</v>
      </c>
      <c r="E111" s="12" t="s">
        <v>252</v>
      </c>
      <c r="F111" s="12" t="s">
        <v>347</v>
      </c>
      <c r="G111" s="13">
        <f t="shared" si="1"/>
        <v>230969.7</v>
      </c>
      <c r="H111" s="7">
        <v>124368.30000000002</v>
      </c>
      <c r="I111" s="7">
        <v>21320.280000000002</v>
      </c>
      <c r="J111" s="7">
        <v>85281.12000000001</v>
      </c>
      <c r="K111" s="7">
        <v>0</v>
      </c>
      <c r="L111" s="7">
        <v>0</v>
      </c>
      <c r="M111" s="7">
        <v>0</v>
      </c>
      <c r="N111" s="7"/>
    </row>
    <row r="112" spans="1:14" ht="25" customHeight="1" x14ac:dyDescent="0.35">
      <c r="A112" s="12" t="s">
        <v>350</v>
      </c>
      <c r="B112" s="12" t="s">
        <v>351</v>
      </c>
      <c r="C112" s="12" t="s">
        <v>267</v>
      </c>
      <c r="D112" s="12" t="s">
        <v>120</v>
      </c>
      <c r="E112" s="12" t="s">
        <v>252</v>
      </c>
      <c r="F112" s="12" t="s">
        <v>350</v>
      </c>
      <c r="G112" s="13">
        <f t="shared" si="1"/>
        <v>180117.14500000002</v>
      </c>
      <c r="H112" s="7">
        <v>96986.154999999999</v>
      </c>
      <c r="I112" s="7">
        <v>16626.198</v>
      </c>
      <c r="J112" s="7">
        <v>66504.792000000001</v>
      </c>
      <c r="K112" s="7">
        <v>0</v>
      </c>
      <c r="L112" s="7">
        <v>0</v>
      </c>
      <c r="M112" s="7">
        <v>0</v>
      </c>
      <c r="N112" s="7"/>
    </row>
    <row r="113" spans="1:14" ht="25" customHeight="1" x14ac:dyDescent="0.35">
      <c r="A113" s="12" t="s">
        <v>352</v>
      </c>
      <c r="B113" s="12" t="s">
        <v>353</v>
      </c>
      <c r="C113" s="12" t="s">
        <v>267</v>
      </c>
      <c r="D113" s="12" t="s">
        <v>120</v>
      </c>
      <c r="E113" s="12" t="s">
        <v>252</v>
      </c>
      <c r="F113" s="12" t="s">
        <v>352</v>
      </c>
      <c r="G113" s="13">
        <f t="shared" si="1"/>
        <v>141459.5</v>
      </c>
      <c r="H113" s="7">
        <v>76170.5</v>
      </c>
      <c r="I113" s="7">
        <v>13057.8</v>
      </c>
      <c r="J113" s="7">
        <v>52231.199999999997</v>
      </c>
      <c r="K113" s="7">
        <v>0</v>
      </c>
      <c r="L113" s="7">
        <v>0</v>
      </c>
      <c r="M113" s="7">
        <v>0</v>
      </c>
      <c r="N113" s="7"/>
    </row>
    <row r="114" spans="1:14" ht="25" customHeight="1" x14ac:dyDescent="0.35">
      <c r="A114" s="12" t="s">
        <v>354</v>
      </c>
      <c r="B114" s="12" t="s">
        <v>355</v>
      </c>
      <c r="C114" s="12" t="s">
        <v>267</v>
      </c>
      <c r="D114" s="12" t="s">
        <v>120</v>
      </c>
      <c r="E114" s="12" t="s">
        <v>252</v>
      </c>
      <c r="F114" s="12" t="s">
        <v>354</v>
      </c>
      <c r="G114" s="13">
        <f t="shared" si="1"/>
        <v>127075</v>
      </c>
      <c r="H114" s="7">
        <v>68425</v>
      </c>
      <c r="I114" s="7">
        <v>11730</v>
      </c>
      <c r="J114" s="7">
        <v>46920</v>
      </c>
      <c r="K114" s="7">
        <v>0</v>
      </c>
      <c r="L114" s="7">
        <v>0</v>
      </c>
      <c r="M114" s="7">
        <v>0</v>
      </c>
      <c r="N114" s="7"/>
    </row>
    <row r="115" spans="1:14" ht="25" customHeight="1" x14ac:dyDescent="0.35">
      <c r="A115" s="12" t="s">
        <v>356</v>
      </c>
      <c r="B115" s="12" t="s">
        <v>357</v>
      </c>
      <c r="C115" s="12" t="s">
        <v>267</v>
      </c>
      <c r="D115" s="12" t="s">
        <v>120</v>
      </c>
      <c r="E115" s="12" t="s">
        <v>252</v>
      </c>
      <c r="F115" s="12" t="s">
        <v>356</v>
      </c>
      <c r="G115" s="13">
        <f t="shared" si="1"/>
        <v>66865.5</v>
      </c>
      <c r="H115" s="7">
        <v>36004.5</v>
      </c>
      <c r="I115" s="7">
        <v>6172.2</v>
      </c>
      <c r="J115" s="7">
        <v>24688.799999999999</v>
      </c>
      <c r="K115" s="7">
        <v>0</v>
      </c>
      <c r="L115" s="7">
        <v>0</v>
      </c>
      <c r="M115" s="7">
        <v>0</v>
      </c>
      <c r="N115" s="7"/>
    </row>
    <row r="116" spans="1:14" ht="25" customHeight="1" x14ac:dyDescent="0.35">
      <c r="A116" s="12" t="s">
        <v>358</v>
      </c>
      <c r="B116" s="12" t="s">
        <v>359</v>
      </c>
      <c r="C116" s="12" t="s">
        <v>267</v>
      </c>
      <c r="D116" s="12" t="s">
        <v>120</v>
      </c>
      <c r="E116" s="12" t="s">
        <v>252</v>
      </c>
      <c r="F116" s="12" t="s">
        <v>358</v>
      </c>
      <c r="G116" s="13">
        <f t="shared" si="1"/>
        <v>50935.105000000003</v>
      </c>
      <c r="H116" s="7">
        <v>27426.595000000001</v>
      </c>
      <c r="I116" s="7">
        <v>4701.7020000000002</v>
      </c>
      <c r="J116" s="7">
        <v>18806.808000000001</v>
      </c>
      <c r="K116" s="7">
        <v>0</v>
      </c>
      <c r="L116" s="7">
        <v>0</v>
      </c>
      <c r="M116" s="7">
        <v>0</v>
      </c>
      <c r="N116" s="7"/>
    </row>
    <row r="117" spans="1:14" ht="25" customHeight="1" x14ac:dyDescent="0.35">
      <c r="A117" s="12" t="s">
        <v>360</v>
      </c>
      <c r="B117" s="12" t="s">
        <v>361</v>
      </c>
      <c r="C117" s="12" t="s">
        <v>267</v>
      </c>
      <c r="D117" s="12" t="s">
        <v>120</v>
      </c>
      <c r="E117" s="12" t="s">
        <v>252</v>
      </c>
      <c r="F117" s="12" t="s">
        <v>360</v>
      </c>
      <c r="G117" s="13">
        <f t="shared" si="1"/>
        <v>34840</v>
      </c>
      <c r="H117" s="7">
        <v>18760</v>
      </c>
      <c r="I117" s="7">
        <v>3216</v>
      </c>
      <c r="J117" s="7">
        <v>12864</v>
      </c>
      <c r="K117" s="7">
        <v>0</v>
      </c>
      <c r="L117" s="7">
        <v>0</v>
      </c>
      <c r="M117" s="7">
        <v>0</v>
      </c>
      <c r="N117" s="7"/>
    </row>
    <row r="118" spans="1:14" ht="25" customHeight="1" x14ac:dyDescent="0.35">
      <c r="A118" s="12" t="s">
        <v>362</v>
      </c>
      <c r="B118" s="12" t="s">
        <v>363</v>
      </c>
      <c r="C118" s="12" t="s">
        <v>314</v>
      </c>
      <c r="D118" s="12" t="s">
        <v>120</v>
      </c>
      <c r="E118" s="12" t="s">
        <v>252</v>
      </c>
      <c r="F118" s="12" t="s">
        <v>362</v>
      </c>
      <c r="G118" s="13">
        <f t="shared" si="1"/>
        <v>1852.5</v>
      </c>
      <c r="H118" s="7">
        <v>997.5</v>
      </c>
      <c r="I118" s="7">
        <v>171</v>
      </c>
      <c r="J118" s="7">
        <v>684</v>
      </c>
      <c r="K118" s="7">
        <v>0</v>
      </c>
      <c r="L118" s="7">
        <v>0</v>
      </c>
      <c r="M118" s="7">
        <v>0</v>
      </c>
      <c r="N118" s="7"/>
    </row>
    <row r="119" spans="1:14" ht="25" customHeight="1" x14ac:dyDescent="0.35">
      <c r="A119" s="12" t="s">
        <v>364</v>
      </c>
      <c r="B119" s="12" t="s">
        <v>365</v>
      </c>
      <c r="C119" s="12" t="s">
        <v>366</v>
      </c>
      <c r="D119" s="12" t="s">
        <v>128</v>
      </c>
      <c r="E119" s="12" t="s">
        <v>252</v>
      </c>
      <c r="F119" s="12" t="s">
        <v>367</v>
      </c>
      <c r="G119" s="13">
        <f t="shared" si="1"/>
        <v>47741.7</v>
      </c>
      <c r="H119" s="7">
        <v>22916.015999999996</v>
      </c>
      <c r="I119" s="7">
        <v>5729.003999999999</v>
      </c>
      <c r="J119" s="7">
        <v>19096.679999999997</v>
      </c>
      <c r="K119" s="7">
        <v>0</v>
      </c>
      <c r="L119" s="7">
        <v>0</v>
      </c>
      <c r="M119" s="7">
        <v>0</v>
      </c>
      <c r="N119" s="7"/>
    </row>
    <row r="120" spans="1:14" ht="25" customHeight="1" x14ac:dyDescent="0.35">
      <c r="A120" s="12" t="s">
        <v>368</v>
      </c>
      <c r="B120" s="12" t="s">
        <v>369</v>
      </c>
      <c r="C120" s="12" t="s">
        <v>370</v>
      </c>
      <c r="D120" s="12" t="s">
        <v>135</v>
      </c>
      <c r="E120" s="12" t="s">
        <v>252</v>
      </c>
      <c r="F120" s="12" t="s">
        <v>371</v>
      </c>
      <c r="G120" s="13">
        <f t="shared" si="1"/>
        <v>17149700</v>
      </c>
      <c r="H120" s="7">
        <v>8231856</v>
      </c>
      <c r="I120" s="7">
        <v>2057964</v>
      </c>
      <c r="J120" s="7">
        <v>6859880</v>
      </c>
      <c r="K120" s="7">
        <v>0</v>
      </c>
      <c r="L120" s="7">
        <v>0</v>
      </c>
      <c r="M120" s="7">
        <v>0</v>
      </c>
      <c r="N120" s="7"/>
    </row>
    <row r="121" spans="1:14" ht="25" customHeight="1" x14ac:dyDescent="0.35">
      <c r="A121" s="12" t="s">
        <v>372</v>
      </c>
      <c r="B121" s="12" t="s">
        <v>373</v>
      </c>
      <c r="C121" s="12" t="s">
        <v>374</v>
      </c>
      <c r="D121" s="12" t="s">
        <v>135</v>
      </c>
      <c r="E121" s="12" t="s">
        <v>252</v>
      </c>
      <c r="F121" s="12" t="s">
        <v>375</v>
      </c>
      <c r="G121" s="13">
        <f t="shared" si="1"/>
        <v>170065</v>
      </c>
      <c r="H121" s="7">
        <v>81631.199999999997</v>
      </c>
      <c r="I121" s="7">
        <v>20407.8</v>
      </c>
      <c r="J121" s="7">
        <v>68026</v>
      </c>
      <c r="K121" s="7">
        <v>0</v>
      </c>
      <c r="L121" s="7">
        <v>0</v>
      </c>
      <c r="M121" s="7">
        <v>0</v>
      </c>
      <c r="N121" s="7"/>
    </row>
    <row r="122" spans="1:14" ht="25" customHeight="1" x14ac:dyDescent="0.35">
      <c r="A122" s="12" t="s">
        <v>376</v>
      </c>
      <c r="B122" s="12" t="s">
        <v>377</v>
      </c>
      <c r="C122" s="12" t="s">
        <v>378</v>
      </c>
      <c r="D122" s="12" t="s">
        <v>135</v>
      </c>
      <c r="E122" s="12" t="s">
        <v>252</v>
      </c>
      <c r="F122" s="12" t="s">
        <v>379</v>
      </c>
      <c r="G122" s="13">
        <f t="shared" si="1"/>
        <v>57842.15</v>
      </c>
      <c r="H122" s="7">
        <v>27764.232</v>
      </c>
      <c r="I122" s="7">
        <v>6941.058</v>
      </c>
      <c r="J122" s="7">
        <v>23136.86</v>
      </c>
      <c r="K122" s="7">
        <v>0</v>
      </c>
      <c r="L122" s="7">
        <v>0</v>
      </c>
      <c r="M122" s="7">
        <v>0</v>
      </c>
      <c r="N122" s="7"/>
    </row>
    <row r="123" spans="1:14" ht="25" customHeight="1" x14ac:dyDescent="0.35">
      <c r="A123" s="12" t="s">
        <v>380</v>
      </c>
      <c r="B123" s="12" t="s">
        <v>381</v>
      </c>
      <c r="C123" s="12" t="s">
        <v>256</v>
      </c>
      <c r="D123" s="12" t="s">
        <v>40</v>
      </c>
      <c r="E123" s="12" t="s">
        <v>252</v>
      </c>
      <c r="F123" s="12" t="s">
        <v>44</v>
      </c>
      <c r="G123" s="13">
        <f t="shared" si="1"/>
        <v>34646.425000000003</v>
      </c>
      <c r="H123" s="7">
        <v>0</v>
      </c>
      <c r="I123" s="7">
        <v>20380.250000000004</v>
      </c>
      <c r="J123" s="7">
        <v>14266.175000000001</v>
      </c>
      <c r="K123" s="7">
        <v>0</v>
      </c>
      <c r="L123" s="7">
        <v>0</v>
      </c>
      <c r="M123" s="7">
        <v>0</v>
      </c>
      <c r="N123" s="7"/>
    </row>
    <row r="124" spans="1:14" ht="25" customHeight="1" x14ac:dyDescent="0.35">
      <c r="A124" s="12" t="s">
        <v>382</v>
      </c>
      <c r="B124" s="12" t="s">
        <v>383</v>
      </c>
      <c r="C124" s="12" t="s">
        <v>256</v>
      </c>
      <c r="D124" s="12" t="s">
        <v>40</v>
      </c>
      <c r="E124" s="12" t="s">
        <v>252</v>
      </c>
      <c r="F124" s="12" t="s">
        <v>44</v>
      </c>
      <c r="G124" s="13">
        <f t="shared" si="1"/>
        <v>33366.761333333343</v>
      </c>
      <c r="H124" s="7">
        <v>0</v>
      </c>
      <c r="I124" s="7">
        <v>19627.506666666672</v>
      </c>
      <c r="J124" s="7">
        <v>13739.254666666669</v>
      </c>
      <c r="K124" s="7">
        <v>0</v>
      </c>
      <c r="L124" s="7">
        <v>0</v>
      </c>
      <c r="M124" s="7">
        <v>0</v>
      </c>
      <c r="N124" s="7"/>
    </row>
    <row r="125" spans="1:14" ht="25" customHeight="1" x14ac:dyDescent="0.35">
      <c r="A125" s="12" t="s">
        <v>384</v>
      </c>
      <c r="B125" s="12" t="s">
        <v>384</v>
      </c>
      <c r="C125" s="12" t="s">
        <v>263</v>
      </c>
      <c r="D125" s="12" t="s">
        <v>40</v>
      </c>
      <c r="E125" s="12" t="s">
        <v>252</v>
      </c>
      <c r="F125" s="12" t="s">
        <v>384</v>
      </c>
      <c r="G125" s="13">
        <f t="shared" si="1"/>
        <v>24430.699999999997</v>
      </c>
      <c r="H125" s="7">
        <v>0</v>
      </c>
      <c r="I125" s="7">
        <v>14371</v>
      </c>
      <c r="J125" s="7">
        <v>10059.699999999999</v>
      </c>
      <c r="K125" s="7">
        <v>0</v>
      </c>
      <c r="L125" s="7">
        <v>0</v>
      </c>
      <c r="M125" s="7">
        <v>0</v>
      </c>
      <c r="N125" s="7"/>
    </row>
    <row r="126" spans="1:14" ht="25" customHeight="1" x14ac:dyDescent="0.35">
      <c r="A126" s="12" t="s">
        <v>385</v>
      </c>
      <c r="B126" s="12" t="s">
        <v>385</v>
      </c>
      <c r="C126" s="12" t="s">
        <v>386</v>
      </c>
      <c r="D126" s="12" t="s">
        <v>40</v>
      </c>
      <c r="E126" s="12" t="s">
        <v>252</v>
      </c>
      <c r="F126" s="12" t="s">
        <v>385</v>
      </c>
      <c r="G126" s="13">
        <f t="shared" si="1"/>
        <v>21129.3</v>
      </c>
      <c r="H126" s="7">
        <v>0</v>
      </c>
      <c r="I126" s="7">
        <v>12429</v>
      </c>
      <c r="J126" s="7">
        <v>8700.2999999999993</v>
      </c>
      <c r="K126" s="7">
        <v>0</v>
      </c>
      <c r="L126" s="7">
        <v>0</v>
      </c>
      <c r="M126" s="7">
        <v>0</v>
      </c>
      <c r="N126" s="7"/>
    </row>
    <row r="127" spans="1:14" ht="25" customHeight="1" x14ac:dyDescent="0.35">
      <c r="A127" s="12" t="s">
        <v>387</v>
      </c>
      <c r="B127" s="12" t="s">
        <v>387</v>
      </c>
      <c r="C127" s="12" t="s">
        <v>388</v>
      </c>
      <c r="D127" s="12" t="s">
        <v>40</v>
      </c>
      <c r="E127" s="12" t="s">
        <v>252</v>
      </c>
      <c r="F127" s="12" t="s">
        <v>44</v>
      </c>
      <c r="G127" s="13">
        <f t="shared" si="1"/>
        <v>18984.971000000001</v>
      </c>
      <c r="H127" s="7">
        <v>0</v>
      </c>
      <c r="I127" s="7">
        <v>11167.630000000001</v>
      </c>
      <c r="J127" s="7">
        <v>7817.3410000000003</v>
      </c>
      <c r="K127" s="7">
        <v>0</v>
      </c>
      <c r="L127" s="7">
        <v>0</v>
      </c>
      <c r="M127" s="7">
        <v>0</v>
      </c>
      <c r="N127" s="7"/>
    </row>
    <row r="128" spans="1:14" ht="25" customHeight="1" x14ac:dyDescent="0.35">
      <c r="A128" s="12" t="s">
        <v>389</v>
      </c>
      <c r="B128" s="12" t="s">
        <v>390</v>
      </c>
      <c r="C128" s="12" t="s">
        <v>270</v>
      </c>
      <c r="D128" s="12" t="s">
        <v>40</v>
      </c>
      <c r="E128" s="12" t="s">
        <v>252</v>
      </c>
      <c r="F128" s="12" t="s">
        <v>391</v>
      </c>
      <c r="G128" s="13">
        <f t="shared" ref="G128:G197" si="2">SUM(H128:M128)</f>
        <v>14138.866000000002</v>
      </c>
      <c r="H128" s="7">
        <v>0</v>
      </c>
      <c r="I128" s="7">
        <v>8316.9800000000014</v>
      </c>
      <c r="J128" s="7">
        <v>5821.8860000000004</v>
      </c>
      <c r="K128" s="7">
        <v>0</v>
      </c>
      <c r="L128" s="7">
        <v>0</v>
      </c>
      <c r="M128" s="7">
        <v>0</v>
      </c>
      <c r="N128" s="7"/>
    </row>
    <row r="129" spans="1:14" ht="25" customHeight="1" x14ac:dyDescent="0.35">
      <c r="A129" s="12" t="s">
        <v>392</v>
      </c>
      <c r="B129" s="12" t="s">
        <v>393</v>
      </c>
      <c r="C129" s="12" t="s">
        <v>394</v>
      </c>
      <c r="D129" s="12" t="s">
        <v>40</v>
      </c>
      <c r="E129" s="12" t="s">
        <v>252</v>
      </c>
      <c r="F129" s="12" t="s">
        <v>395</v>
      </c>
      <c r="G129" s="13">
        <f t="shared" si="2"/>
        <v>8334.3859999999986</v>
      </c>
      <c r="H129" s="7">
        <v>0</v>
      </c>
      <c r="I129" s="7">
        <v>4902.58</v>
      </c>
      <c r="J129" s="7">
        <v>3431.8059999999996</v>
      </c>
      <c r="K129" s="7">
        <v>0</v>
      </c>
      <c r="L129" s="7">
        <v>0</v>
      </c>
      <c r="M129" s="7">
        <v>0</v>
      </c>
      <c r="N129" s="7"/>
    </row>
    <row r="130" spans="1:14" ht="25" customHeight="1" x14ac:dyDescent="0.35">
      <c r="A130" s="12" t="s">
        <v>396</v>
      </c>
      <c r="B130" s="12" t="s">
        <v>396</v>
      </c>
      <c r="C130" s="12" t="s">
        <v>314</v>
      </c>
      <c r="D130" s="12" t="s">
        <v>43</v>
      </c>
      <c r="E130" s="12" t="s">
        <v>252</v>
      </c>
      <c r="F130" s="12" t="s">
        <v>44</v>
      </c>
      <c r="G130" s="13">
        <f t="shared" si="2"/>
        <v>1687034.7999999998</v>
      </c>
      <c r="H130" s="7">
        <v>153366.80000000002</v>
      </c>
      <c r="I130" s="7">
        <v>920200.79999999993</v>
      </c>
      <c r="J130" s="7">
        <v>613467.20000000007</v>
      </c>
      <c r="K130" s="7">
        <v>0</v>
      </c>
      <c r="L130" s="7">
        <v>0</v>
      </c>
      <c r="M130" s="7">
        <v>0</v>
      </c>
      <c r="N130" s="7"/>
    </row>
    <row r="131" spans="1:14" ht="25" customHeight="1" x14ac:dyDescent="0.35">
      <c r="A131" s="12" t="s">
        <v>397</v>
      </c>
      <c r="B131" s="12" t="s">
        <v>398</v>
      </c>
      <c r="C131" s="12" t="s">
        <v>399</v>
      </c>
      <c r="D131" s="12" t="s">
        <v>43</v>
      </c>
      <c r="E131" s="12" t="s">
        <v>252</v>
      </c>
      <c r="F131" s="12" t="s">
        <v>400</v>
      </c>
      <c r="G131" s="13">
        <f t="shared" si="2"/>
        <v>54789.525999999983</v>
      </c>
      <c r="H131" s="7">
        <v>4980.8659999999991</v>
      </c>
      <c r="I131" s="7">
        <v>29885.195999999993</v>
      </c>
      <c r="J131" s="7">
        <v>19923.463999999996</v>
      </c>
      <c r="K131" s="7">
        <v>0</v>
      </c>
      <c r="L131" s="7">
        <v>0</v>
      </c>
      <c r="M131" s="7">
        <v>0</v>
      </c>
      <c r="N131" s="7"/>
    </row>
    <row r="132" spans="1:14" ht="25" customHeight="1" x14ac:dyDescent="0.35">
      <c r="A132" s="12" t="s">
        <v>401</v>
      </c>
      <c r="B132" s="12" t="s">
        <v>401</v>
      </c>
      <c r="C132" s="12" t="s">
        <v>402</v>
      </c>
      <c r="D132" s="12" t="s">
        <v>43</v>
      </c>
      <c r="E132" s="12" t="s">
        <v>252</v>
      </c>
      <c r="F132" s="12" t="s">
        <v>44</v>
      </c>
      <c r="G132" s="13">
        <f t="shared" si="2"/>
        <v>10570.626</v>
      </c>
      <c r="H132" s="7">
        <v>960.96600000000001</v>
      </c>
      <c r="I132" s="7">
        <v>5765.7959999999994</v>
      </c>
      <c r="J132" s="7">
        <v>3843.864</v>
      </c>
      <c r="K132" s="7">
        <v>0</v>
      </c>
      <c r="L132" s="7">
        <v>0</v>
      </c>
      <c r="M132" s="7">
        <v>0</v>
      </c>
      <c r="N132" s="7"/>
    </row>
    <row r="133" spans="1:14" ht="25" customHeight="1" x14ac:dyDescent="0.35">
      <c r="A133" s="12" t="s">
        <v>403</v>
      </c>
      <c r="B133" s="12" t="s">
        <v>404</v>
      </c>
      <c r="C133" s="12" t="s">
        <v>402</v>
      </c>
      <c r="D133" s="12" t="s">
        <v>43</v>
      </c>
      <c r="E133" s="12" t="s">
        <v>252</v>
      </c>
      <c r="F133" s="12" t="s">
        <v>44</v>
      </c>
      <c r="G133" s="13">
        <f t="shared" si="2"/>
        <v>8500.8000000000011</v>
      </c>
      <c r="H133" s="7">
        <v>772.80000000000007</v>
      </c>
      <c r="I133" s="7">
        <v>4636.8</v>
      </c>
      <c r="J133" s="7">
        <v>3091.2000000000003</v>
      </c>
      <c r="K133" s="7">
        <v>0</v>
      </c>
      <c r="L133" s="7">
        <v>0</v>
      </c>
      <c r="M133" s="7">
        <v>0</v>
      </c>
      <c r="N133" s="7"/>
    </row>
    <row r="134" spans="1:14" ht="25" customHeight="1" x14ac:dyDescent="0.35">
      <c r="A134" s="12" t="s">
        <v>2112</v>
      </c>
      <c r="B134" s="12" t="s">
        <v>2113</v>
      </c>
      <c r="C134" s="12" t="s">
        <v>2114</v>
      </c>
      <c r="D134" s="12" t="s">
        <v>2110</v>
      </c>
      <c r="E134" s="12" t="s">
        <v>252</v>
      </c>
      <c r="F134" s="12" t="s">
        <v>2115</v>
      </c>
      <c r="G134" s="13">
        <f t="shared" ref="G134:G139" si="3">H134+I134+J134+K134</f>
        <v>748415.97</v>
      </c>
      <c r="H134" s="7">
        <v>150000</v>
      </c>
      <c r="I134" s="7">
        <v>266140.98</v>
      </c>
      <c r="J134" s="7">
        <f>232274.99+12000+88000</f>
        <v>332274.99</v>
      </c>
      <c r="K134" s="7">
        <v>0</v>
      </c>
      <c r="L134" s="7">
        <v>0</v>
      </c>
      <c r="M134" s="7">
        <v>0</v>
      </c>
      <c r="N134" s="7"/>
    </row>
    <row r="135" spans="1:14" ht="25" customHeight="1" x14ac:dyDescent="0.35">
      <c r="A135" s="12" t="s">
        <v>2116</v>
      </c>
      <c r="B135" s="12" t="s">
        <v>2117</v>
      </c>
      <c r="C135" s="12" t="s">
        <v>2114</v>
      </c>
      <c r="D135" s="12" t="s">
        <v>2110</v>
      </c>
      <c r="E135" s="12" t="s">
        <v>252</v>
      </c>
      <c r="F135" s="12" t="s">
        <v>2118</v>
      </c>
      <c r="G135" s="13">
        <f t="shared" si="3"/>
        <v>120000</v>
      </c>
      <c r="H135" s="7">
        <v>10000</v>
      </c>
      <c r="I135" s="7">
        <v>15000</v>
      </c>
      <c r="J135" s="7">
        <f>38000+45000+12000</f>
        <v>95000</v>
      </c>
      <c r="K135" s="7">
        <v>0</v>
      </c>
      <c r="L135" s="7">
        <v>0</v>
      </c>
      <c r="M135" s="7">
        <v>0</v>
      </c>
      <c r="N135" s="7"/>
    </row>
    <row r="136" spans="1:14" ht="25" customHeight="1" x14ac:dyDescent="0.35">
      <c r="A136" s="12" t="s">
        <v>2119</v>
      </c>
      <c r="B136" s="12" t="s">
        <v>2120</v>
      </c>
      <c r="C136" s="12" t="s">
        <v>2114</v>
      </c>
      <c r="D136" s="12" t="s">
        <v>2110</v>
      </c>
      <c r="E136" s="12" t="s">
        <v>252</v>
      </c>
      <c r="F136" s="12" t="s">
        <v>2121</v>
      </c>
      <c r="G136" s="13">
        <f t="shared" si="3"/>
        <v>101000</v>
      </c>
      <c r="H136" s="7">
        <v>10000</v>
      </c>
      <c r="I136" s="7">
        <v>15000</v>
      </c>
      <c r="J136" s="7">
        <f>45000+19000+12000</f>
        <v>76000</v>
      </c>
      <c r="K136" s="7">
        <v>0</v>
      </c>
      <c r="L136" s="7">
        <v>0</v>
      </c>
      <c r="M136" s="7">
        <v>0</v>
      </c>
      <c r="N136" s="7"/>
    </row>
    <row r="137" spans="1:14" ht="25" customHeight="1" x14ac:dyDescent="0.35">
      <c r="A137" s="12" t="s">
        <v>2122</v>
      </c>
      <c r="B137" s="12" t="s">
        <v>2123</v>
      </c>
      <c r="C137" s="12" t="s">
        <v>2114</v>
      </c>
      <c r="D137" s="12" t="s">
        <v>2110</v>
      </c>
      <c r="E137" s="12" t="s">
        <v>252</v>
      </c>
      <c r="F137" s="12" t="s">
        <v>2124</v>
      </c>
      <c r="G137" s="13">
        <f t="shared" si="3"/>
        <v>90000</v>
      </c>
      <c r="H137" s="7">
        <v>40000</v>
      </c>
      <c r="I137" s="7">
        <v>30000</v>
      </c>
      <c r="J137" s="7">
        <v>20000</v>
      </c>
      <c r="K137" s="7">
        <v>0</v>
      </c>
      <c r="L137" s="7">
        <v>0</v>
      </c>
      <c r="M137" s="7">
        <v>0</v>
      </c>
      <c r="N137" s="7"/>
    </row>
    <row r="138" spans="1:14" ht="25" customHeight="1" x14ac:dyDescent="0.35">
      <c r="A138" s="12" t="s">
        <v>2125</v>
      </c>
      <c r="B138" s="12" t="s">
        <v>2126</v>
      </c>
      <c r="C138" s="12" t="s">
        <v>2114</v>
      </c>
      <c r="D138" s="12" t="s">
        <v>2110</v>
      </c>
      <c r="E138" s="12" t="s">
        <v>252</v>
      </c>
      <c r="F138" s="12" t="s">
        <v>2127</v>
      </c>
      <c r="G138" s="13">
        <f t="shared" si="3"/>
        <v>165000</v>
      </c>
      <c r="H138" s="7">
        <v>70000</v>
      </c>
      <c r="I138" s="7">
        <v>40000</v>
      </c>
      <c r="J138" s="7">
        <v>55000</v>
      </c>
      <c r="K138" s="7">
        <v>0</v>
      </c>
      <c r="L138" s="7">
        <v>0</v>
      </c>
      <c r="M138" s="7">
        <v>0</v>
      </c>
      <c r="N138" s="7"/>
    </row>
    <row r="139" spans="1:14" ht="25" customHeight="1" x14ac:dyDescent="0.35">
      <c r="A139" s="12" t="s">
        <v>2128</v>
      </c>
      <c r="B139" s="12" t="s">
        <v>2129</v>
      </c>
      <c r="C139" s="12" t="s">
        <v>2114</v>
      </c>
      <c r="D139" s="12" t="s">
        <v>2110</v>
      </c>
      <c r="E139" s="12" t="s">
        <v>252</v>
      </c>
      <c r="F139" s="12" t="s">
        <v>2130</v>
      </c>
      <c r="G139" s="13">
        <f t="shared" si="3"/>
        <v>81000</v>
      </c>
      <c r="H139" s="7">
        <v>15000</v>
      </c>
      <c r="I139" s="7">
        <v>15000</v>
      </c>
      <c r="J139" s="7">
        <v>51000</v>
      </c>
      <c r="K139" s="7">
        <v>0</v>
      </c>
      <c r="L139" s="7">
        <v>0</v>
      </c>
      <c r="M139" s="7">
        <v>0</v>
      </c>
      <c r="N139" s="7"/>
    </row>
    <row r="140" spans="1:14" ht="25" customHeight="1" x14ac:dyDescent="0.35">
      <c r="A140" s="12" t="s">
        <v>405</v>
      </c>
      <c r="B140" s="12" t="s">
        <v>406</v>
      </c>
      <c r="C140" s="12" t="s">
        <v>407</v>
      </c>
      <c r="D140" s="12" t="s">
        <v>52</v>
      </c>
      <c r="E140" s="12" t="s">
        <v>408</v>
      </c>
      <c r="F140" s="12" t="s">
        <v>409</v>
      </c>
      <c r="G140" s="13">
        <f t="shared" si="2"/>
        <v>51430.36</v>
      </c>
      <c r="H140" s="7">
        <v>50000</v>
      </c>
      <c r="I140" s="7">
        <v>0</v>
      </c>
      <c r="J140" s="7">
        <v>1430.3600000000001</v>
      </c>
      <c r="K140" s="7">
        <v>0</v>
      </c>
      <c r="L140" s="7">
        <v>0</v>
      </c>
      <c r="M140" s="7">
        <v>0</v>
      </c>
      <c r="N140" s="7"/>
    </row>
    <row r="141" spans="1:14" ht="25" customHeight="1" x14ac:dyDescent="0.35">
      <c r="A141" s="12" t="s">
        <v>410</v>
      </c>
      <c r="B141" s="12" t="s">
        <v>411</v>
      </c>
      <c r="C141" s="12" t="s">
        <v>407</v>
      </c>
      <c r="D141" s="12" t="s">
        <v>52</v>
      </c>
      <c r="E141" s="12" t="s">
        <v>408</v>
      </c>
      <c r="F141" s="12" t="s">
        <v>412</v>
      </c>
      <c r="G141" s="13">
        <f t="shared" si="2"/>
        <v>51424</v>
      </c>
      <c r="H141" s="7">
        <v>50000</v>
      </c>
      <c r="I141" s="7">
        <v>0</v>
      </c>
      <c r="J141" s="7">
        <v>1424</v>
      </c>
      <c r="K141" s="7">
        <v>0</v>
      </c>
      <c r="L141" s="7">
        <v>0</v>
      </c>
      <c r="M141" s="7">
        <v>0</v>
      </c>
      <c r="N141" s="7"/>
    </row>
    <row r="142" spans="1:14" ht="25" customHeight="1" x14ac:dyDescent="0.35">
      <c r="A142" s="12" t="s">
        <v>413</v>
      </c>
      <c r="B142" s="12" t="s">
        <v>414</v>
      </c>
      <c r="C142" s="12" t="s">
        <v>407</v>
      </c>
      <c r="D142" s="12" t="s">
        <v>17</v>
      </c>
      <c r="E142" s="12" t="s">
        <v>408</v>
      </c>
      <c r="F142" s="12" t="s">
        <v>415</v>
      </c>
      <c r="G142" s="13">
        <f t="shared" si="2"/>
        <v>43865</v>
      </c>
      <c r="H142" s="7">
        <v>3509.2000000000003</v>
      </c>
      <c r="I142" s="7">
        <v>8773</v>
      </c>
      <c r="J142" s="7">
        <v>31582.799999999999</v>
      </c>
      <c r="K142" s="7">
        <v>0</v>
      </c>
      <c r="L142" s="7">
        <v>0</v>
      </c>
      <c r="M142" s="7">
        <v>0</v>
      </c>
      <c r="N142" s="7"/>
    </row>
    <row r="143" spans="1:14" ht="25" customHeight="1" x14ac:dyDescent="0.35">
      <c r="A143" s="12" t="s">
        <v>416</v>
      </c>
      <c r="B143" s="12" t="s">
        <v>417</v>
      </c>
      <c r="C143" s="12" t="s">
        <v>407</v>
      </c>
      <c r="D143" s="12" t="s">
        <v>40</v>
      </c>
      <c r="E143" s="12" t="s">
        <v>408</v>
      </c>
      <c r="F143" s="12" t="s">
        <v>418</v>
      </c>
      <c r="G143" s="13">
        <f t="shared" si="2"/>
        <v>8794.1</v>
      </c>
      <c r="H143" s="7">
        <v>0</v>
      </c>
      <c r="I143" s="7">
        <v>5173</v>
      </c>
      <c r="J143" s="7">
        <v>3621.1</v>
      </c>
      <c r="K143" s="7">
        <v>0</v>
      </c>
      <c r="L143" s="7">
        <v>0</v>
      </c>
      <c r="M143" s="7">
        <v>0</v>
      </c>
      <c r="N143" s="7"/>
    </row>
    <row r="144" spans="1:14" ht="25" customHeight="1" x14ac:dyDescent="0.35">
      <c r="A144" s="12" t="s">
        <v>419</v>
      </c>
      <c r="B144" s="12" t="s">
        <v>420</v>
      </c>
      <c r="C144" s="12" t="s">
        <v>421</v>
      </c>
      <c r="D144" s="12" t="s">
        <v>422</v>
      </c>
      <c r="E144" s="12" t="s">
        <v>423</v>
      </c>
      <c r="F144" s="12" t="s">
        <v>424</v>
      </c>
      <c r="G144" s="13">
        <f t="shared" si="2"/>
        <v>490712</v>
      </c>
      <c r="H144" s="7">
        <v>73606.8</v>
      </c>
      <c r="I144" s="7">
        <v>368034</v>
      </c>
      <c r="J144" s="7">
        <v>49071.200000000004</v>
      </c>
      <c r="K144" s="7">
        <v>0</v>
      </c>
      <c r="L144" s="7">
        <v>0</v>
      </c>
      <c r="M144" s="7">
        <v>0</v>
      </c>
      <c r="N144" s="7"/>
    </row>
    <row r="145" spans="1:14" ht="25" customHeight="1" x14ac:dyDescent="0.35">
      <c r="A145" s="12" t="s">
        <v>425</v>
      </c>
      <c r="B145" s="12" t="s">
        <v>426</v>
      </c>
      <c r="C145" s="12" t="s">
        <v>427</v>
      </c>
      <c r="D145" s="12" t="s">
        <v>52</v>
      </c>
      <c r="E145" s="12" t="s">
        <v>423</v>
      </c>
      <c r="F145" s="12" t="s">
        <v>428</v>
      </c>
      <c r="G145" s="13">
        <f t="shared" si="2"/>
        <v>575373.24</v>
      </c>
      <c r="H145" s="7">
        <v>250000</v>
      </c>
      <c r="I145" s="7">
        <v>0</v>
      </c>
      <c r="J145" s="7">
        <v>325373.24</v>
      </c>
      <c r="K145" s="7">
        <v>0</v>
      </c>
      <c r="L145" s="7">
        <v>0</v>
      </c>
      <c r="M145" s="7">
        <v>0</v>
      </c>
      <c r="N145" s="7"/>
    </row>
    <row r="146" spans="1:14" ht="25" customHeight="1" x14ac:dyDescent="0.35">
      <c r="A146" s="12" t="s">
        <v>429</v>
      </c>
      <c r="B146" s="12" t="s">
        <v>430</v>
      </c>
      <c r="C146" s="12" t="s">
        <v>431</v>
      </c>
      <c r="D146" s="12" t="s">
        <v>17</v>
      </c>
      <c r="E146" s="12" t="s">
        <v>423</v>
      </c>
      <c r="F146" s="12" t="s">
        <v>432</v>
      </c>
      <c r="G146" s="13">
        <f t="shared" si="2"/>
        <v>104845.52500000002</v>
      </c>
      <c r="H146" s="7">
        <v>8387.6420000000016</v>
      </c>
      <c r="I146" s="7">
        <v>20969.105000000003</v>
      </c>
      <c r="J146" s="7">
        <v>75488.77800000002</v>
      </c>
      <c r="K146" s="7">
        <v>0</v>
      </c>
      <c r="L146" s="7">
        <v>0</v>
      </c>
      <c r="M146" s="7">
        <v>0</v>
      </c>
      <c r="N146" s="7"/>
    </row>
    <row r="147" spans="1:14" ht="25" customHeight="1" x14ac:dyDescent="0.35">
      <c r="A147" s="12" t="s">
        <v>433</v>
      </c>
      <c r="B147" s="12" t="s">
        <v>434</v>
      </c>
      <c r="C147" s="12" t="s">
        <v>435</v>
      </c>
      <c r="D147" s="12" t="s">
        <v>17</v>
      </c>
      <c r="E147" s="12" t="s">
        <v>423</v>
      </c>
      <c r="F147" s="12" t="s">
        <v>436</v>
      </c>
      <c r="G147" s="13">
        <f t="shared" si="2"/>
        <v>101493.63916666666</v>
      </c>
      <c r="H147" s="7">
        <v>8119.491133333333</v>
      </c>
      <c r="I147" s="7">
        <v>20298.727833333331</v>
      </c>
      <c r="J147" s="7">
        <v>73075.420199999993</v>
      </c>
      <c r="K147" s="7">
        <v>0</v>
      </c>
      <c r="L147" s="7">
        <v>0</v>
      </c>
      <c r="M147" s="7">
        <v>0</v>
      </c>
      <c r="N147" s="7"/>
    </row>
    <row r="148" spans="1:14" ht="25" customHeight="1" x14ac:dyDescent="0.35">
      <c r="A148" s="12" t="s">
        <v>437</v>
      </c>
      <c r="B148" s="12" t="s">
        <v>438</v>
      </c>
      <c r="C148" s="12" t="s">
        <v>439</v>
      </c>
      <c r="D148" s="12" t="s">
        <v>17</v>
      </c>
      <c r="E148" s="12" t="s">
        <v>423</v>
      </c>
      <c r="F148" s="12" t="s">
        <v>440</v>
      </c>
      <c r="G148" s="13">
        <f t="shared" si="2"/>
        <v>95223.625</v>
      </c>
      <c r="H148" s="7">
        <v>7617.8899999999994</v>
      </c>
      <c r="I148" s="7">
        <v>19044.724999999999</v>
      </c>
      <c r="J148" s="7">
        <v>68561.009999999995</v>
      </c>
      <c r="K148" s="7">
        <v>0</v>
      </c>
      <c r="L148" s="7">
        <v>0</v>
      </c>
      <c r="M148" s="7">
        <v>0</v>
      </c>
      <c r="N148" s="7"/>
    </row>
    <row r="149" spans="1:14" ht="25" customHeight="1" x14ac:dyDescent="0.35">
      <c r="A149" s="12" t="s">
        <v>441</v>
      </c>
      <c r="B149" s="12" t="s">
        <v>442</v>
      </c>
      <c r="C149" s="12" t="s">
        <v>443</v>
      </c>
      <c r="D149" s="12" t="s">
        <v>17</v>
      </c>
      <c r="E149" s="12" t="s">
        <v>423</v>
      </c>
      <c r="F149" s="12" t="s">
        <v>444</v>
      </c>
      <c r="G149" s="13">
        <f t="shared" si="2"/>
        <v>86942.700000000012</v>
      </c>
      <c r="H149" s="7">
        <v>6955.4160000000011</v>
      </c>
      <c r="I149" s="7">
        <v>17388.54</v>
      </c>
      <c r="J149" s="7">
        <v>62598.744000000006</v>
      </c>
      <c r="K149" s="7">
        <v>0</v>
      </c>
      <c r="L149" s="7">
        <v>0</v>
      </c>
      <c r="M149" s="7">
        <v>0</v>
      </c>
      <c r="N149" s="7"/>
    </row>
    <row r="150" spans="1:14" ht="25" customHeight="1" x14ac:dyDescent="0.35">
      <c r="A150" s="12" t="s">
        <v>445</v>
      </c>
      <c r="B150" s="12" t="s">
        <v>446</v>
      </c>
      <c r="C150" s="12" t="s">
        <v>447</v>
      </c>
      <c r="D150" s="12" t="s">
        <v>17</v>
      </c>
      <c r="E150" s="12" t="s">
        <v>423</v>
      </c>
      <c r="F150" s="12" t="s">
        <v>448</v>
      </c>
      <c r="G150" s="13">
        <f t="shared" si="2"/>
        <v>61299.45</v>
      </c>
      <c r="H150" s="7">
        <v>4903.9560000000001</v>
      </c>
      <c r="I150" s="7">
        <v>12259.89</v>
      </c>
      <c r="J150" s="7">
        <v>44135.603999999999</v>
      </c>
      <c r="K150" s="7">
        <v>0</v>
      </c>
      <c r="L150" s="7">
        <v>0</v>
      </c>
      <c r="M150" s="7">
        <v>0</v>
      </c>
      <c r="N150" s="7"/>
    </row>
    <row r="151" spans="1:14" ht="25" customHeight="1" x14ac:dyDescent="0.35">
      <c r="A151" s="12" t="s">
        <v>449</v>
      </c>
      <c r="B151" s="12" t="s">
        <v>450</v>
      </c>
      <c r="C151" s="12" t="s">
        <v>451</v>
      </c>
      <c r="D151" s="12" t="s">
        <v>17</v>
      </c>
      <c r="E151" s="12" t="s">
        <v>423</v>
      </c>
      <c r="F151" s="12" t="s">
        <v>452</v>
      </c>
      <c r="G151" s="13">
        <f t="shared" si="2"/>
        <v>52751.325000000012</v>
      </c>
      <c r="H151" s="7">
        <v>4220.1060000000007</v>
      </c>
      <c r="I151" s="7">
        <v>10550.265000000001</v>
      </c>
      <c r="J151" s="7">
        <v>37980.954000000005</v>
      </c>
      <c r="K151" s="7">
        <v>0</v>
      </c>
      <c r="L151" s="7">
        <v>0</v>
      </c>
      <c r="M151" s="7">
        <v>0</v>
      </c>
      <c r="N151" s="7"/>
    </row>
    <row r="152" spans="1:14" ht="25" customHeight="1" x14ac:dyDescent="0.35">
      <c r="A152" s="12" t="s">
        <v>453</v>
      </c>
      <c r="B152" s="12" t="s">
        <v>454</v>
      </c>
      <c r="C152" s="12" t="s">
        <v>455</v>
      </c>
      <c r="D152" s="12" t="s">
        <v>17</v>
      </c>
      <c r="E152" s="12" t="s">
        <v>423</v>
      </c>
      <c r="F152" s="12" t="s">
        <v>456</v>
      </c>
      <c r="G152" s="13">
        <f t="shared" si="2"/>
        <v>51137.925000000003</v>
      </c>
      <c r="H152" s="7">
        <v>4091.0340000000006</v>
      </c>
      <c r="I152" s="7">
        <v>10227.585000000001</v>
      </c>
      <c r="J152" s="7">
        <v>36819.306000000004</v>
      </c>
      <c r="K152" s="7">
        <v>0</v>
      </c>
      <c r="L152" s="7">
        <v>0</v>
      </c>
      <c r="M152" s="7">
        <v>0</v>
      </c>
      <c r="N152" s="7"/>
    </row>
    <row r="153" spans="1:14" ht="25" customHeight="1" x14ac:dyDescent="0.35">
      <c r="A153" s="12" t="s">
        <v>457</v>
      </c>
      <c r="B153" s="12" t="s">
        <v>458</v>
      </c>
      <c r="C153" s="12" t="s">
        <v>459</v>
      </c>
      <c r="D153" s="12" t="s">
        <v>17</v>
      </c>
      <c r="E153" s="12" t="s">
        <v>423</v>
      </c>
      <c r="F153" s="12" t="s">
        <v>460</v>
      </c>
      <c r="G153" s="13">
        <f t="shared" si="2"/>
        <v>45189.975000000006</v>
      </c>
      <c r="H153" s="7">
        <v>3615.1980000000003</v>
      </c>
      <c r="I153" s="7">
        <v>9037.9950000000008</v>
      </c>
      <c r="J153" s="7">
        <v>32536.782000000003</v>
      </c>
      <c r="K153" s="7">
        <v>0</v>
      </c>
      <c r="L153" s="7">
        <v>0</v>
      </c>
      <c r="M153" s="7">
        <v>0</v>
      </c>
      <c r="N153" s="7"/>
    </row>
    <row r="154" spans="1:14" ht="25" customHeight="1" x14ac:dyDescent="0.35">
      <c r="A154" s="12" t="s">
        <v>461</v>
      </c>
      <c r="B154" s="12" t="s">
        <v>462</v>
      </c>
      <c r="C154" s="12" t="s">
        <v>463</v>
      </c>
      <c r="D154" s="12" t="s">
        <v>17</v>
      </c>
      <c r="E154" s="12" t="s">
        <v>423</v>
      </c>
      <c r="F154" s="12" t="s">
        <v>464</v>
      </c>
      <c r="G154" s="13">
        <f t="shared" si="2"/>
        <v>42383.199999999997</v>
      </c>
      <c r="H154" s="7">
        <v>3390.6559999999999</v>
      </c>
      <c r="I154" s="7">
        <v>8476.64</v>
      </c>
      <c r="J154" s="7">
        <v>30515.903999999999</v>
      </c>
      <c r="K154" s="7">
        <v>0</v>
      </c>
      <c r="L154" s="7">
        <v>0</v>
      </c>
      <c r="M154" s="7">
        <v>0</v>
      </c>
      <c r="N154" s="7"/>
    </row>
    <row r="155" spans="1:14" ht="25" customHeight="1" x14ac:dyDescent="0.35">
      <c r="A155" s="12" t="s">
        <v>465</v>
      </c>
      <c r="B155" s="12" t="s">
        <v>466</v>
      </c>
      <c r="C155" s="12" t="s">
        <v>467</v>
      </c>
      <c r="D155" s="12" t="s">
        <v>17</v>
      </c>
      <c r="E155" s="12" t="s">
        <v>423</v>
      </c>
      <c r="F155" s="12" t="s">
        <v>468</v>
      </c>
      <c r="G155" s="13">
        <f t="shared" si="2"/>
        <v>41392.325000000004</v>
      </c>
      <c r="H155" s="7">
        <v>3311.3860000000004</v>
      </c>
      <c r="I155" s="7">
        <v>8278.4650000000001</v>
      </c>
      <c r="J155" s="7">
        <v>29802.474000000002</v>
      </c>
      <c r="K155" s="7">
        <v>0</v>
      </c>
      <c r="L155" s="7">
        <v>0</v>
      </c>
      <c r="M155" s="7">
        <v>0</v>
      </c>
      <c r="N155" s="7"/>
    </row>
    <row r="156" spans="1:14" ht="25" customHeight="1" x14ac:dyDescent="0.35">
      <c r="A156" s="12" t="s">
        <v>469</v>
      </c>
      <c r="B156" s="12" t="s">
        <v>470</v>
      </c>
      <c r="C156" s="12" t="s">
        <v>471</v>
      </c>
      <c r="D156" s="12" t="s">
        <v>17</v>
      </c>
      <c r="E156" s="12" t="s">
        <v>423</v>
      </c>
      <c r="F156" s="12" t="s">
        <v>472</v>
      </c>
      <c r="G156" s="13">
        <f t="shared" si="2"/>
        <v>38563.725000000006</v>
      </c>
      <c r="H156" s="7">
        <v>3085.0980000000004</v>
      </c>
      <c r="I156" s="7">
        <v>7712.7450000000008</v>
      </c>
      <c r="J156" s="7">
        <v>27765.882000000005</v>
      </c>
      <c r="K156" s="7">
        <v>0</v>
      </c>
      <c r="L156" s="7">
        <v>0</v>
      </c>
      <c r="M156" s="7">
        <v>0</v>
      </c>
      <c r="N156" s="7"/>
    </row>
    <row r="157" spans="1:14" ht="25" customHeight="1" x14ac:dyDescent="0.35">
      <c r="A157" s="12" t="s">
        <v>473</v>
      </c>
      <c r="B157" s="12" t="s">
        <v>474</v>
      </c>
      <c r="C157" s="12" t="s">
        <v>475</v>
      </c>
      <c r="D157" s="12" t="s">
        <v>17</v>
      </c>
      <c r="E157" s="12" t="s">
        <v>423</v>
      </c>
      <c r="F157" s="12" t="s">
        <v>476</v>
      </c>
      <c r="G157" s="13">
        <f t="shared" si="2"/>
        <v>30569.775000000005</v>
      </c>
      <c r="H157" s="7">
        <v>2445.5820000000003</v>
      </c>
      <c r="I157" s="7">
        <v>6113.9550000000008</v>
      </c>
      <c r="J157" s="7">
        <v>22010.238000000005</v>
      </c>
      <c r="K157" s="7">
        <v>0</v>
      </c>
      <c r="L157" s="7">
        <v>0</v>
      </c>
      <c r="M157" s="7">
        <v>0</v>
      </c>
      <c r="N157" s="7"/>
    </row>
    <row r="158" spans="1:14" ht="25" customHeight="1" x14ac:dyDescent="0.35">
      <c r="A158" s="12" t="s">
        <v>477</v>
      </c>
      <c r="B158" s="12" t="s">
        <v>478</v>
      </c>
      <c r="C158" s="12" t="s">
        <v>455</v>
      </c>
      <c r="D158" s="12" t="s">
        <v>17</v>
      </c>
      <c r="E158" s="12" t="s">
        <v>423</v>
      </c>
      <c r="F158" s="12" t="s">
        <v>479</v>
      </c>
      <c r="G158" s="13">
        <f t="shared" si="2"/>
        <v>28200.207222222227</v>
      </c>
      <c r="H158" s="7">
        <v>2256.0165777777779</v>
      </c>
      <c r="I158" s="7">
        <v>5640.041444444445</v>
      </c>
      <c r="J158" s="7">
        <v>20304.149200000003</v>
      </c>
      <c r="K158" s="7">
        <v>0</v>
      </c>
      <c r="L158" s="7">
        <v>0</v>
      </c>
      <c r="M158" s="7">
        <v>0</v>
      </c>
      <c r="N158" s="7"/>
    </row>
    <row r="159" spans="1:14" ht="25" customHeight="1" x14ac:dyDescent="0.35">
      <c r="A159" s="12" t="s">
        <v>480</v>
      </c>
      <c r="B159" s="12" t="s">
        <v>481</v>
      </c>
      <c r="C159" s="12" t="s">
        <v>482</v>
      </c>
      <c r="D159" s="12" t="s">
        <v>17</v>
      </c>
      <c r="E159" s="12" t="s">
        <v>423</v>
      </c>
      <c r="F159" s="12" t="s">
        <v>483</v>
      </c>
      <c r="G159" s="13">
        <f t="shared" si="2"/>
        <v>27890</v>
      </c>
      <c r="H159" s="7">
        <v>2231.2000000000003</v>
      </c>
      <c r="I159" s="7">
        <v>5578</v>
      </c>
      <c r="J159" s="7">
        <v>20080.8</v>
      </c>
      <c r="K159" s="7">
        <v>0</v>
      </c>
      <c r="L159" s="7">
        <v>0</v>
      </c>
      <c r="M159" s="7">
        <v>0</v>
      </c>
      <c r="N159" s="7"/>
    </row>
    <row r="160" spans="1:14" ht="25" customHeight="1" x14ac:dyDescent="0.35">
      <c r="A160" s="12" t="s">
        <v>484</v>
      </c>
      <c r="B160" s="12" t="s">
        <v>485</v>
      </c>
      <c r="C160" s="12" t="s">
        <v>115</v>
      </c>
      <c r="D160" s="12" t="s">
        <v>17</v>
      </c>
      <c r="E160" s="12" t="s">
        <v>423</v>
      </c>
      <c r="F160" s="12" t="s">
        <v>486</v>
      </c>
      <c r="G160" s="13">
        <f t="shared" si="2"/>
        <v>24583.800000000003</v>
      </c>
      <c r="H160" s="7">
        <v>1966.7040000000002</v>
      </c>
      <c r="I160" s="7">
        <v>4916.76</v>
      </c>
      <c r="J160" s="7">
        <v>17700.336000000003</v>
      </c>
      <c r="K160" s="7">
        <v>0</v>
      </c>
      <c r="L160" s="7">
        <v>0</v>
      </c>
      <c r="M160" s="7">
        <v>0</v>
      </c>
      <c r="N160" s="7"/>
    </row>
    <row r="161" spans="1:14" ht="25" customHeight="1" x14ac:dyDescent="0.35">
      <c r="A161" s="12" t="s">
        <v>487</v>
      </c>
      <c r="B161" s="12" t="s">
        <v>488</v>
      </c>
      <c r="C161" s="12" t="s">
        <v>455</v>
      </c>
      <c r="D161" s="12" t="s">
        <v>17</v>
      </c>
      <c r="E161" s="12" t="s">
        <v>423</v>
      </c>
      <c r="F161" s="12" t="s">
        <v>489</v>
      </c>
      <c r="G161" s="13">
        <f t="shared" si="2"/>
        <v>22989.550000000003</v>
      </c>
      <c r="H161" s="7">
        <v>1839.1640000000004</v>
      </c>
      <c r="I161" s="7">
        <v>4597.9100000000008</v>
      </c>
      <c r="J161" s="7">
        <v>16552.476000000002</v>
      </c>
      <c r="K161" s="7">
        <v>0</v>
      </c>
      <c r="L161" s="7">
        <v>0</v>
      </c>
      <c r="M161" s="7">
        <v>0</v>
      </c>
      <c r="N161" s="7"/>
    </row>
    <row r="162" spans="1:14" ht="25" customHeight="1" x14ac:dyDescent="0.35">
      <c r="A162" s="12" t="s">
        <v>490</v>
      </c>
      <c r="B162" s="12" t="s">
        <v>491</v>
      </c>
      <c r="C162" s="12" t="s">
        <v>492</v>
      </c>
      <c r="D162" s="12" t="s">
        <v>17</v>
      </c>
      <c r="E162" s="12" t="s">
        <v>423</v>
      </c>
      <c r="F162" s="12" t="s">
        <v>493</v>
      </c>
      <c r="G162" s="13">
        <f t="shared" si="2"/>
        <v>22484.675000000003</v>
      </c>
      <c r="H162" s="7">
        <v>1798.7740000000003</v>
      </c>
      <c r="I162" s="7">
        <v>4496.9350000000004</v>
      </c>
      <c r="J162" s="7">
        <v>16188.966000000002</v>
      </c>
      <c r="K162" s="7">
        <v>0</v>
      </c>
      <c r="L162" s="7">
        <v>0</v>
      </c>
      <c r="M162" s="7">
        <v>0</v>
      </c>
      <c r="N162" s="7"/>
    </row>
    <row r="163" spans="1:14" ht="25" customHeight="1" x14ac:dyDescent="0.35">
      <c r="A163" s="12" t="s">
        <v>494</v>
      </c>
      <c r="B163" s="12" t="s">
        <v>495</v>
      </c>
      <c r="C163" s="12" t="s">
        <v>496</v>
      </c>
      <c r="D163" s="12" t="s">
        <v>17</v>
      </c>
      <c r="E163" s="12" t="s">
        <v>423</v>
      </c>
      <c r="F163" s="12" t="s">
        <v>497</v>
      </c>
      <c r="G163" s="13">
        <f t="shared" si="2"/>
        <v>22343.600000000002</v>
      </c>
      <c r="H163" s="7">
        <v>1787.4880000000003</v>
      </c>
      <c r="I163" s="7">
        <v>4468.72</v>
      </c>
      <c r="J163" s="7">
        <v>16087.392000000002</v>
      </c>
      <c r="K163" s="7">
        <v>0</v>
      </c>
      <c r="L163" s="7">
        <v>0</v>
      </c>
      <c r="M163" s="7">
        <v>0</v>
      </c>
      <c r="N163" s="7"/>
    </row>
    <row r="164" spans="1:14" ht="25" customHeight="1" x14ac:dyDescent="0.35">
      <c r="A164" s="12" t="s">
        <v>498</v>
      </c>
      <c r="B164" s="12" t="s">
        <v>499</v>
      </c>
      <c r="C164" s="12" t="s">
        <v>500</v>
      </c>
      <c r="D164" s="12" t="s">
        <v>17</v>
      </c>
      <c r="E164" s="12" t="s">
        <v>423</v>
      </c>
      <c r="F164" s="12" t="s">
        <v>501</v>
      </c>
      <c r="G164" s="13">
        <f t="shared" si="2"/>
        <v>22154.228148148148</v>
      </c>
      <c r="H164" s="7">
        <v>1772.338251851852</v>
      </c>
      <c r="I164" s="7">
        <v>4430.8456296296299</v>
      </c>
      <c r="J164" s="7">
        <v>15951.044266666668</v>
      </c>
      <c r="K164" s="7">
        <v>0</v>
      </c>
      <c r="L164" s="7">
        <v>0</v>
      </c>
      <c r="M164" s="7">
        <v>0</v>
      </c>
      <c r="N164" s="7"/>
    </row>
    <row r="165" spans="1:14" ht="25" customHeight="1" x14ac:dyDescent="0.35">
      <c r="A165" s="12" t="s">
        <v>502</v>
      </c>
      <c r="B165" s="12" t="s">
        <v>503</v>
      </c>
      <c r="C165" s="12" t="s">
        <v>504</v>
      </c>
      <c r="D165" s="12" t="s">
        <v>17</v>
      </c>
      <c r="E165" s="12" t="s">
        <v>423</v>
      </c>
      <c r="F165" s="12" t="s">
        <v>505</v>
      </c>
      <c r="G165" s="13">
        <f t="shared" si="2"/>
        <v>20292.5</v>
      </c>
      <c r="H165" s="7">
        <v>1623.4</v>
      </c>
      <c r="I165" s="7">
        <v>4058.5</v>
      </c>
      <c r="J165" s="7">
        <v>14610.6</v>
      </c>
      <c r="K165" s="7">
        <v>0</v>
      </c>
      <c r="L165" s="7">
        <v>0</v>
      </c>
      <c r="M165" s="7">
        <v>0</v>
      </c>
      <c r="N165" s="7"/>
    </row>
    <row r="166" spans="1:14" ht="25" customHeight="1" x14ac:dyDescent="0.35">
      <c r="A166" s="12" t="s">
        <v>437</v>
      </c>
      <c r="B166" s="12" t="s">
        <v>506</v>
      </c>
      <c r="C166" s="12" t="s">
        <v>439</v>
      </c>
      <c r="D166" s="12" t="s">
        <v>17</v>
      </c>
      <c r="E166" s="12" t="s">
        <v>423</v>
      </c>
      <c r="F166" s="12" t="s">
        <v>507</v>
      </c>
      <c r="G166" s="13">
        <f t="shared" si="2"/>
        <v>20285.900000000005</v>
      </c>
      <c r="H166" s="7">
        <v>1622.8720000000003</v>
      </c>
      <c r="I166" s="7">
        <v>4057.1800000000007</v>
      </c>
      <c r="J166" s="7">
        <v>14605.848000000004</v>
      </c>
      <c r="K166" s="7">
        <v>0</v>
      </c>
      <c r="L166" s="7">
        <v>0</v>
      </c>
      <c r="M166" s="7">
        <v>0</v>
      </c>
      <c r="N166" s="7"/>
    </row>
    <row r="167" spans="1:14" ht="25" customHeight="1" x14ac:dyDescent="0.35">
      <c r="A167" s="12" t="s">
        <v>508</v>
      </c>
      <c r="B167" s="12" t="s">
        <v>509</v>
      </c>
      <c r="C167" s="12" t="s">
        <v>510</v>
      </c>
      <c r="D167" s="12" t="s">
        <v>17</v>
      </c>
      <c r="E167" s="12" t="s">
        <v>423</v>
      </c>
      <c r="F167" s="12" t="s">
        <v>511</v>
      </c>
      <c r="G167" s="13">
        <f t="shared" si="2"/>
        <v>19834.099999999999</v>
      </c>
      <c r="H167" s="7">
        <v>1586.7280000000001</v>
      </c>
      <c r="I167" s="7">
        <v>3966.8199999999997</v>
      </c>
      <c r="J167" s="7">
        <v>14280.552</v>
      </c>
      <c r="K167" s="7">
        <v>0</v>
      </c>
      <c r="L167" s="7">
        <v>0</v>
      </c>
      <c r="M167" s="7">
        <v>0</v>
      </c>
      <c r="N167" s="7"/>
    </row>
    <row r="168" spans="1:14" ht="25" customHeight="1" x14ac:dyDescent="0.35">
      <c r="A168" s="12" t="s">
        <v>512</v>
      </c>
      <c r="B168" s="12" t="s">
        <v>512</v>
      </c>
      <c r="C168" s="12" t="s">
        <v>513</v>
      </c>
      <c r="D168" s="12" t="s">
        <v>17</v>
      </c>
      <c r="E168" s="12" t="s">
        <v>423</v>
      </c>
      <c r="F168" s="12" t="s">
        <v>512</v>
      </c>
      <c r="G168" s="13">
        <f t="shared" si="2"/>
        <v>13769.199999999997</v>
      </c>
      <c r="H168" s="7">
        <v>1101.5359999999998</v>
      </c>
      <c r="I168" s="7">
        <v>2753.8399999999997</v>
      </c>
      <c r="J168" s="7">
        <v>9913.8239999999987</v>
      </c>
      <c r="K168" s="7">
        <v>0</v>
      </c>
      <c r="L168" s="7">
        <v>0</v>
      </c>
      <c r="M168" s="7">
        <v>0</v>
      </c>
      <c r="N168" s="7"/>
    </row>
    <row r="169" spans="1:14" ht="25" customHeight="1" x14ac:dyDescent="0.35">
      <c r="A169" s="12" t="s">
        <v>514</v>
      </c>
      <c r="B169" s="12" t="s">
        <v>515</v>
      </c>
      <c r="C169" s="12" t="s">
        <v>516</v>
      </c>
      <c r="D169" s="12" t="s">
        <v>17</v>
      </c>
      <c r="E169" s="12" t="s">
        <v>423</v>
      </c>
      <c r="F169" s="12" t="s">
        <v>517</v>
      </c>
      <c r="G169" s="13">
        <f t="shared" si="2"/>
        <v>12213.425000000001</v>
      </c>
      <c r="H169" s="7">
        <v>977.07400000000018</v>
      </c>
      <c r="I169" s="7">
        <v>2442.6850000000004</v>
      </c>
      <c r="J169" s="7">
        <v>8793.6660000000011</v>
      </c>
      <c r="K169" s="7">
        <v>0</v>
      </c>
      <c r="L169" s="7">
        <v>0</v>
      </c>
      <c r="M169" s="7">
        <v>0</v>
      </c>
      <c r="N169" s="7"/>
    </row>
    <row r="170" spans="1:14" ht="25" customHeight="1" x14ac:dyDescent="0.35">
      <c r="A170" s="12" t="s">
        <v>518</v>
      </c>
      <c r="B170" s="12" t="s">
        <v>519</v>
      </c>
      <c r="C170" s="12" t="s">
        <v>455</v>
      </c>
      <c r="D170" s="12" t="s">
        <v>17</v>
      </c>
      <c r="E170" s="12" t="s">
        <v>423</v>
      </c>
      <c r="F170" s="12" t="s">
        <v>520</v>
      </c>
      <c r="G170" s="13">
        <f t="shared" si="2"/>
        <v>11414.925000000001</v>
      </c>
      <c r="H170" s="7">
        <v>913.19400000000007</v>
      </c>
      <c r="I170" s="7">
        <v>2282.9850000000001</v>
      </c>
      <c r="J170" s="7">
        <v>8218.746000000001</v>
      </c>
      <c r="K170" s="7">
        <v>0</v>
      </c>
      <c r="L170" s="7">
        <v>0</v>
      </c>
      <c r="M170" s="7">
        <v>0</v>
      </c>
      <c r="N170" s="7"/>
    </row>
    <row r="171" spans="1:14" ht="25" customHeight="1" x14ac:dyDescent="0.35">
      <c r="A171" s="12" t="s">
        <v>521</v>
      </c>
      <c r="B171" s="12" t="s">
        <v>522</v>
      </c>
      <c r="C171" s="12" t="s">
        <v>523</v>
      </c>
      <c r="D171" s="12" t="s">
        <v>17</v>
      </c>
      <c r="E171" s="12" t="s">
        <v>423</v>
      </c>
      <c r="F171" s="12" t="s">
        <v>524</v>
      </c>
      <c r="G171" s="13">
        <f t="shared" si="2"/>
        <v>9821.4500000000007</v>
      </c>
      <c r="H171" s="7">
        <v>785.71600000000001</v>
      </c>
      <c r="I171" s="7">
        <v>1964.29</v>
      </c>
      <c r="J171" s="7">
        <v>7071.4440000000004</v>
      </c>
      <c r="K171" s="7">
        <v>0</v>
      </c>
      <c r="L171" s="7">
        <v>0</v>
      </c>
      <c r="M171" s="7">
        <v>0</v>
      </c>
      <c r="N171" s="7"/>
    </row>
    <row r="172" spans="1:14" ht="25" customHeight="1" x14ac:dyDescent="0.35">
      <c r="A172" s="12" t="s">
        <v>525</v>
      </c>
      <c r="B172" s="12" t="s">
        <v>526</v>
      </c>
      <c r="C172" s="12" t="s">
        <v>471</v>
      </c>
      <c r="D172" s="12" t="s">
        <v>17</v>
      </c>
      <c r="E172" s="12" t="s">
        <v>423</v>
      </c>
      <c r="F172" s="12" t="s">
        <v>527</v>
      </c>
      <c r="G172" s="13">
        <f t="shared" si="2"/>
        <v>9788.75</v>
      </c>
      <c r="H172" s="7">
        <v>783.09999999999991</v>
      </c>
      <c r="I172" s="7">
        <v>1957.7499999999998</v>
      </c>
      <c r="J172" s="7">
        <v>7047.9</v>
      </c>
      <c r="K172" s="7">
        <v>0</v>
      </c>
      <c r="L172" s="7">
        <v>0</v>
      </c>
      <c r="M172" s="7">
        <v>0</v>
      </c>
      <c r="N172" s="7"/>
    </row>
    <row r="173" spans="1:14" ht="25" customHeight="1" x14ac:dyDescent="0.35">
      <c r="A173" s="12" t="s">
        <v>528</v>
      </c>
      <c r="B173" s="12" t="s">
        <v>529</v>
      </c>
      <c r="C173" s="12" t="s">
        <v>455</v>
      </c>
      <c r="D173" s="12" t="s">
        <v>17</v>
      </c>
      <c r="E173" s="12" t="s">
        <v>423</v>
      </c>
      <c r="F173" s="12" t="s">
        <v>530</v>
      </c>
      <c r="G173" s="13">
        <f t="shared" si="2"/>
        <v>8462.7591666666667</v>
      </c>
      <c r="H173" s="7">
        <v>677.0207333333334</v>
      </c>
      <c r="I173" s="7">
        <v>1692.5518333333334</v>
      </c>
      <c r="J173" s="7">
        <v>6093.1866000000009</v>
      </c>
      <c r="K173" s="7">
        <v>0</v>
      </c>
      <c r="L173" s="7">
        <v>0</v>
      </c>
      <c r="M173" s="7">
        <v>0</v>
      </c>
      <c r="N173" s="7"/>
    </row>
    <row r="174" spans="1:14" ht="25" customHeight="1" x14ac:dyDescent="0.35">
      <c r="A174" s="12" t="s">
        <v>531</v>
      </c>
      <c r="B174" s="12" t="s">
        <v>532</v>
      </c>
      <c r="C174" s="12" t="s">
        <v>533</v>
      </c>
      <c r="D174" s="12" t="s">
        <v>17</v>
      </c>
      <c r="E174" s="12" t="s">
        <v>423</v>
      </c>
      <c r="F174" s="12" t="s">
        <v>534</v>
      </c>
      <c r="G174" s="13">
        <f t="shared" si="2"/>
        <v>8116.3750000000009</v>
      </c>
      <c r="H174" s="7">
        <v>649.31000000000006</v>
      </c>
      <c r="I174" s="7">
        <v>1623.2750000000001</v>
      </c>
      <c r="J174" s="7">
        <v>5843.7900000000009</v>
      </c>
      <c r="K174" s="7">
        <v>0</v>
      </c>
      <c r="L174" s="7">
        <v>0</v>
      </c>
      <c r="M174" s="7">
        <v>0</v>
      </c>
      <c r="N174" s="7"/>
    </row>
    <row r="175" spans="1:14" ht="25" customHeight="1" x14ac:dyDescent="0.35">
      <c r="A175" s="12" t="s">
        <v>535</v>
      </c>
      <c r="B175" s="12" t="s">
        <v>536</v>
      </c>
      <c r="C175" s="12" t="s">
        <v>537</v>
      </c>
      <c r="D175" s="12" t="s">
        <v>17</v>
      </c>
      <c r="E175" s="12" t="s">
        <v>423</v>
      </c>
      <c r="F175" s="12" t="s">
        <v>538</v>
      </c>
      <c r="G175" s="13">
        <f t="shared" si="2"/>
        <v>7867.7750000000005</v>
      </c>
      <c r="H175" s="7">
        <v>629.42200000000003</v>
      </c>
      <c r="I175" s="7">
        <v>1573.5550000000001</v>
      </c>
      <c r="J175" s="7">
        <v>5664.7980000000007</v>
      </c>
      <c r="K175" s="7">
        <v>0</v>
      </c>
      <c r="L175" s="7">
        <v>0</v>
      </c>
      <c r="M175" s="7">
        <v>0</v>
      </c>
      <c r="N175" s="7"/>
    </row>
    <row r="176" spans="1:14" ht="25" customHeight="1" x14ac:dyDescent="0.35">
      <c r="A176" s="12" t="s">
        <v>539</v>
      </c>
      <c r="B176" s="12" t="s">
        <v>540</v>
      </c>
      <c r="C176" s="12" t="s">
        <v>455</v>
      </c>
      <c r="D176" s="12" t="s">
        <v>17</v>
      </c>
      <c r="E176" s="12" t="s">
        <v>423</v>
      </c>
      <c r="F176" s="12" t="s">
        <v>541</v>
      </c>
      <c r="G176" s="13">
        <f t="shared" si="2"/>
        <v>6978.9000000000015</v>
      </c>
      <c r="H176" s="7">
        <v>558.31200000000013</v>
      </c>
      <c r="I176" s="7">
        <v>1395.7800000000002</v>
      </c>
      <c r="J176" s="7">
        <v>5024.8080000000009</v>
      </c>
      <c r="K176" s="7">
        <v>0</v>
      </c>
      <c r="L176" s="7">
        <v>0</v>
      </c>
      <c r="M176" s="7">
        <v>0</v>
      </c>
      <c r="N176" s="7"/>
    </row>
    <row r="177" spans="1:14" ht="25" customHeight="1" x14ac:dyDescent="0.35">
      <c r="A177" s="12" t="s">
        <v>542</v>
      </c>
      <c r="B177" s="12" t="s">
        <v>543</v>
      </c>
      <c r="C177" s="12" t="s">
        <v>544</v>
      </c>
      <c r="D177" s="12" t="s">
        <v>120</v>
      </c>
      <c r="E177" s="12" t="s">
        <v>423</v>
      </c>
      <c r="F177" s="12" t="s">
        <v>545</v>
      </c>
      <c r="G177" s="13">
        <f t="shared" si="2"/>
        <v>10393207.5</v>
      </c>
      <c r="H177" s="7">
        <v>5596342.5</v>
      </c>
      <c r="I177" s="7">
        <v>959373</v>
      </c>
      <c r="J177" s="7">
        <v>3837492</v>
      </c>
      <c r="K177" s="7">
        <v>0</v>
      </c>
      <c r="L177" s="7">
        <v>0</v>
      </c>
      <c r="M177" s="7">
        <v>0</v>
      </c>
      <c r="N177" s="7"/>
    </row>
    <row r="178" spans="1:14" ht="25" customHeight="1" x14ac:dyDescent="0.35">
      <c r="A178" s="12" t="s">
        <v>546</v>
      </c>
      <c r="B178" s="12" t="s">
        <v>547</v>
      </c>
      <c r="C178" s="12" t="s">
        <v>548</v>
      </c>
      <c r="D178" s="12" t="s">
        <v>120</v>
      </c>
      <c r="E178" s="12" t="s">
        <v>423</v>
      </c>
      <c r="F178" s="12" t="s">
        <v>549</v>
      </c>
      <c r="G178" s="13">
        <f t="shared" si="2"/>
        <v>9205514.5</v>
      </c>
      <c r="H178" s="7">
        <v>4956815.5</v>
      </c>
      <c r="I178" s="7">
        <v>849739.79999999993</v>
      </c>
      <c r="J178" s="7">
        <v>3398959.1999999997</v>
      </c>
      <c r="K178" s="7">
        <v>0</v>
      </c>
      <c r="L178" s="7">
        <v>0</v>
      </c>
      <c r="M178" s="7">
        <v>0</v>
      </c>
      <c r="N178" s="7"/>
    </row>
    <row r="179" spans="1:14" ht="25" customHeight="1" x14ac:dyDescent="0.35">
      <c r="A179" s="12" t="s">
        <v>550</v>
      </c>
      <c r="B179" s="12" t="s">
        <v>551</v>
      </c>
      <c r="C179" s="12" t="s">
        <v>236</v>
      </c>
      <c r="D179" s="12" t="s">
        <v>120</v>
      </c>
      <c r="E179" s="12" t="s">
        <v>423</v>
      </c>
      <c r="F179" s="12" t="s">
        <v>552</v>
      </c>
      <c r="G179" s="13">
        <f t="shared" si="2"/>
        <v>5802654</v>
      </c>
      <c r="H179" s="7">
        <v>3124506</v>
      </c>
      <c r="I179" s="7">
        <v>535629.6</v>
      </c>
      <c r="J179" s="7">
        <v>2142518.4</v>
      </c>
      <c r="K179" s="7">
        <v>0</v>
      </c>
      <c r="L179" s="7">
        <v>0</v>
      </c>
      <c r="M179" s="7">
        <v>0</v>
      </c>
      <c r="N179" s="7"/>
    </row>
    <row r="180" spans="1:14" ht="25" customHeight="1" x14ac:dyDescent="0.35">
      <c r="A180" s="12" t="s">
        <v>553</v>
      </c>
      <c r="B180" s="12" t="s">
        <v>554</v>
      </c>
      <c r="C180" s="12" t="s">
        <v>555</v>
      </c>
      <c r="D180" s="12" t="s">
        <v>120</v>
      </c>
      <c r="E180" s="12" t="s">
        <v>423</v>
      </c>
      <c r="F180" s="12" t="s">
        <v>556</v>
      </c>
      <c r="G180" s="13">
        <f t="shared" si="2"/>
        <v>2794584</v>
      </c>
      <c r="H180" s="7">
        <v>1504776</v>
      </c>
      <c r="I180" s="7">
        <v>257961.59999999998</v>
      </c>
      <c r="J180" s="7">
        <v>1031846.3999999999</v>
      </c>
      <c r="K180" s="7">
        <v>0</v>
      </c>
      <c r="L180" s="7">
        <v>0</v>
      </c>
      <c r="M180" s="7">
        <v>0</v>
      </c>
      <c r="N180" s="7"/>
    </row>
    <row r="181" spans="1:14" ht="25" customHeight="1" x14ac:dyDescent="0.35">
      <c r="A181" s="12" t="s">
        <v>557</v>
      </c>
      <c r="B181" s="12" t="s">
        <v>558</v>
      </c>
      <c r="C181" s="12" t="s">
        <v>559</v>
      </c>
      <c r="D181" s="12" t="s">
        <v>120</v>
      </c>
      <c r="E181" s="12" t="s">
        <v>423</v>
      </c>
      <c r="F181" s="12" t="s">
        <v>560</v>
      </c>
      <c r="G181" s="13">
        <f t="shared" si="2"/>
        <v>2118649</v>
      </c>
      <c r="H181" s="7">
        <v>1140811</v>
      </c>
      <c r="I181" s="7">
        <v>195567.6</v>
      </c>
      <c r="J181" s="7">
        <v>782270.4</v>
      </c>
      <c r="K181" s="7">
        <v>0</v>
      </c>
      <c r="L181" s="7">
        <v>0</v>
      </c>
      <c r="M181" s="7">
        <v>0</v>
      </c>
      <c r="N181" s="7"/>
    </row>
    <row r="182" spans="1:14" ht="25" customHeight="1" x14ac:dyDescent="0.35">
      <c r="A182" s="12" t="s">
        <v>561</v>
      </c>
      <c r="B182" s="12" t="s">
        <v>562</v>
      </c>
      <c r="C182" s="12" t="s">
        <v>563</v>
      </c>
      <c r="D182" s="12" t="s">
        <v>120</v>
      </c>
      <c r="E182" s="12" t="s">
        <v>423</v>
      </c>
      <c r="F182" s="12" t="s">
        <v>564</v>
      </c>
      <c r="G182" s="13">
        <f t="shared" si="2"/>
        <v>1953685.5</v>
      </c>
      <c r="H182" s="7">
        <v>1051984.5</v>
      </c>
      <c r="I182" s="7">
        <v>180340.19999999998</v>
      </c>
      <c r="J182" s="7">
        <v>721360.79999999993</v>
      </c>
      <c r="K182" s="7">
        <v>0</v>
      </c>
      <c r="L182" s="7">
        <v>0</v>
      </c>
      <c r="M182" s="7">
        <v>0</v>
      </c>
      <c r="N182" s="7"/>
    </row>
    <row r="183" spans="1:14" ht="25" customHeight="1" x14ac:dyDescent="0.35">
      <c r="A183" s="12" t="s">
        <v>565</v>
      </c>
      <c r="B183" s="12" t="s">
        <v>566</v>
      </c>
      <c r="C183" s="12" t="s">
        <v>455</v>
      </c>
      <c r="D183" s="12" t="s">
        <v>120</v>
      </c>
      <c r="E183" s="12" t="s">
        <v>423</v>
      </c>
      <c r="F183" s="12" t="s">
        <v>567</v>
      </c>
      <c r="G183" s="13">
        <f t="shared" si="2"/>
        <v>1889920.5</v>
      </c>
      <c r="H183" s="7">
        <v>1017649.5</v>
      </c>
      <c r="I183" s="7">
        <v>174454.19999999998</v>
      </c>
      <c r="J183" s="7">
        <v>697816.79999999993</v>
      </c>
      <c r="K183" s="7">
        <v>0</v>
      </c>
      <c r="L183" s="7">
        <v>0</v>
      </c>
      <c r="M183" s="7">
        <v>0</v>
      </c>
      <c r="N183" s="7"/>
    </row>
    <row r="184" spans="1:14" ht="25" customHeight="1" x14ac:dyDescent="0.35">
      <c r="A184" s="12" t="s">
        <v>568</v>
      </c>
      <c r="B184" s="12" t="s">
        <v>569</v>
      </c>
      <c r="C184" s="12" t="s">
        <v>513</v>
      </c>
      <c r="D184" s="12" t="s">
        <v>120</v>
      </c>
      <c r="E184" s="12" t="s">
        <v>423</v>
      </c>
      <c r="F184" s="12" t="s">
        <v>570</v>
      </c>
      <c r="G184" s="13">
        <f t="shared" si="2"/>
        <v>1763170.5</v>
      </c>
      <c r="H184" s="7">
        <v>949399.5</v>
      </c>
      <c r="I184" s="7">
        <v>162754.19999999998</v>
      </c>
      <c r="J184" s="7">
        <v>651016.79999999993</v>
      </c>
      <c r="K184" s="7">
        <v>0</v>
      </c>
      <c r="L184" s="7">
        <v>0</v>
      </c>
      <c r="M184" s="7">
        <v>0</v>
      </c>
      <c r="N184" s="7"/>
    </row>
    <row r="185" spans="1:14" ht="25" customHeight="1" x14ac:dyDescent="0.35">
      <c r="A185" s="12" t="s">
        <v>571</v>
      </c>
      <c r="B185" s="12" t="s">
        <v>572</v>
      </c>
      <c r="C185" s="12" t="s">
        <v>573</v>
      </c>
      <c r="D185" s="12" t="s">
        <v>120</v>
      </c>
      <c r="E185" s="12" t="s">
        <v>423</v>
      </c>
      <c r="F185" s="12" t="s">
        <v>574</v>
      </c>
      <c r="G185" s="13">
        <f t="shared" si="2"/>
        <v>1747843.5</v>
      </c>
      <c r="H185" s="7">
        <v>941146.5</v>
      </c>
      <c r="I185" s="7">
        <v>161339.4</v>
      </c>
      <c r="J185" s="7">
        <v>645357.6</v>
      </c>
      <c r="K185" s="7">
        <v>0</v>
      </c>
      <c r="L185" s="7">
        <v>0</v>
      </c>
      <c r="M185" s="7">
        <v>0</v>
      </c>
      <c r="N185" s="7"/>
    </row>
    <row r="186" spans="1:14" ht="25" customHeight="1" x14ac:dyDescent="0.35">
      <c r="A186" s="12" t="s">
        <v>575</v>
      </c>
      <c r="B186" s="12" t="s">
        <v>576</v>
      </c>
      <c r="C186" s="12" t="s">
        <v>577</v>
      </c>
      <c r="D186" s="12" t="s">
        <v>120</v>
      </c>
      <c r="E186" s="12" t="s">
        <v>423</v>
      </c>
      <c r="F186" s="12" t="s">
        <v>578</v>
      </c>
      <c r="G186" s="13">
        <f t="shared" si="2"/>
        <v>1507753</v>
      </c>
      <c r="H186" s="7">
        <v>811867</v>
      </c>
      <c r="I186" s="7">
        <v>139177.19999999998</v>
      </c>
      <c r="J186" s="7">
        <v>556708.79999999993</v>
      </c>
      <c r="K186" s="7">
        <v>0</v>
      </c>
      <c r="L186" s="7">
        <v>0</v>
      </c>
      <c r="M186" s="7">
        <v>0</v>
      </c>
      <c r="N186" s="7"/>
    </row>
    <row r="187" spans="1:14" ht="25" customHeight="1" x14ac:dyDescent="0.35">
      <c r="A187" s="12" t="s">
        <v>579</v>
      </c>
      <c r="B187" s="12" t="s">
        <v>580</v>
      </c>
      <c r="C187" s="12" t="s">
        <v>581</v>
      </c>
      <c r="D187" s="12" t="s">
        <v>120</v>
      </c>
      <c r="E187" s="12" t="s">
        <v>423</v>
      </c>
      <c r="F187" s="12" t="s">
        <v>582</v>
      </c>
      <c r="G187" s="13">
        <f t="shared" si="2"/>
        <v>1500395</v>
      </c>
      <c r="H187" s="7">
        <v>807905</v>
      </c>
      <c r="I187" s="7">
        <v>138498</v>
      </c>
      <c r="J187" s="7">
        <v>553992</v>
      </c>
      <c r="K187" s="7">
        <v>0</v>
      </c>
      <c r="L187" s="7">
        <v>0</v>
      </c>
      <c r="M187" s="7">
        <v>0</v>
      </c>
      <c r="N187" s="7"/>
    </row>
    <row r="188" spans="1:14" ht="25" customHeight="1" x14ac:dyDescent="0.35">
      <c r="A188" s="12" t="s">
        <v>583</v>
      </c>
      <c r="B188" s="12" t="s">
        <v>584</v>
      </c>
      <c r="C188" s="12" t="s">
        <v>471</v>
      </c>
      <c r="D188" s="12" t="s">
        <v>120</v>
      </c>
      <c r="E188" s="12" t="s">
        <v>423</v>
      </c>
      <c r="F188" s="12" t="s">
        <v>585</v>
      </c>
      <c r="G188" s="13">
        <f t="shared" si="2"/>
        <v>1375894</v>
      </c>
      <c r="H188" s="7">
        <v>740866</v>
      </c>
      <c r="I188" s="7">
        <v>127005.59999999999</v>
      </c>
      <c r="J188" s="7">
        <v>508022.39999999997</v>
      </c>
      <c r="K188" s="7">
        <v>0</v>
      </c>
      <c r="L188" s="7">
        <v>0</v>
      </c>
      <c r="M188" s="7">
        <v>0</v>
      </c>
      <c r="N188" s="7"/>
    </row>
    <row r="189" spans="1:14" ht="25" customHeight="1" x14ac:dyDescent="0.35">
      <c r="A189" s="12" t="s">
        <v>586</v>
      </c>
      <c r="B189" s="12" t="s">
        <v>587</v>
      </c>
      <c r="C189" s="12" t="s">
        <v>588</v>
      </c>
      <c r="D189" s="12" t="s">
        <v>120</v>
      </c>
      <c r="E189" s="12" t="s">
        <v>423</v>
      </c>
      <c r="F189" s="12" t="s">
        <v>589</v>
      </c>
      <c r="G189" s="13">
        <f t="shared" si="2"/>
        <v>1343459</v>
      </c>
      <c r="H189" s="7">
        <v>723401</v>
      </c>
      <c r="I189" s="7">
        <v>124011.59999999999</v>
      </c>
      <c r="J189" s="7">
        <v>496046.39999999997</v>
      </c>
      <c r="K189" s="7">
        <v>0</v>
      </c>
      <c r="L189" s="7">
        <v>0</v>
      </c>
      <c r="M189" s="7">
        <v>0</v>
      </c>
      <c r="N189" s="7"/>
    </row>
    <row r="190" spans="1:14" ht="25" customHeight="1" x14ac:dyDescent="0.35">
      <c r="A190" s="12" t="s">
        <v>590</v>
      </c>
      <c r="B190" s="12" t="s">
        <v>591</v>
      </c>
      <c r="C190" s="12" t="s">
        <v>592</v>
      </c>
      <c r="D190" s="12" t="s">
        <v>120</v>
      </c>
      <c r="E190" s="12" t="s">
        <v>423</v>
      </c>
      <c r="F190" s="12" t="s">
        <v>593</v>
      </c>
      <c r="G190" s="13">
        <f t="shared" si="2"/>
        <v>1335282</v>
      </c>
      <c r="H190" s="7">
        <v>718998</v>
      </c>
      <c r="I190" s="7">
        <v>123256.79999999999</v>
      </c>
      <c r="J190" s="7">
        <v>493027.19999999995</v>
      </c>
      <c r="K190" s="7">
        <v>0</v>
      </c>
      <c r="L190" s="7">
        <v>0</v>
      </c>
      <c r="M190" s="7">
        <v>0</v>
      </c>
      <c r="N190" s="7"/>
    </row>
    <row r="191" spans="1:14" ht="25" customHeight="1" x14ac:dyDescent="0.35">
      <c r="A191" s="12" t="s">
        <v>594</v>
      </c>
      <c r="B191" s="12" t="s">
        <v>595</v>
      </c>
      <c r="C191" s="12" t="s">
        <v>596</v>
      </c>
      <c r="D191" s="12" t="s">
        <v>120</v>
      </c>
      <c r="E191" s="12" t="s">
        <v>423</v>
      </c>
      <c r="F191" s="12" t="s">
        <v>597</v>
      </c>
      <c r="G191" s="13">
        <f t="shared" si="2"/>
        <v>1255893.8600000001</v>
      </c>
      <c r="H191" s="7">
        <v>676250.54</v>
      </c>
      <c r="I191" s="7">
        <v>115928.664</v>
      </c>
      <c r="J191" s="7">
        <v>463714.65600000002</v>
      </c>
      <c r="K191" s="7">
        <v>0</v>
      </c>
      <c r="L191" s="7">
        <v>0</v>
      </c>
      <c r="M191" s="7">
        <v>0</v>
      </c>
      <c r="N191" s="7"/>
    </row>
    <row r="192" spans="1:14" ht="25" customHeight="1" x14ac:dyDescent="0.35">
      <c r="A192" s="12" t="s">
        <v>598</v>
      </c>
      <c r="B192" s="12" t="s">
        <v>599</v>
      </c>
      <c r="C192" s="12" t="s">
        <v>600</v>
      </c>
      <c r="D192" s="12" t="s">
        <v>120</v>
      </c>
      <c r="E192" s="12" t="s">
        <v>423</v>
      </c>
      <c r="F192" s="12" t="s">
        <v>601</v>
      </c>
      <c r="G192" s="13">
        <f t="shared" si="2"/>
        <v>1245654.9300000002</v>
      </c>
      <c r="H192" s="7">
        <v>670737.27000000014</v>
      </c>
      <c r="I192" s="7">
        <v>114983.53200000002</v>
      </c>
      <c r="J192" s="7">
        <v>459934.12800000008</v>
      </c>
      <c r="K192" s="7">
        <v>0</v>
      </c>
      <c r="L192" s="7">
        <v>0</v>
      </c>
      <c r="M192" s="7">
        <v>0</v>
      </c>
      <c r="N192" s="7"/>
    </row>
    <row r="193" spans="1:14" ht="25" customHeight="1" x14ac:dyDescent="0.35">
      <c r="A193" s="12" t="s">
        <v>602</v>
      </c>
      <c r="B193" s="12" t="s">
        <v>603</v>
      </c>
      <c r="C193" s="12" t="s">
        <v>604</v>
      </c>
      <c r="D193" s="12" t="s">
        <v>120</v>
      </c>
      <c r="E193" s="12" t="s">
        <v>423</v>
      </c>
      <c r="F193" s="12" t="s">
        <v>605</v>
      </c>
      <c r="G193" s="13">
        <f t="shared" si="2"/>
        <v>1188544.5</v>
      </c>
      <c r="H193" s="7">
        <v>639985.5</v>
      </c>
      <c r="I193" s="7">
        <v>109711.8</v>
      </c>
      <c r="J193" s="7">
        <v>438847.2</v>
      </c>
      <c r="K193" s="7">
        <v>0</v>
      </c>
      <c r="L193" s="7">
        <v>0</v>
      </c>
      <c r="M193" s="7">
        <v>0</v>
      </c>
      <c r="N193" s="7"/>
    </row>
    <row r="194" spans="1:14" ht="25" customHeight="1" x14ac:dyDescent="0.35">
      <c r="A194" s="12" t="s">
        <v>606</v>
      </c>
      <c r="B194" s="12" t="s">
        <v>607</v>
      </c>
      <c r="C194" s="12" t="s">
        <v>463</v>
      </c>
      <c r="D194" s="12" t="s">
        <v>120</v>
      </c>
      <c r="E194" s="12" t="s">
        <v>423</v>
      </c>
      <c r="F194" s="12" t="s">
        <v>608</v>
      </c>
      <c r="G194" s="13">
        <f t="shared" si="2"/>
        <v>1124409</v>
      </c>
      <c r="H194" s="7">
        <v>605451</v>
      </c>
      <c r="I194" s="7">
        <v>103791.59999999999</v>
      </c>
      <c r="J194" s="7">
        <v>415166.39999999997</v>
      </c>
      <c r="K194" s="7">
        <v>0</v>
      </c>
      <c r="L194" s="7">
        <v>0</v>
      </c>
      <c r="M194" s="7">
        <v>0</v>
      </c>
      <c r="N194" s="7"/>
    </row>
    <row r="195" spans="1:14" ht="25" customHeight="1" x14ac:dyDescent="0.35">
      <c r="A195" s="12" t="s">
        <v>609</v>
      </c>
      <c r="B195" s="12" t="s">
        <v>610</v>
      </c>
      <c r="C195" s="12" t="s">
        <v>611</v>
      </c>
      <c r="D195" s="12" t="s">
        <v>120</v>
      </c>
      <c r="E195" s="12" t="s">
        <v>423</v>
      </c>
      <c r="F195" s="12" t="s">
        <v>612</v>
      </c>
      <c r="G195" s="13">
        <f t="shared" si="2"/>
        <v>1043888.0356666665</v>
      </c>
      <c r="H195" s="7">
        <v>562093.55766666657</v>
      </c>
      <c r="I195" s="7">
        <v>96358.895599999989</v>
      </c>
      <c r="J195" s="7">
        <v>385435.58239999996</v>
      </c>
      <c r="K195" s="7">
        <v>0</v>
      </c>
      <c r="L195" s="7">
        <v>0</v>
      </c>
      <c r="M195" s="7">
        <v>0</v>
      </c>
      <c r="N195" s="7"/>
    </row>
    <row r="196" spans="1:14" ht="25" customHeight="1" x14ac:dyDescent="0.35">
      <c r="A196" s="12" t="s">
        <v>613</v>
      </c>
      <c r="B196" s="12" t="s">
        <v>614</v>
      </c>
      <c r="C196" s="12" t="s">
        <v>615</v>
      </c>
      <c r="D196" s="12" t="s">
        <v>120</v>
      </c>
      <c r="E196" s="12" t="s">
        <v>423</v>
      </c>
      <c r="F196" s="12" t="s">
        <v>616</v>
      </c>
      <c r="G196" s="13">
        <f t="shared" si="2"/>
        <v>982422.6100000001</v>
      </c>
      <c r="H196" s="7">
        <v>528996.79</v>
      </c>
      <c r="I196" s="7">
        <v>90685.164000000004</v>
      </c>
      <c r="J196" s="7">
        <v>362740.65600000002</v>
      </c>
      <c r="K196" s="7">
        <v>0</v>
      </c>
      <c r="L196" s="7">
        <v>0</v>
      </c>
      <c r="M196" s="7">
        <v>0</v>
      </c>
      <c r="N196" s="7"/>
    </row>
    <row r="197" spans="1:14" ht="25" customHeight="1" x14ac:dyDescent="0.35">
      <c r="A197" s="12" t="s">
        <v>617</v>
      </c>
      <c r="B197" s="12" t="s">
        <v>618</v>
      </c>
      <c r="C197" s="12" t="s">
        <v>619</v>
      </c>
      <c r="D197" s="12" t="s">
        <v>120</v>
      </c>
      <c r="E197" s="12" t="s">
        <v>423</v>
      </c>
      <c r="F197" s="12" t="s">
        <v>620</v>
      </c>
      <c r="G197" s="13">
        <f t="shared" si="2"/>
        <v>936075.53649999993</v>
      </c>
      <c r="H197" s="7">
        <v>504040.67349999992</v>
      </c>
      <c r="I197" s="7">
        <v>86406.972599999994</v>
      </c>
      <c r="J197" s="7">
        <v>345627.89039999997</v>
      </c>
      <c r="K197" s="7">
        <v>0</v>
      </c>
      <c r="L197" s="7">
        <v>0</v>
      </c>
      <c r="M197" s="7">
        <v>0</v>
      </c>
      <c r="N197" s="7"/>
    </row>
    <row r="198" spans="1:14" ht="25" customHeight="1" x14ac:dyDescent="0.35">
      <c r="A198" s="12" t="s">
        <v>621</v>
      </c>
      <c r="B198" s="12" t="s">
        <v>622</v>
      </c>
      <c r="C198" s="12" t="s">
        <v>623</v>
      </c>
      <c r="D198" s="12" t="s">
        <v>120</v>
      </c>
      <c r="E198" s="12" t="s">
        <v>423</v>
      </c>
      <c r="F198" s="12" t="s">
        <v>624</v>
      </c>
      <c r="G198" s="13">
        <f t="shared" ref="G198:G261" si="4">SUM(H198:M198)</f>
        <v>917949.63000000012</v>
      </c>
      <c r="H198" s="7">
        <v>494280.57000000007</v>
      </c>
      <c r="I198" s="7">
        <v>84733.812000000005</v>
      </c>
      <c r="J198" s="7">
        <v>338935.24800000002</v>
      </c>
      <c r="K198" s="7">
        <v>0</v>
      </c>
      <c r="L198" s="7">
        <v>0</v>
      </c>
      <c r="M198" s="7">
        <v>0</v>
      </c>
      <c r="N198" s="7"/>
    </row>
    <row r="199" spans="1:14" ht="25" customHeight="1" x14ac:dyDescent="0.35">
      <c r="A199" s="12" t="s">
        <v>625</v>
      </c>
      <c r="B199" s="12" t="s">
        <v>626</v>
      </c>
      <c r="C199" s="12" t="s">
        <v>627</v>
      </c>
      <c r="D199" s="12" t="s">
        <v>120</v>
      </c>
      <c r="E199" s="12" t="s">
        <v>423</v>
      </c>
      <c r="F199" s="12" t="s">
        <v>628</v>
      </c>
      <c r="G199" s="13">
        <f t="shared" si="4"/>
        <v>861458.97275862051</v>
      </c>
      <c r="H199" s="7">
        <v>463862.52379310329</v>
      </c>
      <c r="I199" s="7">
        <v>79519.289793103424</v>
      </c>
      <c r="J199" s="7">
        <v>318077.1591724137</v>
      </c>
      <c r="K199" s="7">
        <v>0</v>
      </c>
      <c r="L199" s="7">
        <v>0</v>
      </c>
      <c r="M199" s="7">
        <v>0</v>
      </c>
      <c r="N199" s="7"/>
    </row>
    <row r="200" spans="1:14" ht="25" customHeight="1" x14ac:dyDescent="0.35">
      <c r="A200" s="12" t="s">
        <v>629</v>
      </c>
      <c r="B200" s="12" t="s">
        <v>630</v>
      </c>
      <c r="C200" s="12" t="s">
        <v>631</v>
      </c>
      <c r="D200" s="12" t="s">
        <v>120</v>
      </c>
      <c r="E200" s="12" t="s">
        <v>423</v>
      </c>
      <c r="F200" s="12" t="s">
        <v>632</v>
      </c>
      <c r="G200" s="13">
        <f t="shared" si="4"/>
        <v>844839.9049999998</v>
      </c>
      <c r="H200" s="7">
        <v>454913.79499999993</v>
      </c>
      <c r="I200" s="7">
        <v>77985.22199999998</v>
      </c>
      <c r="J200" s="7">
        <v>311940.88799999992</v>
      </c>
      <c r="K200" s="7">
        <v>0</v>
      </c>
      <c r="L200" s="7">
        <v>0</v>
      </c>
      <c r="M200" s="7">
        <v>0</v>
      </c>
      <c r="N200" s="7"/>
    </row>
    <row r="201" spans="1:14" ht="25" customHeight="1" x14ac:dyDescent="0.35">
      <c r="A201" s="12" t="s">
        <v>633</v>
      </c>
      <c r="B201" s="12" t="s">
        <v>634</v>
      </c>
      <c r="C201" s="12" t="s">
        <v>451</v>
      </c>
      <c r="D201" s="12" t="s">
        <v>120</v>
      </c>
      <c r="E201" s="12" t="s">
        <v>423</v>
      </c>
      <c r="F201" s="12" t="s">
        <v>635</v>
      </c>
      <c r="G201" s="13">
        <f t="shared" si="4"/>
        <v>834843.03499999992</v>
      </c>
      <c r="H201" s="7">
        <v>449530.86499999993</v>
      </c>
      <c r="I201" s="7">
        <v>77062.433999999994</v>
      </c>
      <c r="J201" s="7">
        <v>308249.73599999998</v>
      </c>
      <c r="K201" s="7">
        <v>0</v>
      </c>
      <c r="L201" s="7">
        <v>0</v>
      </c>
      <c r="M201" s="7">
        <v>0</v>
      </c>
      <c r="N201" s="7"/>
    </row>
    <row r="202" spans="1:14" ht="25" customHeight="1" x14ac:dyDescent="0.35">
      <c r="A202" s="12" t="s">
        <v>636</v>
      </c>
      <c r="B202" s="12" t="s">
        <v>637</v>
      </c>
      <c r="C202" s="12" t="s">
        <v>638</v>
      </c>
      <c r="D202" s="12" t="s">
        <v>120</v>
      </c>
      <c r="E202" s="12" t="s">
        <v>423</v>
      </c>
      <c r="F202" s="12" t="s">
        <v>639</v>
      </c>
      <c r="G202" s="13">
        <f t="shared" si="4"/>
        <v>821327.45499999996</v>
      </c>
      <c r="H202" s="7">
        <v>442253.245</v>
      </c>
      <c r="I202" s="7">
        <v>75814.84199999999</v>
      </c>
      <c r="J202" s="7">
        <v>303259.36799999996</v>
      </c>
      <c r="K202" s="7">
        <v>0</v>
      </c>
      <c r="L202" s="7">
        <v>0</v>
      </c>
      <c r="M202" s="7">
        <v>0</v>
      </c>
      <c r="N202" s="7"/>
    </row>
    <row r="203" spans="1:14" ht="25" customHeight="1" x14ac:dyDescent="0.35">
      <c r="A203" s="12" t="s">
        <v>640</v>
      </c>
      <c r="B203" s="12" t="s">
        <v>641</v>
      </c>
      <c r="C203" s="12" t="s">
        <v>642</v>
      </c>
      <c r="D203" s="12" t="s">
        <v>120</v>
      </c>
      <c r="E203" s="12" t="s">
        <v>423</v>
      </c>
      <c r="F203" s="12" t="s">
        <v>643</v>
      </c>
      <c r="G203" s="13">
        <f t="shared" si="4"/>
        <v>745579.6399999999</v>
      </c>
      <c r="H203" s="7">
        <v>401465.95999999996</v>
      </c>
      <c r="I203" s="7">
        <v>68822.73599999999</v>
      </c>
      <c r="J203" s="7">
        <v>275290.94399999996</v>
      </c>
      <c r="K203" s="7">
        <v>0</v>
      </c>
      <c r="L203" s="7">
        <v>0</v>
      </c>
      <c r="M203" s="7">
        <v>0</v>
      </c>
      <c r="N203" s="7"/>
    </row>
    <row r="204" spans="1:14" ht="25" customHeight="1" x14ac:dyDescent="0.35">
      <c r="A204" s="12" t="s">
        <v>644</v>
      </c>
      <c r="B204" s="12" t="s">
        <v>645</v>
      </c>
      <c r="C204" s="12" t="s">
        <v>646</v>
      </c>
      <c r="D204" s="12" t="s">
        <v>120</v>
      </c>
      <c r="E204" s="12" t="s">
        <v>423</v>
      </c>
      <c r="F204" s="12" t="s">
        <v>647</v>
      </c>
      <c r="G204" s="13">
        <f t="shared" si="4"/>
        <v>725118.74500000011</v>
      </c>
      <c r="H204" s="7">
        <v>390448.55500000005</v>
      </c>
      <c r="I204" s="7">
        <v>66934.038</v>
      </c>
      <c r="J204" s="7">
        <v>267736.152</v>
      </c>
      <c r="K204" s="7">
        <v>0</v>
      </c>
      <c r="L204" s="7">
        <v>0</v>
      </c>
      <c r="M204" s="7">
        <v>0</v>
      </c>
      <c r="N204" s="7"/>
    </row>
    <row r="205" spans="1:14" ht="25" customHeight="1" x14ac:dyDescent="0.35">
      <c r="A205" s="12" t="s">
        <v>648</v>
      </c>
      <c r="B205" s="12" t="s">
        <v>649</v>
      </c>
      <c r="C205" s="12" t="s">
        <v>650</v>
      </c>
      <c r="D205" s="12" t="s">
        <v>120</v>
      </c>
      <c r="E205" s="12" t="s">
        <v>423</v>
      </c>
      <c r="F205" s="12" t="s">
        <v>651</v>
      </c>
      <c r="G205" s="13">
        <f t="shared" si="4"/>
        <v>710462.04965517239</v>
      </c>
      <c r="H205" s="7">
        <v>382556.48827586207</v>
      </c>
      <c r="I205" s="7">
        <v>65581.112275862062</v>
      </c>
      <c r="J205" s="7">
        <v>262324.44910344825</v>
      </c>
      <c r="K205" s="7">
        <v>0</v>
      </c>
      <c r="L205" s="7">
        <v>0</v>
      </c>
      <c r="M205" s="7">
        <v>0</v>
      </c>
      <c r="N205" s="7"/>
    </row>
    <row r="206" spans="1:14" ht="25" customHeight="1" x14ac:dyDescent="0.35">
      <c r="A206" s="12" t="s">
        <v>652</v>
      </c>
      <c r="B206" s="12" t="s">
        <v>653</v>
      </c>
      <c r="C206" s="12" t="s">
        <v>654</v>
      </c>
      <c r="D206" s="12" t="s">
        <v>120</v>
      </c>
      <c r="E206" s="12" t="s">
        <v>423</v>
      </c>
      <c r="F206" s="12" t="s">
        <v>655</v>
      </c>
      <c r="G206" s="13">
        <f t="shared" si="4"/>
        <v>701223.83499999996</v>
      </c>
      <c r="H206" s="7">
        <v>377582.065</v>
      </c>
      <c r="I206" s="7">
        <v>64728.353999999992</v>
      </c>
      <c r="J206" s="7">
        <v>258913.41599999997</v>
      </c>
      <c r="K206" s="7">
        <v>0</v>
      </c>
      <c r="L206" s="7">
        <v>0</v>
      </c>
      <c r="M206" s="7">
        <v>0</v>
      </c>
      <c r="N206" s="7"/>
    </row>
    <row r="207" spans="1:14" ht="25" customHeight="1" x14ac:dyDescent="0.35">
      <c r="A207" s="12" t="s">
        <v>656</v>
      </c>
      <c r="B207" s="12" t="s">
        <v>657</v>
      </c>
      <c r="C207" s="12" t="s">
        <v>658</v>
      </c>
      <c r="D207" s="12" t="s">
        <v>120</v>
      </c>
      <c r="E207" s="12" t="s">
        <v>423</v>
      </c>
      <c r="F207" s="12" t="s">
        <v>659</v>
      </c>
      <c r="G207" s="13">
        <f t="shared" si="4"/>
        <v>691019.61499999999</v>
      </c>
      <c r="H207" s="7">
        <v>372087.48500000004</v>
      </c>
      <c r="I207" s="7">
        <v>63786.425999999999</v>
      </c>
      <c r="J207" s="7">
        <v>255145.704</v>
      </c>
      <c r="K207" s="7">
        <v>0</v>
      </c>
      <c r="L207" s="7">
        <v>0</v>
      </c>
      <c r="M207" s="7">
        <v>0</v>
      </c>
      <c r="N207" s="7"/>
    </row>
    <row r="208" spans="1:14" ht="25" customHeight="1" x14ac:dyDescent="0.35">
      <c r="A208" s="12" t="s">
        <v>660</v>
      </c>
      <c r="B208" s="12" t="s">
        <v>661</v>
      </c>
      <c r="C208" s="12" t="s">
        <v>662</v>
      </c>
      <c r="D208" s="12" t="s">
        <v>120</v>
      </c>
      <c r="E208" s="12" t="s">
        <v>423</v>
      </c>
      <c r="F208" s="12" t="s">
        <v>663</v>
      </c>
      <c r="G208" s="13">
        <f t="shared" si="4"/>
        <v>684035.16999999993</v>
      </c>
      <c r="H208" s="7">
        <v>368326.63</v>
      </c>
      <c r="I208" s="7">
        <v>63141.707999999991</v>
      </c>
      <c r="J208" s="7">
        <v>252566.83199999997</v>
      </c>
      <c r="K208" s="7">
        <v>0</v>
      </c>
      <c r="L208" s="7">
        <v>0</v>
      </c>
      <c r="M208" s="7">
        <v>0</v>
      </c>
      <c r="N208" s="7"/>
    </row>
    <row r="209" spans="1:14" ht="25" customHeight="1" x14ac:dyDescent="0.35">
      <c r="A209" s="12" t="s">
        <v>664</v>
      </c>
      <c r="B209" s="12" t="s">
        <v>665</v>
      </c>
      <c r="C209" s="12" t="s">
        <v>666</v>
      </c>
      <c r="D209" s="12" t="s">
        <v>120</v>
      </c>
      <c r="E209" s="12" t="s">
        <v>423</v>
      </c>
      <c r="F209" s="12" t="s">
        <v>667</v>
      </c>
      <c r="G209" s="13">
        <f t="shared" si="4"/>
        <v>683606.10499999998</v>
      </c>
      <c r="H209" s="7">
        <v>368095.59499999997</v>
      </c>
      <c r="I209" s="7">
        <v>63102.101999999999</v>
      </c>
      <c r="J209" s="7">
        <v>252408.408</v>
      </c>
      <c r="K209" s="7">
        <v>0</v>
      </c>
      <c r="L209" s="7">
        <v>0</v>
      </c>
      <c r="M209" s="7">
        <v>0</v>
      </c>
      <c r="N209" s="7"/>
    </row>
    <row r="210" spans="1:14" ht="25" customHeight="1" x14ac:dyDescent="0.35">
      <c r="A210" s="12" t="s">
        <v>668</v>
      </c>
      <c r="B210" s="12" t="s">
        <v>669</v>
      </c>
      <c r="C210" s="12" t="s">
        <v>670</v>
      </c>
      <c r="D210" s="12" t="s">
        <v>120</v>
      </c>
      <c r="E210" s="12" t="s">
        <v>423</v>
      </c>
      <c r="F210" s="12" t="s">
        <v>671</v>
      </c>
      <c r="G210" s="13">
        <f t="shared" si="4"/>
        <v>649765.86999999988</v>
      </c>
      <c r="H210" s="7">
        <v>349873.93</v>
      </c>
      <c r="I210" s="7">
        <v>59978.387999999992</v>
      </c>
      <c r="J210" s="7">
        <v>239913.55199999997</v>
      </c>
      <c r="K210" s="7">
        <v>0</v>
      </c>
      <c r="L210" s="7">
        <v>0</v>
      </c>
      <c r="M210" s="7">
        <v>0</v>
      </c>
      <c r="N210" s="7"/>
    </row>
    <row r="211" spans="1:14" ht="25" customHeight="1" x14ac:dyDescent="0.35">
      <c r="A211" s="12" t="s">
        <v>672</v>
      </c>
      <c r="B211" s="12" t="s">
        <v>673</v>
      </c>
      <c r="C211" s="12" t="s">
        <v>504</v>
      </c>
      <c r="D211" s="12" t="s">
        <v>120</v>
      </c>
      <c r="E211" s="12" t="s">
        <v>423</v>
      </c>
      <c r="F211" s="12" t="s">
        <v>674</v>
      </c>
      <c r="G211" s="13">
        <f t="shared" si="4"/>
        <v>640770</v>
      </c>
      <c r="H211" s="7">
        <v>345030</v>
      </c>
      <c r="I211" s="7">
        <v>59148</v>
      </c>
      <c r="J211" s="7">
        <v>236592</v>
      </c>
      <c r="K211" s="7">
        <v>0</v>
      </c>
      <c r="L211" s="7">
        <v>0</v>
      </c>
      <c r="M211" s="7">
        <v>0</v>
      </c>
      <c r="N211" s="7"/>
    </row>
    <row r="212" spans="1:14" ht="25" customHeight="1" x14ac:dyDescent="0.35">
      <c r="A212" s="12" t="s">
        <v>675</v>
      </c>
      <c r="B212" s="12" t="s">
        <v>676</v>
      </c>
      <c r="C212" s="12" t="s">
        <v>650</v>
      </c>
      <c r="D212" s="12" t="s">
        <v>120</v>
      </c>
      <c r="E212" s="12" t="s">
        <v>423</v>
      </c>
      <c r="F212" s="12" t="s">
        <v>677</v>
      </c>
      <c r="G212" s="13">
        <f t="shared" si="4"/>
        <v>625701.82775862061</v>
      </c>
      <c r="H212" s="7">
        <v>336916.36879310344</v>
      </c>
      <c r="I212" s="7">
        <v>57757.091793103442</v>
      </c>
      <c r="J212" s="7">
        <v>231028.36717241377</v>
      </c>
      <c r="K212" s="7">
        <v>0</v>
      </c>
      <c r="L212" s="7">
        <v>0</v>
      </c>
      <c r="M212" s="7">
        <v>0</v>
      </c>
      <c r="N212" s="7"/>
    </row>
    <row r="213" spans="1:14" ht="25" customHeight="1" x14ac:dyDescent="0.35">
      <c r="A213" s="12" t="s">
        <v>678</v>
      </c>
      <c r="B213" s="12" t="s">
        <v>679</v>
      </c>
      <c r="C213" s="12" t="s">
        <v>680</v>
      </c>
      <c r="D213" s="12" t="s">
        <v>120</v>
      </c>
      <c r="E213" s="12" t="s">
        <v>423</v>
      </c>
      <c r="F213" s="12" t="s">
        <v>681</v>
      </c>
      <c r="G213" s="13">
        <f t="shared" si="4"/>
        <v>582034.19299999997</v>
      </c>
      <c r="H213" s="7">
        <v>313403.027</v>
      </c>
      <c r="I213" s="7">
        <v>53726.233199999995</v>
      </c>
      <c r="J213" s="7">
        <v>214904.93279999998</v>
      </c>
      <c r="K213" s="7">
        <v>0</v>
      </c>
      <c r="L213" s="7">
        <v>0</v>
      </c>
      <c r="M213" s="7">
        <v>0</v>
      </c>
      <c r="N213" s="7"/>
    </row>
    <row r="214" spans="1:14" ht="25" customHeight="1" x14ac:dyDescent="0.35">
      <c r="A214" s="12" t="s">
        <v>682</v>
      </c>
      <c r="B214" s="12" t="s">
        <v>683</v>
      </c>
      <c r="C214" s="12" t="s">
        <v>482</v>
      </c>
      <c r="D214" s="12" t="s">
        <v>120</v>
      </c>
      <c r="E214" s="12" t="s">
        <v>423</v>
      </c>
      <c r="F214" s="12" t="s">
        <v>684</v>
      </c>
      <c r="G214" s="13">
        <f t="shared" si="4"/>
        <v>573039.35</v>
      </c>
      <c r="H214" s="7">
        <v>308559.64999999997</v>
      </c>
      <c r="I214" s="7">
        <v>52895.939999999995</v>
      </c>
      <c r="J214" s="7">
        <v>211583.75999999998</v>
      </c>
      <c r="K214" s="7">
        <v>0</v>
      </c>
      <c r="L214" s="7">
        <v>0</v>
      </c>
      <c r="M214" s="7">
        <v>0</v>
      </c>
      <c r="N214" s="7"/>
    </row>
    <row r="215" spans="1:14" ht="25" customHeight="1" x14ac:dyDescent="0.35">
      <c r="A215" s="12" t="s">
        <v>685</v>
      </c>
      <c r="B215" s="12" t="s">
        <v>686</v>
      </c>
      <c r="C215" s="12" t="s">
        <v>687</v>
      </c>
      <c r="D215" s="12" t="s">
        <v>120</v>
      </c>
      <c r="E215" s="12" t="s">
        <v>423</v>
      </c>
      <c r="F215" s="12" t="s">
        <v>688</v>
      </c>
      <c r="G215" s="13">
        <f t="shared" si="4"/>
        <v>570267.75</v>
      </c>
      <c r="H215" s="7">
        <v>307067.25</v>
      </c>
      <c r="I215" s="7">
        <v>52640.1</v>
      </c>
      <c r="J215" s="7">
        <v>210560.4</v>
      </c>
      <c r="K215" s="7">
        <v>0</v>
      </c>
      <c r="L215" s="7">
        <v>0</v>
      </c>
      <c r="M215" s="7">
        <v>0</v>
      </c>
      <c r="N215" s="7"/>
    </row>
    <row r="216" spans="1:14" ht="25" customHeight="1" x14ac:dyDescent="0.35">
      <c r="A216" s="12" t="s">
        <v>689</v>
      </c>
      <c r="B216" s="12" t="s">
        <v>690</v>
      </c>
      <c r="C216" s="12" t="s">
        <v>500</v>
      </c>
      <c r="D216" s="12" t="s">
        <v>120</v>
      </c>
      <c r="E216" s="12" t="s">
        <v>423</v>
      </c>
      <c r="F216" s="12" t="s">
        <v>691</v>
      </c>
      <c r="G216" s="13">
        <f t="shared" si="4"/>
        <v>569236.55798148154</v>
      </c>
      <c r="H216" s="7">
        <v>306511.99275925924</v>
      </c>
      <c r="I216" s="7">
        <v>52544.913044444445</v>
      </c>
      <c r="J216" s="7">
        <v>210179.65217777778</v>
      </c>
      <c r="K216" s="7">
        <v>0</v>
      </c>
      <c r="L216" s="7">
        <v>0</v>
      </c>
      <c r="M216" s="7">
        <v>0</v>
      </c>
      <c r="N216" s="7"/>
    </row>
    <row r="217" spans="1:14" ht="25" customHeight="1" x14ac:dyDescent="0.35">
      <c r="A217" s="12" t="s">
        <v>692</v>
      </c>
      <c r="B217" s="12" t="s">
        <v>693</v>
      </c>
      <c r="C217" s="12" t="s">
        <v>694</v>
      </c>
      <c r="D217" s="12" t="s">
        <v>120</v>
      </c>
      <c r="E217" s="12" t="s">
        <v>423</v>
      </c>
      <c r="F217" s="12" t="s">
        <v>695</v>
      </c>
      <c r="G217" s="13">
        <f t="shared" si="4"/>
        <v>561398.56500000006</v>
      </c>
      <c r="H217" s="7">
        <v>302291.53500000003</v>
      </c>
      <c r="I217" s="7">
        <v>51821.406000000003</v>
      </c>
      <c r="J217" s="7">
        <v>207285.62400000001</v>
      </c>
      <c r="K217" s="7">
        <v>0</v>
      </c>
      <c r="L217" s="7">
        <v>0</v>
      </c>
      <c r="M217" s="7">
        <v>0</v>
      </c>
      <c r="N217" s="7"/>
    </row>
    <row r="218" spans="1:14" ht="25" customHeight="1" x14ac:dyDescent="0.35">
      <c r="A218" s="12" t="s">
        <v>696</v>
      </c>
      <c r="B218" s="12" t="s">
        <v>697</v>
      </c>
      <c r="C218" s="12" t="s">
        <v>698</v>
      </c>
      <c r="D218" s="12" t="s">
        <v>120</v>
      </c>
      <c r="E218" s="12" t="s">
        <v>423</v>
      </c>
      <c r="F218" s="12" t="s">
        <v>699</v>
      </c>
      <c r="G218" s="13">
        <f t="shared" si="4"/>
        <v>558287.66500000004</v>
      </c>
      <c r="H218" s="7">
        <v>300616.435</v>
      </c>
      <c r="I218" s="7">
        <v>51534.245999999999</v>
      </c>
      <c r="J218" s="7">
        <v>206136.984</v>
      </c>
      <c r="K218" s="7">
        <v>0</v>
      </c>
      <c r="L218" s="7">
        <v>0</v>
      </c>
      <c r="M218" s="7">
        <v>0</v>
      </c>
      <c r="N218" s="7"/>
    </row>
    <row r="219" spans="1:14" ht="25" customHeight="1" x14ac:dyDescent="0.35">
      <c r="A219" s="12" t="s">
        <v>700</v>
      </c>
      <c r="B219" s="12" t="s">
        <v>701</v>
      </c>
      <c r="C219" s="12" t="s">
        <v>702</v>
      </c>
      <c r="D219" s="12" t="s">
        <v>120</v>
      </c>
      <c r="E219" s="12" t="s">
        <v>423</v>
      </c>
      <c r="F219" s="12" t="s">
        <v>703</v>
      </c>
      <c r="G219" s="13">
        <f t="shared" si="4"/>
        <v>524339.85499999998</v>
      </c>
      <c r="H219" s="7">
        <v>282336.84499999997</v>
      </c>
      <c r="I219" s="7">
        <v>48400.601999999999</v>
      </c>
      <c r="J219" s="7">
        <v>193602.408</v>
      </c>
      <c r="K219" s="7">
        <v>0</v>
      </c>
      <c r="L219" s="7">
        <v>0</v>
      </c>
      <c r="M219" s="7">
        <v>0</v>
      </c>
      <c r="N219" s="7"/>
    </row>
    <row r="220" spans="1:14" ht="25" customHeight="1" x14ac:dyDescent="0.35">
      <c r="A220" s="12" t="s">
        <v>704</v>
      </c>
      <c r="B220" s="12" t="s">
        <v>705</v>
      </c>
      <c r="C220" s="12" t="s">
        <v>706</v>
      </c>
      <c r="D220" s="12" t="s">
        <v>120</v>
      </c>
      <c r="E220" s="12" t="s">
        <v>423</v>
      </c>
      <c r="F220" s="12" t="s">
        <v>707</v>
      </c>
      <c r="G220" s="13">
        <f t="shared" si="4"/>
        <v>517497.75999999989</v>
      </c>
      <c r="H220" s="7">
        <v>278652.63999999996</v>
      </c>
      <c r="I220" s="7">
        <v>47769.023999999998</v>
      </c>
      <c r="J220" s="7">
        <v>191076.09599999999</v>
      </c>
      <c r="K220" s="7">
        <v>0</v>
      </c>
      <c r="L220" s="7">
        <v>0</v>
      </c>
      <c r="M220" s="7">
        <v>0</v>
      </c>
      <c r="N220" s="7"/>
    </row>
    <row r="221" spans="1:14" ht="25" customHeight="1" x14ac:dyDescent="0.35">
      <c r="A221" s="12" t="s">
        <v>708</v>
      </c>
      <c r="B221" s="12" t="s">
        <v>709</v>
      </c>
      <c r="C221" s="12" t="s">
        <v>710</v>
      </c>
      <c r="D221" s="12" t="s">
        <v>120</v>
      </c>
      <c r="E221" s="12" t="s">
        <v>423</v>
      </c>
      <c r="F221" s="12" t="s">
        <v>711</v>
      </c>
      <c r="G221" s="13">
        <f t="shared" si="4"/>
        <v>503209.72672413802</v>
      </c>
      <c r="H221" s="7">
        <v>270959.08362068969</v>
      </c>
      <c r="I221" s="7">
        <v>46450.128620689655</v>
      </c>
      <c r="J221" s="7">
        <v>185800.51448275862</v>
      </c>
      <c r="K221" s="7">
        <v>0</v>
      </c>
      <c r="L221" s="7">
        <v>0</v>
      </c>
      <c r="M221" s="7">
        <v>0</v>
      </c>
      <c r="N221" s="7"/>
    </row>
    <row r="222" spans="1:14" ht="25" customHeight="1" x14ac:dyDescent="0.35">
      <c r="A222" s="12" t="s">
        <v>712</v>
      </c>
      <c r="B222" s="12" t="s">
        <v>713</v>
      </c>
      <c r="C222" s="12" t="s">
        <v>510</v>
      </c>
      <c r="D222" s="12" t="s">
        <v>120</v>
      </c>
      <c r="E222" s="12" t="s">
        <v>423</v>
      </c>
      <c r="F222" s="12" t="s">
        <v>714</v>
      </c>
      <c r="G222" s="13">
        <f t="shared" si="4"/>
        <v>502869.31500000006</v>
      </c>
      <c r="H222" s="7">
        <v>270775.78500000003</v>
      </c>
      <c r="I222" s="7">
        <v>46418.706000000006</v>
      </c>
      <c r="J222" s="7">
        <v>185674.82400000002</v>
      </c>
      <c r="K222" s="7">
        <v>0</v>
      </c>
      <c r="L222" s="7">
        <v>0</v>
      </c>
      <c r="M222" s="7">
        <v>0</v>
      </c>
      <c r="N222" s="7"/>
    </row>
    <row r="223" spans="1:14" ht="25" customHeight="1" x14ac:dyDescent="0.35">
      <c r="A223" s="12" t="s">
        <v>715</v>
      </c>
      <c r="B223" s="12" t="s">
        <v>716</v>
      </c>
      <c r="C223" s="12" t="s">
        <v>88</v>
      </c>
      <c r="D223" s="12" t="s">
        <v>120</v>
      </c>
      <c r="E223" s="12" t="s">
        <v>423</v>
      </c>
      <c r="F223" s="12" t="s">
        <v>717</v>
      </c>
      <c r="G223" s="13">
        <f t="shared" si="4"/>
        <v>494727.15499999991</v>
      </c>
      <c r="H223" s="7">
        <v>266391.54499999998</v>
      </c>
      <c r="I223" s="7">
        <v>45667.121999999996</v>
      </c>
      <c r="J223" s="7">
        <v>182668.48799999998</v>
      </c>
      <c r="K223" s="7">
        <v>0</v>
      </c>
      <c r="L223" s="7">
        <v>0</v>
      </c>
      <c r="M223" s="7">
        <v>0</v>
      </c>
      <c r="N223" s="7"/>
    </row>
    <row r="224" spans="1:14" ht="25" customHeight="1" x14ac:dyDescent="0.35">
      <c r="A224" s="12" t="s">
        <v>718</v>
      </c>
      <c r="B224" s="12" t="s">
        <v>719</v>
      </c>
      <c r="C224" s="12" t="s">
        <v>720</v>
      </c>
      <c r="D224" s="12" t="s">
        <v>120</v>
      </c>
      <c r="E224" s="12" t="s">
        <v>423</v>
      </c>
      <c r="F224" s="12" t="s">
        <v>721</v>
      </c>
      <c r="G224" s="13">
        <f t="shared" si="4"/>
        <v>485400.5</v>
      </c>
      <c r="H224" s="7">
        <v>261369.5</v>
      </c>
      <c r="I224" s="7">
        <v>44806.2</v>
      </c>
      <c r="J224" s="7">
        <v>179224.8</v>
      </c>
      <c r="K224" s="7">
        <v>0</v>
      </c>
      <c r="L224" s="7">
        <v>0</v>
      </c>
      <c r="M224" s="7">
        <v>0</v>
      </c>
      <c r="N224" s="7"/>
    </row>
    <row r="225" spans="1:14" ht="25" customHeight="1" x14ac:dyDescent="0.35">
      <c r="A225" s="12" t="s">
        <v>722</v>
      </c>
      <c r="B225" s="12" t="s">
        <v>723</v>
      </c>
      <c r="C225" s="12" t="s">
        <v>724</v>
      </c>
      <c r="D225" s="12" t="s">
        <v>120</v>
      </c>
      <c r="E225" s="12" t="s">
        <v>423</v>
      </c>
      <c r="F225" s="12" t="s">
        <v>725</v>
      </c>
      <c r="G225" s="13">
        <f t="shared" si="4"/>
        <v>482623.375</v>
      </c>
      <c r="H225" s="7">
        <v>259874.125</v>
      </c>
      <c r="I225" s="7">
        <v>44549.85</v>
      </c>
      <c r="J225" s="7">
        <v>178199.4</v>
      </c>
      <c r="K225" s="7">
        <v>0</v>
      </c>
      <c r="L225" s="7">
        <v>0</v>
      </c>
      <c r="M225" s="7">
        <v>0</v>
      </c>
      <c r="N225" s="7"/>
    </row>
    <row r="226" spans="1:14" ht="25" customHeight="1" x14ac:dyDescent="0.35">
      <c r="A226" s="12" t="s">
        <v>726</v>
      </c>
      <c r="B226" s="12" t="s">
        <v>727</v>
      </c>
      <c r="C226" s="12" t="s">
        <v>728</v>
      </c>
      <c r="D226" s="12" t="s">
        <v>120</v>
      </c>
      <c r="E226" s="12" t="s">
        <v>423</v>
      </c>
      <c r="F226" s="12" t="s">
        <v>729</v>
      </c>
      <c r="G226" s="13">
        <f t="shared" si="4"/>
        <v>444932.53999999992</v>
      </c>
      <c r="H226" s="7">
        <v>239579.05999999997</v>
      </c>
      <c r="I226" s="7">
        <v>41070.695999999989</v>
      </c>
      <c r="J226" s="7">
        <v>164282.78399999996</v>
      </c>
      <c r="K226" s="7">
        <v>0</v>
      </c>
      <c r="L226" s="7">
        <v>0</v>
      </c>
      <c r="M226" s="7">
        <v>0</v>
      </c>
      <c r="N226" s="7"/>
    </row>
    <row r="227" spans="1:14" ht="25" customHeight="1" x14ac:dyDescent="0.35">
      <c r="A227" s="12" t="s">
        <v>730</v>
      </c>
      <c r="B227" s="12" t="s">
        <v>731</v>
      </c>
      <c r="C227" s="12" t="s">
        <v>732</v>
      </c>
      <c r="D227" s="12" t="s">
        <v>120</v>
      </c>
      <c r="E227" s="12" t="s">
        <v>423</v>
      </c>
      <c r="F227" s="12" t="s">
        <v>733</v>
      </c>
      <c r="G227" s="13">
        <f t="shared" si="4"/>
        <v>402582.505</v>
      </c>
      <c r="H227" s="7">
        <v>216775.19500000001</v>
      </c>
      <c r="I227" s="7">
        <v>37161.462</v>
      </c>
      <c r="J227" s="7">
        <v>148645.848</v>
      </c>
      <c r="K227" s="7">
        <v>0</v>
      </c>
      <c r="L227" s="7">
        <v>0</v>
      </c>
      <c r="M227" s="7">
        <v>0</v>
      </c>
      <c r="N227" s="7"/>
    </row>
    <row r="228" spans="1:14" ht="25" customHeight="1" x14ac:dyDescent="0.35">
      <c r="A228" s="12" t="s">
        <v>734</v>
      </c>
      <c r="B228" s="12" t="s">
        <v>735</v>
      </c>
      <c r="C228" s="12" t="s">
        <v>455</v>
      </c>
      <c r="D228" s="12" t="s">
        <v>120</v>
      </c>
      <c r="E228" s="12" t="s">
        <v>423</v>
      </c>
      <c r="F228" s="12" t="s">
        <v>736</v>
      </c>
      <c r="G228" s="13">
        <f t="shared" si="4"/>
        <v>393692.74316666659</v>
      </c>
      <c r="H228" s="7">
        <v>211988.40016666666</v>
      </c>
      <c r="I228" s="7">
        <v>36340.868599999994</v>
      </c>
      <c r="J228" s="7">
        <v>145363.47439999998</v>
      </c>
      <c r="K228" s="7">
        <v>0</v>
      </c>
      <c r="L228" s="7">
        <v>0</v>
      </c>
      <c r="M228" s="7">
        <v>0</v>
      </c>
      <c r="N228" s="7"/>
    </row>
    <row r="229" spans="1:14" ht="25" customHeight="1" x14ac:dyDescent="0.35">
      <c r="A229" s="12" t="s">
        <v>737</v>
      </c>
      <c r="B229" s="12" t="s">
        <v>738</v>
      </c>
      <c r="C229" s="12" t="s">
        <v>459</v>
      </c>
      <c r="D229" s="12" t="s">
        <v>120</v>
      </c>
      <c r="E229" s="12" t="s">
        <v>423</v>
      </c>
      <c r="F229" s="12" t="s">
        <v>739</v>
      </c>
      <c r="G229" s="13">
        <f t="shared" si="4"/>
        <v>387869.03999999992</v>
      </c>
      <c r="H229" s="7">
        <v>208852.55999999997</v>
      </c>
      <c r="I229" s="7">
        <v>35803.295999999995</v>
      </c>
      <c r="J229" s="7">
        <v>143213.18399999998</v>
      </c>
      <c r="K229" s="7">
        <v>0</v>
      </c>
      <c r="L229" s="7">
        <v>0</v>
      </c>
      <c r="M229" s="7">
        <v>0</v>
      </c>
      <c r="N229" s="7"/>
    </row>
    <row r="230" spans="1:14" ht="25" customHeight="1" x14ac:dyDescent="0.35">
      <c r="A230" s="12" t="s">
        <v>740</v>
      </c>
      <c r="B230" s="12" t="s">
        <v>741</v>
      </c>
      <c r="C230" s="12" t="s">
        <v>742</v>
      </c>
      <c r="D230" s="12" t="s">
        <v>120</v>
      </c>
      <c r="E230" s="12" t="s">
        <v>423</v>
      </c>
      <c r="F230" s="12" t="s">
        <v>743</v>
      </c>
      <c r="G230" s="13">
        <f t="shared" si="4"/>
        <v>368880.005</v>
      </c>
      <c r="H230" s="7">
        <v>198627.69499999998</v>
      </c>
      <c r="I230" s="7">
        <v>34050.462</v>
      </c>
      <c r="J230" s="7">
        <v>136201.848</v>
      </c>
      <c r="K230" s="7">
        <v>0</v>
      </c>
      <c r="L230" s="7">
        <v>0</v>
      </c>
      <c r="M230" s="7">
        <v>0</v>
      </c>
      <c r="N230" s="7"/>
    </row>
    <row r="231" spans="1:14" ht="25" customHeight="1" x14ac:dyDescent="0.35">
      <c r="A231" s="12" t="s">
        <v>744</v>
      </c>
      <c r="B231" s="12" t="s">
        <v>745</v>
      </c>
      <c r="C231" s="12" t="s">
        <v>421</v>
      </c>
      <c r="D231" s="12" t="s">
        <v>120</v>
      </c>
      <c r="E231" s="12" t="s">
        <v>423</v>
      </c>
      <c r="F231" s="12" t="s">
        <v>746</v>
      </c>
      <c r="G231" s="13">
        <f t="shared" si="4"/>
        <v>368803.24</v>
      </c>
      <c r="H231" s="7">
        <v>198586.36</v>
      </c>
      <c r="I231" s="7">
        <v>34043.375999999997</v>
      </c>
      <c r="J231" s="7">
        <v>136173.50399999999</v>
      </c>
      <c r="K231" s="7">
        <v>0</v>
      </c>
      <c r="L231" s="7">
        <v>0</v>
      </c>
      <c r="M231" s="7">
        <v>0</v>
      </c>
      <c r="N231" s="7"/>
    </row>
    <row r="232" spans="1:14" ht="25" customHeight="1" x14ac:dyDescent="0.35">
      <c r="A232" s="12" t="s">
        <v>747</v>
      </c>
      <c r="B232" s="12" t="s">
        <v>748</v>
      </c>
      <c r="C232" s="12" t="s">
        <v>749</v>
      </c>
      <c r="D232" s="12" t="s">
        <v>120</v>
      </c>
      <c r="E232" s="12" t="s">
        <v>423</v>
      </c>
      <c r="F232" s="12" t="s">
        <v>750</v>
      </c>
      <c r="G232" s="13">
        <f t="shared" si="4"/>
        <v>368765.08499999996</v>
      </c>
      <c r="H232" s="7">
        <v>198565.815</v>
      </c>
      <c r="I232" s="7">
        <v>34039.853999999999</v>
      </c>
      <c r="J232" s="7">
        <v>136159.416</v>
      </c>
      <c r="K232" s="7">
        <v>0</v>
      </c>
      <c r="L232" s="7">
        <v>0</v>
      </c>
      <c r="M232" s="7">
        <v>0</v>
      </c>
      <c r="N232" s="7"/>
    </row>
    <row r="233" spans="1:14" ht="25" customHeight="1" x14ac:dyDescent="0.35">
      <c r="A233" s="12" t="s">
        <v>751</v>
      </c>
      <c r="B233" s="12" t="s">
        <v>751</v>
      </c>
      <c r="C233" s="12" t="s">
        <v>670</v>
      </c>
      <c r="D233" s="12" t="s">
        <v>120</v>
      </c>
      <c r="E233" s="12" t="s">
        <v>423</v>
      </c>
      <c r="F233" s="12" t="s">
        <v>752</v>
      </c>
      <c r="G233" s="13">
        <f t="shared" si="4"/>
        <v>358332.04574074072</v>
      </c>
      <c r="H233" s="7">
        <v>192948.02462962962</v>
      </c>
      <c r="I233" s="7">
        <v>33076.804222222221</v>
      </c>
      <c r="J233" s="7">
        <v>132307.21688888888</v>
      </c>
      <c r="K233" s="7">
        <v>0</v>
      </c>
      <c r="L233" s="7">
        <v>0</v>
      </c>
      <c r="M233" s="7">
        <v>0</v>
      </c>
      <c r="N233" s="7"/>
    </row>
    <row r="234" spans="1:14" ht="25" customHeight="1" x14ac:dyDescent="0.35">
      <c r="A234" s="12" t="s">
        <v>753</v>
      </c>
      <c r="B234" s="12" t="s">
        <v>754</v>
      </c>
      <c r="C234" s="12" t="s">
        <v>755</v>
      </c>
      <c r="D234" s="12" t="s">
        <v>120</v>
      </c>
      <c r="E234" s="12" t="s">
        <v>423</v>
      </c>
      <c r="F234" s="12" t="s">
        <v>756</v>
      </c>
      <c r="G234" s="13">
        <f t="shared" si="4"/>
        <v>357576.7</v>
      </c>
      <c r="H234" s="7">
        <v>192541.30000000002</v>
      </c>
      <c r="I234" s="7">
        <v>33007.08</v>
      </c>
      <c r="J234" s="7">
        <v>132028.32</v>
      </c>
      <c r="K234" s="7">
        <v>0</v>
      </c>
      <c r="L234" s="7">
        <v>0</v>
      </c>
      <c r="M234" s="7">
        <v>0</v>
      </c>
      <c r="N234" s="7"/>
    </row>
    <row r="235" spans="1:14" ht="25" customHeight="1" x14ac:dyDescent="0.35">
      <c r="A235" s="12" t="s">
        <v>757</v>
      </c>
      <c r="B235" s="12" t="s">
        <v>758</v>
      </c>
      <c r="C235" s="12" t="s">
        <v>759</v>
      </c>
      <c r="D235" s="12" t="s">
        <v>120</v>
      </c>
      <c r="E235" s="12" t="s">
        <v>423</v>
      </c>
      <c r="F235" s="12" t="s">
        <v>760</v>
      </c>
      <c r="G235" s="13">
        <f t="shared" si="4"/>
        <v>357544.63258620695</v>
      </c>
      <c r="H235" s="7">
        <v>192524.03293103451</v>
      </c>
      <c r="I235" s="7">
        <v>33004.119931034489</v>
      </c>
      <c r="J235" s="7">
        <v>132016.47972413796</v>
      </c>
      <c r="K235" s="7">
        <v>0</v>
      </c>
      <c r="L235" s="7">
        <v>0</v>
      </c>
      <c r="M235" s="7">
        <v>0</v>
      </c>
      <c r="N235" s="7"/>
    </row>
    <row r="236" spans="1:14" ht="25" customHeight="1" x14ac:dyDescent="0.35">
      <c r="A236" s="12" t="s">
        <v>761</v>
      </c>
      <c r="B236" s="12" t="s">
        <v>762</v>
      </c>
      <c r="C236" s="12" t="s">
        <v>763</v>
      </c>
      <c r="D236" s="12" t="s">
        <v>120</v>
      </c>
      <c r="E236" s="12" t="s">
        <v>423</v>
      </c>
      <c r="F236" s="12" t="s">
        <v>764</v>
      </c>
      <c r="G236" s="13">
        <f t="shared" si="4"/>
        <v>352953.7699999999</v>
      </c>
      <c r="H236" s="7">
        <v>190052.02999999997</v>
      </c>
      <c r="I236" s="7">
        <v>32580.347999999991</v>
      </c>
      <c r="J236" s="7">
        <v>130321.39199999996</v>
      </c>
      <c r="K236" s="7">
        <v>0</v>
      </c>
      <c r="L236" s="7">
        <v>0</v>
      </c>
      <c r="M236" s="7">
        <v>0</v>
      </c>
      <c r="N236" s="7"/>
    </row>
    <row r="237" spans="1:14" ht="25" customHeight="1" x14ac:dyDescent="0.35">
      <c r="A237" s="12" t="s">
        <v>765</v>
      </c>
      <c r="B237" s="12" t="s">
        <v>766</v>
      </c>
      <c r="C237" s="12" t="s">
        <v>767</v>
      </c>
      <c r="D237" s="12" t="s">
        <v>120</v>
      </c>
      <c r="E237" s="12" t="s">
        <v>423</v>
      </c>
      <c r="F237" s="12" t="s">
        <v>768</v>
      </c>
      <c r="G237" s="13">
        <f t="shared" si="4"/>
        <v>341686.21500000003</v>
      </c>
      <c r="H237" s="7">
        <v>183984.88500000001</v>
      </c>
      <c r="I237" s="7">
        <v>31540.266</v>
      </c>
      <c r="J237" s="7">
        <v>126161.064</v>
      </c>
      <c r="K237" s="7">
        <v>0</v>
      </c>
      <c r="L237" s="7">
        <v>0</v>
      </c>
      <c r="M237" s="7">
        <v>0</v>
      </c>
      <c r="N237" s="7"/>
    </row>
    <row r="238" spans="1:14" ht="25" customHeight="1" x14ac:dyDescent="0.35">
      <c r="A238" s="12" t="s">
        <v>769</v>
      </c>
      <c r="B238" s="12" t="s">
        <v>770</v>
      </c>
      <c r="C238" s="12" t="s">
        <v>770</v>
      </c>
      <c r="D238" s="12" t="s">
        <v>120</v>
      </c>
      <c r="E238" s="12" t="s">
        <v>423</v>
      </c>
      <c r="F238" s="12" t="s">
        <v>771</v>
      </c>
      <c r="G238" s="13">
        <f t="shared" si="4"/>
        <v>335653.30499999999</v>
      </c>
      <c r="H238" s="7">
        <v>180736.39500000002</v>
      </c>
      <c r="I238" s="7">
        <v>30983.381999999998</v>
      </c>
      <c r="J238" s="7">
        <v>123933.52799999999</v>
      </c>
      <c r="K238" s="7">
        <v>0</v>
      </c>
      <c r="L238" s="7">
        <v>0</v>
      </c>
      <c r="M238" s="7">
        <v>0</v>
      </c>
      <c r="N238" s="7"/>
    </row>
    <row r="239" spans="1:14" ht="25" customHeight="1" x14ac:dyDescent="0.35">
      <c r="A239" s="12" t="s">
        <v>772</v>
      </c>
      <c r="B239" s="12" t="s">
        <v>773</v>
      </c>
      <c r="C239" s="12" t="s">
        <v>774</v>
      </c>
      <c r="D239" s="12" t="s">
        <v>120</v>
      </c>
      <c r="E239" s="12" t="s">
        <v>423</v>
      </c>
      <c r="F239" s="12" t="s">
        <v>775</v>
      </c>
      <c r="G239" s="13">
        <f t="shared" si="4"/>
        <v>326228.11</v>
      </c>
      <c r="H239" s="7">
        <v>175661.29</v>
      </c>
      <c r="I239" s="7">
        <v>30113.364000000001</v>
      </c>
      <c r="J239" s="7">
        <v>120453.45600000001</v>
      </c>
      <c r="K239" s="7">
        <v>0</v>
      </c>
      <c r="L239" s="7">
        <v>0</v>
      </c>
      <c r="M239" s="7">
        <v>0</v>
      </c>
      <c r="N239" s="7"/>
    </row>
    <row r="240" spans="1:14" ht="25" customHeight="1" x14ac:dyDescent="0.35">
      <c r="A240" s="12" t="s">
        <v>776</v>
      </c>
      <c r="B240" s="12" t="s">
        <v>777</v>
      </c>
      <c r="C240" s="12" t="s">
        <v>778</v>
      </c>
      <c r="D240" s="12" t="s">
        <v>120</v>
      </c>
      <c r="E240" s="12" t="s">
        <v>423</v>
      </c>
      <c r="F240" s="12" t="s">
        <v>779</v>
      </c>
      <c r="G240" s="13">
        <f t="shared" si="4"/>
        <v>317414.5</v>
      </c>
      <c r="H240" s="7">
        <v>170915.5</v>
      </c>
      <c r="I240" s="7">
        <v>29299.8</v>
      </c>
      <c r="J240" s="7">
        <v>117199.2</v>
      </c>
      <c r="K240" s="7">
        <v>0</v>
      </c>
      <c r="L240" s="7">
        <v>0</v>
      </c>
      <c r="M240" s="7">
        <v>0</v>
      </c>
      <c r="N240" s="7"/>
    </row>
    <row r="241" spans="1:14" ht="25" customHeight="1" x14ac:dyDescent="0.35">
      <c r="A241" s="12" t="s">
        <v>780</v>
      </c>
      <c r="B241" s="12" t="s">
        <v>781</v>
      </c>
      <c r="C241" s="12" t="s">
        <v>516</v>
      </c>
      <c r="D241" s="12" t="s">
        <v>120</v>
      </c>
      <c r="E241" s="12" t="s">
        <v>423</v>
      </c>
      <c r="F241" s="12" t="s">
        <v>782</v>
      </c>
      <c r="G241" s="13">
        <f t="shared" si="4"/>
        <v>315051.97533333336</v>
      </c>
      <c r="H241" s="7">
        <v>169643.37133333334</v>
      </c>
      <c r="I241" s="7">
        <v>29081.720799999999</v>
      </c>
      <c r="J241" s="7">
        <v>116326.8832</v>
      </c>
      <c r="K241" s="7">
        <v>0</v>
      </c>
      <c r="L241" s="7">
        <v>0</v>
      </c>
      <c r="M241" s="7">
        <v>0</v>
      </c>
      <c r="N241" s="7"/>
    </row>
    <row r="242" spans="1:14" ht="25" customHeight="1" x14ac:dyDescent="0.35">
      <c r="A242" s="12" t="s">
        <v>783</v>
      </c>
      <c r="B242" s="12" t="s">
        <v>784</v>
      </c>
      <c r="C242" s="12" t="s">
        <v>785</v>
      </c>
      <c r="D242" s="12" t="s">
        <v>120</v>
      </c>
      <c r="E242" s="12" t="s">
        <v>423</v>
      </c>
      <c r="F242" s="12" t="s">
        <v>786</v>
      </c>
      <c r="G242" s="13">
        <f t="shared" si="4"/>
        <v>295037.73</v>
      </c>
      <c r="H242" s="7">
        <v>158866.47</v>
      </c>
      <c r="I242" s="7">
        <v>27234.251999999997</v>
      </c>
      <c r="J242" s="7">
        <v>108937.00799999999</v>
      </c>
      <c r="K242" s="7">
        <v>0</v>
      </c>
      <c r="L242" s="7">
        <v>0</v>
      </c>
      <c r="M242" s="7">
        <v>0</v>
      </c>
      <c r="N242" s="7"/>
    </row>
    <row r="243" spans="1:14" ht="25" customHeight="1" x14ac:dyDescent="0.35">
      <c r="A243" s="12" t="s">
        <v>787</v>
      </c>
      <c r="B243" s="12" t="s">
        <v>788</v>
      </c>
      <c r="C243" s="12" t="s">
        <v>789</v>
      </c>
      <c r="D243" s="12" t="s">
        <v>120</v>
      </c>
      <c r="E243" s="12" t="s">
        <v>423</v>
      </c>
      <c r="F243" s="12" t="s">
        <v>790</v>
      </c>
      <c r="G243" s="13">
        <f t="shared" si="4"/>
        <v>277145.56999999995</v>
      </c>
      <c r="H243" s="7">
        <v>149232.22999999998</v>
      </c>
      <c r="I243" s="7">
        <v>25582.667999999994</v>
      </c>
      <c r="J243" s="7">
        <v>102330.67199999998</v>
      </c>
      <c r="K243" s="7">
        <v>0</v>
      </c>
      <c r="L243" s="7">
        <v>0</v>
      </c>
      <c r="M243" s="7">
        <v>0</v>
      </c>
      <c r="N243" s="7"/>
    </row>
    <row r="244" spans="1:14" ht="25" customHeight="1" x14ac:dyDescent="0.35">
      <c r="A244" s="12" t="s">
        <v>791</v>
      </c>
      <c r="B244" s="12" t="s">
        <v>792</v>
      </c>
      <c r="C244" s="12" t="s">
        <v>793</v>
      </c>
      <c r="D244" s="12" t="s">
        <v>120</v>
      </c>
      <c r="E244" s="12" t="s">
        <v>423</v>
      </c>
      <c r="F244" s="12" t="s">
        <v>794</v>
      </c>
      <c r="G244" s="13">
        <f t="shared" si="4"/>
        <v>276254.48499999999</v>
      </c>
      <c r="H244" s="7">
        <v>148752.41500000001</v>
      </c>
      <c r="I244" s="7">
        <v>25500.414000000001</v>
      </c>
      <c r="J244" s="7">
        <v>102001.656</v>
      </c>
      <c r="K244" s="7">
        <v>0</v>
      </c>
      <c r="L244" s="7">
        <v>0</v>
      </c>
      <c r="M244" s="7">
        <v>0</v>
      </c>
      <c r="N244" s="7"/>
    </row>
    <row r="245" spans="1:14" ht="25" customHeight="1" x14ac:dyDescent="0.35">
      <c r="A245" s="12" t="s">
        <v>795</v>
      </c>
      <c r="B245" s="12" t="s">
        <v>796</v>
      </c>
      <c r="C245" s="12" t="s">
        <v>797</v>
      </c>
      <c r="D245" s="12" t="s">
        <v>120</v>
      </c>
      <c r="E245" s="12" t="s">
        <v>423</v>
      </c>
      <c r="F245" s="12" t="s">
        <v>798</v>
      </c>
      <c r="G245" s="13">
        <f t="shared" si="4"/>
        <v>275561.90999999997</v>
      </c>
      <c r="H245" s="7">
        <v>148379.49</v>
      </c>
      <c r="I245" s="7">
        <v>25436.484</v>
      </c>
      <c r="J245" s="7">
        <v>101745.936</v>
      </c>
      <c r="K245" s="7">
        <v>0</v>
      </c>
      <c r="L245" s="7">
        <v>0</v>
      </c>
      <c r="M245" s="7">
        <v>0</v>
      </c>
      <c r="N245" s="7"/>
    </row>
    <row r="246" spans="1:14" ht="25" customHeight="1" x14ac:dyDescent="0.35">
      <c r="A246" s="12" t="s">
        <v>799</v>
      </c>
      <c r="B246" s="12" t="s">
        <v>800</v>
      </c>
      <c r="C246" s="12" t="s">
        <v>516</v>
      </c>
      <c r="D246" s="12" t="s">
        <v>120</v>
      </c>
      <c r="E246" s="12" t="s">
        <v>423</v>
      </c>
      <c r="F246" s="12" t="s">
        <v>801</v>
      </c>
      <c r="G246" s="13">
        <f t="shared" si="4"/>
        <v>271660.15499999997</v>
      </c>
      <c r="H246" s="7">
        <v>146278.54499999998</v>
      </c>
      <c r="I246" s="7">
        <v>25076.321999999996</v>
      </c>
      <c r="J246" s="7">
        <v>100305.28799999999</v>
      </c>
      <c r="K246" s="7">
        <v>0</v>
      </c>
      <c r="L246" s="7">
        <v>0</v>
      </c>
      <c r="M246" s="7">
        <v>0</v>
      </c>
      <c r="N246" s="7"/>
    </row>
    <row r="247" spans="1:14" ht="25" customHeight="1" x14ac:dyDescent="0.35">
      <c r="A247" s="12" t="s">
        <v>802</v>
      </c>
      <c r="B247" s="12" t="s">
        <v>533</v>
      </c>
      <c r="C247" s="12" t="s">
        <v>533</v>
      </c>
      <c r="D247" s="12" t="s">
        <v>120</v>
      </c>
      <c r="E247" s="12" t="s">
        <v>423</v>
      </c>
      <c r="F247" s="12" t="s">
        <v>803</v>
      </c>
      <c r="G247" s="13">
        <f t="shared" si="4"/>
        <v>270337.86</v>
      </c>
      <c r="H247" s="7">
        <v>145566.54</v>
      </c>
      <c r="I247" s="7">
        <v>24954.263999999999</v>
      </c>
      <c r="J247" s="7">
        <v>99817.055999999997</v>
      </c>
      <c r="K247" s="7">
        <v>0</v>
      </c>
      <c r="L247" s="7">
        <v>0</v>
      </c>
      <c r="M247" s="7">
        <v>0</v>
      </c>
      <c r="N247" s="7"/>
    </row>
    <row r="248" spans="1:14" ht="25" customHeight="1" x14ac:dyDescent="0.35">
      <c r="A248" s="12" t="s">
        <v>804</v>
      </c>
      <c r="B248" s="12" t="s">
        <v>805</v>
      </c>
      <c r="C248" s="12" t="s">
        <v>806</v>
      </c>
      <c r="D248" s="12" t="s">
        <v>120</v>
      </c>
      <c r="E248" s="12" t="s">
        <v>423</v>
      </c>
      <c r="F248" s="12" t="s">
        <v>807</v>
      </c>
      <c r="G248" s="13">
        <f t="shared" si="4"/>
        <v>267569.25</v>
      </c>
      <c r="H248" s="7">
        <v>144075.75</v>
      </c>
      <c r="I248" s="7">
        <v>24698.7</v>
      </c>
      <c r="J248" s="7">
        <v>98794.8</v>
      </c>
      <c r="K248" s="7">
        <v>0</v>
      </c>
      <c r="L248" s="7">
        <v>0</v>
      </c>
      <c r="M248" s="7">
        <v>0</v>
      </c>
      <c r="N248" s="7"/>
    </row>
    <row r="249" spans="1:14" ht="25" customHeight="1" x14ac:dyDescent="0.35">
      <c r="A249" s="12" t="s">
        <v>808</v>
      </c>
      <c r="B249" s="12" t="s">
        <v>809</v>
      </c>
      <c r="C249" s="12" t="s">
        <v>810</v>
      </c>
      <c r="D249" s="12" t="s">
        <v>120</v>
      </c>
      <c r="E249" s="12" t="s">
        <v>423</v>
      </c>
      <c r="F249" s="12" t="s">
        <v>811</v>
      </c>
      <c r="G249" s="13">
        <f t="shared" si="4"/>
        <v>256563.84</v>
      </c>
      <c r="H249" s="7">
        <v>138149.76000000001</v>
      </c>
      <c r="I249" s="7">
        <v>23682.815999999999</v>
      </c>
      <c r="J249" s="7">
        <v>94731.263999999996</v>
      </c>
      <c r="K249" s="7">
        <v>0</v>
      </c>
      <c r="L249" s="7">
        <v>0</v>
      </c>
      <c r="M249" s="7">
        <v>0</v>
      </c>
      <c r="N249" s="7"/>
    </row>
    <row r="250" spans="1:14" ht="25" customHeight="1" x14ac:dyDescent="0.35">
      <c r="A250" s="12" t="s">
        <v>812</v>
      </c>
      <c r="B250" s="12" t="s">
        <v>813</v>
      </c>
      <c r="C250" s="12" t="s">
        <v>814</v>
      </c>
      <c r="D250" s="12" t="s">
        <v>120</v>
      </c>
      <c r="E250" s="12" t="s">
        <v>423</v>
      </c>
      <c r="F250" s="12" t="s">
        <v>815</v>
      </c>
      <c r="G250" s="13">
        <f t="shared" si="4"/>
        <v>250406</v>
      </c>
      <c r="H250" s="7">
        <v>134834</v>
      </c>
      <c r="I250" s="7">
        <v>23114.399999999998</v>
      </c>
      <c r="J250" s="7">
        <v>92457.599999999991</v>
      </c>
      <c r="K250" s="7">
        <v>0</v>
      </c>
      <c r="L250" s="7">
        <v>0</v>
      </c>
      <c r="M250" s="7">
        <v>0</v>
      </c>
      <c r="N250" s="7"/>
    </row>
    <row r="251" spans="1:14" ht="25" customHeight="1" x14ac:dyDescent="0.35">
      <c r="A251" s="12" t="s">
        <v>816</v>
      </c>
      <c r="B251" s="12" t="s">
        <v>817</v>
      </c>
      <c r="C251" s="12" t="s">
        <v>818</v>
      </c>
      <c r="D251" s="12" t="s">
        <v>120</v>
      </c>
      <c r="E251" s="12" t="s">
        <v>423</v>
      </c>
      <c r="F251" s="12" t="s">
        <v>819</v>
      </c>
      <c r="G251" s="13">
        <f t="shared" si="4"/>
        <v>239055.18</v>
      </c>
      <c r="H251" s="7">
        <v>128722.02</v>
      </c>
      <c r="I251" s="7">
        <v>22066.632000000001</v>
      </c>
      <c r="J251" s="7">
        <v>88266.528000000006</v>
      </c>
      <c r="K251" s="7">
        <v>0</v>
      </c>
      <c r="L251" s="7">
        <v>0</v>
      </c>
      <c r="M251" s="7">
        <v>0</v>
      </c>
      <c r="N251" s="7"/>
    </row>
    <row r="252" spans="1:14" ht="25" customHeight="1" x14ac:dyDescent="0.35">
      <c r="A252" s="12" t="s">
        <v>820</v>
      </c>
      <c r="B252" s="12" t="s">
        <v>821</v>
      </c>
      <c r="C252" s="12" t="s">
        <v>822</v>
      </c>
      <c r="D252" s="12" t="s">
        <v>120</v>
      </c>
      <c r="E252" s="12" t="s">
        <v>423</v>
      </c>
      <c r="F252" s="12" t="s">
        <v>823</v>
      </c>
      <c r="G252" s="13">
        <f t="shared" si="4"/>
        <v>233584</v>
      </c>
      <c r="H252" s="7">
        <v>125776</v>
      </c>
      <c r="I252" s="7">
        <v>21561.599999999999</v>
      </c>
      <c r="J252" s="7">
        <v>86246.399999999994</v>
      </c>
      <c r="K252" s="7">
        <v>0</v>
      </c>
      <c r="L252" s="7">
        <v>0</v>
      </c>
      <c r="M252" s="7">
        <v>0</v>
      </c>
      <c r="N252" s="7"/>
    </row>
    <row r="253" spans="1:14" ht="25" customHeight="1" x14ac:dyDescent="0.35">
      <c r="A253" s="12" t="s">
        <v>715</v>
      </c>
      <c r="B253" s="12" t="s">
        <v>824</v>
      </c>
      <c r="C253" s="12" t="s">
        <v>88</v>
      </c>
      <c r="D253" s="12" t="s">
        <v>120</v>
      </c>
      <c r="E253" s="12" t="s">
        <v>423</v>
      </c>
      <c r="F253" s="12" t="s">
        <v>825</v>
      </c>
      <c r="G253" s="13">
        <f t="shared" si="4"/>
        <v>227282.57500000001</v>
      </c>
      <c r="H253" s="7">
        <v>122382.92500000002</v>
      </c>
      <c r="I253" s="7">
        <v>20979.93</v>
      </c>
      <c r="J253" s="7">
        <v>83919.72</v>
      </c>
      <c r="K253" s="7">
        <v>0</v>
      </c>
      <c r="L253" s="7">
        <v>0</v>
      </c>
      <c r="M253" s="7">
        <v>0</v>
      </c>
      <c r="N253" s="7"/>
    </row>
    <row r="254" spans="1:14" ht="25" customHeight="1" x14ac:dyDescent="0.35">
      <c r="A254" s="12" t="s">
        <v>826</v>
      </c>
      <c r="B254" s="12" t="s">
        <v>827</v>
      </c>
      <c r="C254" s="12" t="s">
        <v>537</v>
      </c>
      <c r="D254" s="12" t="s">
        <v>120</v>
      </c>
      <c r="E254" s="12" t="s">
        <v>423</v>
      </c>
      <c r="F254" s="12" t="s">
        <v>828</v>
      </c>
      <c r="G254" s="13">
        <f t="shared" si="4"/>
        <v>225089.40999999997</v>
      </c>
      <c r="H254" s="7">
        <v>121201.98999999999</v>
      </c>
      <c r="I254" s="7">
        <v>20777.484</v>
      </c>
      <c r="J254" s="7">
        <v>83109.936000000002</v>
      </c>
      <c r="K254" s="7">
        <v>0</v>
      </c>
      <c r="L254" s="7">
        <v>0</v>
      </c>
      <c r="M254" s="7">
        <v>0</v>
      </c>
      <c r="N254" s="7"/>
    </row>
    <row r="255" spans="1:14" ht="25" customHeight="1" x14ac:dyDescent="0.35">
      <c r="A255" s="12" t="s">
        <v>829</v>
      </c>
      <c r="B255" s="12" t="s">
        <v>830</v>
      </c>
      <c r="C255" s="12" t="s">
        <v>831</v>
      </c>
      <c r="D255" s="12" t="s">
        <v>120</v>
      </c>
      <c r="E255" s="12" t="s">
        <v>423</v>
      </c>
      <c r="F255" s="12" t="s">
        <v>832</v>
      </c>
      <c r="G255" s="13">
        <f t="shared" si="4"/>
        <v>223502.30499999996</v>
      </c>
      <c r="H255" s="7">
        <v>120347.39499999997</v>
      </c>
      <c r="I255" s="7">
        <v>20630.981999999996</v>
      </c>
      <c r="J255" s="7">
        <v>82523.927999999985</v>
      </c>
      <c r="K255" s="7">
        <v>0</v>
      </c>
      <c r="L255" s="7">
        <v>0</v>
      </c>
      <c r="M255" s="7">
        <v>0</v>
      </c>
      <c r="N255" s="7"/>
    </row>
    <row r="256" spans="1:14" ht="25" customHeight="1" x14ac:dyDescent="0.35">
      <c r="A256" s="12" t="s">
        <v>833</v>
      </c>
      <c r="B256" s="12" t="s">
        <v>834</v>
      </c>
      <c r="C256" s="12" t="s">
        <v>835</v>
      </c>
      <c r="D256" s="12" t="s">
        <v>120</v>
      </c>
      <c r="E256" s="12" t="s">
        <v>423</v>
      </c>
      <c r="F256" s="12" t="s">
        <v>836</v>
      </c>
      <c r="G256" s="13">
        <f t="shared" si="4"/>
        <v>219220.62499999994</v>
      </c>
      <c r="H256" s="7">
        <v>118041.87499999997</v>
      </c>
      <c r="I256" s="7">
        <v>20235.749999999996</v>
      </c>
      <c r="J256" s="7">
        <v>80942.999999999985</v>
      </c>
      <c r="K256" s="7">
        <v>0</v>
      </c>
      <c r="L256" s="7">
        <v>0</v>
      </c>
      <c r="M256" s="7">
        <v>0</v>
      </c>
      <c r="N256" s="7"/>
    </row>
    <row r="257" spans="1:14" ht="25" customHeight="1" x14ac:dyDescent="0.35">
      <c r="A257" s="12" t="s">
        <v>837</v>
      </c>
      <c r="B257" s="12" t="s">
        <v>838</v>
      </c>
      <c r="C257" s="12" t="s">
        <v>475</v>
      </c>
      <c r="D257" s="12" t="s">
        <v>120</v>
      </c>
      <c r="E257" s="12" t="s">
        <v>423</v>
      </c>
      <c r="F257" s="12" t="s">
        <v>839</v>
      </c>
      <c r="G257" s="13">
        <f t="shared" si="4"/>
        <v>215306.84500000003</v>
      </c>
      <c r="H257" s="7">
        <v>115934.45500000002</v>
      </c>
      <c r="I257" s="7">
        <v>19874.478000000003</v>
      </c>
      <c r="J257" s="7">
        <v>79497.912000000011</v>
      </c>
      <c r="K257" s="7">
        <v>0</v>
      </c>
      <c r="L257" s="7">
        <v>0</v>
      </c>
      <c r="M257" s="7">
        <v>0</v>
      </c>
      <c r="N257" s="7"/>
    </row>
    <row r="258" spans="1:14" ht="25" customHeight="1" x14ac:dyDescent="0.35">
      <c r="A258" s="12" t="s">
        <v>840</v>
      </c>
      <c r="B258" s="12" t="s">
        <v>841</v>
      </c>
      <c r="C258" s="12" t="s">
        <v>842</v>
      </c>
      <c r="D258" s="12" t="s">
        <v>120</v>
      </c>
      <c r="E258" s="12" t="s">
        <v>423</v>
      </c>
      <c r="F258" s="12" t="s">
        <v>843</v>
      </c>
      <c r="G258" s="13">
        <f t="shared" si="4"/>
        <v>204132.63</v>
      </c>
      <c r="H258" s="7">
        <v>109917.57</v>
      </c>
      <c r="I258" s="7">
        <v>18843.012000000002</v>
      </c>
      <c r="J258" s="7">
        <v>75372.04800000001</v>
      </c>
      <c r="K258" s="7">
        <v>0</v>
      </c>
      <c r="L258" s="7">
        <v>0</v>
      </c>
      <c r="M258" s="7">
        <v>0</v>
      </c>
      <c r="N258" s="7"/>
    </row>
    <row r="259" spans="1:14" ht="25" customHeight="1" x14ac:dyDescent="0.35">
      <c r="A259" s="12" t="s">
        <v>844</v>
      </c>
      <c r="B259" s="12" t="s">
        <v>845</v>
      </c>
      <c r="C259" s="12" t="s">
        <v>846</v>
      </c>
      <c r="D259" s="12" t="s">
        <v>120</v>
      </c>
      <c r="E259" s="12" t="s">
        <v>423</v>
      </c>
      <c r="F259" s="12" t="s">
        <v>847</v>
      </c>
      <c r="G259" s="13">
        <f t="shared" si="4"/>
        <v>202410</v>
      </c>
      <c r="H259" s="7">
        <v>108990</v>
      </c>
      <c r="I259" s="7">
        <v>18684</v>
      </c>
      <c r="J259" s="7">
        <v>74736</v>
      </c>
      <c r="K259" s="7">
        <v>0</v>
      </c>
      <c r="L259" s="7">
        <v>0</v>
      </c>
      <c r="M259" s="7">
        <v>0</v>
      </c>
      <c r="N259" s="7"/>
    </row>
    <row r="260" spans="1:14" ht="25" customHeight="1" x14ac:dyDescent="0.35">
      <c r="A260" s="12" t="s">
        <v>848</v>
      </c>
      <c r="B260" s="12" t="s">
        <v>849</v>
      </c>
      <c r="C260" s="12" t="s">
        <v>850</v>
      </c>
      <c r="D260" s="12" t="s">
        <v>120</v>
      </c>
      <c r="E260" s="12" t="s">
        <v>423</v>
      </c>
      <c r="F260" s="12" t="s">
        <v>851</v>
      </c>
      <c r="G260" s="13">
        <f t="shared" si="4"/>
        <v>202012.26500000001</v>
      </c>
      <c r="H260" s="7">
        <v>108775.83500000001</v>
      </c>
      <c r="I260" s="7">
        <v>18647.286</v>
      </c>
      <c r="J260" s="7">
        <v>74589.144</v>
      </c>
      <c r="K260" s="7">
        <v>0</v>
      </c>
      <c r="L260" s="7">
        <v>0</v>
      </c>
      <c r="M260" s="7">
        <v>0</v>
      </c>
      <c r="N260" s="7"/>
    </row>
    <row r="261" spans="1:14" ht="25" customHeight="1" x14ac:dyDescent="0.35">
      <c r="A261" s="12" t="s">
        <v>852</v>
      </c>
      <c r="B261" s="12" t="s">
        <v>853</v>
      </c>
      <c r="C261" s="12" t="s">
        <v>854</v>
      </c>
      <c r="D261" s="12" t="s">
        <v>120</v>
      </c>
      <c r="E261" s="12" t="s">
        <v>423</v>
      </c>
      <c r="F261" s="12" t="s">
        <v>855</v>
      </c>
      <c r="G261" s="13">
        <f t="shared" si="4"/>
        <v>189318.34999999998</v>
      </c>
      <c r="H261" s="7">
        <v>101940.64999999998</v>
      </c>
      <c r="I261" s="7">
        <v>17475.539999999997</v>
      </c>
      <c r="J261" s="7">
        <v>69902.159999999989</v>
      </c>
      <c r="K261" s="7">
        <v>0</v>
      </c>
      <c r="L261" s="7">
        <v>0</v>
      </c>
      <c r="M261" s="7">
        <v>0</v>
      </c>
      <c r="N261" s="7"/>
    </row>
    <row r="262" spans="1:14" ht="25" customHeight="1" x14ac:dyDescent="0.35">
      <c r="A262" s="12" t="s">
        <v>856</v>
      </c>
      <c r="B262" s="12" t="s">
        <v>857</v>
      </c>
      <c r="C262" s="12" t="s">
        <v>858</v>
      </c>
      <c r="D262" s="12" t="s">
        <v>120</v>
      </c>
      <c r="E262" s="12" t="s">
        <v>423</v>
      </c>
      <c r="F262" s="12" t="s">
        <v>859</v>
      </c>
      <c r="G262" s="13">
        <f t="shared" ref="G262:G325" si="5">SUM(H262:M262)</f>
        <v>185120.92733333333</v>
      </c>
      <c r="H262" s="7">
        <v>99680.49933333334</v>
      </c>
      <c r="I262" s="7">
        <v>17088.085599999999</v>
      </c>
      <c r="J262" s="7">
        <v>68352.342399999994</v>
      </c>
      <c r="K262" s="7">
        <v>0</v>
      </c>
      <c r="L262" s="7">
        <v>0</v>
      </c>
      <c r="M262" s="7">
        <v>0</v>
      </c>
      <c r="N262" s="7"/>
    </row>
    <row r="263" spans="1:14" ht="25" customHeight="1" x14ac:dyDescent="0.35">
      <c r="A263" s="12" t="s">
        <v>860</v>
      </c>
      <c r="B263" s="12" t="s">
        <v>861</v>
      </c>
      <c r="C263" s="12" t="s">
        <v>862</v>
      </c>
      <c r="D263" s="12" t="s">
        <v>120</v>
      </c>
      <c r="E263" s="12" t="s">
        <v>423</v>
      </c>
      <c r="F263" s="12" t="s">
        <v>863</v>
      </c>
      <c r="G263" s="13">
        <f t="shared" si="5"/>
        <v>178503.65000000002</v>
      </c>
      <c r="H263" s="7">
        <v>96117.35</v>
      </c>
      <c r="I263" s="7">
        <v>16477.260000000002</v>
      </c>
      <c r="J263" s="7">
        <v>65909.040000000008</v>
      </c>
      <c r="K263" s="7">
        <v>0</v>
      </c>
      <c r="L263" s="7">
        <v>0</v>
      </c>
      <c r="M263" s="7">
        <v>0</v>
      </c>
      <c r="N263" s="7"/>
    </row>
    <row r="264" spans="1:14" ht="25" customHeight="1" x14ac:dyDescent="0.35">
      <c r="A264" s="12" t="s">
        <v>864</v>
      </c>
      <c r="B264" s="12" t="s">
        <v>865</v>
      </c>
      <c r="C264" s="12" t="s">
        <v>435</v>
      </c>
      <c r="D264" s="12" t="s">
        <v>120</v>
      </c>
      <c r="E264" s="12" t="s">
        <v>423</v>
      </c>
      <c r="F264" s="12" t="s">
        <v>866</v>
      </c>
      <c r="G264" s="13">
        <f t="shared" si="5"/>
        <v>168208.78701851852</v>
      </c>
      <c r="H264" s="7">
        <v>90573.962240740744</v>
      </c>
      <c r="I264" s="7">
        <v>15526.964955555555</v>
      </c>
      <c r="J264" s="7">
        <v>62107.859822222221</v>
      </c>
      <c r="K264" s="7">
        <v>0</v>
      </c>
      <c r="L264" s="7">
        <v>0</v>
      </c>
      <c r="M264" s="7">
        <v>0</v>
      </c>
      <c r="N264" s="7"/>
    </row>
    <row r="265" spans="1:14" ht="25" customHeight="1" x14ac:dyDescent="0.35">
      <c r="A265" s="12" t="s">
        <v>867</v>
      </c>
      <c r="B265" s="12" t="s">
        <v>868</v>
      </c>
      <c r="C265" s="12" t="s">
        <v>869</v>
      </c>
      <c r="D265" s="12" t="s">
        <v>120</v>
      </c>
      <c r="E265" s="12" t="s">
        <v>423</v>
      </c>
      <c r="F265" s="12" t="s">
        <v>870</v>
      </c>
      <c r="G265" s="13">
        <f t="shared" si="5"/>
        <v>164501.09000000003</v>
      </c>
      <c r="H265" s="7">
        <v>88577.510000000009</v>
      </c>
      <c r="I265" s="7">
        <v>15184.716</v>
      </c>
      <c r="J265" s="7">
        <v>60738.864000000001</v>
      </c>
      <c r="K265" s="7">
        <v>0</v>
      </c>
      <c r="L265" s="7">
        <v>0</v>
      </c>
      <c r="M265" s="7">
        <v>0</v>
      </c>
      <c r="N265" s="7"/>
    </row>
    <row r="266" spans="1:14" ht="25" customHeight="1" x14ac:dyDescent="0.35">
      <c r="A266" s="12" t="s">
        <v>871</v>
      </c>
      <c r="B266" s="12" t="s">
        <v>872</v>
      </c>
      <c r="C266" s="12" t="s">
        <v>873</v>
      </c>
      <c r="D266" s="12" t="s">
        <v>120</v>
      </c>
      <c r="E266" s="12" t="s">
        <v>423</v>
      </c>
      <c r="F266" s="12" t="s">
        <v>874</v>
      </c>
      <c r="G266" s="13">
        <f t="shared" si="5"/>
        <v>158801.565</v>
      </c>
      <c r="H266" s="7">
        <v>85508.535000000003</v>
      </c>
      <c r="I266" s="7">
        <v>14658.606000000002</v>
      </c>
      <c r="J266" s="7">
        <v>58634.424000000006</v>
      </c>
      <c r="K266" s="7">
        <v>0</v>
      </c>
      <c r="L266" s="7">
        <v>0</v>
      </c>
      <c r="M266" s="7">
        <v>0</v>
      </c>
      <c r="N266" s="7"/>
    </row>
    <row r="267" spans="1:14" ht="25" customHeight="1" x14ac:dyDescent="0.35">
      <c r="A267" s="12" t="s">
        <v>875</v>
      </c>
      <c r="B267" s="12" t="s">
        <v>876</v>
      </c>
      <c r="C267" s="12" t="s">
        <v>877</v>
      </c>
      <c r="D267" s="12" t="s">
        <v>120</v>
      </c>
      <c r="E267" s="12" t="s">
        <v>423</v>
      </c>
      <c r="F267" s="12" t="s">
        <v>878</v>
      </c>
      <c r="G267" s="13">
        <f t="shared" si="5"/>
        <v>153817.625</v>
      </c>
      <c r="H267" s="7">
        <v>82824.875</v>
      </c>
      <c r="I267" s="7">
        <v>14198.55</v>
      </c>
      <c r="J267" s="7">
        <v>56794.2</v>
      </c>
      <c r="K267" s="7">
        <v>0</v>
      </c>
      <c r="L267" s="7">
        <v>0</v>
      </c>
      <c r="M267" s="7">
        <v>0</v>
      </c>
      <c r="N267" s="7"/>
    </row>
    <row r="268" spans="1:14" ht="25" customHeight="1" x14ac:dyDescent="0.35">
      <c r="A268" s="12" t="s">
        <v>879</v>
      </c>
      <c r="B268" s="12" t="s">
        <v>880</v>
      </c>
      <c r="C268" s="12" t="s">
        <v>881</v>
      </c>
      <c r="D268" s="12" t="s">
        <v>120</v>
      </c>
      <c r="E268" s="12" t="s">
        <v>423</v>
      </c>
      <c r="F268" s="12" t="s">
        <v>882</v>
      </c>
      <c r="G268" s="13">
        <f t="shared" si="5"/>
        <v>146601</v>
      </c>
      <c r="H268" s="7">
        <v>78939</v>
      </c>
      <c r="I268" s="7">
        <v>13532.4</v>
      </c>
      <c r="J268" s="7">
        <v>54129.599999999999</v>
      </c>
      <c r="K268" s="7">
        <v>0</v>
      </c>
      <c r="L268" s="7">
        <v>0</v>
      </c>
      <c r="M268" s="7">
        <v>0</v>
      </c>
      <c r="N268" s="7"/>
    </row>
    <row r="269" spans="1:14" ht="25" customHeight="1" x14ac:dyDescent="0.35">
      <c r="A269" s="12" t="s">
        <v>883</v>
      </c>
      <c r="B269" s="12" t="s">
        <v>884</v>
      </c>
      <c r="C269" s="12" t="s">
        <v>885</v>
      </c>
      <c r="D269" s="12" t="s">
        <v>120</v>
      </c>
      <c r="E269" s="12" t="s">
        <v>423</v>
      </c>
      <c r="F269" s="12" t="s">
        <v>886</v>
      </c>
      <c r="G269" s="13">
        <f t="shared" si="5"/>
        <v>146295.5</v>
      </c>
      <c r="H269" s="7">
        <v>78774.5</v>
      </c>
      <c r="I269" s="7">
        <v>13504.199999999999</v>
      </c>
      <c r="J269" s="7">
        <v>54016.799999999996</v>
      </c>
      <c r="K269" s="7">
        <v>0</v>
      </c>
      <c r="L269" s="7">
        <v>0</v>
      </c>
      <c r="M269" s="7">
        <v>0</v>
      </c>
      <c r="N269" s="7"/>
    </row>
    <row r="270" spans="1:14" ht="25" customHeight="1" x14ac:dyDescent="0.35">
      <c r="A270" s="12" t="s">
        <v>887</v>
      </c>
      <c r="B270" s="12" t="s">
        <v>888</v>
      </c>
      <c r="C270" s="12" t="s">
        <v>492</v>
      </c>
      <c r="D270" s="12" t="s">
        <v>120</v>
      </c>
      <c r="E270" s="12" t="s">
        <v>423</v>
      </c>
      <c r="F270" s="12" t="s">
        <v>889</v>
      </c>
      <c r="G270" s="13">
        <f t="shared" si="5"/>
        <v>145402.27000000002</v>
      </c>
      <c r="H270" s="7">
        <v>78293.53</v>
      </c>
      <c r="I270" s="7">
        <v>13421.748000000001</v>
      </c>
      <c r="J270" s="7">
        <v>53686.992000000006</v>
      </c>
      <c r="K270" s="7">
        <v>0</v>
      </c>
      <c r="L270" s="7">
        <v>0</v>
      </c>
      <c r="M270" s="7">
        <v>0</v>
      </c>
      <c r="N270" s="7"/>
    </row>
    <row r="271" spans="1:14" ht="25" customHeight="1" x14ac:dyDescent="0.35">
      <c r="A271" s="12" t="s">
        <v>890</v>
      </c>
      <c r="B271" s="12" t="s">
        <v>891</v>
      </c>
      <c r="C271" s="12" t="s">
        <v>793</v>
      </c>
      <c r="D271" s="12" t="s">
        <v>120</v>
      </c>
      <c r="E271" s="12" t="s">
        <v>423</v>
      </c>
      <c r="F271" s="12" t="s">
        <v>892</v>
      </c>
      <c r="G271" s="13">
        <f t="shared" si="5"/>
        <v>142277.06999999998</v>
      </c>
      <c r="H271" s="7">
        <v>76610.73</v>
      </c>
      <c r="I271" s="7">
        <v>13133.267999999998</v>
      </c>
      <c r="J271" s="7">
        <v>52533.071999999993</v>
      </c>
      <c r="K271" s="7">
        <v>0</v>
      </c>
      <c r="L271" s="7">
        <v>0</v>
      </c>
      <c r="M271" s="7">
        <v>0</v>
      </c>
      <c r="N271" s="7"/>
    </row>
    <row r="272" spans="1:14" ht="25" customHeight="1" x14ac:dyDescent="0.35">
      <c r="A272" s="12" t="s">
        <v>893</v>
      </c>
      <c r="B272" s="12" t="s">
        <v>894</v>
      </c>
      <c r="C272" s="12" t="s">
        <v>895</v>
      </c>
      <c r="D272" s="12" t="s">
        <v>120</v>
      </c>
      <c r="E272" s="12" t="s">
        <v>423</v>
      </c>
      <c r="F272" s="12" t="s">
        <v>896</v>
      </c>
      <c r="G272" s="13">
        <f t="shared" si="5"/>
        <v>132751.31999999998</v>
      </c>
      <c r="H272" s="7">
        <v>71481.48</v>
      </c>
      <c r="I272" s="7">
        <v>12253.967999999999</v>
      </c>
      <c r="J272" s="7">
        <v>49015.871999999996</v>
      </c>
      <c r="K272" s="7">
        <v>0</v>
      </c>
      <c r="L272" s="7">
        <v>0</v>
      </c>
      <c r="M272" s="7">
        <v>0</v>
      </c>
      <c r="N272" s="7"/>
    </row>
    <row r="273" spans="1:14" ht="25" customHeight="1" x14ac:dyDescent="0.35">
      <c r="A273" s="12" t="s">
        <v>897</v>
      </c>
      <c r="B273" s="12" t="s">
        <v>898</v>
      </c>
      <c r="C273" s="12" t="s">
        <v>899</v>
      </c>
      <c r="D273" s="12" t="s">
        <v>120</v>
      </c>
      <c r="E273" s="12" t="s">
        <v>423</v>
      </c>
      <c r="F273" s="12" t="s">
        <v>900</v>
      </c>
      <c r="G273" s="13">
        <f t="shared" si="5"/>
        <v>128985.87</v>
      </c>
      <c r="H273" s="7">
        <v>69453.929999999993</v>
      </c>
      <c r="I273" s="7">
        <v>11906.387999999999</v>
      </c>
      <c r="J273" s="7">
        <v>47625.551999999996</v>
      </c>
      <c r="K273" s="7">
        <v>0</v>
      </c>
      <c r="L273" s="7">
        <v>0</v>
      </c>
      <c r="M273" s="7">
        <v>0</v>
      </c>
      <c r="N273" s="7"/>
    </row>
    <row r="274" spans="1:14" ht="25" customHeight="1" x14ac:dyDescent="0.35">
      <c r="A274" s="12" t="s">
        <v>901</v>
      </c>
      <c r="B274" s="12" t="s">
        <v>902</v>
      </c>
      <c r="C274" s="12" t="s">
        <v>903</v>
      </c>
      <c r="D274" s="12" t="s">
        <v>120</v>
      </c>
      <c r="E274" s="12" t="s">
        <v>423</v>
      </c>
      <c r="F274" s="12" t="s">
        <v>904</v>
      </c>
      <c r="G274" s="13">
        <f t="shared" si="5"/>
        <v>128489.65103448277</v>
      </c>
      <c r="H274" s="7">
        <v>69186.735172413799</v>
      </c>
      <c r="I274" s="7">
        <v>11860.583172413793</v>
      </c>
      <c r="J274" s="7">
        <v>47442.332689655173</v>
      </c>
      <c r="K274" s="7">
        <v>0</v>
      </c>
      <c r="L274" s="7">
        <v>0</v>
      </c>
      <c r="M274" s="7">
        <v>0</v>
      </c>
      <c r="N274" s="7"/>
    </row>
    <row r="275" spans="1:14" ht="25" customHeight="1" x14ac:dyDescent="0.35">
      <c r="A275" s="12" t="s">
        <v>905</v>
      </c>
      <c r="B275" s="12" t="s">
        <v>906</v>
      </c>
      <c r="C275" s="12" t="s">
        <v>907</v>
      </c>
      <c r="D275" s="12" t="s">
        <v>120</v>
      </c>
      <c r="E275" s="12" t="s">
        <v>423</v>
      </c>
      <c r="F275" s="12" t="s">
        <v>908</v>
      </c>
      <c r="G275" s="13">
        <f t="shared" si="5"/>
        <v>114203.82999999999</v>
      </c>
      <c r="H275" s="7">
        <v>61494.369999999995</v>
      </c>
      <c r="I275" s="7">
        <v>10541.892</v>
      </c>
      <c r="J275" s="7">
        <v>42167.567999999999</v>
      </c>
      <c r="K275" s="7">
        <v>0</v>
      </c>
      <c r="L275" s="7">
        <v>0</v>
      </c>
      <c r="M275" s="7">
        <v>0</v>
      </c>
      <c r="N275" s="7"/>
    </row>
    <row r="276" spans="1:14" ht="25" customHeight="1" x14ac:dyDescent="0.35">
      <c r="A276" s="12" t="s">
        <v>909</v>
      </c>
      <c r="B276" s="12" t="s">
        <v>910</v>
      </c>
      <c r="C276" s="12" t="s">
        <v>911</v>
      </c>
      <c r="D276" s="12" t="s">
        <v>120</v>
      </c>
      <c r="E276" s="12" t="s">
        <v>423</v>
      </c>
      <c r="F276" s="12" t="s">
        <v>912</v>
      </c>
      <c r="G276" s="13">
        <f t="shared" si="5"/>
        <v>110962.8448275862</v>
      </c>
      <c r="H276" s="7">
        <v>59749.224137931036</v>
      </c>
      <c r="I276" s="7">
        <v>10242.724137931034</v>
      </c>
      <c r="J276" s="7">
        <v>40970.896551724138</v>
      </c>
      <c r="K276" s="7">
        <v>0</v>
      </c>
      <c r="L276" s="7">
        <v>0</v>
      </c>
      <c r="M276" s="7">
        <v>0</v>
      </c>
      <c r="N276" s="7"/>
    </row>
    <row r="277" spans="1:14" ht="25" customHeight="1" x14ac:dyDescent="0.35">
      <c r="A277" s="12" t="s">
        <v>913</v>
      </c>
      <c r="B277" s="12" t="s">
        <v>914</v>
      </c>
      <c r="C277" s="12" t="s">
        <v>523</v>
      </c>
      <c r="D277" s="12" t="s">
        <v>120</v>
      </c>
      <c r="E277" s="12" t="s">
        <v>423</v>
      </c>
      <c r="F277" s="12" t="s">
        <v>915</v>
      </c>
      <c r="G277" s="13">
        <f t="shared" si="5"/>
        <v>110765.97999999998</v>
      </c>
      <c r="H277" s="7">
        <v>59643.219999999994</v>
      </c>
      <c r="I277" s="7">
        <v>10224.551999999998</v>
      </c>
      <c r="J277" s="7">
        <v>40898.207999999991</v>
      </c>
      <c r="K277" s="7">
        <v>0</v>
      </c>
      <c r="L277" s="7">
        <v>0</v>
      </c>
      <c r="M277" s="7">
        <v>0</v>
      </c>
      <c r="N277" s="7"/>
    </row>
    <row r="278" spans="1:14" ht="25" customHeight="1" x14ac:dyDescent="0.35">
      <c r="A278" s="12" t="s">
        <v>916</v>
      </c>
      <c r="B278" s="12" t="s">
        <v>917</v>
      </c>
      <c r="C278" s="12" t="s">
        <v>918</v>
      </c>
      <c r="D278" s="12" t="s">
        <v>120</v>
      </c>
      <c r="E278" s="12" t="s">
        <v>423</v>
      </c>
      <c r="F278" s="12" t="s">
        <v>919</v>
      </c>
      <c r="G278" s="13">
        <f t="shared" si="5"/>
        <v>106779.53</v>
      </c>
      <c r="H278" s="7">
        <v>57496.67</v>
      </c>
      <c r="I278" s="7">
        <v>9856.5719999999983</v>
      </c>
      <c r="J278" s="7">
        <v>39426.287999999993</v>
      </c>
      <c r="K278" s="7">
        <v>0</v>
      </c>
      <c r="L278" s="7">
        <v>0</v>
      </c>
      <c r="M278" s="7">
        <v>0</v>
      </c>
      <c r="N278" s="7"/>
    </row>
    <row r="279" spans="1:14" ht="25" customHeight="1" x14ac:dyDescent="0.35">
      <c r="A279" s="12" t="s">
        <v>920</v>
      </c>
      <c r="B279" s="12" t="s">
        <v>921</v>
      </c>
      <c r="C279" s="12" t="s">
        <v>680</v>
      </c>
      <c r="D279" s="12" t="s">
        <v>120</v>
      </c>
      <c r="E279" s="12" t="s">
        <v>423</v>
      </c>
      <c r="F279" s="12" t="s">
        <v>922</v>
      </c>
      <c r="G279" s="13">
        <f t="shared" si="5"/>
        <v>80680.015000000014</v>
      </c>
      <c r="H279" s="7">
        <v>43443.085000000006</v>
      </c>
      <c r="I279" s="7">
        <v>7447.3860000000004</v>
      </c>
      <c r="J279" s="7">
        <v>29789.544000000002</v>
      </c>
      <c r="K279" s="7">
        <v>0</v>
      </c>
      <c r="L279" s="7">
        <v>0</v>
      </c>
      <c r="M279" s="7">
        <v>0</v>
      </c>
      <c r="N279" s="7"/>
    </row>
    <row r="280" spans="1:14" ht="25" customHeight="1" x14ac:dyDescent="0.35">
      <c r="A280" s="12" t="s">
        <v>923</v>
      </c>
      <c r="B280" s="12" t="s">
        <v>924</v>
      </c>
      <c r="C280" s="12" t="s">
        <v>84</v>
      </c>
      <c r="D280" s="12" t="s">
        <v>120</v>
      </c>
      <c r="E280" s="12" t="s">
        <v>423</v>
      </c>
      <c r="F280" s="12" t="s">
        <v>925</v>
      </c>
      <c r="G280" s="13">
        <f t="shared" si="5"/>
        <v>73754.135000000009</v>
      </c>
      <c r="H280" s="7">
        <v>39713.764999999999</v>
      </c>
      <c r="I280" s="7">
        <v>6808.0740000000005</v>
      </c>
      <c r="J280" s="7">
        <v>27232.296000000002</v>
      </c>
      <c r="K280" s="7">
        <v>0</v>
      </c>
      <c r="L280" s="7">
        <v>0</v>
      </c>
      <c r="M280" s="7">
        <v>0</v>
      </c>
      <c r="N280" s="7"/>
    </row>
    <row r="281" spans="1:14" ht="25" customHeight="1" x14ac:dyDescent="0.35">
      <c r="A281" s="12" t="s">
        <v>926</v>
      </c>
      <c r="B281" s="12" t="s">
        <v>927</v>
      </c>
      <c r="C281" s="12" t="s">
        <v>928</v>
      </c>
      <c r="D281" s="12" t="s">
        <v>120</v>
      </c>
      <c r="E281" s="12" t="s">
        <v>423</v>
      </c>
      <c r="F281" s="12" t="s">
        <v>929</v>
      </c>
      <c r="G281" s="13">
        <f t="shared" si="5"/>
        <v>63830</v>
      </c>
      <c r="H281" s="7">
        <v>34370</v>
      </c>
      <c r="I281" s="7">
        <v>5892</v>
      </c>
      <c r="J281" s="7">
        <v>23568</v>
      </c>
      <c r="K281" s="7">
        <v>0</v>
      </c>
      <c r="L281" s="7">
        <v>0</v>
      </c>
      <c r="M281" s="7">
        <v>0</v>
      </c>
      <c r="N281" s="7"/>
    </row>
    <row r="282" spans="1:14" ht="25" customHeight="1" x14ac:dyDescent="0.35">
      <c r="A282" s="12" t="s">
        <v>930</v>
      </c>
      <c r="B282" s="12" t="s">
        <v>931</v>
      </c>
      <c r="C282" s="12" t="s">
        <v>932</v>
      </c>
      <c r="D282" s="12" t="s">
        <v>120</v>
      </c>
      <c r="E282" s="12" t="s">
        <v>423</v>
      </c>
      <c r="F282" s="12" t="s">
        <v>933</v>
      </c>
      <c r="G282" s="13">
        <f t="shared" si="5"/>
        <v>63382.214999999989</v>
      </c>
      <c r="H282" s="7">
        <v>34128.884999999995</v>
      </c>
      <c r="I282" s="7">
        <v>5850.6659999999993</v>
      </c>
      <c r="J282" s="7">
        <v>23402.663999999997</v>
      </c>
      <c r="K282" s="7">
        <v>0</v>
      </c>
      <c r="L282" s="7">
        <v>0</v>
      </c>
      <c r="M282" s="7">
        <v>0</v>
      </c>
      <c r="N282" s="7"/>
    </row>
    <row r="283" spans="1:14" ht="25" customHeight="1" x14ac:dyDescent="0.35">
      <c r="A283" s="12" t="s">
        <v>934</v>
      </c>
      <c r="B283" s="12" t="s">
        <v>935</v>
      </c>
      <c r="C283" s="12" t="s">
        <v>869</v>
      </c>
      <c r="D283" s="12" t="s">
        <v>120</v>
      </c>
      <c r="E283" s="12" t="s">
        <v>423</v>
      </c>
      <c r="F283" s="12" t="s">
        <v>936</v>
      </c>
      <c r="G283" s="13">
        <f t="shared" si="5"/>
        <v>62891.659999999989</v>
      </c>
      <c r="H283" s="7">
        <v>33864.74</v>
      </c>
      <c r="I283" s="7">
        <v>5805.3839999999991</v>
      </c>
      <c r="J283" s="7">
        <v>23221.535999999996</v>
      </c>
      <c r="K283" s="7">
        <v>0</v>
      </c>
      <c r="L283" s="7">
        <v>0</v>
      </c>
      <c r="M283" s="7">
        <v>0</v>
      </c>
      <c r="N283" s="7"/>
    </row>
    <row r="284" spans="1:14" ht="25" customHeight="1" x14ac:dyDescent="0.35">
      <c r="A284" s="12" t="s">
        <v>937</v>
      </c>
      <c r="B284" s="12" t="s">
        <v>938</v>
      </c>
      <c r="C284" s="12" t="s">
        <v>88</v>
      </c>
      <c r="D284" s="12" t="s">
        <v>120</v>
      </c>
      <c r="E284" s="12" t="s">
        <v>423</v>
      </c>
      <c r="F284" s="12" t="s">
        <v>939</v>
      </c>
      <c r="G284" s="13">
        <f t="shared" si="5"/>
        <v>60563.814999999988</v>
      </c>
      <c r="H284" s="7">
        <v>32611.284999999996</v>
      </c>
      <c r="I284" s="7">
        <v>5590.5059999999985</v>
      </c>
      <c r="J284" s="7">
        <v>22362.023999999994</v>
      </c>
      <c r="K284" s="7">
        <v>0</v>
      </c>
      <c r="L284" s="7">
        <v>0</v>
      </c>
      <c r="M284" s="7">
        <v>0</v>
      </c>
      <c r="N284" s="7"/>
    </row>
    <row r="285" spans="1:14" ht="25" customHeight="1" x14ac:dyDescent="0.35">
      <c r="A285" s="12" t="s">
        <v>940</v>
      </c>
      <c r="B285" s="12" t="s">
        <v>941</v>
      </c>
      <c r="C285" s="12" t="s">
        <v>869</v>
      </c>
      <c r="D285" s="12" t="s">
        <v>120</v>
      </c>
      <c r="E285" s="12" t="s">
        <v>423</v>
      </c>
      <c r="F285" s="12" t="s">
        <v>942</v>
      </c>
      <c r="G285" s="13">
        <f t="shared" si="5"/>
        <v>56264.974999999991</v>
      </c>
      <c r="H285" s="7">
        <v>30296.524999999998</v>
      </c>
      <c r="I285" s="7">
        <v>5193.6899999999996</v>
      </c>
      <c r="J285" s="7">
        <v>20774.759999999998</v>
      </c>
      <c r="K285" s="7">
        <v>0</v>
      </c>
      <c r="L285" s="7">
        <v>0</v>
      </c>
      <c r="M285" s="7">
        <v>0</v>
      </c>
      <c r="N285" s="7"/>
    </row>
    <row r="286" spans="1:14" ht="25" customHeight="1" x14ac:dyDescent="0.35">
      <c r="A286" s="12" t="s">
        <v>943</v>
      </c>
      <c r="B286" s="12" t="s">
        <v>944</v>
      </c>
      <c r="C286" s="12" t="s">
        <v>945</v>
      </c>
      <c r="D286" s="12" t="s">
        <v>120</v>
      </c>
      <c r="E286" s="12" t="s">
        <v>423</v>
      </c>
      <c r="F286" s="12" t="s">
        <v>946</v>
      </c>
      <c r="G286" s="13">
        <f t="shared" si="5"/>
        <v>53054.235000000001</v>
      </c>
      <c r="H286" s="7">
        <v>28567.664999999997</v>
      </c>
      <c r="I286" s="7">
        <v>4897.3139999999994</v>
      </c>
      <c r="J286" s="7">
        <v>19589.255999999998</v>
      </c>
      <c r="K286" s="7">
        <v>0</v>
      </c>
      <c r="L286" s="7">
        <v>0</v>
      </c>
      <c r="M286" s="7">
        <v>0</v>
      </c>
      <c r="N286" s="7"/>
    </row>
    <row r="287" spans="1:14" ht="25" customHeight="1" x14ac:dyDescent="0.35">
      <c r="A287" s="12" t="s">
        <v>947</v>
      </c>
      <c r="B287" s="12" t="s">
        <v>948</v>
      </c>
      <c r="C287" s="12" t="s">
        <v>949</v>
      </c>
      <c r="D287" s="12" t="s">
        <v>120</v>
      </c>
      <c r="E287" s="12" t="s">
        <v>423</v>
      </c>
      <c r="F287" s="12" t="s">
        <v>950</v>
      </c>
      <c r="G287" s="13">
        <f t="shared" si="5"/>
        <v>45590.805000000008</v>
      </c>
      <c r="H287" s="7">
        <v>24548.895000000004</v>
      </c>
      <c r="I287" s="7">
        <v>4208.3820000000005</v>
      </c>
      <c r="J287" s="7">
        <v>16833.528000000002</v>
      </c>
      <c r="K287" s="7">
        <v>0</v>
      </c>
      <c r="L287" s="7">
        <v>0</v>
      </c>
      <c r="M287" s="7">
        <v>0</v>
      </c>
      <c r="N287" s="7"/>
    </row>
    <row r="288" spans="1:14" ht="25" customHeight="1" x14ac:dyDescent="0.35">
      <c r="A288" s="12" t="s">
        <v>951</v>
      </c>
      <c r="B288" s="12" t="s">
        <v>952</v>
      </c>
      <c r="C288" s="12" t="s">
        <v>869</v>
      </c>
      <c r="D288" s="12" t="s">
        <v>120</v>
      </c>
      <c r="E288" s="12" t="s">
        <v>423</v>
      </c>
      <c r="F288" s="12" t="s">
        <v>953</v>
      </c>
      <c r="G288" s="13">
        <f t="shared" si="5"/>
        <v>40941.94</v>
      </c>
      <c r="H288" s="7">
        <v>22045.66</v>
      </c>
      <c r="I288" s="7">
        <v>3779.2559999999999</v>
      </c>
      <c r="J288" s="7">
        <v>15117.023999999999</v>
      </c>
      <c r="K288" s="7">
        <v>0</v>
      </c>
      <c r="L288" s="7">
        <v>0</v>
      </c>
      <c r="M288" s="7">
        <v>0</v>
      </c>
      <c r="N288" s="7"/>
    </row>
    <row r="289" spans="1:14" ht="25" customHeight="1" x14ac:dyDescent="0.35">
      <c r="A289" s="12" t="s">
        <v>954</v>
      </c>
      <c r="B289" s="12" t="s">
        <v>955</v>
      </c>
      <c r="C289" s="12" t="s">
        <v>523</v>
      </c>
      <c r="D289" s="12" t="s">
        <v>120</v>
      </c>
      <c r="E289" s="12" t="s">
        <v>423</v>
      </c>
      <c r="F289" s="12" t="s">
        <v>956</v>
      </c>
      <c r="G289" s="13">
        <f t="shared" si="5"/>
        <v>40482.32499999999</v>
      </c>
      <c r="H289" s="7">
        <v>21798.174999999996</v>
      </c>
      <c r="I289" s="7">
        <v>3736.8299999999995</v>
      </c>
      <c r="J289" s="7">
        <v>14947.319999999998</v>
      </c>
      <c r="K289" s="7">
        <v>0</v>
      </c>
      <c r="L289" s="7">
        <v>0</v>
      </c>
      <c r="M289" s="7">
        <v>0</v>
      </c>
      <c r="N289" s="7"/>
    </row>
    <row r="290" spans="1:14" ht="25" customHeight="1" x14ac:dyDescent="0.35">
      <c r="A290" s="12" t="s">
        <v>957</v>
      </c>
      <c r="B290" s="12" t="s">
        <v>958</v>
      </c>
      <c r="C290" s="12" t="s">
        <v>959</v>
      </c>
      <c r="D290" s="12" t="s">
        <v>120</v>
      </c>
      <c r="E290" s="12" t="s">
        <v>423</v>
      </c>
      <c r="F290" s="12" t="s">
        <v>960</v>
      </c>
      <c r="G290" s="13">
        <f t="shared" si="5"/>
        <v>30390.945000000003</v>
      </c>
      <c r="H290" s="7">
        <v>16364.355000000003</v>
      </c>
      <c r="I290" s="7">
        <v>2805.3180000000002</v>
      </c>
      <c r="J290" s="7">
        <v>11221.272000000001</v>
      </c>
      <c r="K290" s="7">
        <v>0</v>
      </c>
      <c r="L290" s="7">
        <v>0</v>
      </c>
      <c r="M290" s="7">
        <v>0</v>
      </c>
      <c r="N290" s="7"/>
    </row>
    <row r="291" spans="1:14" ht="25" customHeight="1" x14ac:dyDescent="0.35">
      <c r="A291" s="12" t="s">
        <v>961</v>
      </c>
      <c r="B291" s="12" t="s">
        <v>962</v>
      </c>
      <c r="C291" s="12" t="s">
        <v>963</v>
      </c>
      <c r="D291" s="12" t="s">
        <v>120</v>
      </c>
      <c r="E291" s="12" t="s">
        <v>423</v>
      </c>
      <c r="F291" s="12" t="s">
        <v>964</v>
      </c>
      <c r="G291" s="13">
        <f t="shared" si="5"/>
        <v>24981.27308045977</v>
      </c>
      <c r="H291" s="7">
        <v>13451.454735632185</v>
      </c>
      <c r="I291" s="7">
        <v>2305.9636689655172</v>
      </c>
      <c r="J291" s="7">
        <v>9223.8546758620687</v>
      </c>
      <c r="K291" s="7">
        <v>0</v>
      </c>
      <c r="L291" s="7">
        <v>0</v>
      </c>
      <c r="M291" s="7">
        <v>0</v>
      </c>
      <c r="N291" s="7"/>
    </row>
    <row r="292" spans="1:14" ht="25" customHeight="1" x14ac:dyDescent="0.35">
      <c r="A292" s="12" t="s">
        <v>965</v>
      </c>
      <c r="B292" s="12" t="s">
        <v>966</v>
      </c>
      <c r="C292" s="12" t="s">
        <v>918</v>
      </c>
      <c r="D292" s="12" t="s">
        <v>124</v>
      </c>
      <c r="E292" s="12" t="s">
        <v>423</v>
      </c>
      <c r="F292" s="12" t="s">
        <v>967</v>
      </c>
      <c r="G292" s="13">
        <f t="shared" si="5"/>
        <v>1591495</v>
      </c>
      <c r="H292" s="7">
        <v>763917.6</v>
      </c>
      <c r="I292" s="7">
        <v>190979.4</v>
      </c>
      <c r="J292" s="7">
        <v>636598</v>
      </c>
      <c r="K292" s="7">
        <v>0</v>
      </c>
      <c r="L292" s="7">
        <v>0</v>
      </c>
      <c r="M292" s="7">
        <v>0</v>
      </c>
      <c r="N292" s="7"/>
    </row>
    <row r="293" spans="1:14" ht="25" customHeight="1" x14ac:dyDescent="0.35">
      <c r="A293" s="12" t="s">
        <v>968</v>
      </c>
      <c r="B293" s="12" t="s">
        <v>969</v>
      </c>
      <c r="C293" s="12" t="s">
        <v>463</v>
      </c>
      <c r="D293" s="12" t="s">
        <v>135</v>
      </c>
      <c r="E293" s="12" t="s">
        <v>423</v>
      </c>
      <c r="F293" s="12" t="s">
        <v>970</v>
      </c>
      <c r="G293" s="13">
        <f t="shared" si="5"/>
        <v>291106.79999999993</v>
      </c>
      <c r="H293" s="7">
        <v>139731.26399999997</v>
      </c>
      <c r="I293" s="7">
        <v>34932.815999999992</v>
      </c>
      <c r="J293" s="7">
        <v>116442.71999999999</v>
      </c>
      <c r="K293" s="7">
        <v>0</v>
      </c>
      <c r="L293" s="7">
        <v>0</v>
      </c>
      <c r="M293" s="7">
        <v>0</v>
      </c>
      <c r="N293" s="7"/>
    </row>
    <row r="294" spans="1:14" ht="25" customHeight="1" x14ac:dyDescent="0.35">
      <c r="A294" s="12" t="s">
        <v>971</v>
      </c>
      <c r="B294" s="12" t="s">
        <v>972</v>
      </c>
      <c r="C294" s="12" t="s">
        <v>544</v>
      </c>
      <c r="D294" s="12" t="s">
        <v>40</v>
      </c>
      <c r="E294" s="12" t="s">
        <v>423</v>
      </c>
      <c r="F294" s="12" t="s">
        <v>973</v>
      </c>
      <c r="G294" s="7">
        <f t="shared" si="5"/>
        <v>30711.08</v>
      </c>
      <c r="H294" s="7">
        <v>0</v>
      </c>
      <c r="I294" s="7">
        <v>0</v>
      </c>
      <c r="J294" s="7">
        <v>30711.08</v>
      </c>
      <c r="K294" s="7">
        <v>0</v>
      </c>
      <c r="L294" s="7">
        <v>0</v>
      </c>
      <c r="M294" s="7">
        <v>0</v>
      </c>
      <c r="N294" s="7"/>
    </row>
    <row r="295" spans="1:14" ht="25" customHeight="1" x14ac:dyDescent="0.35">
      <c r="A295" s="12" t="s">
        <v>971</v>
      </c>
      <c r="B295" s="12" t="s">
        <v>972</v>
      </c>
      <c r="C295" s="12" t="s">
        <v>544</v>
      </c>
      <c r="D295" s="12" t="s">
        <v>40</v>
      </c>
      <c r="E295" s="12" t="s">
        <v>147</v>
      </c>
      <c r="F295" s="12" t="s">
        <v>973</v>
      </c>
      <c r="G295" s="7">
        <f t="shared" si="5"/>
        <v>455028.05800000002</v>
      </c>
      <c r="H295" s="7">
        <v>0</v>
      </c>
      <c r="I295" s="7">
        <v>442382.32</v>
      </c>
      <c r="J295" s="7">
        <v>12645.737999999999</v>
      </c>
      <c r="K295" s="7">
        <v>0</v>
      </c>
      <c r="L295" s="7">
        <v>0</v>
      </c>
      <c r="M295" s="7">
        <v>0</v>
      </c>
      <c r="N295" s="7"/>
    </row>
    <row r="296" spans="1:14" ht="25" customHeight="1" x14ac:dyDescent="0.35">
      <c r="A296" s="12" t="s">
        <v>974</v>
      </c>
      <c r="B296" s="12" t="s">
        <v>975</v>
      </c>
      <c r="C296" s="12" t="s">
        <v>231</v>
      </c>
      <c r="D296" s="12" t="s">
        <v>40</v>
      </c>
      <c r="E296" s="12" t="s">
        <v>423</v>
      </c>
      <c r="F296" s="12" t="s">
        <v>976</v>
      </c>
      <c r="G296" s="13">
        <f t="shared" si="5"/>
        <v>29414.23356666667</v>
      </c>
      <c r="H296" s="7">
        <v>0</v>
      </c>
      <c r="I296" s="7">
        <v>17302.490333333335</v>
      </c>
      <c r="J296" s="7">
        <v>12111.743233333335</v>
      </c>
      <c r="K296" s="7">
        <v>0</v>
      </c>
      <c r="L296" s="7">
        <v>0</v>
      </c>
      <c r="M296" s="7">
        <v>0</v>
      </c>
      <c r="N296" s="7"/>
    </row>
    <row r="297" spans="1:14" ht="25" customHeight="1" x14ac:dyDescent="0.35">
      <c r="A297" s="12" t="s">
        <v>977</v>
      </c>
      <c r="B297" s="12" t="s">
        <v>978</v>
      </c>
      <c r="C297" s="12" t="s">
        <v>979</v>
      </c>
      <c r="D297" s="12" t="s">
        <v>40</v>
      </c>
      <c r="E297" s="12" t="s">
        <v>423</v>
      </c>
      <c r="F297" s="12" t="s">
        <v>980</v>
      </c>
      <c r="G297" s="13">
        <f t="shared" si="5"/>
        <v>21712.723000000005</v>
      </c>
      <c r="H297" s="7">
        <v>0</v>
      </c>
      <c r="I297" s="7">
        <v>12772.190000000002</v>
      </c>
      <c r="J297" s="7">
        <v>8940.5330000000013</v>
      </c>
      <c r="K297" s="7">
        <v>0</v>
      </c>
      <c r="L297" s="7">
        <v>0</v>
      </c>
      <c r="M297" s="7">
        <v>0</v>
      </c>
      <c r="N297" s="7"/>
    </row>
    <row r="298" spans="1:14" ht="25" customHeight="1" x14ac:dyDescent="0.35">
      <c r="A298" s="12" t="s">
        <v>981</v>
      </c>
      <c r="B298" s="12" t="s">
        <v>982</v>
      </c>
      <c r="C298" s="12" t="s">
        <v>577</v>
      </c>
      <c r="D298" s="12" t="s">
        <v>40</v>
      </c>
      <c r="E298" s="12" t="s">
        <v>423</v>
      </c>
      <c r="F298" s="12" t="s">
        <v>983</v>
      </c>
      <c r="G298" s="13">
        <f t="shared" si="5"/>
        <v>7110.2329999999993</v>
      </c>
      <c r="H298" s="7">
        <v>0</v>
      </c>
      <c r="I298" s="7">
        <v>4182.49</v>
      </c>
      <c r="J298" s="7">
        <v>2927.7429999999995</v>
      </c>
      <c r="K298" s="7">
        <v>0</v>
      </c>
      <c r="L298" s="7">
        <v>0</v>
      </c>
      <c r="M298" s="7">
        <v>0</v>
      </c>
      <c r="N298" s="7"/>
    </row>
    <row r="299" spans="1:14" ht="25" customHeight="1" x14ac:dyDescent="0.35">
      <c r="A299" s="12" t="s">
        <v>984</v>
      </c>
      <c r="B299" s="12" t="s">
        <v>985</v>
      </c>
      <c r="C299" s="12" t="s">
        <v>544</v>
      </c>
      <c r="D299" s="12" t="s">
        <v>40</v>
      </c>
      <c r="E299" s="12" t="s">
        <v>423</v>
      </c>
      <c r="F299" s="12" t="s">
        <v>986</v>
      </c>
      <c r="G299" s="7">
        <f t="shared" si="5"/>
        <v>30000</v>
      </c>
      <c r="H299" s="7">
        <v>0</v>
      </c>
      <c r="I299" s="7">
        <v>0</v>
      </c>
      <c r="J299" s="7">
        <v>30000</v>
      </c>
      <c r="K299" s="7">
        <v>0</v>
      </c>
      <c r="L299" s="7">
        <v>0</v>
      </c>
      <c r="M299" s="7">
        <v>0</v>
      </c>
      <c r="N299" s="7"/>
    </row>
    <row r="300" spans="1:14" ht="25" customHeight="1" x14ac:dyDescent="0.35">
      <c r="A300" s="12" t="s">
        <v>987</v>
      </c>
      <c r="B300" s="12" t="s">
        <v>988</v>
      </c>
      <c r="C300" s="12" t="s">
        <v>523</v>
      </c>
      <c r="D300" s="12" t="s">
        <v>43</v>
      </c>
      <c r="E300" s="12" t="s">
        <v>423</v>
      </c>
      <c r="F300" s="12" t="s">
        <v>989</v>
      </c>
      <c r="G300" s="13">
        <f t="shared" si="5"/>
        <v>37782.448000000004</v>
      </c>
      <c r="H300" s="7">
        <v>3434.768</v>
      </c>
      <c r="I300" s="7">
        <v>20608.608</v>
      </c>
      <c r="J300" s="7">
        <v>13739.072</v>
      </c>
      <c r="K300" s="7">
        <v>0</v>
      </c>
      <c r="L300" s="7">
        <v>0</v>
      </c>
      <c r="M300" s="7">
        <v>0</v>
      </c>
      <c r="N300" s="7"/>
    </row>
    <row r="301" spans="1:14" ht="25" customHeight="1" x14ac:dyDescent="0.35">
      <c r="A301" s="12" t="s">
        <v>990</v>
      </c>
      <c r="B301" s="12" t="s">
        <v>991</v>
      </c>
      <c r="C301" s="12" t="s">
        <v>523</v>
      </c>
      <c r="D301" s="12" t="s">
        <v>43</v>
      </c>
      <c r="E301" s="12" t="s">
        <v>423</v>
      </c>
      <c r="F301" s="12" t="s">
        <v>992</v>
      </c>
      <c r="G301" s="13">
        <f t="shared" si="5"/>
        <v>25016.991999999998</v>
      </c>
      <c r="H301" s="7">
        <v>2274.2719999999999</v>
      </c>
      <c r="I301" s="7">
        <v>13645.631999999998</v>
      </c>
      <c r="J301" s="7">
        <v>9097.0879999999997</v>
      </c>
      <c r="K301" s="7">
        <v>0</v>
      </c>
      <c r="L301" s="7">
        <v>0</v>
      </c>
      <c r="M301" s="7">
        <v>0</v>
      </c>
      <c r="N301" s="7"/>
    </row>
    <row r="302" spans="1:14" ht="25" customHeight="1" x14ac:dyDescent="0.35">
      <c r="A302" s="12" t="s">
        <v>993</v>
      </c>
      <c r="B302" s="12" t="s">
        <v>994</v>
      </c>
      <c r="C302" s="12" t="s">
        <v>523</v>
      </c>
      <c r="D302" s="12" t="s">
        <v>43</v>
      </c>
      <c r="E302" s="12" t="s">
        <v>423</v>
      </c>
      <c r="F302" s="12" t="s">
        <v>995</v>
      </c>
      <c r="G302" s="13">
        <f t="shared" si="5"/>
        <v>14750.824000000001</v>
      </c>
      <c r="H302" s="7">
        <v>1340.9840000000002</v>
      </c>
      <c r="I302" s="7">
        <v>8045.9039999999995</v>
      </c>
      <c r="J302" s="7">
        <v>5363.9360000000006</v>
      </c>
      <c r="K302" s="7">
        <v>0</v>
      </c>
      <c r="L302" s="7">
        <v>0</v>
      </c>
      <c r="M302" s="7">
        <v>0</v>
      </c>
      <c r="N302" s="7"/>
    </row>
    <row r="303" spans="1:14" ht="25" customHeight="1" x14ac:dyDescent="0.35">
      <c r="A303" s="12" t="s">
        <v>996</v>
      </c>
      <c r="B303" s="12" t="s">
        <v>997</v>
      </c>
      <c r="C303" s="12" t="s">
        <v>998</v>
      </c>
      <c r="D303" s="12" t="s">
        <v>43</v>
      </c>
      <c r="E303" s="12" t="s">
        <v>423</v>
      </c>
      <c r="F303" s="12" t="s">
        <v>999</v>
      </c>
      <c r="G303" s="13">
        <f t="shared" si="5"/>
        <v>14564.418733333336</v>
      </c>
      <c r="H303" s="7">
        <v>1324.038066666667</v>
      </c>
      <c r="I303" s="7">
        <v>7944.2284</v>
      </c>
      <c r="J303" s="7">
        <v>5296.1522666666679</v>
      </c>
      <c r="K303" s="7">
        <v>0</v>
      </c>
      <c r="L303" s="7">
        <v>0</v>
      </c>
      <c r="M303" s="7">
        <v>0</v>
      </c>
      <c r="N303" s="7"/>
    </row>
    <row r="304" spans="1:14" ht="25" customHeight="1" x14ac:dyDescent="0.35">
      <c r="A304" s="12" t="s">
        <v>990</v>
      </c>
      <c r="B304" s="12" t="s">
        <v>1000</v>
      </c>
      <c r="C304" s="12" t="s">
        <v>523</v>
      </c>
      <c r="D304" s="12" t="s">
        <v>43</v>
      </c>
      <c r="E304" s="12" t="s">
        <v>423</v>
      </c>
      <c r="F304" s="12" t="s">
        <v>992</v>
      </c>
      <c r="G304" s="13">
        <f t="shared" si="5"/>
        <v>14272.566000000003</v>
      </c>
      <c r="H304" s="7">
        <v>1297.5060000000003</v>
      </c>
      <c r="I304" s="7">
        <v>7785.0360000000001</v>
      </c>
      <c r="J304" s="7">
        <v>5190.0240000000013</v>
      </c>
      <c r="K304" s="7">
        <v>0</v>
      </c>
      <c r="L304" s="7">
        <v>0</v>
      </c>
      <c r="M304" s="7">
        <v>0</v>
      </c>
      <c r="N304" s="7"/>
    </row>
    <row r="305" spans="1:14" ht="25" customHeight="1" x14ac:dyDescent="0.35">
      <c r="A305" s="12" t="s">
        <v>1001</v>
      </c>
      <c r="B305" s="12" t="s">
        <v>1002</v>
      </c>
      <c r="C305" s="12" t="s">
        <v>918</v>
      </c>
      <c r="D305" s="12" t="s">
        <v>43</v>
      </c>
      <c r="E305" s="12" t="s">
        <v>423</v>
      </c>
      <c r="F305" s="12" t="s">
        <v>1003</v>
      </c>
      <c r="G305" s="13">
        <f t="shared" si="5"/>
        <v>7486.6</v>
      </c>
      <c r="H305" s="7">
        <v>680.6</v>
      </c>
      <c r="I305" s="7">
        <v>4083.6</v>
      </c>
      <c r="J305" s="7">
        <v>2722.4</v>
      </c>
      <c r="K305" s="7">
        <v>0</v>
      </c>
      <c r="L305" s="7">
        <v>0</v>
      </c>
      <c r="M305" s="7">
        <v>0</v>
      </c>
      <c r="N305" s="7"/>
    </row>
    <row r="306" spans="1:14" ht="25" customHeight="1" x14ac:dyDescent="0.35">
      <c r="A306" s="12" t="s">
        <v>1004</v>
      </c>
      <c r="B306" s="12" t="s">
        <v>1005</v>
      </c>
      <c r="C306" s="12" t="s">
        <v>523</v>
      </c>
      <c r="D306" s="12" t="s">
        <v>1006</v>
      </c>
      <c r="E306" s="12" t="s">
        <v>423</v>
      </c>
      <c r="F306" s="12" t="s">
        <v>1007</v>
      </c>
      <c r="G306" s="13">
        <f t="shared" si="5"/>
        <v>359226.72</v>
      </c>
      <c r="H306" s="7">
        <v>0</v>
      </c>
      <c r="I306" s="7">
        <v>149677.79999999999</v>
      </c>
      <c r="J306" s="7">
        <v>209548.91999999998</v>
      </c>
      <c r="K306" s="7">
        <v>0</v>
      </c>
      <c r="L306" s="7">
        <v>0</v>
      </c>
      <c r="M306" s="7">
        <v>0</v>
      </c>
      <c r="N306" s="7"/>
    </row>
    <row r="307" spans="1:14" ht="25" customHeight="1" x14ac:dyDescent="0.35">
      <c r="A307" s="12" t="s">
        <v>1008</v>
      </c>
      <c r="B307" s="12" t="s">
        <v>1009</v>
      </c>
      <c r="C307" s="12" t="s">
        <v>1010</v>
      </c>
      <c r="D307" s="12" t="s">
        <v>1006</v>
      </c>
      <c r="E307" s="12" t="s">
        <v>423</v>
      </c>
      <c r="F307" s="12" t="s">
        <v>1011</v>
      </c>
      <c r="G307" s="13">
        <f t="shared" si="5"/>
        <v>19793.519999999997</v>
      </c>
      <c r="H307" s="7">
        <v>0</v>
      </c>
      <c r="I307" s="7">
        <v>8247.2999999999993</v>
      </c>
      <c r="J307" s="7">
        <v>11546.22</v>
      </c>
      <c r="K307" s="7">
        <v>0</v>
      </c>
      <c r="L307" s="7">
        <v>0</v>
      </c>
      <c r="M307" s="7">
        <v>0</v>
      </c>
      <c r="N307" s="7"/>
    </row>
    <row r="308" spans="1:14" ht="25" customHeight="1" x14ac:dyDescent="0.35">
      <c r="A308" s="12" t="s">
        <v>1012</v>
      </c>
      <c r="B308" s="12" t="s">
        <v>1013</v>
      </c>
      <c r="C308" s="12" t="s">
        <v>979</v>
      </c>
      <c r="D308" s="12" t="s">
        <v>1006</v>
      </c>
      <c r="E308" s="12" t="s">
        <v>423</v>
      </c>
      <c r="F308" s="12" t="s">
        <v>1014</v>
      </c>
      <c r="G308" s="13">
        <f t="shared" si="5"/>
        <v>19758</v>
      </c>
      <c r="H308" s="7">
        <v>0</v>
      </c>
      <c r="I308" s="7">
        <v>8232.5</v>
      </c>
      <c r="J308" s="7">
        <v>11525.5</v>
      </c>
      <c r="K308" s="7">
        <v>0</v>
      </c>
      <c r="L308" s="7">
        <v>0</v>
      </c>
      <c r="M308" s="7">
        <v>0</v>
      </c>
      <c r="N308" s="7"/>
    </row>
    <row r="309" spans="1:14" ht="25" customHeight="1" x14ac:dyDescent="0.35">
      <c r="A309" s="12" t="s">
        <v>1015</v>
      </c>
      <c r="B309" s="12" t="s">
        <v>1016</v>
      </c>
      <c r="C309" s="12" t="s">
        <v>523</v>
      </c>
      <c r="D309" s="12" t="s">
        <v>1006</v>
      </c>
      <c r="E309" s="12" t="s">
        <v>423</v>
      </c>
      <c r="F309" s="12" t="s">
        <v>1017</v>
      </c>
      <c r="G309" s="13">
        <f t="shared" si="5"/>
        <v>10574.52</v>
      </c>
      <c r="H309" s="7">
        <v>0</v>
      </c>
      <c r="I309" s="7">
        <v>4406.05</v>
      </c>
      <c r="J309" s="7">
        <v>6168.47</v>
      </c>
      <c r="K309" s="7">
        <v>0</v>
      </c>
      <c r="L309" s="7">
        <v>0</v>
      </c>
      <c r="M309" s="7">
        <v>0</v>
      </c>
      <c r="N309" s="7"/>
    </row>
    <row r="310" spans="1:14" ht="25" customHeight="1" x14ac:dyDescent="0.35">
      <c r="A310" s="12" t="s">
        <v>1018</v>
      </c>
      <c r="B310" s="12" t="s">
        <v>1019</v>
      </c>
      <c r="C310" s="12" t="s">
        <v>544</v>
      </c>
      <c r="D310" s="12" t="s">
        <v>1006</v>
      </c>
      <c r="E310" s="12" t="s">
        <v>423</v>
      </c>
      <c r="F310" s="12" t="s">
        <v>1020</v>
      </c>
      <c r="G310" s="13">
        <f t="shared" si="5"/>
        <v>9088.68</v>
      </c>
      <c r="H310" s="7">
        <v>0</v>
      </c>
      <c r="I310" s="7">
        <v>3786.95</v>
      </c>
      <c r="J310" s="7">
        <v>5301.73</v>
      </c>
      <c r="K310" s="7">
        <v>0</v>
      </c>
      <c r="L310" s="7">
        <v>0</v>
      </c>
      <c r="M310" s="7">
        <v>0</v>
      </c>
      <c r="N310" s="7"/>
    </row>
    <row r="311" spans="1:14" ht="25" customHeight="1" x14ac:dyDescent="0.35">
      <c r="A311" s="12" t="s">
        <v>1021</v>
      </c>
      <c r="B311" s="12" t="s">
        <v>1022</v>
      </c>
      <c r="C311" s="12" t="s">
        <v>918</v>
      </c>
      <c r="D311" s="12" t="s">
        <v>1006</v>
      </c>
      <c r="E311" s="12" t="s">
        <v>423</v>
      </c>
      <c r="F311" s="12" t="s">
        <v>1023</v>
      </c>
      <c r="G311" s="13">
        <f t="shared" si="5"/>
        <v>7824</v>
      </c>
      <c r="H311" s="7">
        <v>0</v>
      </c>
      <c r="I311" s="7">
        <v>3260</v>
      </c>
      <c r="J311" s="7">
        <v>4564</v>
      </c>
      <c r="K311" s="7">
        <v>0</v>
      </c>
      <c r="L311" s="7">
        <v>0</v>
      </c>
      <c r="M311" s="7">
        <v>0</v>
      </c>
      <c r="N311" s="7"/>
    </row>
    <row r="312" spans="1:14" ht="25" customHeight="1" x14ac:dyDescent="0.35">
      <c r="A312" s="12" t="s">
        <v>1024</v>
      </c>
      <c r="B312" s="12" t="s">
        <v>1024</v>
      </c>
      <c r="C312" s="12" t="s">
        <v>1025</v>
      </c>
      <c r="D312" s="12" t="s">
        <v>43</v>
      </c>
      <c r="E312" s="12" t="s">
        <v>1026</v>
      </c>
      <c r="F312" s="12" t="s">
        <v>44</v>
      </c>
      <c r="G312" s="13">
        <f t="shared" si="5"/>
        <v>24710.575999999994</v>
      </c>
      <c r="H312" s="7">
        <v>2246.4159999999997</v>
      </c>
      <c r="I312" s="7">
        <v>13478.495999999997</v>
      </c>
      <c r="J312" s="7">
        <v>8985.6639999999989</v>
      </c>
      <c r="K312" s="7">
        <v>0</v>
      </c>
      <c r="L312" s="7">
        <v>0</v>
      </c>
      <c r="M312" s="7">
        <v>0</v>
      </c>
      <c r="N312" s="7"/>
    </row>
    <row r="313" spans="1:14" ht="25" customHeight="1" x14ac:dyDescent="0.35">
      <c r="A313" s="12" t="s">
        <v>1027</v>
      </c>
      <c r="B313" s="12" t="s">
        <v>1028</v>
      </c>
      <c r="C313" s="12" t="s">
        <v>153</v>
      </c>
      <c r="D313" s="12" t="s">
        <v>1006</v>
      </c>
      <c r="E313" s="12" t="s">
        <v>1026</v>
      </c>
      <c r="F313" s="12" t="s">
        <v>1029</v>
      </c>
      <c r="G313" s="13">
        <f t="shared" si="5"/>
        <v>79762.319999999978</v>
      </c>
      <c r="H313" s="7">
        <v>0</v>
      </c>
      <c r="I313" s="7">
        <v>33234.299999999996</v>
      </c>
      <c r="J313" s="7">
        <v>46528.01999999999</v>
      </c>
      <c r="K313" s="7">
        <v>0</v>
      </c>
      <c r="L313" s="7">
        <v>0</v>
      </c>
      <c r="M313" s="7">
        <v>0</v>
      </c>
      <c r="N313" s="7"/>
    </row>
    <row r="314" spans="1:14" ht="25" customHeight="1" x14ac:dyDescent="0.35">
      <c r="A314" s="12" t="s">
        <v>1030</v>
      </c>
      <c r="B314" s="12" t="s">
        <v>1031</v>
      </c>
      <c r="C314" s="12" t="s">
        <v>231</v>
      </c>
      <c r="D314" s="12" t="s">
        <v>1006</v>
      </c>
      <c r="E314" s="12" t="s">
        <v>1026</v>
      </c>
      <c r="F314" s="12" t="s">
        <v>1032</v>
      </c>
      <c r="G314" s="13">
        <f t="shared" si="5"/>
        <v>55726.679999999993</v>
      </c>
      <c r="H314" s="7">
        <v>0</v>
      </c>
      <c r="I314" s="7">
        <v>23219.449999999997</v>
      </c>
      <c r="J314" s="7">
        <v>32507.229999999996</v>
      </c>
      <c r="K314" s="7">
        <v>0</v>
      </c>
      <c r="L314" s="7">
        <v>0</v>
      </c>
      <c r="M314" s="7">
        <v>0</v>
      </c>
      <c r="N314" s="7"/>
    </row>
    <row r="315" spans="1:14" ht="25" customHeight="1" x14ac:dyDescent="0.35">
      <c r="A315" s="12" t="s">
        <v>1033</v>
      </c>
      <c r="B315" s="12" t="s">
        <v>1034</v>
      </c>
      <c r="C315" s="12" t="s">
        <v>1035</v>
      </c>
      <c r="D315" s="12" t="s">
        <v>1006</v>
      </c>
      <c r="E315" s="12" t="s">
        <v>1026</v>
      </c>
      <c r="F315" s="12" t="s">
        <v>1036</v>
      </c>
      <c r="G315" s="13">
        <f t="shared" si="5"/>
        <v>54340.92</v>
      </c>
      <c r="H315" s="7">
        <v>0</v>
      </c>
      <c r="I315" s="7">
        <v>22642.05</v>
      </c>
      <c r="J315" s="7">
        <v>31698.87</v>
      </c>
      <c r="K315" s="7">
        <v>0</v>
      </c>
      <c r="L315" s="7">
        <v>0</v>
      </c>
      <c r="M315" s="7">
        <v>0</v>
      </c>
      <c r="N315" s="7"/>
    </row>
    <row r="316" spans="1:14" ht="25" customHeight="1" x14ac:dyDescent="0.35">
      <c r="A316" s="12" t="s">
        <v>1037</v>
      </c>
      <c r="B316" s="12" t="s">
        <v>1038</v>
      </c>
      <c r="C316" s="12" t="s">
        <v>1035</v>
      </c>
      <c r="D316" s="12" t="s">
        <v>1006</v>
      </c>
      <c r="E316" s="12" t="s">
        <v>1026</v>
      </c>
      <c r="F316" s="12" t="s">
        <v>1039</v>
      </c>
      <c r="G316" s="13">
        <f t="shared" si="5"/>
        <v>25606.680000000004</v>
      </c>
      <c r="H316" s="7">
        <v>0</v>
      </c>
      <c r="I316" s="7">
        <v>10669.45</v>
      </c>
      <c r="J316" s="7">
        <v>14937.230000000003</v>
      </c>
      <c r="K316" s="7">
        <v>0</v>
      </c>
      <c r="L316" s="7">
        <v>0</v>
      </c>
      <c r="M316" s="7">
        <v>0</v>
      </c>
      <c r="N316" s="7"/>
    </row>
    <row r="317" spans="1:14" ht="25" customHeight="1" x14ac:dyDescent="0.35">
      <c r="A317" s="12" t="s">
        <v>1040</v>
      </c>
      <c r="B317" s="12" t="s">
        <v>1041</v>
      </c>
      <c r="C317" s="12" t="s">
        <v>1035</v>
      </c>
      <c r="D317" s="12" t="s">
        <v>1006</v>
      </c>
      <c r="E317" s="12" t="s">
        <v>1026</v>
      </c>
      <c r="F317" s="12" t="s">
        <v>1042</v>
      </c>
      <c r="G317" s="13">
        <f t="shared" si="5"/>
        <v>20824.919999999998</v>
      </c>
      <c r="H317" s="7">
        <v>0</v>
      </c>
      <c r="I317" s="7">
        <v>8677.0499999999993</v>
      </c>
      <c r="J317" s="7">
        <v>12147.869999999999</v>
      </c>
      <c r="K317" s="7">
        <v>0</v>
      </c>
      <c r="L317" s="7">
        <v>0</v>
      </c>
      <c r="M317" s="7">
        <v>0</v>
      </c>
      <c r="N317" s="7"/>
    </row>
    <row r="318" spans="1:14" ht="25" customHeight="1" x14ac:dyDescent="0.35">
      <c r="A318" s="12" t="s">
        <v>1043</v>
      </c>
      <c r="B318" s="12" t="s">
        <v>1044</v>
      </c>
      <c r="C318" s="12" t="s">
        <v>1035</v>
      </c>
      <c r="D318" s="12" t="s">
        <v>1006</v>
      </c>
      <c r="E318" s="12" t="s">
        <v>1026</v>
      </c>
      <c r="F318" s="12" t="s">
        <v>1045</v>
      </c>
      <c r="G318" s="13">
        <f t="shared" si="5"/>
        <v>14799.359999999999</v>
      </c>
      <c r="H318" s="7">
        <v>0</v>
      </c>
      <c r="I318" s="7">
        <v>6166.4</v>
      </c>
      <c r="J318" s="7">
        <v>8632.9599999999991</v>
      </c>
      <c r="K318" s="7">
        <v>0</v>
      </c>
      <c r="L318" s="7">
        <v>0</v>
      </c>
      <c r="M318" s="7">
        <v>0</v>
      </c>
      <c r="N318" s="7"/>
    </row>
    <row r="319" spans="1:14" ht="25" customHeight="1" x14ac:dyDescent="0.35">
      <c r="A319" s="12" t="s">
        <v>1046</v>
      </c>
      <c r="B319" s="12" t="s">
        <v>1047</v>
      </c>
      <c r="C319" s="12" t="s">
        <v>1048</v>
      </c>
      <c r="D319" s="12" t="s">
        <v>1006</v>
      </c>
      <c r="E319" s="12" t="s">
        <v>1026</v>
      </c>
      <c r="F319" s="12" t="s">
        <v>1049</v>
      </c>
      <c r="G319" s="13">
        <f t="shared" si="5"/>
        <v>12611.159999999998</v>
      </c>
      <c r="H319" s="7">
        <v>0</v>
      </c>
      <c r="I319" s="7">
        <v>5254.65</v>
      </c>
      <c r="J319" s="7">
        <v>7356.5099999999984</v>
      </c>
      <c r="K319" s="7">
        <v>0</v>
      </c>
      <c r="L319" s="7">
        <v>0</v>
      </c>
      <c r="M319" s="7">
        <v>0</v>
      </c>
      <c r="N319" s="7"/>
    </row>
    <row r="320" spans="1:14" ht="25" customHeight="1" x14ac:dyDescent="0.35">
      <c r="A320" s="12" t="s">
        <v>1050</v>
      </c>
      <c r="B320" s="12" t="s">
        <v>1051</v>
      </c>
      <c r="C320" s="12" t="s">
        <v>1052</v>
      </c>
      <c r="D320" s="12" t="s">
        <v>1006</v>
      </c>
      <c r="E320" s="12" t="s">
        <v>1026</v>
      </c>
      <c r="F320" s="12" t="s">
        <v>1053</v>
      </c>
      <c r="G320" s="13">
        <f t="shared" si="5"/>
        <v>7910.64</v>
      </c>
      <c r="H320" s="7">
        <v>0</v>
      </c>
      <c r="I320" s="7">
        <v>3296.1000000000004</v>
      </c>
      <c r="J320" s="7">
        <v>4614.54</v>
      </c>
      <c r="K320" s="7">
        <v>0</v>
      </c>
      <c r="L320" s="7">
        <v>0</v>
      </c>
      <c r="M320" s="7">
        <v>0</v>
      </c>
      <c r="N320" s="7"/>
    </row>
    <row r="321" spans="1:14" ht="25" customHeight="1" x14ac:dyDescent="0.35">
      <c r="A321" s="12" t="s">
        <v>1054</v>
      </c>
      <c r="B321" s="12" t="s">
        <v>1055</v>
      </c>
      <c r="C321" s="12" t="s">
        <v>1056</v>
      </c>
      <c r="D321" s="12" t="s">
        <v>1006</v>
      </c>
      <c r="E321" s="12" t="s">
        <v>1026</v>
      </c>
      <c r="F321" s="12" t="s">
        <v>1057</v>
      </c>
      <c r="G321" s="13">
        <f t="shared" si="5"/>
        <v>7344</v>
      </c>
      <c r="H321" s="7">
        <v>0</v>
      </c>
      <c r="I321" s="7">
        <v>3060</v>
      </c>
      <c r="J321" s="7">
        <v>4284</v>
      </c>
      <c r="K321" s="7">
        <v>0</v>
      </c>
      <c r="L321" s="7">
        <v>0</v>
      </c>
      <c r="M321" s="7">
        <v>0</v>
      </c>
      <c r="N321" s="7"/>
    </row>
    <row r="322" spans="1:14" ht="25" customHeight="1" x14ac:dyDescent="0.35">
      <c r="A322" s="12" t="s">
        <v>1058</v>
      </c>
      <c r="B322" s="12" t="s">
        <v>1059</v>
      </c>
      <c r="C322" s="12" t="s">
        <v>1060</v>
      </c>
      <c r="D322" s="12" t="s">
        <v>52</v>
      </c>
      <c r="E322" s="12" t="s">
        <v>1061</v>
      </c>
      <c r="F322" s="12" t="s">
        <v>1062</v>
      </c>
      <c r="G322" s="13">
        <f t="shared" si="5"/>
        <v>79364.92</v>
      </c>
      <c r="H322" s="7">
        <v>75000</v>
      </c>
      <c r="I322" s="7">
        <v>0</v>
      </c>
      <c r="J322" s="7">
        <v>4364.9199999999992</v>
      </c>
      <c r="K322" s="7">
        <v>0</v>
      </c>
      <c r="L322" s="7">
        <v>0</v>
      </c>
      <c r="M322" s="7">
        <v>0</v>
      </c>
      <c r="N322" s="7"/>
    </row>
    <row r="323" spans="1:14" ht="25" customHeight="1" x14ac:dyDescent="0.35">
      <c r="A323" s="12" t="s">
        <v>1063</v>
      </c>
      <c r="B323" s="12" t="s">
        <v>1064</v>
      </c>
      <c r="C323" s="12" t="s">
        <v>1060</v>
      </c>
      <c r="D323" s="12" t="s">
        <v>52</v>
      </c>
      <c r="E323" s="12" t="s">
        <v>1061</v>
      </c>
      <c r="F323" s="12" t="s">
        <v>1065</v>
      </c>
      <c r="G323" s="13">
        <f t="shared" si="5"/>
        <v>53791.56</v>
      </c>
      <c r="H323" s="7">
        <v>50000</v>
      </c>
      <c r="I323" s="7">
        <v>0</v>
      </c>
      <c r="J323" s="7">
        <v>3791.56</v>
      </c>
      <c r="K323" s="7">
        <v>0</v>
      </c>
      <c r="L323" s="7">
        <v>0</v>
      </c>
      <c r="M323" s="7">
        <v>0</v>
      </c>
      <c r="N323" s="7"/>
    </row>
    <row r="324" spans="1:14" ht="25" customHeight="1" x14ac:dyDescent="0.35">
      <c r="A324" s="12" t="s">
        <v>1066</v>
      </c>
      <c r="B324" s="12" t="s">
        <v>1067</v>
      </c>
      <c r="C324" s="12" t="s">
        <v>1060</v>
      </c>
      <c r="D324" s="12" t="s">
        <v>52</v>
      </c>
      <c r="E324" s="12" t="s">
        <v>1061</v>
      </c>
      <c r="F324" s="12" t="s">
        <v>1068</v>
      </c>
      <c r="G324" s="13">
        <f t="shared" si="5"/>
        <v>53074.64</v>
      </c>
      <c r="H324" s="7">
        <v>50000</v>
      </c>
      <c r="I324" s="7">
        <v>0</v>
      </c>
      <c r="J324" s="7">
        <v>3074.64</v>
      </c>
      <c r="K324" s="7">
        <v>0</v>
      </c>
      <c r="L324" s="7">
        <v>0</v>
      </c>
      <c r="M324" s="7">
        <v>0</v>
      </c>
      <c r="N324" s="7"/>
    </row>
    <row r="325" spans="1:14" ht="25" customHeight="1" x14ac:dyDescent="0.35">
      <c r="A325" s="12" t="s">
        <v>1069</v>
      </c>
      <c r="B325" s="12" t="s">
        <v>1070</v>
      </c>
      <c r="C325" s="12" t="s">
        <v>1060</v>
      </c>
      <c r="D325" s="12" t="s">
        <v>52</v>
      </c>
      <c r="E325" s="12" t="s">
        <v>1061</v>
      </c>
      <c r="F325" s="12" t="s">
        <v>1071</v>
      </c>
      <c r="G325" s="13">
        <f t="shared" si="5"/>
        <v>52238.76</v>
      </c>
      <c r="H325" s="7">
        <v>50000</v>
      </c>
      <c r="I325" s="7">
        <v>0</v>
      </c>
      <c r="J325" s="7">
        <v>2238.7600000000002</v>
      </c>
      <c r="K325" s="7">
        <v>0</v>
      </c>
      <c r="L325" s="7">
        <v>0</v>
      </c>
      <c r="M325" s="7">
        <v>0</v>
      </c>
      <c r="N325" s="7"/>
    </row>
    <row r="326" spans="1:14" ht="25" customHeight="1" x14ac:dyDescent="0.35">
      <c r="A326" s="12" t="s">
        <v>1072</v>
      </c>
      <c r="B326" s="12" t="s">
        <v>1073</v>
      </c>
      <c r="C326" s="12" t="s">
        <v>1060</v>
      </c>
      <c r="D326" s="12" t="s">
        <v>17</v>
      </c>
      <c r="E326" s="12" t="s">
        <v>1061</v>
      </c>
      <c r="F326" s="12" t="s">
        <v>1072</v>
      </c>
      <c r="G326" s="13">
        <f t="shared" ref="G326:G389" si="6">SUM(H326:M326)</f>
        <v>133294.35</v>
      </c>
      <c r="H326" s="7">
        <v>10663.548000000001</v>
      </c>
      <c r="I326" s="7">
        <v>26658.87</v>
      </c>
      <c r="J326" s="7">
        <v>95971.932000000001</v>
      </c>
      <c r="K326" s="7">
        <v>0</v>
      </c>
      <c r="L326" s="7">
        <v>0</v>
      </c>
      <c r="M326" s="7">
        <v>0</v>
      </c>
      <c r="N326" s="7"/>
    </row>
    <row r="327" spans="1:14" ht="25" customHeight="1" x14ac:dyDescent="0.35">
      <c r="A327" s="12" t="s">
        <v>1074</v>
      </c>
      <c r="B327" s="12" t="s">
        <v>1075</v>
      </c>
      <c r="C327" s="12" t="s">
        <v>1060</v>
      </c>
      <c r="D327" s="12" t="s">
        <v>17</v>
      </c>
      <c r="E327" s="12" t="s">
        <v>1061</v>
      </c>
      <c r="F327" s="12" t="s">
        <v>1076</v>
      </c>
      <c r="G327" s="13">
        <f t="shared" si="6"/>
        <v>96548.675000000003</v>
      </c>
      <c r="H327" s="7">
        <v>7723.8940000000002</v>
      </c>
      <c r="I327" s="7">
        <v>19309.735000000001</v>
      </c>
      <c r="J327" s="7">
        <v>69515.046000000002</v>
      </c>
      <c r="K327" s="7">
        <v>0</v>
      </c>
      <c r="L327" s="7">
        <v>0</v>
      </c>
      <c r="M327" s="7">
        <v>0</v>
      </c>
      <c r="N327" s="7"/>
    </row>
    <row r="328" spans="1:14" ht="25" customHeight="1" x14ac:dyDescent="0.35">
      <c r="A328" s="12" t="s">
        <v>1077</v>
      </c>
      <c r="B328" s="12" t="s">
        <v>1078</v>
      </c>
      <c r="C328" s="12" t="s">
        <v>1060</v>
      </c>
      <c r="D328" s="12" t="s">
        <v>17</v>
      </c>
      <c r="E328" s="12" t="s">
        <v>1061</v>
      </c>
      <c r="F328" s="12" t="s">
        <v>1077</v>
      </c>
      <c r="G328" s="13">
        <f t="shared" si="6"/>
        <v>71173.824999999983</v>
      </c>
      <c r="H328" s="7">
        <v>5693.905999999999</v>
      </c>
      <c r="I328" s="7">
        <v>14234.764999999998</v>
      </c>
      <c r="J328" s="7">
        <v>51245.153999999995</v>
      </c>
      <c r="K328" s="7">
        <v>0</v>
      </c>
      <c r="L328" s="7">
        <v>0</v>
      </c>
      <c r="M328" s="7">
        <v>0</v>
      </c>
      <c r="N328" s="7"/>
    </row>
    <row r="329" spans="1:14" ht="25" customHeight="1" x14ac:dyDescent="0.35">
      <c r="A329" s="12" t="s">
        <v>1079</v>
      </c>
      <c r="B329" s="12" t="s">
        <v>1080</v>
      </c>
      <c r="C329" s="12" t="s">
        <v>1060</v>
      </c>
      <c r="D329" s="12" t="s">
        <v>17</v>
      </c>
      <c r="E329" s="12" t="s">
        <v>1061</v>
      </c>
      <c r="F329" s="12" t="s">
        <v>1081</v>
      </c>
      <c r="G329" s="13">
        <f t="shared" si="6"/>
        <v>43573.224999999991</v>
      </c>
      <c r="H329" s="7">
        <v>3485.8579999999997</v>
      </c>
      <c r="I329" s="7">
        <v>8714.6449999999986</v>
      </c>
      <c r="J329" s="7">
        <v>31372.721999999994</v>
      </c>
      <c r="K329" s="7">
        <v>0</v>
      </c>
      <c r="L329" s="7">
        <v>0</v>
      </c>
      <c r="M329" s="7">
        <v>0</v>
      </c>
      <c r="N329" s="7"/>
    </row>
    <row r="330" spans="1:14" ht="25" customHeight="1" x14ac:dyDescent="0.35">
      <c r="A330" s="12" t="s">
        <v>1082</v>
      </c>
      <c r="B330" s="12" t="s">
        <v>1083</v>
      </c>
      <c r="C330" s="12" t="s">
        <v>1060</v>
      </c>
      <c r="D330" s="12" t="s">
        <v>17</v>
      </c>
      <c r="E330" s="12" t="s">
        <v>1061</v>
      </c>
      <c r="F330" s="12" t="s">
        <v>1084</v>
      </c>
      <c r="G330" s="13">
        <f t="shared" si="6"/>
        <v>21362.224999999999</v>
      </c>
      <c r="H330" s="7">
        <v>1708.9780000000001</v>
      </c>
      <c r="I330" s="7">
        <v>4272.4449999999997</v>
      </c>
      <c r="J330" s="7">
        <v>15380.802</v>
      </c>
      <c r="K330" s="7">
        <v>0</v>
      </c>
      <c r="L330" s="7">
        <v>0</v>
      </c>
      <c r="M330" s="7">
        <v>0</v>
      </c>
      <c r="N330" s="7"/>
    </row>
    <row r="331" spans="1:14" ht="25" customHeight="1" x14ac:dyDescent="0.35">
      <c r="A331" s="12" t="s">
        <v>1085</v>
      </c>
      <c r="B331" s="12" t="s">
        <v>1086</v>
      </c>
      <c r="C331" s="12" t="s">
        <v>1060</v>
      </c>
      <c r="D331" s="12" t="s">
        <v>120</v>
      </c>
      <c r="E331" s="12" t="s">
        <v>1061</v>
      </c>
      <c r="F331" s="12" t="s">
        <v>1087</v>
      </c>
      <c r="G331" s="13">
        <f t="shared" si="6"/>
        <v>179219.82</v>
      </c>
      <c r="H331" s="7">
        <v>96502.98</v>
      </c>
      <c r="I331" s="7">
        <v>16543.367999999999</v>
      </c>
      <c r="J331" s="7">
        <v>66173.471999999994</v>
      </c>
      <c r="K331" s="7">
        <v>0</v>
      </c>
      <c r="L331" s="7">
        <v>0</v>
      </c>
      <c r="M331" s="7">
        <v>0</v>
      </c>
      <c r="N331" s="7"/>
    </row>
    <row r="332" spans="1:14" ht="25" customHeight="1" x14ac:dyDescent="0.35">
      <c r="A332" s="12" t="s">
        <v>1088</v>
      </c>
      <c r="B332" s="12" t="s">
        <v>1089</v>
      </c>
      <c r="C332" s="12" t="s">
        <v>1060</v>
      </c>
      <c r="D332" s="12" t="s">
        <v>120</v>
      </c>
      <c r="E332" s="12" t="s">
        <v>1061</v>
      </c>
      <c r="F332" s="12" t="s">
        <v>1087</v>
      </c>
      <c r="G332" s="13">
        <f t="shared" si="6"/>
        <v>11968.384999999998</v>
      </c>
      <c r="H332" s="7">
        <v>6444.5149999999994</v>
      </c>
      <c r="I332" s="7">
        <v>1104.7739999999999</v>
      </c>
      <c r="J332" s="7">
        <v>4419.0959999999995</v>
      </c>
      <c r="K332" s="7">
        <v>0</v>
      </c>
      <c r="L332" s="7">
        <v>0</v>
      </c>
      <c r="M332" s="7">
        <v>0</v>
      </c>
      <c r="N332" s="7"/>
    </row>
    <row r="333" spans="1:14" ht="25" customHeight="1" x14ac:dyDescent="0.35">
      <c r="A333" s="12" t="s">
        <v>1090</v>
      </c>
      <c r="B333" s="12" t="s">
        <v>1091</v>
      </c>
      <c r="C333" s="12" t="s">
        <v>1060</v>
      </c>
      <c r="D333" s="12" t="s">
        <v>124</v>
      </c>
      <c r="E333" s="12" t="s">
        <v>1061</v>
      </c>
      <c r="F333" s="12" t="s">
        <v>1092</v>
      </c>
      <c r="G333" s="13">
        <f t="shared" si="6"/>
        <v>5472150</v>
      </c>
      <c r="H333" s="7">
        <v>2626632</v>
      </c>
      <c r="I333" s="7">
        <v>656658</v>
      </c>
      <c r="J333" s="7">
        <v>2188860</v>
      </c>
      <c r="K333" s="7">
        <v>0</v>
      </c>
      <c r="L333" s="7">
        <v>0</v>
      </c>
      <c r="M333" s="7">
        <v>0</v>
      </c>
      <c r="N333" s="7"/>
    </row>
    <row r="334" spans="1:14" ht="25" customHeight="1" x14ac:dyDescent="0.35">
      <c r="A334" s="12" t="s">
        <v>1093</v>
      </c>
      <c r="B334" s="12" t="s">
        <v>1094</v>
      </c>
      <c r="C334" s="12" t="s">
        <v>1060</v>
      </c>
      <c r="D334" s="12" t="s">
        <v>40</v>
      </c>
      <c r="E334" s="12" t="s">
        <v>1061</v>
      </c>
      <c r="F334" s="12" t="s">
        <v>1095</v>
      </c>
      <c r="G334" s="13">
        <f t="shared" si="6"/>
        <v>44649.615999999995</v>
      </c>
      <c r="H334" s="7">
        <v>0</v>
      </c>
      <c r="I334" s="7">
        <v>26264.48</v>
      </c>
      <c r="J334" s="7">
        <v>18385.135999999999</v>
      </c>
      <c r="K334" s="7">
        <v>0</v>
      </c>
      <c r="L334" s="7">
        <v>0</v>
      </c>
      <c r="M334" s="7">
        <v>0</v>
      </c>
      <c r="N334" s="7"/>
    </row>
    <row r="335" spans="1:14" ht="25" customHeight="1" x14ac:dyDescent="0.35">
      <c r="A335" s="12" t="s">
        <v>1096</v>
      </c>
      <c r="B335" s="12" t="s">
        <v>1097</v>
      </c>
      <c r="C335" s="12" t="s">
        <v>72</v>
      </c>
      <c r="D335" s="12" t="s">
        <v>52</v>
      </c>
      <c r="E335" s="12" t="s">
        <v>1098</v>
      </c>
      <c r="F335" s="12" t="s">
        <v>1099</v>
      </c>
      <c r="G335" s="13">
        <f t="shared" si="6"/>
        <v>221138.76</v>
      </c>
      <c r="H335" s="7">
        <v>150000</v>
      </c>
      <c r="I335" s="7">
        <v>0</v>
      </c>
      <c r="J335" s="7">
        <v>71138.760000000009</v>
      </c>
      <c r="K335" s="7">
        <v>0</v>
      </c>
      <c r="L335" s="7">
        <v>0</v>
      </c>
      <c r="M335" s="7">
        <v>0</v>
      </c>
      <c r="N335" s="7"/>
    </row>
    <row r="336" spans="1:14" ht="25" customHeight="1" x14ac:dyDescent="0.35">
      <c r="A336" s="12" t="s">
        <v>1100</v>
      </c>
      <c r="B336" s="12" t="s">
        <v>1101</v>
      </c>
      <c r="C336" s="12" t="s">
        <v>167</v>
      </c>
      <c r="D336" s="12" t="s">
        <v>52</v>
      </c>
      <c r="E336" s="12" t="s">
        <v>1098</v>
      </c>
      <c r="F336" s="12" t="s">
        <v>1102</v>
      </c>
      <c r="G336" s="13">
        <f t="shared" si="6"/>
        <v>127891.76</v>
      </c>
      <c r="H336" s="7">
        <v>100000</v>
      </c>
      <c r="I336" s="7">
        <v>0</v>
      </c>
      <c r="J336" s="7">
        <v>27891.759999999998</v>
      </c>
      <c r="K336" s="7">
        <v>0</v>
      </c>
      <c r="L336" s="7">
        <v>0</v>
      </c>
      <c r="M336" s="7">
        <v>0</v>
      </c>
      <c r="N336" s="7"/>
    </row>
    <row r="337" spans="1:14" ht="25" customHeight="1" x14ac:dyDescent="0.35">
      <c r="A337" s="12" t="s">
        <v>1103</v>
      </c>
      <c r="B337" s="12" t="s">
        <v>1104</v>
      </c>
      <c r="C337" s="12" t="s">
        <v>167</v>
      </c>
      <c r="D337" s="12" t="s">
        <v>135</v>
      </c>
      <c r="E337" s="12" t="s">
        <v>1098</v>
      </c>
      <c r="F337" s="12" t="s">
        <v>1105</v>
      </c>
      <c r="G337" s="13">
        <f t="shared" si="6"/>
        <v>70721285.299999997</v>
      </c>
      <c r="H337" s="7">
        <v>33946216.943999998</v>
      </c>
      <c r="I337" s="7">
        <v>8486554.2359999996</v>
      </c>
      <c r="J337" s="7">
        <v>28288514.120000001</v>
      </c>
      <c r="K337" s="7">
        <v>0</v>
      </c>
      <c r="L337" s="7">
        <v>0</v>
      </c>
      <c r="M337" s="7">
        <v>0</v>
      </c>
      <c r="N337" s="7"/>
    </row>
    <row r="338" spans="1:14" ht="25" customHeight="1" x14ac:dyDescent="0.35">
      <c r="A338" s="12" t="s">
        <v>1106</v>
      </c>
      <c r="B338" s="12" t="s">
        <v>1107</v>
      </c>
      <c r="C338" s="12" t="s">
        <v>72</v>
      </c>
      <c r="D338" s="12" t="s">
        <v>135</v>
      </c>
      <c r="E338" s="12" t="s">
        <v>1098</v>
      </c>
      <c r="F338" s="12" t="s">
        <v>1108</v>
      </c>
      <c r="G338" s="13">
        <f t="shared" si="6"/>
        <v>34686215</v>
      </c>
      <c r="H338" s="7">
        <v>16649383.199999999</v>
      </c>
      <c r="I338" s="7">
        <v>4162345.8</v>
      </c>
      <c r="J338" s="7">
        <v>13874486</v>
      </c>
      <c r="K338" s="7">
        <v>0</v>
      </c>
      <c r="L338" s="7">
        <v>0</v>
      </c>
      <c r="M338" s="7">
        <v>0</v>
      </c>
      <c r="N338" s="7"/>
    </row>
    <row r="339" spans="1:14" ht="25" customHeight="1" x14ac:dyDescent="0.35">
      <c r="A339" s="12" t="s">
        <v>1109</v>
      </c>
      <c r="B339" s="12" t="s">
        <v>1110</v>
      </c>
      <c r="C339" s="12" t="s">
        <v>231</v>
      </c>
      <c r="D339" s="12" t="s">
        <v>40</v>
      </c>
      <c r="E339" s="12" t="s">
        <v>1098</v>
      </c>
      <c r="F339" s="12" t="s">
        <v>1111</v>
      </c>
      <c r="G339" s="7">
        <f t="shared" si="6"/>
        <v>712981.3</v>
      </c>
      <c r="H339" s="7">
        <v>0</v>
      </c>
      <c r="I339" s="7">
        <v>0</v>
      </c>
      <c r="J339" s="7">
        <v>480591.3</v>
      </c>
      <c r="K339" s="7">
        <v>232390</v>
      </c>
      <c r="L339" s="7">
        <v>0</v>
      </c>
      <c r="M339" s="7">
        <v>0</v>
      </c>
      <c r="N339" s="7"/>
    </row>
    <row r="340" spans="1:14" ht="25" customHeight="1" x14ac:dyDescent="0.35">
      <c r="A340" s="12" t="s">
        <v>1109</v>
      </c>
      <c r="B340" s="12" t="s">
        <v>1110</v>
      </c>
      <c r="C340" s="12" t="s">
        <v>231</v>
      </c>
      <c r="D340" s="12" t="s">
        <v>40</v>
      </c>
      <c r="E340" s="12" t="s">
        <v>147</v>
      </c>
      <c r="F340" s="12" t="s">
        <v>1111</v>
      </c>
      <c r="G340" s="7">
        <f t="shared" si="6"/>
        <v>891012.48</v>
      </c>
      <c r="H340" s="7">
        <v>0</v>
      </c>
      <c r="I340" s="7">
        <v>891012.48</v>
      </c>
      <c r="J340" s="7">
        <v>0</v>
      </c>
      <c r="K340" s="7">
        <v>0</v>
      </c>
      <c r="L340" s="7">
        <v>0</v>
      </c>
      <c r="M340" s="7">
        <v>0</v>
      </c>
      <c r="N340" s="7"/>
    </row>
    <row r="341" spans="1:14" ht="25" customHeight="1" x14ac:dyDescent="0.35">
      <c r="A341" s="12" t="s">
        <v>1112</v>
      </c>
      <c r="B341" s="12" t="s">
        <v>1113</v>
      </c>
      <c r="C341" s="12" t="s">
        <v>231</v>
      </c>
      <c r="D341" s="12" t="s">
        <v>40</v>
      </c>
      <c r="E341" s="12" t="s">
        <v>1098</v>
      </c>
      <c r="F341" s="12" t="s">
        <v>1114</v>
      </c>
      <c r="G341" s="7">
        <f t="shared" si="6"/>
        <v>56270.124206896551</v>
      </c>
      <c r="H341" s="7">
        <v>0</v>
      </c>
      <c r="I341" s="7">
        <v>0</v>
      </c>
      <c r="J341" s="7">
        <v>56270.124206896551</v>
      </c>
      <c r="K341" s="7">
        <v>0</v>
      </c>
      <c r="L341" s="7">
        <v>0</v>
      </c>
      <c r="M341" s="7">
        <v>0</v>
      </c>
      <c r="N341" s="7"/>
    </row>
    <row r="342" spans="1:14" ht="25" customHeight="1" x14ac:dyDescent="0.35">
      <c r="A342" s="12" t="s">
        <v>1115</v>
      </c>
      <c r="B342" s="12" t="s">
        <v>1116</v>
      </c>
      <c r="C342" s="12" t="s">
        <v>231</v>
      </c>
      <c r="D342" s="12" t="s">
        <v>40</v>
      </c>
      <c r="E342" s="12" t="s">
        <v>147</v>
      </c>
      <c r="F342" s="12" t="s">
        <v>1117</v>
      </c>
      <c r="G342" s="7">
        <f t="shared" si="6"/>
        <v>950868.01</v>
      </c>
      <c r="H342" s="7">
        <v>0</v>
      </c>
      <c r="I342" s="7">
        <v>950868.01</v>
      </c>
      <c r="J342" s="7">
        <v>0</v>
      </c>
      <c r="K342" s="7">
        <v>0</v>
      </c>
      <c r="L342" s="7">
        <v>0</v>
      </c>
      <c r="M342" s="7">
        <v>0</v>
      </c>
      <c r="N342" s="7"/>
    </row>
    <row r="343" spans="1:14" ht="25" customHeight="1" x14ac:dyDescent="0.35">
      <c r="A343" s="12" t="s">
        <v>1118</v>
      </c>
      <c r="B343" s="12" t="s">
        <v>1119</v>
      </c>
      <c r="C343" s="12" t="s">
        <v>231</v>
      </c>
      <c r="D343" s="12" t="s">
        <v>40</v>
      </c>
      <c r="E343" s="12" t="s">
        <v>147</v>
      </c>
      <c r="F343" s="12" t="s">
        <v>1120</v>
      </c>
      <c r="G343" s="7">
        <f t="shared" si="6"/>
        <v>168770.03</v>
      </c>
      <c r="H343" s="7">
        <v>0</v>
      </c>
      <c r="I343" s="7">
        <v>168770.03</v>
      </c>
      <c r="J343" s="7">
        <v>0</v>
      </c>
      <c r="K343" s="7">
        <v>0</v>
      </c>
      <c r="L343" s="7">
        <v>0</v>
      </c>
      <c r="M343" s="7">
        <v>0</v>
      </c>
      <c r="N343" s="7"/>
    </row>
    <row r="344" spans="1:14" ht="25" customHeight="1" x14ac:dyDescent="0.35">
      <c r="A344" s="12" t="s">
        <v>1121</v>
      </c>
      <c r="B344" s="12" t="s">
        <v>1122</v>
      </c>
      <c r="C344" s="12" t="s">
        <v>231</v>
      </c>
      <c r="D344" s="12" t="s">
        <v>43</v>
      </c>
      <c r="E344" s="12" t="s">
        <v>1098</v>
      </c>
      <c r="F344" s="12" t="s">
        <v>1123</v>
      </c>
      <c r="G344" s="13">
        <f t="shared" si="6"/>
        <v>19893.566000000003</v>
      </c>
      <c r="H344" s="7">
        <v>1808.5060000000003</v>
      </c>
      <c r="I344" s="7">
        <v>10851.036</v>
      </c>
      <c r="J344" s="7">
        <v>7234.0240000000013</v>
      </c>
      <c r="K344" s="7">
        <v>0</v>
      </c>
      <c r="L344" s="7">
        <v>0</v>
      </c>
      <c r="M344" s="7">
        <v>0</v>
      </c>
      <c r="N344" s="7"/>
    </row>
    <row r="345" spans="1:14" ht="25" customHeight="1" x14ac:dyDescent="0.35">
      <c r="A345" s="12" t="s">
        <v>1124</v>
      </c>
      <c r="B345" s="12" t="s">
        <v>1125</v>
      </c>
      <c r="C345" s="12" t="s">
        <v>1126</v>
      </c>
      <c r="D345" s="12" t="s">
        <v>43</v>
      </c>
      <c r="E345" s="12" t="s">
        <v>147</v>
      </c>
      <c r="F345" s="12" t="s">
        <v>1127</v>
      </c>
      <c r="G345" s="7">
        <f t="shared" si="6"/>
        <v>97769.9</v>
      </c>
      <c r="H345" s="7">
        <v>0</v>
      </c>
      <c r="I345" s="7">
        <v>97769.9</v>
      </c>
      <c r="J345" s="7">
        <v>0</v>
      </c>
      <c r="K345" s="7">
        <v>0</v>
      </c>
      <c r="L345" s="7">
        <v>0</v>
      </c>
      <c r="M345" s="7">
        <v>0</v>
      </c>
      <c r="N345" s="7"/>
    </row>
    <row r="346" spans="1:14" ht="25" customHeight="1" x14ac:dyDescent="0.35">
      <c r="A346" s="12" t="s">
        <v>1128</v>
      </c>
      <c r="B346" s="12" t="s">
        <v>1129</v>
      </c>
      <c r="C346" s="12" t="s">
        <v>231</v>
      </c>
      <c r="D346" s="12" t="s">
        <v>1006</v>
      </c>
      <c r="E346" s="12" t="s">
        <v>1098</v>
      </c>
      <c r="F346" s="12" t="s">
        <v>1130</v>
      </c>
      <c r="G346" s="7">
        <f t="shared" si="6"/>
        <v>59050.32</v>
      </c>
      <c r="H346" s="7">
        <v>0</v>
      </c>
      <c r="I346" s="7">
        <v>0</v>
      </c>
      <c r="J346" s="7">
        <v>59050.32</v>
      </c>
      <c r="K346" s="7">
        <v>0</v>
      </c>
      <c r="L346" s="7">
        <v>0</v>
      </c>
      <c r="M346" s="7">
        <v>0</v>
      </c>
      <c r="N346" s="7"/>
    </row>
    <row r="347" spans="1:14" ht="25" customHeight="1" x14ac:dyDescent="0.35">
      <c r="A347" s="12" t="s">
        <v>1131</v>
      </c>
      <c r="B347" s="12" t="s">
        <v>1132</v>
      </c>
      <c r="C347" s="12" t="s">
        <v>231</v>
      </c>
      <c r="D347" s="12" t="s">
        <v>40</v>
      </c>
      <c r="E347" s="12" t="s">
        <v>147</v>
      </c>
      <c r="F347" s="12" t="s">
        <v>1133</v>
      </c>
      <c r="G347" s="7">
        <f t="shared" si="6"/>
        <v>57048.5</v>
      </c>
      <c r="H347" s="7">
        <v>0</v>
      </c>
      <c r="I347" s="7">
        <v>57048.5</v>
      </c>
      <c r="J347" s="7">
        <v>0</v>
      </c>
      <c r="K347" s="7">
        <v>0</v>
      </c>
      <c r="L347" s="7">
        <v>0</v>
      </c>
      <c r="M347" s="7">
        <v>0</v>
      </c>
      <c r="N347" s="7"/>
    </row>
    <row r="348" spans="1:14" ht="25" customHeight="1" x14ac:dyDescent="0.35">
      <c r="A348" s="12" t="s">
        <v>1134</v>
      </c>
      <c r="B348" s="12" t="s">
        <v>1135</v>
      </c>
      <c r="C348" s="12" t="s">
        <v>1126</v>
      </c>
      <c r="D348" s="12" t="s">
        <v>1006</v>
      </c>
      <c r="E348" s="12" t="s">
        <v>1098</v>
      </c>
      <c r="F348" s="12" t="s">
        <v>1136</v>
      </c>
      <c r="G348" s="13">
        <f t="shared" si="6"/>
        <v>32806.559999999998</v>
      </c>
      <c r="H348" s="7">
        <v>0</v>
      </c>
      <c r="I348" s="7">
        <v>13669.400000000001</v>
      </c>
      <c r="J348" s="7">
        <v>19137.16</v>
      </c>
      <c r="K348" s="7">
        <v>0</v>
      </c>
      <c r="L348" s="7">
        <v>0</v>
      </c>
      <c r="M348" s="7">
        <v>0</v>
      </c>
      <c r="N348" s="7"/>
    </row>
    <row r="349" spans="1:14" ht="25" customHeight="1" x14ac:dyDescent="0.35">
      <c r="A349" s="12" t="s">
        <v>1137</v>
      </c>
      <c r="B349" s="12" t="s">
        <v>1138</v>
      </c>
      <c r="C349" s="12" t="s">
        <v>1139</v>
      </c>
      <c r="D349" s="12" t="s">
        <v>1006</v>
      </c>
      <c r="E349" s="12" t="s">
        <v>1098</v>
      </c>
      <c r="F349" s="12" t="s">
        <v>1140</v>
      </c>
      <c r="G349" s="13">
        <f t="shared" si="6"/>
        <v>29968.32</v>
      </c>
      <c r="H349" s="7">
        <v>0</v>
      </c>
      <c r="I349" s="7">
        <v>12486.800000000001</v>
      </c>
      <c r="J349" s="7">
        <v>17481.52</v>
      </c>
      <c r="K349" s="7">
        <v>0</v>
      </c>
      <c r="L349" s="7">
        <v>0</v>
      </c>
      <c r="M349" s="7">
        <v>0</v>
      </c>
      <c r="N349" s="7"/>
    </row>
    <row r="350" spans="1:14" ht="25" customHeight="1" x14ac:dyDescent="0.35">
      <c r="A350" s="12" t="s">
        <v>1141</v>
      </c>
      <c r="B350" s="12" t="s">
        <v>1142</v>
      </c>
      <c r="C350" s="12" t="s">
        <v>231</v>
      </c>
      <c r="D350" s="12" t="s">
        <v>1006</v>
      </c>
      <c r="E350" s="12" t="s">
        <v>1098</v>
      </c>
      <c r="F350" s="12" t="s">
        <v>1143</v>
      </c>
      <c r="G350" s="13">
        <f t="shared" si="6"/>
        <v>28393.200000000004</v>
      </c>
      <c r="H350" s="7">
        <v>0</v>
      </c>
      <c r="I350" s="7">
        <v>11830.500000000002</v>
      </c>
      <c r="J350" s="7">
        <v>16562.700000000004</v>
      </c>
      <c r="K350" s="7">
        <v>0</v>
      </c>
      <c r="L350" s="7">
        <v>0</v>
      </c>
      <c r="M350" s="7">
        <v>0</v>
      </c>
      <c r="N350" s="7"/>
    </row>
    <row r="351" spans="1:14" ht="25" customHeight="1" x14ac:dyDescent="0.35">
      <c r="A351" s="12" t="s">
        <v>1144</v>
      </c>
      <c r="B351" s="12" t="s">
        <v>1145</v>
      </c>
      <c r="C351" s="12" t="s">
        <v>231</v>
      </c>
      <c r="D351" s="12" t="s">
        <v>1006</v>
      </c>
      <c r="E351" s="12" t="s">
        <v>1098</v>
      </c>
      <c r="F351" s="12" t="s">
        <v>1146</v>
      </c>
      <c r="G351" s="13">
        <f t="shared" si="6"/>
        <v>26353.439999999999</v>
      </c>
      <c r="H351" s="7">
        <v>0</v>
      </c>
      <c r="I351" s="7">
        <v>10980.599999999999</v>
      </c>
      <c r="J351" s="7">
        <v>15372.84</v>
      </c>
      <c r="K351" s="7">
        <v>0</v>
      </c>
      <c r="L351" s="7">
        <v>0</v>
      </c>
      <c r="M351" s="7">
        <v>0</v>
      </c>
      <c r="N351" s="7"/>
    </row>
    <row r="352" spans="1:14" ht="25" customHeight="1" x14ac:dyDescent="0.35">
      <c r="A352" s="12" t="s">
        <v>1147</v>
      </c>
      <c r="B352" s="12" t="s">
        <v>1148</v>
      </c>
      <c r="C352" s="12" t="s">
        <v>231</v>
      </c>
      <c r="D352" s="12" t="s">
        <v>1006</v>
      </c>
      <c r="E352" s="12" t="s">
        <v>1098</v>
      </c>
      <c r="F352" s="12" t="s">
        <v>1149</v>
      </c>
      <c r="G352" s="13">
        <f t="shared" si="6"/>
        <v>24575.879999999997</v>
      </c>
      <c r="H352" s="7">
        <v>0</v>
      </c>
      <c r="I352" s="7">
        <v>10239.949999999999</v>
      </c>
      <c r="J352" s="7">
        <v>14335.929999999998</v>
      </c>
      <c r="K352" s="7">
        <v>0</v>
      </c>
      <c r="L352" s="7">
        <v>0</v>
      </c>
      <c r="M352" s="7">
        <v>0</v>
      </c>
      <c r="N352" s="7"/>
    </row>
    <row r="353" spans="1:14" ht="25" customHeight="1" x14ac:dyDescent="0.35">
      <c r="A353" s="12" t="s">
        <v>1150</v>
      </c>
      <c r="B353" s="12" t="s">
        <v>1151</v>
      </c>
      <c r="C353" s="12" t="s">
        <v>231</v>
      </c>
      <c r="D353" s="12" t="s">
        <v>1006</v>
      </c>
      <c r="E353" s="12" t="s">
        <v>1098</v>
      </c>
      <c r="F353" s="12" t="s">
        <v>1152</v>
      </c>
      <c r="G353" s="13">
        <f t="shared" si="6"/>
        <v>22199.640000000003</v>
      </c>
      <c r="H353" s="7">
        <v>0</v>
      </c>
      <c r="I353" s="7">
        <v>9249.8500000000022</v>
      </c>
      <c r="J353" s="7">
        <v>12949.79</v>
      </c>
      <c r="K353" s="7">
        <v>0</v>
      </c>
      <c r="L353" s="7">
        <v>0</v>
      </c>
      <c r="M353" s="7">
        <v>0</v>
      </c>
      <c r="N353" s="7"/>
    </row>
    <row r="354" spans="1:14" ht="25" customHeight="1" x14ac:dyDescent="0.35">
      <c r="A354" s="12" t="s">
        <v>1153</v>
      </c>
      <c r="B354" s="12" t="s">
        <v>1154</v>
      </c>
      <c r="C354" s="12" t="s">
        <v>231</v>
      </c>
      <c r="D354" s="12" t="s">
        <v>1006</v>
      </c>
      <c r="E354" s="12" t="s">
        <v>1098</v>
      </c>
      <c r="F354" s="12" t="s">
        <v>1155</v>
      </c>
      <c r="G354" s="13">
        <f t="shared" si="6"/>
        <v>20576.52</v>
      </c>
      <c r="H354" s="7">
        <v>0</v>
      </c>
      <c r="I354" s="7">
        <v>8573.5499999999993</v>
      </c>
      <c r="J354" s="7">
        <v>12002.970000000001</v>
      </c>
      <c r="K354" s="7">
        <v>0</v>
      </c>
      <c r="L354" s="7">
        <v>0</v>
      </c>
      <c r="M354" s="7">
        <v>0</v>
      </c>
      <c r="N354" s="7"/>
    </row>
    <row r="355" spans="1:14" ht="25" customHeight="1" x14ac:dyDescent="0.35">
      <c r="A355" s="12" t="s">
        <v>1156</v>
      </c>
      <c r="B355" s="12" t="s">
        <v>1157</v>
      </c>
      <c r="C355" s="12" t="s">
        <v>231</v>
      </c>
      <c r="D355" s="12" t="s">
        <v>1006</v>
      </c>
      <c r="E355" s="12" t="s">
        <v>1098</v>
      </c>
      <c r="F355" s="12" t="s">
        <v>1158</v>
      </c>
      <c r="G355" s="13">
        <f t="shared" si="6"/>
        <v>18192.348045977014</v>
      </c>
      <c r="H355" s="7">
        <v>0</v>
      </c>
      <c r="I355" s="7">
        <v>7580.1450191570893</v>
      </c>
      <c r="J355" s="7">
        <v>10612.203026819925</v>
      </c>
      <c r="K355" s="7">
        <v>0</v>
      </c>
      <c r="L355" s="7">
        <v>0</v>
      </c>
      <c r="M355" s="7">
        <v>0</v>
      </c>
      <c r="N355" s="7"/>
    </row>
    <row r="356" spans="1:14" ht="25" customHeight="1" x14ac:dyDescent="0.35">
      <c r="A356" s="12" t="s">
        <v>1159</v>
      </c>
      <c r="B356" s="12" t="s">
        <v>1160</v>
      </c>
      <c r="C356" s="12" t="s">
        <v>167</v>
      </c>
      <c r="D356" s="12" t="s">
        <v>1006</v>
      </c>
      <c r="E356" s="12" t="s">
        <v>1098</v>
      </c>
      <c r="F356" s="12" t="s">
        <v>1161</v>
      </c>
      <c r="G356" s="13">
        <f t="shared" si="6"/>
        <v>17167.680000000004</v>
      </c>
      <c r="H356" s="7">
        <v>0</v>
      </c>
      <c r="I356" s="7">
        <v>7153.2000000000016</v>
      </c>
      <c r="J356" s="7">
        <v>10014.480000000003</v>
      </c>
      <c r="K356" s="7">
        <v>0</v>
      </c>
      <c r="L356" s="7">
        <v>0</v>
      </c>
      <c r="M356" s="7">
        <v>0</v>
      </c>
      <c r="N356" s="7"/>
    </row>
    <row r="357" spans="1:14" ht="25" customHeight="1" x14ac:dyDescent="0.35">
      <c r="A357" s="12" t="s">
        <v>1162</v>
      </c>
      <c r="B357" s="12" t="s">
        <v>1163</v>
      </c>
      <c r="C357" s="12" t="s">
        <v>231</v>
      </c>
      <c r="D357" s="12" t="s">
        <v>1006</v>
      </c>
      <c r="E357" s="12" t="s">
        <v>1098</v>
      </c>
      <c r="F357" s="12" t="s">
        <v>1164</v>
      </c>
      <c r="G357" s="13">
        <f t="shared" si="6"/>
        <v>14042.880000000003</v>
      </c>
      <c r="H357" s="7">
        <v>0</v>
      </c>
      <c r="I357" s="7">
        <v>5851.2000000000007</v>
      </c>
      <c r="J357" s="7">
        <v>8191.6800000000021</v>
      </c>
      <c r="K357" s="7">
        <v>0</v>
      </c>
      <c r="L357" s="7">
        <v>0</v>
      </c>
      <c r="M357" s="7">
        <v>0</v>
      </c>
      <c r="N357" s="7"/>
    </row>
    <row r="358" spans="1:14" ht="25" customHeight="1" x14ac:dyDescent="0.35">
      <c r="A358" s="12" t="s">
        <v>1165</v>
      </c>
      <c r="B358" s="12" t="s">
        <v>1166</v>
      </c>
      <c r="C358" s="12" t="s">
        <v>231</v>
      </c>
      <c r="D358" s="12" t="s">
        <v>1006</v>
      </c>
      <c r="E358" s="12" t="s">
        <v>1098</v>
      </c>
      <c r="F358" s="12" t="s">
        <v>1167</v>
      </c>
      <c r="G358" s="13">
        <f t="shared" si="6"/>
        <v>13330.32</v>
      </c>
      <c r="H358" s="7">
        <v>0</v>
      </c>
      <c r="I358" s="7">
        <v>5554.2999999999993</v>
      </c>
      <c r="J358" s="7">
        <v>7776.0199999999995</v>
      </c>
      <c r="K358" s="7">
        <v>0</v>
      </c>
      <c r="L358" s="7">
        <v>0</v>
      </c>
      <c r="M358" s="7">
        <v>0</v>
      </c>
      <c r="N358" s="7"/>
    </row>
    <row r="359" spans="1:14" ht="25" customHeight="1" x14ac:dyDescent="0.35">
      <c r="A359" s="12" t="s">
        <v>1168</v>
      </c>
      <c r="B359" s="12" t="s">
        <v>1169</v>
      </c>
      <c r="C359" s="12" t="s">
        <v>231</v>
      </c>
      <c r="D359" s="12" t="s">
        <v>1006</v>
      </c>
      <c r="E359" s="12" t="s">
        <v>1098</v>
      </c>
      <c r="F359" s="12" t="s">
        <v>1170</v>
      </c>
      <c r="G359" s="13">
        <f t="shared" si="6"/>
        <v>13274.964444444444</v>
      </c>
      <c r="H359" s="7">
        <v>0</v>
      </c>
      <c r="I359" s="7">
        <v>5531.2351851851854</v>
      </c>
      <c r="J359" s="7">
        <v>7743.7292592592585</v>
      </c>
      <c r="K359" s="7">
        <v>0</v>
      </c>
      <c r="L359" s="7">
        <v>0</v>
      </c>
      <c r="M359" s="7">
        <v>0</v>
      </c>
      <c r="N359" s="7"/>
    </row>
    <row r="360" spans="1:14" ht="25" customHeight="1" x14ac:dyDescent="0.35">
      <c r="A360" s="12" t="s">
        <v>1171</v>
      </c>
      <c r="B360" s="12" t="s">
        <v>1172</v>
      </c>
      <c r="C360" s="12" t="s">
        <v>231</v>
      </c>
      <c r="D360" s="12" t="s">
        <v>1006</v>
      </c>
      <c r="E360" s="12" t="s">
        <v>1098</v>
      </c>
      <c r="F360" s="12" t="s">
        <v>1173</v>
      </c>
      <c r="G360" s="13">
        <f t="shared" si="6"/>
        <v>13268.52</v>
      </c>
      <c r="H360" s="7">
        <v>0</v>
      </c>
      <c r="I360" s="7">
        <v>5528.55</v>
      </c>
      <c r="J360" s="7">
        <v>7739.97</v>
      </c>
      <c r="K360" s="7">
        <v>0</v>
      </c>
      <c r="L360" s="7">
        <v>0</v>
      </c>
      <c r="M360" s="7">
        <v>0</v>
      </c>
      <c r="N360" s="7"/>
    </row>
    <row r="361" spans="1:14" ht="25" customHeight="1" x14ac:dyDescent="0.35">
      <c r="A361" s="12" t="s">
        <v>1174</v>
      </c>
      <c r="B361" s="12" t="s">
        <v>1175</v>
      </c>
      <c r="C361" s="12" t="s">
        <v>231</v>
      </c>
      <c r="D361" s="12" t="s">
        <v>1006</v>
      </c>
      <c r="E361" s="12" t="s">
        <v>1098</v>
      </c>
      <c r="F361" s="12" t="s">
        <v>1176</v>
      </c>
      <c r="G361" s="13">
        <f t="shared" si="6"/>
        <v>12589.559999999998</v>
      </c>
      <c r="H361" s="7">
        <v>0</v>
      </c>
      <c r="I361" s="7">
        <v>5245.65</v>
      </c>
      <c r="J361" s="7">
        <v>7343.9099999999989</v>
      </c>
      <c r="K361" s="7">
        <v>0</v>
      </c>
      <c r="L361" s="7">
        <v>0</v>
      </c>
      <c r="M361" s="7">
        <v>0</v>
      </c>
      <c r="N361" s="7"/>
    </row>
    <row r="362" spans="1:14" ht="25" customHeight="1" x14ac:dyDescent="0.35">
      <c r="A362" s="12" t="s">
        <v>1177</v>
      </c>
      <c r="B362" s="12" t="s">
        <v>1178</v>
      </c>
      <c r="C362" s="12" t="s">
        <v>231</v>
      </c>
      <c r="D362" s="12" t="s">
        <v>1006</v>
      </c>
      <c r="E362" s="12" t="s">
        <v>1098</v>
      </c>
      <c r="F362" s="12" t="s">
        <v>1179</v>
      </c>
      <c r="G362" s="13">
        <f t="shared" si="6"/>
        <v>12030.119999999999</v>
      </c>
      <c r="H362" s="7">
        <v>0</v>
      </c>
      <c r="I362" s="7">
        <v>5012.5499999999993</v>
      </c>
      <c r="J362" s="7">
        <v>7017.5699999999988</v>
      </c>
      <c r="K362" s="7">
        <v>0</v>
      </c>
      <c r="L362" s="7">
        <v>0</v>
      </c>
      <c r="M362" s="7">
        <v>0</v>
      </c>
      <c r="N362" s="7"/>
    </row>
    <row r="363" spans="1:14" ht="25" customHeight="1" x14ac:dyDescent="0.35">
      <c r="A363" s="12" t="s">
        <v>1180</v>
      </c>
      <c r="B363" s="12" t="s">
        <v>1181</v>
      </c>
      <c r="C363" s="12" t="s">
        <v>231</v>
      </c>
      <c r="D363" s="12" t="s">
        <v>1006</v>
      </c>
      <c r="E363" s="12" t="s">
        <v>1098</v>
      </c>
      <c r="F363" s="12" t="s">
        <v>1182</v>
      </c>
      <c r="G363" s="13">
        <f t="shared" si="6"/>
        <v>11526.823448275862</v>
      </c>
      <c r="H363" s="7">
        <v>0</v>
      </c>
      <c r="I363" s="7">
        <v>4802.8431034482755</v>
      </c>
      <c r="J363" s="7">
        <v>6723.9803448275861</v>
      </c>
      <c r="K363" s="7">
        <v>0</v>
      </c>
      <c r="L363" s="7">
        <v>0</v>
      </c>
      <c r="M363" s="7">
        <v>0</v>
      </c>
      <c r="N363" s="7"/>
    </row>
    <row r="364" spans="1:14" ht="25" customHeight="1" x14ac:dyDescent="0.35">
      <c r="A364" s="12" t="s">
        <v>1183</v>
      </c>
      <c r="B364" s="12" t="s">
        <v>1184</v>
      </c>
      <c r="C364" s="12" t="s">
        <v>231</v>
      </c>
      <c r="D364" s="12" t="s">
        <v>1006</v>
      </c>
      <c r="E364" s="12" t="s">
        <v>1098</v>
      </c>
      <c r="F364" s="12" t="s">
        <v>1185</v>
      </c>
      <c r="G364" s="13">
        <f t="shared" si="6"/>
        <v>11073.24</v>
      </c>
      <c r="H364" s="7">
        <v>0</v>
      </c>
      <c r="I364" s="7">
        <v>4613.8500000000004</v>
      </c>
      <c r="J364" s="7">
        <v>6459.3899999999994</v>
      </c>
      <c r="K364" s="7">
        <v>0</v>
      </c>
      <c r="L364" s="7">
        <v>0</v>
      </c>
      <c r="M364" s="7">
        <v>0</v>
      </c>
      <c r="N364" s="7"/>
    </row>
    <row r="365" spans="1:14" ht="25" customHeight="1" x14ac:dyDescent="0.35">
      <c r="A365" s="12" t="s">
        <v>1186</v>
      </c>
      <c r="B365" s="12" t="s">
        <v>1187</v>
      </c>
      <c r="C365" s="12" t="s">
        <v>231</v>
      </c>
      <c r="D365" s="12" t="s">
        <v>1006</v>
      </c>
      <c r="E365" s="12" t="s">
        <v>1098</v>
      </c>
      <c r="F365" s="12" t="s">
        <v>1188</v>
      </c>
      <c r="G365" s="13">
        <f t="shared" si="6"/>
        <v>9368.9999999999982</v>
      </c>
      <c r="H365" s="7">
        <v>0</v>
      </c>
      <c r="I365" s="7">
        <v>3903.7499999999995</v>
      </c>
      <c r="J365" s="7">
        <v>5465.2499999999991</v>
      </c>
      <c r="K365" s="7">
        <v>0</v>
      </c>
      <c r="L365" s="7">
        <v>0</v>
      </c>
      <c r="M365" s="7">
        <v>0</v>
      </c>
      <c r="N365" s="7"/>
    </row>
    <row r="366" spans="1:14" ht="25" customHeight="1" x14ac:dyDescent="0.35">
      <c r="A366" s="12" t="s">
        <v>1189</v>
      </c>
      <c r="B366" s="12" t="s">
        <v>1190</v>
      </c>
      <c r="C366" s="12" t="s">
        <v>231</v>
      </c>
      <c r="D366" s="12" t="s">
        <v>1006</v>
      </c>
      <c r="E366" s="12" t="s">
        <v>1098</v>
      </c>
      <c r="F366" s="12" t="s">
        <v>1191</v>
      </c>
      <c r="G366" s="13">
        <f t="shared" si="6"/>
        <v>8933.6222222222223</v>
      </c>
      <c r="H366" s="7">
        <v>0</v>
      </c>
      <c r="I366" s="7">
        <v>3722.3425925925926</v>
      </c>
      <c r="J366" s="7">
        <v>5211.2796296296292</v>
      </c>
      <c r="K366" s="7">
        <v>0</v>
      </c>
      <c r="L366" s="7">
        <v>0</v>
      </c>
      <c r="M366" s="7">
        <v>0</v>
      </c>
      <c r="N366" s="7"/>
    </row>
    <row r="367" spans="1:14" ht="25" customHeight="1" x14ac:dyDescent="0.35">
      <c r="A367" s="12" t="s">
        <v>1192</v>
      </c>
      <c r="B367" s="12" t="s">
        <v>1193</v>
      </c>
      <c r="C367" s="12" t="s">
        <v>231</v>
      </c>
      <c r="D367" s="12" t="s">
        <v>1006</v>
      </c>
      <c r="E367" s="12" t="s">
        <v>1098</v>
      </c>
      <c r="F367" s="12" t="s">
        <v>1194</v>
      </c>
      <c r="G367" s="13">
        <f t="shared" si="6"/>
        <v>8571.0413793103435</v>
      </c>
      <c r="H367" s="7">
        <v>0</v>
      </c>
      <c r="I367" s="7">
        <v>3571.2672413793098</v>
      </c>
      <c r="J367" s="7">
        <v>4999.7741379310337</v>
      </c>
      <c r="K367" s="7">
        <v>0</v>
      </c>
      <c r="L367" s="7">
        <v>0</v>
      </c>
      <c r="M367" s="7">
        <v>0</v>
      </c>
      <c r="N367" s="7"/>
    </row>
    <row r="368" spans="1:14" ht="25" customHeight="1" x14ac:dyDescent="0.35">
      <c r="A368" s="12" t="s">
        <v>1195</v>
      </c>
      <c r="B368" s="12" t="s">
        <v>1196</v>
      </c>
      <c r="C368" s="12" t="s">
        <v>231</v>
      </c>
      <c r="D368" s="12" t="s">
        <v>1006</v>
      </c>
      <c r="E368" s="12" t="s">
        <v>1098</v>
      </c>
      <c r="F368" s="12" t="s">
        <v>1197</v>
      </c>
      <c r="G368" s="13">
        <f t="shared" si="6"/>
        <v>7013.64</v>
      </c>
      <c r="H368" s="7">
        <v>0</v>
      </c>
      <c r="I368" s="7">
        <v>2922.3500000000004</v>
      </c>
      <c r="J368" s="7">
        <v>4091.29</v>
      </c>
      <c r="K368" s="7">
        <v>0</v>
      </c>
      <c r="L368" s="7">
        <v>0</v>
      </c>
      <c r="M368" s="7">
        <v>0</v>
      </c>
      <c r="N368" s="7"/>
    </row>
    <row r="369" spans="1:14" ht="25" customHeight="1" x14ac:dyDescent="0.35">
      <c r="A369" s="12" t="s">
        <v>1198</v>
      </c>
      <c r="B369" s="12" t="s">
        <v>1199</v>
      </c>
      <c r="C369" s="12" t="s">
        <v>247</v>
      </c>
      <c r="D369" s="12" t="s">
        <v>52</v>
      </c>
      <c r="E369" s="12" t="s">
        <v>1200</v>
      </c>
      <c r="F369" s="12" t="s">
        <v>1201</v>
      </c>
      <c r="G369" s="13">
        <f t="shared" si="6"/>
        <v>53020.04</v>
      </c>
      <c r="H369" s="7">
        <v>50000</v>
      </c>
      <c r="I369" s="7">
        <v>0</v>
      </c>
      <c r="J369" s="7">
        <v>3020.0399999999995</v>
      </c>
      <c r="K369" s="7">
        <v>0</v>
      </c>
      <c r="L369" s="7">
        <v>0</v>
      </c>
      <c r="M369" s="7">
        <v>0</v>
      </c>
      <c r="N369" s="7"/>
    </row>
    <row r="370" spans="1:14" ht="25" customHeight="1" x14ac:dyDescent="0.35">
      <c r="A370" s="12" t="s">
        <v>1202</v>
      </c>
      <c r="B370" s="12" t="s">
        <v>1203</v>
      </c>
      <c r="C370" s="12" t="s">
        <v>247</v>
      </c>
      <c r="D370" s="12" t="s">
        <v>52</v>
      </c>
      <c r="E370" s="12" t="s">
        <v>1200</v>
      </c>
      <c r="F370" s="12" t="s">
        <v>1204</v>
      </c>
      <c r="G370" s="13">
        <f t="shared" si="6"/>
        <v>50278.96</v>
      </c>
      <c r="H370" s="7">
        <v>50000</v>
      </c>
      <c r="I370" s="7">
        <v>0</v>
      </c>
      <c r="J370" s="7">
        <v>278.96000000000004</v>
      </c>
      <c r="K370" s="7">
        <v>0</v>
      </c>
      <c r="L370" s="7">
        <v>0</v>
      </c>
      <c r="M370" s="7">
        <v>0</v>
      </c>
      <c r="N370" s="7"/>
    </row>
    <row r="371" spans="1:14" ht="25" customHeight="1" x14ac:dyDescent="0.35">
      <c r="A371" s="12" t="s">
        <v>1205</v>
      </c>
      <c r="B371" s="12" t="s">
        <v>1206</v>
      </c>
      <c r="C371" s="12" t="s">
        <v>247</v>
      </c>
      <c r="D371" s="12" t="s">
        <v>52</v>
      </c>
      <c r="E371" s="12" t="s">
        <v>1200</v>
      </c>
      <c r="F371" s="12" t="s">
        <v>1207</v>
      </c>
      <c r="G371" s="13">
        <f t="shared" si="6"/>
        <v>50000</v>
      </c>
      <c r="H371" s="7">
        <v>50000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/>
    </row>
    <row r="372" spans="1:14" ht="25" customHeight="1" x14ac:dyDescent="0.35">
      <c r="A372" s="12" t="s">
        <v>1208</v>
      </c>
      <c r="B372" s="12" t="s">
        <v>1209</v>
      </c>
      <c r="C372" s="12" t="s">
        <v>247</v>
      </c>
      <c r="D372" s="12" t="s">
        <v>17</v>
      </c>
      <c r="E372" s="12" t="s">
        <v>1200</v>
      </c>
      <c r="F372" s="12" t="s">
        <v>1210</v>
      </c>
      <c r="G372" s="13">
        <f t="shared" si="6"/>
        <v>210220.24022988504</v>
      </c>
      <c r="H372" s="7">
        <v>16817.619218390806</v>
      </c>
      <c r="I372" s="7">
        <v>42044.048045977011</v>
      </c>
      <c r="J372" s="7">
        <v>151358.57296551723</v>
      </c>
      <c r="K372" s="7">
        <v>0</v>
      </c>
      <c r="L372" s="7">
        <v>0</v>
      </c>
      <c r="M372" s="7">
        <v>0</v>
      </c>
      <c r="N372" s="7"/>
    </row>
    <row r="373" spans="1:14" ht="25" customHeight="1" x14ac:dyDescent="0.35">
      <c r="A373" s="12" t="s">
        <v>1211</v>
      </c>
      <c r="B373" s="12" t="s">
        <v>1212</v>
      </c>
      <c r="C373" s="12" t="s">
        <v>247</v>
      </c>
      <c r="D373" s="12" t="s">
        <v>40</v>
      </c>
      <c r="E373" s="12" t="s">
        <v>1200</v>
      </c>
      <c r="F373" s="12" t="s">
        <v>1213</v>
      </c>
      <c r="G373" s="13">
        <f t="shared" si="6"/>
        <v>50021.089000000007</v>
      </c>
      <c r="H373" s="7">
        <v>0</v>
      </c>
      <c r="I373" s="7">
        <v>29424.170000000002</v>
      </c>
      <c r="J373" s="7">
        <v>20596.919000000002</v>
      </c>
      <c r="K373" s="7">
        <v>0</v>
      </c>
      <c r="L373" s="7">
        <v>0</v>
      </c>
      <c r="M373" s="7">
        <v>0</v>
      </c>
      <c r="N373" s="7"/>
    </row>
    <row r="374" spans="1:14" ht="25" customHeight="1" x14ac:dyDescent="0.35">
      <c r="A374" s="12" t="s">
        <v>1214</v>
      </c>
      <c r="B374" s="12" t="s">
        <v>1214</v>
      </c>
      <c r="C374" s="12" t="s">
        <v>247</v>
      </c>
      <c r="D374" s="12" t="s">
        <v>43</v>
      </c>
      <c r="E374" s="12" t="s">
        <v>1200</v>
      </c>
      <c r="F374" s="12" t="s">
        <v>1215</v>
      </c>
      <c r="G374" s="13">
        <f t="shared" si="6"/>
        <v>642884</v>
      </c>
      <c r="H374" s="7">
        <v>58444</v>
      </c>
      <c r="I374" s="7">
        <v>350664</v>
      </c>
      <c r="J374" s="7">
        <v>233776</v>
      </c>
      <c r="K374" s="7">
        <v>0</v>
      </c>
      <c r="L374" s="7">
        <v>0</v>
      </c>
      <c r="M374" s="7">
        <v>0</v>
      </c>
      <c r="N374" s="7"/>
    </row>
    <row r="375" spans="1:14" ht="25" customHeight="1" x14ac:dyDescent="0.35">
      <c r="A375" s="12" t="s">
        <v>1216</v>
      </c>
      <c r="B375" s="12" t="s">
        <v>1217</v>
      </c>
      <c r="C375" s="12" t="s">
        <v>1218</v>
      </c>
      <c r="D375" s="12" t="s">
        <v>17</v>
      </c>
      <c r="E375" s="12" t="s">
        <v>1219</v>
      </c>
      <c r="F375" s="12" t="s">
        <v>1220</v>
      </c>
      <c r="G375" s="13">
        <f t="shared" si="6"/>
        <v>31057.974999999999</v>
      </c>
      <c r="H375" s="7">
        <v>2484.6379999999999</v>
      </c>
      <c r="I375" s="7">
        <v>6211.5949999999993</v>
      </c>
      <c r="J375" s="7">
        <v>22361.741999999998</v>
      </c>
      <c r="K375" s="7">
        <v>0</v>
      </c>
      <c r="L375" s="7">
        <v>0</v>
      </c>
      <c r="M375" s="7">
        <v>0</v>
      </c>
      <c r="N375" s="7"/>
    </row>
    <row r="376" spans="1:14" ht="25" customHeight="1" x14ac:dyDescent="0.35">
      <c r="A376" s="12" t="s">
        <v>1221</v>
      </c>
      <c r="B376" s="12" t="s">
        <v>1222</v>
      </c>
      <c r="C376" s="12" t="s">
        <v>1223</v>
      </c>
      <c r="D376" s="12" t="s">
        <v>17</v>
      </c>
      <c r="E376" s="12" t="s">
        <v>1219</v>
      </c>
      <c r="F376" s="12" t="s">
        <v>1224</v>
      </c>
      <c r="G376" s="13">
        <f t="shared" si="6"/>
        <v>23067.200000000004</v>
      </c>
      <c r="H376" s="7">
        <v>1845.3760000000002</v>
      </c>
      <c r="I376" s="7">
        <v>4613.4400000000005</v>
      </c>
      <c r="J376" s="7">
        <v>16608.384000000002</v>
      </c>
      <c r="K376" s="7">
        <v>0</v>
      </c>
      <c r="L376" s="7">
        <v>0</v>
      </c>
      <c r="M376" s="7">
        <v>0</v>
      </c>
      <c r="N376" s="7"/>
    </row>
    <row r="377" spans="1:14" ht="25" customHeight="1" x14ac:dyDescent="0.35">
      <c r="A377" s="12" t="s">
        <v>1225</v>
      </c>
      <c r="B377" s="12" t="s">
        <v>1226</v>
      </c>
      <c r="C377" s="12" t="s">
        <v>1227</v>
      </c>
      <c r="D377" s="12" t="s">
        <v>17</v>
      </c>
      <c r="E377" s="12" t="s">
        <v>1219</v>
      </c>
      <c r="F377" s="12" t="s">
        <v>1228</v>
      </c>
      <c r="G377" s="13">
        <f t="shared" si="6"/>
        <v>22081.574999999997</v>
      </c>
      <c r="H377" s="7">
        <v>1766.5259999999998</v>
      </c>
      <c r="I377" s="7">
        <v>4416.3149999999996</v>
      </c>
      <c r="J377" s="7">
        <v>15898.733999999999</v>
      </c>
      <c r="K377" s="7">
        <v>0</v>
      </c>
      <c r="L377" s="7">
        <v>0</v>
      </c>
      <c r="M377" s="7">
        <v>0</v>
      </c>
      <c r="N377" s="7"/>
    </row>
    <row r="378" spans="1:14" ht="25" customHeight="1" x14ac:dyDescent="0.35">
      <c r="A378" s="12" t="s">
        <v>1229</v>
      </c>
      <c r="B378" s="12" t="s">
        <v>1230</v>
      </c>
      <c r="C378" s="12" t="s">
        <v>1231</v>
      </c>
      <c r="D378" s="12" t="s">
        <v>120</v>
      </c>
      <c r="E378" s="12" t="s">
        <v>1219</v>
      </c>
      <c r="F378" s="12" t="s">
        <v>1232</v>
      </c>
      <c r="G378" s="13">
        <f t="shared" si="6"/>
        <v>1344746</v>
      </c>
      <c r="H378" s="7">
        <v>724094</v>
      </c>
      <c r="I378" s="7">
        <v>124130.4</v>
      </c>
      <c r="J378" s="7">
        <v>496521.6</v>
      </c>
      <c r="K378" s="7">
        <v>0</v>
      </c>
      <c r="L378" s="7">
        <v>0</v>
      </c>
      <c r="M378" s="7">
        <v>0</v>
      </c>
      <c r="N378" s="7"/>
    </row>
    <row r="379" spans="1:14" ht="25" customHeight="1" x14ac:dyDescent="0.35">
      <c r="A379" s="12" t="s">
        <v>1233</v>
      </c>
      <c r="B379" s="12" t="s">
        <v>1234</v>
      </c>
      <c r="C379" s="12" t="s">
        <v>1227</v>
      </c>
      <c r="D379" s="12" t="s">
        <v>120</v>
      </c>
      <c r="E379" s="12" t="s">
        <v>1219</v>
      </c>
      <c r="F379" s="12" t="s">
        <v>1235</v>
      </c>
      <c r="G379" s="13">
        <f t="shared" si="6"/>
        <v>466758.5</v>
      </c>
      <c r="H379" s="7">
        <v>251331.5</v>
      </c>
      <c r="I379" s="7">
        <v>43085.4</v>
      </c>
      <c r="J379" s="7">
        <v>172341.6</v>
      </c>
      <c r="K379" s="7">
        <v>0</v>
      </c>
      <c r="L379" s="7">
        <v>0</v>
      </c>
      <c r="M379" s="7">
        <v>0</v>
      </c>
      <c r="N379" s="7"/>
    </row>
    <row r="380" spans="1:14" ht="25" customHeight="1" x14ac:dyDescent="0.35">
      <c r="A380" s="12" t="s">
        <v>1236</v>
      </c>
      <c r="B380" s="12" t="s">
        <v>1237</v>
      </c>
      <c r="C380" s="12" t="s">
        <v>1238</v>
      </c>
      <c r="D380" s="12" t="s">
        <v>120</v>
      </c>
      <c r="E380" s="12" t="s">
        <v>1219</v>
      </c>
      <c r="F380" s="12" t="s">
        <v>1239</v>
      </c>
      <c r="G380" s="13">
        <f t="shared" si="6"/>
        <v>425464</v>
      </c>
      <c r="H380" s="7">
        <v>229096</v>
      </c>
      <c r="I380" s="7">
        <v>39273.599999999999</v>
      </c>
      <c r="J380" s="7">
        <v>157094.39999999999</v>
      </c>
      <c r="K380" s="7">
        <v>0</v>
      </c>
      <c r="L380" s="7">
        <v>0</v>
      </c>
      <c r="M380" s="7">
        <v>0</v>
      </c>
      <c r="N380" s="7"/>
    </row>
    <row r="381" spans="1:14" ht="25" customHeight="1" x14ac:dyDescent="0.35">
      <c r="A381" s="12" t="s">
        <v>1240</v>
      </c>
      <c r="B381" s="12" t="s">
        <v>1241</v>
      </c>
      <c r="C381" s="12" t="s">
        <v>1242</v>
      </c>
      <c r="D381" s="12" t="s">
        <v>120</v>
      </c>
      <c r="E381" s="12" t="s">
        <v>1219</v>
      </c>
      <c r="F381" s="12" t="s">
        <v>1243</v>
      </c>
      <c r="G381" s="13">
        <f t="shared" si="6"/>
        <v>424931</v>
      </c>
      <c r="H381" s="7">
        <v>228809</v>
      </c>
      <c r="I381" s="7">
        <v>39224.400000000001</v>
      </c>
      <c r="J381" s="7">
        <v>156897.60000000001</v>
      </c>
      <c r="K381" s="7">
        <v>0</v>
      </c>
      <c r="L381" s="7">
        <v>0</v>
      </c>
      <c r="M381" s="7">
        <v>0</v>
      </c>
      <c r="N381" s="7"/>
    </row>
    <row r="382" spans="1:14" ht="25" customHeight="1" x14ac:dyDescent="0.35">
      <c r="A382" s="12" t="s">
        <v>1244</v>
      </c>
      <c r="B382" s="12" t="s">
        <v>1245</v>
      </c>
      <c r="C382" s="12" t="s">
        <v>1246</v>
      </c>
      <c r="D382" s="12" t="s">
        <v>120</v>
      </c>
      <c r="E382" s="12" t="s">
        <v>1219</v>
      </c>
      <c r="F382" s="12" t="s">
        <v>1247</v>
      </c>
      <c r="G382" s="13">
        <f t="shared" si="6"/>
        <v>336830</v>
      </c>
      <c r="H382" s="7">
        <v>181370</v>
      </c>
      <c r="I382" s="7">
        <v>31092</v>
      </c>
      <c r="J382" s="7">
        <v>124368</v>
      </c>
      <c r="K382" s="7">
        <v>0</v>
      </c>
      <c r="L382" s="7">
        <v>0</v>
      </c>
      <c r="M382" s="7">
        <v>0</v>
      </c>
      <c r="N382" s="7"/>
    </row>
    <row r="383" spans="1:14" ht="25" customHeight="1" x14ac:dyDescent="0.35">
      <c r="A383" s="12" t="s">
        <v>1248</v>
      </c>
      <c r="B383" s="12" t="s">
        <v>1249</v>
      </c>
      <c r="C383" s="12" t="s">
        <v>1250</v>
      </c>
      <c r="D383" s="12" t="s">
        <v>120</v>
      </c>
      <c r="E383" s="12" t="s">
        <v>1219</v>
      </c>
      <c r="F383" s="12" t="s">
        <v>1251</v>
      </c>
      <c r="G383" s="13">
        <f t="shared" si="6"/>
        <v>319345</v>
      </c>
      <c r="H383" s="7">
        <v>171955</v>
      </c>
      <c r="I383" s="7">
        <v>29478</v>
      </c>
      <c r="J383" s="7">
        <v>117912</v>
      </c>
      <c r="K383" s="7">
        <v>0</v>
      </c>
      <c r="L383" s="7">
        <v>0</v>
      </c>
      <c r="M383" s="7">
        <v>0</v>
      </c>
      <c r="N383" s="7"/>
    </row>
    <row r="384" spans="1:14" ht="25" customHeight="1" x14ac:dyDescent="0.35">
      <c r="A384" s="12" t="s">
        <v>1252</v>
      </c>
      <c r="B384" s="12" t="s">
        <v>1253</v>
      </c>
      <c r="C384" s="12" t="s">
        <v>1218</v>
      </c>
      <c r="D384" s="12" t="s">
        <v>120</v>
      </c>
      <c r="E384" s="12" t="s">
        <v>1219</v>
      </c>
      <c r="F384" s="12" t="s">
        <v>1254</v>
      </c>
      <c r="G384" s="13">
        <f t="shared" si="6"/>
        <v>227480.5</v>
      </c>
      <c r="H384" s="7">
        <v>122489.5</v>
      </c>
      <c r="I384" s="7">
        <v>20998.2</v>
      </c>
      <c r="J384" s="7">
        <v>83992.8</v>
      </c>
      <c r="K384" s="7">
        <v>0</v>
      </c>
      <c r="L384" s="7">
        <v>0</v>
      </c>
      <c r="M384" s="7">
        <v>0</v>
      </c>
      <c r="N384" s="7"/>
    </row>
    <row r="385" spans="1:14" ht="25" customHeight="1" x14ac:dyDescent="0.35">
      <c r="A385" s="12" t="s">
        <v>1255</v>
      </c>
      <c r="B385" s="12" t="s">
        <v>1256</v>
      </c>
      <c r="C385" s="12" t="s">
        <v>1223</v>
      </c>
      <c r="D385" s="12" t="s">
        <v>120</v>
      </c>
      <c r="E385" s="12" t="s">
        <v>1219</v>
      </c>
      <c r="F385" s="12" t="s">
        <v>1257</v>
      </c>
      <c r="G385" s="13">
        <f t="shared" si="6"/>
        <v>203508.5</v>
      </c>
      <c r="H385" s="7">
        <v>109581.5</v>
      </c>
      <c r="I385" s="7">
        <v>18785.399999999998</v>
      </c>
      <c r="J385" s="7">
        <v>75141.599999999991</v>
      </c>
      <c r="K385" s="7">
        <v>0</v>
      </c>
      <c r="L385" s="7">
        <v>0</v>
      </c>
      <c r="M385" s="7">
        <v>0</v>
      </c>
      <c r="N385" s="7"/>
    </row>
    <row r="386" spans="1:14" ht="25" customHeight="1" x14ac:dyDescent="0.35">
      <c r="A386" s="12" t="s">
        <v>1258</v>
      </c>
      <c r="B386" s="12" t="s">
        <v>1258</v>
      </c>
      <c r="C386" s="12" t="s">
        <v>84</v>
      </c>
      <c r="D386" s="12" t="s">
        <v>43</v>
      </c>
      <c r="E386" s="12" t="s">
        <v>1259</v>
      </c>
      <c r="F386" s="12" t="s">
        <v>1258</v>
      </c>
      <c r="G386" s="13">
        <f t="shared" si="6"/>
        <v>7050.8900000000012</v>
      </c>
      <c r="H386" s="7">
        <v>640.99000000000012</v>
      </c>
      <c r="I386" s="7">
        <v>3845.94</v>
      </c>
      <c r="J386" s="7">
        <v>2563.9600000000005</v>
      </c>
      <c r="K386" s="7">
        <v>0</v>
      </c>
      <c r="L386" s="7">
        <v>0</v>
      </c>
      <c r="M386" s="7">
        <v>0</v>
      </c>
      <c r="N386" s="7"/>
    </row>
    <row r="387" spans="1:14" ht="25" customHeight="1" x14ac:dyDescent="0.35">
      <c r="A387" s="12" t="s">
        <v>1260</v>
      </c>
      <c r="B387" s="12" t="s">
        <v>1261</v>
      </c>
      <c r="C387" s="12" t="s">
        <v>231</v>
      </c>
      <c r="D387" s="12" t="s">
        <v>43</v>
      </c>
      <c r="E387" s="12" t="s">
        <v>1262</v>
      </c>
      <c r="F387" s="12" t="s">
        <v>1263</v>
      </c>
      <c r="G387" s="13">
        <f t="shared" si="6"/>
        <v>12848.483999999999</v>
      </c>
      <c r="H387" s="7">
        <v>1168.0439999999999</v>
      </c>
      <c r="I387" s="7">
        <v>7008.2639999999992</v>
      </c>
      <c r="J387" s="7">
        <v>4672.1759999999995</v>
      </c>
      <c r="K387" s="7">
        <v>0</v>
      </c>
      <c r="L387" s="7">
        <v>0</v>
      </c>
      <c r="M387" s="7">
        <v>0</v>
      </c>
      <c r="N387" s="7"/>
    </row>
    <row r="388" spans="1:14" ht="25" customHeight="1" x14ac:dyDescent="0.35">
      <c r="A388" s="12" t="s">
        <v>1264</v>
      </c>
      <c r="B388" s="12" t="s">
        <v>1265</v>
      </c>
      <c r="C388" s="12" t="s">
        <v>1048</v>
      </c>
      <c r="D388" s="12" t="s">
        <v>43</v>
      </c>
      <c r="E388" s="12" t="s">
        <v>1266</v>
      </c>
      <c r="F388" s="12" t="s">
        <v>1267</v>
      </c>
      <c r="G388" s="13">
        <f t="shared" si="6"/>
        <v>699956.4</v>
      </c>
      <c r="H388" s="7">
        <v>63632.4</v>
      </c>
      <c r="I388" s="7">
        <v>381794.39999999997</v>
      </c>
      <c r="J388" s="7">
        <v>254529.6</v>
      </c>
      <c r="K388" s="7">
        <v>0</v>
      </c>
      <c r="L388" s="7">
        <v>0</v>
      </c>
      <c r="M388" s="7">
        <v>0</v>
      </c>
      <c r="N388" s="7"/>
    </row>
    <row r="389" spans="1:14" ht="25" customHeight="1" x14ac:dyDescent="0.35">
      <c r="A389" s="12" t="s">
        <v>1268</v>
      </c>
      <c r="B389" s="12" t="s">
        <v>1269</v>
      </c>
      <c r="C389" s="12" t="s">
        <v>1270</v>
      </c>
      <c r="D389" s="12" t="s">
        <v>17</v>
      </c>
      <c r="E389" s="12" t="s">
        <v>147</v>
      </c>
      <c r="F389" s="12" t="s">
        <v>1271</v>
      </c>
      <c r="G389" s="13">
        <f t="shared" si="6"/>
        <v>105176.04999999999</v>
      </c>
      <c r="H389" s="7">
        <v>8414.0840000000007</v>
      </c>
      <c r="I389" s="7">
        <v>21035.21</v>
      </c>
      <c r="J389" s="7">
        <v>75726.755999999994</v>
      </c>
      <c r="K389" s="7">
        <v>0</v>
      </c>
      <c r="L389" s="7">
        <v>0</v>
      </c>
      <c r="M389" s="7">
        <v>0</v>
      </c>
      <c r="N389" s="7"/>
    </row>
    <row r="390" spans="1:14" ht="25" customHeight="1" x14ac:dyDescent="0.35">
      <c r="A390" s="12" t="s">
        <v>1272</v>
      </c>
      <c r="B390" s="12" t="s">
        <v>1273</v>
      </c>
      <c r="C390" s="12" t="s">
        <v>1270</v>
      </c>
      <c r="D390" s="12" t="s">
        <v>17</v>
      </c>
      <c r="E390" s="12" t="s">
        <v>147</v>
      </c>
      <c r="F390" s="12" t="s">
        <v>1274</v>
      </c>
      <c r="G390" s="13">
        <f t="shared" ref="G390:G447" si="7">SUM(H390:M390)</f>
        <v>40174.700000000004</v>
      </c>
      <c r="H390" s="7">
        <v>3213.9760000000006</v>
      </c>
      <c r="I390" s="7">
        <v>8034.9400000000005</v>
      </c>
      <c r="J390" s="7">
        <v>28925.784000000003</v>
      </c>
      <c r="K390" s="7">
        <v>0</v>
      </c>
      <c r="L390" s="7">
        <v>0</v>
      </c>
      <c r="M390" s="7">
        <v>0</v>
      </c>
      <c r="N390" s="7"/>
    </row>
    <row r="391" spans="1:14" ht="25" customHeight="1" x14ac:dyDescent="0.35">
      <c r="A391" s="12" t="s">
        <v>1275</v>
      </c>
      <c r="B391" s="12" t="s">
        <v>1276</v>
      </c>
      <c r="C391" s="12" t="s">
        <v>231</v>
      </c>
      <c r="D391" s="12" t="s">
        <v>40</v>
      </c>
      <c r="E391" s="12" t="s">
        <v>147</v>
      </c>
      <c r="F391" s="12" t="s">
        <v>1277</v>
      </c>
      <c r="G391" s="13">
        <f t="shared" si="7"/>
        <v>222676.2</v>
      </c>
      <c r="H391" s="7">
        <v>0</v>
      </c>
      <c r="I391" s="7">
        <v>130986</v>
      </c>
      <c r="J391" s="7">
        <v>91690.2</v>
      </c>
      <c r="K391" s="7">
        <v>0</v>
      </c>
      <c r="L391" s="7">
        <v>0</v>
      </c>
      <c r="M391" s="7">
        <v>0</v>
      </c>
      <c r="N391" s="7"/>
    </row>
    <row r="392" spans="1:14" ht="24.5" customHeight="1" x14ac:dyDescent="0.35">
      <c r="A392" s="12" t="s">
        <v>1278</v>
      </c>
      <c r="B392" s="12" t="s">
        <v>1279</v>
      </c>
      <c r="C392" s="12" t="s">
        <v>1048</v>
      </c>
      <c r="D392" s="12" t="s">
        <v>1280</v>
      </c>
      <c r="E392" s="12" t="s">
        <v>147</v>
      </c>
      <c r="F392" s="12" t="s">
        <v>1281</v>
      </c>
      <c r="G392" s="7">
        <f t="shared" si="7"/>
        <v>1683823.87</v>
      </c>
      <c r="H392" s="7">
        <v>0</v>
      </c>
      <c r="I392" s="7">
        <v>1438627.5</v>
      </c>
      <c r="J392" s="7">
        <v>245196.37</v>
      </c>
      <c r="K392" s="7">
        <v>0</v>
      </c>
      <c r="L392" s="7">
        <v>0</v>
      </c>
      <c r="M392" s="7">
        <v>0</v>
      </c>
      <c r="N392" s="7"/>
    </row>
    <row r="393" spans="1:14" ht="25" customHeight="1" x14ac:dyDescent="0.35">
      <c r="A393" s="12" t="s">
        <v>1282</v>
      </c>
      <c r="B393" s="12" t="s">
        <v>1283</v>
      </c>
      <c r="C393" s="12" t="s">
        <v>231</v>
      </c>
      <c r="D393" s="12" t="s">
        <v>40</v>
      </c>
      <c r="E393" s="12" t="s">
        <v>147</v>
      </c>
      <c r="F393" s="12" t="s">
        <v>1284</v>
      </c>
      <c r="G393" s="13">
        <f t="shared" si="7"/>
        <v>33346.843000000001</v>
      </c>
      <c r="H393" s="7">
        <v>0</v>
      </c>
      <c r="I393" s="7">
        <v>19615.79</v>
      </c>
      <c r="J393" s="7">
        <v>13731.053</v>
      </c>
      <c r="K393" s="7">
        <v>0</v>
      </c>
      <c r="L393" s="7">
        <v>0</v>
      </c>
      <c r="M393" s="7">
        <v>0</v>
      </c>
      <c r="N393" s="7"/>
    </row>
    <row r="394" spans="1:14" ht="25" customHeight="1" x14ac:dyDescent="0.35">
      <c r="A394" s="12" t="s">
        <v>1285</v>
      </c>
      <c r="B394" s="12" t="s">
        <v>1286</v>
      </c>
      <c r="C394" s="12" t="s">
        <v>1287</v>
      </c>
      <c r="D394" s="12" t="s">
        <v>40</v>
      </c>
      <c r="E394" s="12" t="s">
        <v>147</v>
      </c>
      <c r="F394" s="12" t="s">
        <v>1288</v>
      </c>
      <c r="G394" s="13">
        <f t="shared" si="7"/>
        <v>22868.179</v>
      </c>
      <c r="H394" s="7">
        <v>0</v>
      </c>
      <c r="I394" s="7">
        <v>13451.87</v>
      </c>
      <c r="J394" s="7">
        <v>9416.3089999999993</v>
      </c>
      <c r="K394" s="7">
        <v>0</v>
      </c>
      <c r="L394" s="7">
        <v>0</v>
      </c>
      <c r="M394" s="7">
        <v>0</v>
      </c>
      <c r="N394" s="7"/>
    </row>
    <row r="395" spans="1:14" ht="25" customHeight="1" x14ac:dyDescent="0.35">
      <c r="A395" s="12" t="s">
        <v>1289</v>
      </c>
      <c r="B395" s="12" t="s">
        <v>1290</v>
      </c>
      <c r="C395" s="12" t="s">
        <v>1291</v>
      </c>
      <c r="D395" s="12" t="s">
        <v>40</v>
      </c>
      <c r="E395" s="12" t="s">
        <v>147</v>
      </c>
      <c r="F395" s="12" t="s">
        <v>1292</v>
      </c>
      <c r="G395" s="13">
        <f t="shared" si="7"/>
        <v>18161.542000000001</v>
      </c>
      <c r="H395" s="7">
        <v>0</v>
      </c>
      <c r="I395" s="7">
        <v>10683.26</v>
      </c>
      <c r="J395" s="7">
        <v>7478.2819999999992</v>
      </c>
      <c r="K395" s="7">
        <v>0</v>
      </c>
      <c r="L395" s="7">
        <v>0</v>
      </c>
      <c r="M395" s="7">
        <v>0</v>
      </c>
      <c r="N395" s="7"/>
    </row>
    <row r="396" spans="1:14" ht="25" customHeight="1" x14ac:dyDescent="0.35">
      <c r="A396" s="12" t="s">
        <v>1293</v>
      </c>
      <c r="B396" s="12" t="s">
        <v>1294</v>
      </c>
      <c r="C396" s="12" t="s">
        <v>231</v>
      </c>
      <c r="D396" s="12" t="s">
        <v>40</v>
      </c>
      <c r="E396" s="12" t="s">
        <v>147</v>
      </c>
      <c r="F396" s="12" t="s">
        <v>1295</v>
      </c>
      <c r="G396" s="13">
        <f t="shared" si="7"/>
        <v>13036.245999999999</v>
      </c>
      <c r="H396" s="7">
        <v>0</v>
      </c>
      <c r="I396" s="7">
        <v>7668.3799999999992</v>
      </c>
      <c r="J396" s="7">
        <v>5367.8659999999991</v>
      </c>
      <c r="K396" s="7">
        <v>0</v>
      </c>
      <c r="L396" s="7">
        <v>0</v>
      </c>
      <c r="M396" s="7">
        <v>0</v>
      </c>
      <c r="N396" s="7"/>
    </row>
    <row r="397" spans="1:14" ht="25" customHeight="1" x14ac:dyDescent="0.35">
      <c r="A397" s="12" t="s">
        <v>1296</v>
      </c>
      <c r="B397" s="12" t="s">
        <v>1297</v>
      </c>
      <c r="C397" s="12" t="s">
        <v>1298</v>
      </c>
      <c r="D397" s="12" t="s">
        <v>40</v>
      </c>
      <c r="E397" s="12" t="s">
        <v>147</v>
      </c>
      <c r="F397" s="12" t="s">
        <v>1299</v>
      </c>
      <c r="G397" s="13">
        <f t="shared" si="7"/>
        <v>11019.179</v>
      </c>
      <c r="H397" s="7">
        <v>0</v>
      </c>
      <c r="I397" s="7">
        <v>6481.87</v>
      </c>
      <c r="J397" s="7">
        <v>4537.3089999999993</v>
      </c>
      <c r="K397" s="7">
        <v>0</v>
      </c>
      <c r="L397" s="7">
        <v>0</v>
      </c>
      <c r="M397" s="7">
        <v>0</v>
      </c>
      <c r="N397" s="7"/>
    </row>
    <row r="398" spans="1:14" ht="25" customHeight="1" x14ac:dyDescent="0.35">
      <c r="A398" s="12" t="s">
        <v>1300</v>
      </c>
      <c r="B398" s="12" t="s">
        <v>1300</v>
      </c>
      <c r="C398" s="12" t="s">
        <v>231</v>
      </c>
      <c r="D398" s="12" t="s">
        <v>40</v>
      </c>
      <c r="E398" s="12" t="s">
        <v>147</v>
      </c>
      <c r="F398" s="12" t="s">
        <v>1300</v>
      </c>
      <c r="G398" s="13">
        <f t="shared" si="7"/>
        <v>9770.5332499999986</v>
      </c>
      <c r="H398" s="7">
        <v>0</v>
      </c>
      <c r="I398" s="7">
        <v>5747.3724999999995</v>
      </c>
      <c r="J398" s="7">
        <v>4023.1607499999996</v>
      </c>
      <c r="K398" s="7">
        <v>0</v>
      </c>
      <c r="L398" s="7">
        <v>0</v>
      </c>
      <c r="M398" s="7">
        <v>0</v>
      </c>
      <c r="N398" s="7"/>
    </row>
    <row r="399" spans="1:14" ht="26" customHeight="1" x14ac:dyDescent="0.35">
      <c r="A399" s="12" t="s">
        <v>1301</v>
      </c>
      <c r="B399" s="12" t="s">
        <v>1302</v>
      </c>
      <c r="C399" s="12" t="s">
        <v>513</v>
      </c>
      <c r="D399" s="12" t="s">
        <v>40</v>
      </c>
      <c r="E399" s="12" t="s">
        <v>147</v>
      </c>
      <c r="F399" s="12" t="s">
        <v>1303</v>
      </c>
      <c r="G399" s="7">
        <f t="shared" si="7"/>
        <v>344272.33199999999</v>
      </c>
      <c r="H399" s="7">
        <v>0</v>
      </c>
      <c r="I399" s="7">
        <v>312283.94</v>
      </c>
      <c r="J399" s="7">
        <v>31988.391999999993</v>
      </c>
      <c r="K399" s="7">
        <v>0</v>
      </c>
      <c r="L399" s="7">
        <v>0</v>
      </c>
      <c r="M399" s="7">
        <v>0</v>
      </c>
      <c r="N399" s="7"/>
    </row>
    <row r="400" spans="1:14" ht="25" customHeight="1" x14ac:dyDescent="0.35">
      <c r="A400" s="12" t="s">
        <v>1304</v>
      </c>
      <c r="B400" s="12" t="s">
        <v>1305</v>
      </c>
      <c r="C400" s="12" t="s">
        <v>1306</v>
      </c>
      <c r="D400" s="12" t="s">
        <v>52</v>
      </c>
      <c r="E400" s="12" t="s">
        <v>58</v>
      </c>
      <c r="F400" s="12" t="s">
        <v>1307</v>
      </c>
      <c r="G400" s="13">
        <f t="shared" si="7"/>
        <v>121872.56779054916</v>
      </c>
      <c r="H400" s="7">
        <v>100000</v>
      </c>
      <c r="I400" s="7">
        <v>0</v>
      </c>
      <c r="J400" s="7">
        <v>21872.567790549168</v>
      </c>
      <c r="K400" s="7">
        <v>0</v>
      </c>
      <c r="L400" s="7">
        <v>0</v>
      </c>
      <c r="M400" s="7">
        <v>0</v>
      </c>
      <c r="N400" s="7"/>
    </row>
    <row r="401" spans="1:14" ht="25" customHeight="1" x14ac:dyDescent="0.35">
      <c r="A401" s="12" t="s">
        <v>1308</v>
      </c>
      <c r="B401" s="12" t="s">
        <v>1309</v>
      </c>
      <c r="C401" s="12" t="s">
        <v>1060</v>
      </c>
      <c r="D401" s="12" t="s">
        <v>17</v>
      </c>
      <c r="E401" s="12" t="s">
        <v>58</v>
      </c>
      <c r="F401" s="12" t="s">
        <v>1310</v>
      </c>
      <c r="G401" s="13">
        <f t="shared" si="7"/>
        <v>1049447.5</v>
      </c>
      <c r="H401" s="7">
        <v>83955.8</v>
      </c>
      <c r="I401" s="7">
        <v>209889.5</v>
      </c>
      <c r="J401" s="7">
        <v>755602.20000000007</v>
      </c>
      <c r="K401" s="7">
        <v>0</v>
      </c>
      <c r="L401" s="7">
        <v>0</v>
      </c>
      <c r="M401" s="7">
        <v>0</v>
      </c>
      <c r="N401" s="7"/>
    </row>
    <row r="402" spans="1:14" ht="25" customHeight="1" x14ac:dyDescent="0.35">
      <c r="A402" s="12" t="s">
        <v>1311</v>
      </c>
      <c r="B402" s="12" t="s">
        <v>1312</v>
      </c>
      <c r="C402" s="12" t="s">
        <v>1313</v>
      </c>
      <c r="D402" s="12" t="s">
        <v>17</v>
      </c>
      <c r="E402" s="12" t="s">
        <v>58</v>
      </c>
      <c r="F402" s="12" t="s">
        <v>1314</v>
      </c>
      <c r="G402" s="13">
        <f t="shared" si="7"/>
        <v>317793.95431034482</v>
      </c>
      <c r="H402" s="7">
        <v>25423.516344827585</v>
      </c>
      <c r="I402" s="7">
        <v>63558.790862068963</v>
      </c>
      <c r="J402" s="7">
        <v>228811.64710344828</v>
      </c>
      <c r="K402" s="7">
        <v>0</v>
      </c>
      <c r="L402" s="7">
        <v>0</v>
      </c>
      <c r="M402" s="7">
        <v>0</v>
      </c>
      <c r="N402" s="7"/>
    </row>
    <row r="403" spans="1:14" ht="25" customHeight="1" x14ac:dyDescent="0.35">
      <c r="A403" s="12" t="s">
        <v>1315</v>
      </c>
      <c r="B403" s="12" t="s">
        <v>1316</v>
      </c>
      <c r="C403" s="12" t="s">
        <v>1317</v>
      </c>
      <c r="D403" s="12" t="s">
        <v>17</v>
      </c>
      <c r="E403" s="12" t="s">
        <v>58</v>
      </c>
      <c r="F403" s="12" t="s">
        <v>1318</v>
      </c>
      <c r="G403" s="13">
        <f t="shared" si="7"/>
        <v>232984</v>
      </c>
      <c r="H403" s="7">
        <v>18638.72</v>
      </c>
      <c r="I403" s="7">
        <v>46596.800000000003</v>
      </c>
      <c r="J403" s="7">
        <v>167748.48000000001</v>
      </c>
      <c r="K403" s="7">
        <v>0</v>
      </c>
      <c r="L403" s="7">
        <v>0</v>
      </c>
      <c r="M403" s="7">
        <v>0</v>
      </c>
      <c r="N403" s="7"/>
    </row>
    <row r="404" spans="1:14" ht="25" customHeight="1" x14ac:dyDescent="0.35">
      <c r="A404" s="12" t="s">
        <v>1319</v>
      </c>
      <c r="B404" s="12" t="s">
        <v>1320</v>
      </c>
      <c r="C404" s="12" t="s">
        <v>1313</v>
      </c>
      <c r="D404" s="12" t="s">
        <v>17</v>
      </c>
      <c r="E404" s="12" t="s">
        <v>58</v>
      </c>
      <c r="F404" s="12" t="s">
        <v>1321</v>
      </c>
      <c r="G404" s="13">
        <f t="shared" si="7"/>
        <v>22880.475000000002</v>
      </c>
      <c r="H404" s="7">
        <v>1830.4380000000001</v>
      </c>
      <c r="I404" s="7">
        <v>4576.0950000000003</v>
      </c>
      <c r="J404" s="7">
        <v>16473.942000000003</v>
      </c>
      <c r="K404" s="7">
        <v>0</v>
      </c>
      <c r="L404" s="7">
        <v>0</v>
      </c>
      <c r="M404" s="7">
        <v>0</v>
      </c>
      <c r="N404" s="7"/>
    </row>
    <row r="405" spans="1:14" ht="25" customHeight="1" x14ac:dyDescent="0.35">
      <c r="A405" s="12" t="s">
        <v>1322</v>
      </c>
      <c r="B405" s="12" t="s">
        <v>1323</v>
      </c>
      <c r="C405" s="12" t="s">
        <v>1298</v>
      </c>
      <c r="D405" s="12" t="s">
        <v>17</v>
      </c>
      <c r="E405" s="12" t="s">
        <v>58</v>
      </c>
      <c r="F405" s="12" t="s">
        <v>1324</v>
      </c>
      <c r="G405" s="13">
        <f t="shared" si="7"/>
        <v>22218.1</v>
      </c>
      <c r="H405" s="7">
        <v>1777.4480000000001</v>
      </c>
      <c r="I405" s="7">
        <v>4443.62</v>
      </c>
      <c r="J405" s="7">
        <v>15997.031999999999</v>
      </c>
      <c r="K405" s="7">
        <v>0</v>
      </c>
      <c r="L405" s="7">
        <v>0</v>
      </c>
      <c r="M405" s="7">
        <v>0</v>
      </c>
      <c r="N405" s="7"/>
    </row>
    <row r="406" spans="1:14" ht="25" customHeight="1" x14ac:dyDescent="0.35">
      <c r="A406" s="12" t="s">
        <v>1325</v>
      </c>
      <c r="B406" s="12" t="s">
        <v>1326</v>
      </c>
      <c r="C406" s="12" t="s">
        <v>577</v>
      </c>
      <c r="D406" s="12" t="s">
        <v>17</v>
      </c>
      <c r="E406" s="12" t="s">
        <v>58</v>
      </c>
      <c r="F406" s="12" t="s">
        <v>1327</v>
      </c>
      <c r="G406" s="13">
        <f t="shared" si="7"/>
        <v>14281.425000000003</v>
      </c>
      <c r="H406" s="7">
        <v>1142.5140000000001</v>
      </c>
      <c r="I406" s="7">
        <v>2856.2850000000003</v>
      </c>
      <c r="J406" s="7">
        <v>10282.626000000002</v>
      </c>
      <c r="K406" s="7">
        <v>0</v>
      </c>
      <c r="L406" s="7">
        <v>0</v>
      </c>
      <c r="M406" s="7">
        <v>0</v>
      </c>
      <c r="N406" s="7"/>
    </row>
    <row r="407" spans="1:14" ht="25" customHeight="1" x14ac:dyDescent="0.35">
      <c r="A407" s="12" t="s">
        <v>1328</v>
      </c>
      <c r="B407" s="12" t="s">
        <v>1329</v>
      </c>
      <c r="C407" s="12" t="s">
        <v>577</v>
      </c>
      <c r="D407" s="12" t="s">
        <v>17</v>
      </c>
      <c r="E407" s="12" t="s">
        <v>58</v>
      </c>
      <c r="F407" s="12" t="s">
        <v>1330</v>
      </c>
      <c r="G407" s="13">
        <f t="shared" si="7"/>
        <v>10030.15</v>
      </c>
      <c r="H407" s="7">
        <v>802.41199999999992</v>
      </c>
      <c r="I407" s="7">
        <v>2006.0299999999997</v>
      </c>
      <c r="J407" s="7">
        <v>7221.7079999999996</v>
      </c>
      <c r="K407" s="7">
        <v>0</v>
      </c>
      <c r="L407" s="7">
        <v>0</v>
      </c>
      <c r="M407" s="7">
        <v>0</v>
      </c>
      <c r="N407" s="7"/>
    </row>
    <row r="408" spans="1:14" ht="25" customHeight="1" x14ac:dyDescent="0.35">
      <c r="A408" s="12" t="s">
        <v>1331</v>
      </c>
      <c r="B408" s="12" t="s">
        <v>1332</v>
      </c>
      <c r="C408" s="12" t="s">
        <v>577</v>
      </c>
      <c r="D408" s="12" t="s">
        <v>17</v>
      </c>
      <c r="E408" s="12" t="s">
        <v>58</v>
      </c>
      <c r="F408" s="12" t="s">
        <v>1333</v>
      </c>
      <c r="G408" s="13">
        <f t="shared" si="7"/>
        <v>9598.3249999999989</v>
      </c>
      <c r="H408" s="7">
        <v>767.86599999999999</v>
      </c>
      <c r="I408" s="7">
        <v>1919.6649999999997</v>
      </c>
      <c r="J408" s="7">
        <v>6910.793999999999</v>
      </c>
      <c r="K408" s="7">
        <v>0</v>
      </c>
      <c r="L408" s="7">
        <v>0</v>
      </c>
      <c r="M408" s="7">
        <v>0</v>
      </c>
      <c r="N408" s="7"/>
    </row>
    <row r="409" spans="1:14" ht="25" customHeight="1" x14ac:dyDescent="0.35">
      <c r="A409" s="12" t="s">
        <v>1334</v>
      </c>
      <c r="B409" s="12" t="s">
        <v>1335</v>
      </c>
      <c r="C409" s="12" t="s">
        <v>1298</v>
      </c>
      <c r="D409" s="12" t="s">
        <v>120</v>
      </c>
      <c r="E409" s="12" t="s">
        <v>58</v>
      </c>
      <c r="F409" s="12" t="s">
        <v>1336</v>
      </c>
      <c r="G409" s="13">
        <f t="shared" si="7"/>
        <v>5646381</v>
      </c>
      <c r="H409" s="7">
        <v>3040359</v>
      </c>
      <c r="I409" s="7">
        <v>521204.39999999997</v>
      </c>
      <c r="J409" s="7">
        <v>2084817.5999999999</v>
      </c>
      <c r="K409" s="7">
        <v>0</v>
      </c>
      <c r="L409" s="7">
        <v>0</v>
      </c>
      <c r="M409" s="7">
        <v>0</v>
      </c>
      <c r="N409" s="7"/>
    </row>
    <row r="410" spans="1:14" ht="25" customHeight="1" x14ac:dyDescent="0.35">
      <c r="A410" s="12" t="s">
        <v>1337</v>
      </c>
      <c r="B410" s="12" t="s">
        <v>1338</v>
      </c>
      <c r="C410" s="12" t="s">
        <v>1339</v>
      </c>
      <c r="D410" s="12" t="s">
        <v>120</v>
      </c>
      <c r="E410" s="12" t="s">
        <v>58</v>
      </c>
      <c r="F410" s="12" t="s">
        <v>1340</v>
      </c>
      <c r="G410" s="13">
        <f t="shared" si="7"/>
        <v>4130183</v>
      </c>
      <c r="H410" s="7">
        <v>2198637</v>
      </c>
      <c r="I410" s="7">
        <v>376909.2</v>
      </c>
      <c r="J410" s="7">
        <v>1507636.8</v>
      </c>
      <c r="K410" s="7">
        <v>47000</v>
      </c>
      <c r="L410" s="7">
        <v>0</v>
      </c>
      <c r="M410" s="7">
        <v>0</v>
      </c>
      <c r="N410" s="7"/>
    </row>
    <row r="411" spans="1:14" ht="25" customHeight="1" x14ac:dyDescent="0.35">
      <c r="A411" s="12" t="s">
        <v>1341</v>
      </c>
      <c r="B411" s="12" t="s">
        <v>1342</v>
      </c>
      <c r="C411" s="12" t="s">
        <v>577</v>
      </c>
      <c r="D411" s="12" t="s">
        <v>120</v>
      </c>
      <c r="E411" s="12" t="s">
        <v>58</v>
      </c>
      <c r="F411" s="12" t="s">
        <v>1343</v>
      </c>
      <c r="G411" s="13">
        <f t="shared" si="7"/>
        <v>62374.585000000006</v>
      </c>
      <c r="H411" s="7">
        <v>33586.315000000002</v>
      </c>
      <c r="I411" s="7">
        <v>5757.6539999999995</v>
      </c>
      <c r="J411" s="7">
        <v>23030.615999999998</v>
      </c>
      <c r="K411" s="7">
        <v>0</v>
      </c>
      <c r="L411" s="7">
        <v>0</v>
      </c>
      <c r="M411" s="7">
        <v>0</v>
      </c>
      <c r="N411" s="7"/>
    </row>
    <row r="412" spans="1:14" ht="25" customHeight="1" x14ac:dyDescent="0.35">
      <c r="A412" s="12" t="s">
        <v>1344</v>
      </c>
      <c r="B412" s="12" t="s">
        <v>1345</v>
      </c>
      <c r="C412" s="12" t="s">
        <v>1306</v>
      </c>
      <c r="D412" s="12" t="s">
        <v>17</v>
      </c>
      <c r="E412" s="12" t="s">
        <v>58</v>
      </c>
      <c r="F412" s="12" t="s">
        <v>1346</v>
      </c>
      <c r="G412" s="13">
        <f t="shared" si="7"/>
        <v>17526.663333333334</v>
      </c>
      <c r="H412" s="7">
        <v>1402.1330666666668</v>
      </c>
      <c r="I412" s="7">
        <v>3505.3326666666667</v>
      </c>
      <c r="J412" s="7">
        <v>12619.1976</v>
      </c>
      <c r="K412" s="7">
        <v>0</v>
      </c>
      <c r="L412" s="7">
        <v>0</v>
      </c>
      <c r="M412" s="7">
        <v>0</v>
      </c>
      <c r="N412" s="7"/>
    </row>
    <row r="413" spans="1:14" ht="25" customHeight="1" x14ac:dyDescent="0.35">
      <c r="A413" s="12" t="s">
        <v>1347</v>
      </c>
      <c r="B413" s="12" t="s">
        <v>1348</v>
      </c>
      <c r="C413" s="12" t="s">
        <v>1349</v>
      </c>
      <c r="D413" s="12" t="s">
        <v>17</v>
      </c>
      <c r="E413" s="12" t="s">
        <v>58</v>
      </c>
      <c r="F413" s="12" t="s">
        <v>1350</v>
      </c>
      <c r="G413" s="13">
        <f t="shared" si="7"/>
        <v>10657.067793742017</v>
      </c>
      <c r="H413" s="7">
        <v>852.56542349936137</v>
      </c>
      <c r="I413" s="7">
        <v>2131.4135587484034</v>
      </c>
      <c r="J413" s="7">
        <v>7673.0888114942527</v>
      </c>
      <c r="K413" s="7">
        <v>0</v>
      </c>
      <c r="L413" s="7">
        <v>0</v>
      </c>
      <c r="M413" s="7">
        <v>0</v>
      </c>
      <c r="N413" s="7"/>
    </row>
    <row r="414" spans="1:14" ht="25" customHeight="1" x14ac:dyDescent="0.35">
      <c r="A414" s="12" t="s">
        <v>1351</v>
      </c>
      <c r="B414" s="12" t="s">
        <v>1352</v>
      </c>
      <c r="C414" s="12" t="s">
        <v>1306</v>
      </c>
      <c r="D414" s="12" t="s">
        <v>17</v>
      </c>
      <c r="E414" s="12" t="s">
        <v>58</v>
      </c>
      <c r="F414" s="12" t="s">
        <v>1353</v>
      </c>
      <c r="G414" s="13">
        <f t="shared" si="7"/>
        <v>9037.5133333333342</v>
      </c>
      <c r="H414" s="7">
        <v>723.0010666666667</v>
      </c>
      <c r="I414" s="7">
        <v>1807.5026666666668</v>
      </c>
      <c r="J414" s="7">
        <v>6507.0096000000003</v>
      </c>
      <c r="K414" s="7">
        <v>0</v>
      </c>
      <c r="L414" s="7">
        <v>0</v>
      </c>
      <c r="M414" s="7">
        <v>0</v>
      </c>
      <c r="N414" s="7"/>
    </row>
    <row r="415" spans="1:14" ht="25" customHeight="1" x14ac:dyDescent="0.35">
      <c r="A415" s="12" t="s">
        <v>1354</v>
      </c>
      <c r="B415" s="12" t="s">
        <v>1355</v>
      </c>
      <c r="C415" s="12" t="s">
        <v>1306</v>
      </c>
      <c r="D415" s="12" t="s">
        <v>17</v>
      </c>
      <c r="E415" s="12" t="s">
        <v>58</v>
      </c>
      <c r="F415" s="12" t="s">
        <v>1356</v>
      </c>
      <c r="G415" s="13">
        <f t="shared" si="7"/>
        <v>8497.1000000000022</v>
      </c>
      <c r="H415" s="7">
        <v>679.76800000000014</v>
      </c>
      <c r="I415" s="7">
        <v>1699.4200000000003</v>
      </c>
      <c r="J415" s="7">
        <v>6117.9120000000012</v>
      </c>
      <c r="K415" s="7">
        <v>0</v>
      </c>
      <c r="L415" s="7">
        <v>0</v>
      </c>
      <c r="M415" s="7">
        <v>0</v>
      </c>
      <c r="N415" s="7"/>
    </row>
    <row r="416" spans="1:14" ht="25" customHeight="1" x14ac:dyDescent="0.35">
      <c r="A416" s="12" t="s">
        <v>1357</v>
      </c>
      <c r="B416" s="12" t="s">
        <v>1358</v>
      </c>
      <c r="C416" s="12" t="s">
        <v>1359</v>
      </c>
      <c r="D416" s="12" t="s">
        <v>120</v>
      </c>
      <c r="E416" s="12" t="s">
        <v>58</v>
      </c>
      <c r="F416" s="12" t="s">
        <v>1360</v>
      </c>
      <c r="G416" s="13">
        <f t="shared" si="7"/>
        <v>37078516.996962249</v>
      </c>
      <c r="H416" s="7">
        <v>19961074</v>
      </c>
      <c r="I416" s="7">
        <v>3421898.4</v>
      </c>
      <c r="J416" s="7">
        <v>13687593.6</v>
      </c>
      <c r="K416" s="7">
        <v>0</v>
      </c>
      <c r="L416" s="7">
        <v>6253.8437835984105</v>
      </c>
      <c r="M416" s="7">
        <v>1697.1531786500361</v>
      </c>
      <c r="N416" s="7"/>
    </row>
    <row r="417" spans="1:14" ht="25" customHeight="1" x14ac:dyDescent="0.35">
      <c r="A417" s="12" t="s">
        <v>1361</v>
      </c>
      <c r="B417" s="12" t="s">
        <v>1362</v>
      </c>
      <c r="C417" s="12" t="s">
        <v>1035</v>
      </c>
      <c r="D417" s="12" t="s">
        <v>17</v>
      </c>
      <c r="E417" s="12" t="s">
        <v>58</v>
      </c>
      <c r="F417" s="12" t="s">
        <v>1363</v>
      </c>
      <c r="G417" s="13">
        <f t="shared" si="7"/>
        <v>466970</v>
      </c>
      <c r="H417" s="7">
        <v>37357.599999999999</v>
      </c>
      <c r="I417" s="7">
        <v>93394</v>
      </c>
      <c r="J417" s="7">
        <v>336218.4</v>
      </c>
      <c r="K417" s="7">
        <v>0</v>
      </c>
      <c r="L417" s="7">
        <v>0</v>
      </c>
      <c r="M417" s="7">
        <v>0</v>
      </c>
      <c r="N417" s="7"/>
    </row>
    <row r="418" spans="1:14" ht="25" customHeight="1" x14ac:dyDescent="0.35">
      <c r="A418" s="12" t="s">
        <v>1364</v>
      </c>
      <c r="B418" s="12" t="s">
        <v>1365</v>
      </c>
      <c r="C418" s="12" t="s">
        <v>1035</v>
      </c>
      <c r="D418" s="12" t="s">
        <v>17</v>
      </c>
      <c r="E418" s="12" t="s">
        <v>58</v>
      </c>
      <c r="F418" s="12" t="s">
        <v>1366</v>
      </c>
      <c r="G418" s="13">
        <f t="shared" si="7"/>
        <v>232666.45</v>
      </c>
      <c r="H418" s="7">
        <v>18613.316000000003</v>
      </c>
      <c r="I418" s="7">
        <v>46533.29</v>
      </c>
      <c r="J418" s="7">
        <v>167519.84400000001</v>
      </c>
      <c r="K418" s="7">
        <v>0</v>
      </c>
      <c r="L418" s="7">
        <v>0</v>
      </c>
      <c r="M418" s="7">
        <v>0</v>
      </c>
      <c r="N418" s="7"/>
    </row>
    <row r="419" spans="1:14" ht="25" customHeight="1" x14ac:dyDescent="0.35">
      <c r="A419" s="12" t="s">
        <v>1367</v>
      </c>
      <c r="B419" s="12" t="s">
        <v>1368</v>
      </c>
      <c r="C419" s="12" t="s">
        <v>16</v>
      </c>
      <c r="D419" s="12" t="s">
        <v>120</v>
      </c>
      <c r="E419" s="12" t="s">
        <v>58</v>
      </c>
      <c r="F419" s="12" t="s">
        <v>1369</v>
      </c>
      <c r="G419" s="13">
        <f t="shared" si="7"/>
        <v>23149014.138213504</v>
      </c>
      <c r="H419" s="7">
        <v>12197955</v>
      </c>
      <c r="I419" s="7">
        <v>2091078</v>
      </c>
      <c r="J419" s="7">
        <v>8364312</v>
      </c>
      <c r="K419" s="7">
        <v>0</v>
      </c>
      <c r="L419" s="7">
        <v>274463.61045771529</v>
      </c>
      <c r="M419" s="7">
        <v>221205.52775578838</v>
      </c>
      <c r="N419" s="7"/>
    </row>
    <row r="420" spans="1:14" ht="25" customHeight="1" x14ac:dyDescent="0.35">
      <c r="A420" s="12" t="s">
        <v>1370</v>
      </c>
      <c r="B420" s="12" t="s">
        <v>1371</v>
      </c>
      <c r="C420" s="12" t="s">
        <v>16</v>
      </c>
      <c r="D420" s="12" t="s">
        <v>17</v>
      </c>
      <c r="E420" s="12" t="s">
        <v>58</v>
      </c>
      <c r="F420" s="12" t="s">
        <v>1372</v>
      </c>
      <c r="G420" s="13">
        <f t="shared" si="7"/>
        <v>632592.5</v>
      </c>
      <c r="H420" s="7">
        <v>50607.4</v>
      </c>
      <c r="I420" s="7">
        <v>126518.5</v>
      </c>
      <c r="J420" s="7">
        <v>455466.60000000003</v>
      </c>
      <c r="K420" s="7">
        <v>0</v>
      </c>
      <c r="L420" s="7">
        <v>0</v>
      </c>
      <c r="M420" s="7">
        <v>0</v>
      </c>
      <c r="N420" s="7"/>
    </row>
    <row r="421" spans="1:14" ht="25" customHeight="1" x14ac:dyDescent="0.35">
      <c r="A421" s="12" t="s">
        <v>1373</v>
      </c>
      <c r="B421" s="12" t="s">
        <v>1374</v>
      </c>
      <c r="C421" s="12" t="s">
        <v>1375</v>
      </c>
      <c r="D421" s="12" t="s">
        <v>17</v>
      </c>
      <c r="E421" s="12" t="s">
        <v>58</v>
      </c>
      <c r="F421" s="12" t="s">
        <v>1376</v>
      </c>
      <c r="G421" s="13">
        <f t="shared" si="7"/>
        <v>164887.15000000002</v>
      </c>
      <c r="H421" s="7">
        <v>13190.972000000002</v>
      </c>
      <c r="I421" s="7">
        <v>32977.43</v>
      </c>
      <c r="J421" s="7">
        <v>118718.74800000001</v>
      </c>
      <c r="K421" s="7">
        <v>0</v>
      </c>
      <c r="L421" s="7">
        <v>0</v>
      </c>
      <c r="M421" s="7">
        <v>0</v>
      </c>
      <c r="N421" s="7"/>
    </row>
    <row r="422" spans="1:14" ht="25" customHeight="1" x14ac:dyDescent="0.35">
      <c r="A422" s="12" t="s">
        <v>1377</v>
      </c>
      <c r="B422" s="12" t="s">
        <v>1378</v>
      </c>
      <c r="C422" s="12" t="s">
        <v>1379</v>
      </c>
      <c r="D422" s="12" t="s">
        <v>17</v>
      </c>
      <c r="E422" s="12" t="s">
        <v>58</v>
      </c>
      <c r="F422" s="12" t="s">
        <v>1380</v>
      </c>
      <c r="G422" s="13">
        <f t="shared" si="7"/>
        <v>128615.8</v>
      </c>
      <c r="H422" s="7">
        <v>10289.264000000001</v>
      </c>
      <c r="I422" s="7">
        <v>25723.16</v>
      </c>
      <c r="J422" s="7">
        <v>92603.376000000004</v>
      </c>
      <c r="K422" s="7">
        <v>0</v>
      </c>
      <c r="L422" s="7">
        <v>0</v>
      </c>
      <c r="M422" s="7">
        <v>0</v>
      </c>
      <c r="N422" s="7"/>
    </row>
    <row r="423" spans="1:14" ht="25" customHeight="1" x14ac:dyDescent="0.35">
      <c r="A423" s="12" t="s">
        <v>1381</v>
      </c>
      <c r="B423" s="12" t="s">
        <v>1382</v>
      </c>
      <c r="C423" s="12" t="s">
        <v>1383</v>
      </c>
      <c r="D423" s="12" t="s">
        <v>17</v>
      </c>
      <c r="E423" s="12" t="s">
        <v>58</v>
      </c>
      <c r="F423" s="12" t="s">
        <v>1384</v>
      </c>
      <c r="G423" s="13">
        <f t="shared" si="7"/>
        <v>104874.90000000002</v>
      </c>
      <c r="H423" s="7">
        <v>8389.992000000002</v>
      </c>
      <c r="I423" s="7">
        <v>20974.980000000003</v>
      </c>
      <c r="J423" s="7">
        <v>75509.928000000014</v>
      </c>
      <c r="K423" s="7">
        <v>0</v>
      </c>
      <c r="L423" s="7">
        <v>0</v>
      </c>
      <c r="M423" s="7">
        <v>0</v>
      </c>
      <c r="N423" s="7"/>
    </row>
    <row r="424" spans="1:14" ht="25" customHeight="1" x14ac:dyDescent="0.35">
      <c r="A424" s="12" t="s">
        <v>1385</v>
      </c>
      <c r="B424" s="12" t="s">
        <v>1386</v>
      </c>
      <c r="C424" s="12" t="s">
        <v>1387</v>
      </c>
      <c r="D424" s="12" t="s">
        <v>17</v>
      </c>
      <c r="E424" s="12" t="s">
        <v>58</v>
      </c>
      <c r="F424" s="12" t="s">
        <v>1388</v>
      </c>
      <c r="G424" s="13">
        <f t="shared" si="7"/>
        <v>66313.725000000006</v>
      </c>
      <c r="H424" s="7">
        <v>5305.098</v>
      </c>
      <c r="I424" s="7">
        <v>13262.744999999999</v>
      </c>
      <c r="J424" s="7">
        <v>47745.881999999998</v>
      </c>
      <c r="K424" s="7">
        <v>0</v>
      </c>
      <c r="L424" s="7">
        <v>0</v>
      </c>
      <c r="M424" s="7">
        <v>0</v>
      </c>
      <c r="N424" s="7"/>
    </row>
    <row r="425" spans="1:14" ht="25" customHeight="1" x14ac:dyDescent="0.35">
      <c r="A425" s="12" t="s">
        <v>1389</v>
      </c>
      <c r="B425" s="12" t="s">
        <v>1390</v>
      </c>
      <c r="C425" s="12" t="s">
        <v>1391</v>
      </c>
      <c r="D425" s="12" t="s">
        <v>120</v>
      </c>
      <c r="E425" s="12" t="s">
        <v>58</v>
      </c>
      <c r="F425" s="12" t="s">
        <v>1392</v>
      </c>
      <c r="G425" s="13">
        <f t="shared" si="7"/>
        <v>10129320.051724138</v>
      </c>
      <c r="H425" s="7">
        <v>5454249.2586206896</v>
      </c>
      <c r="I425" s="7">
        <v>935014.15862068965</v>
      </c>
      <c r="J425" s="7">
        <v>3740056.6344827586</v>
      </c>
      <c r="K425" s="7">
        <v>0</v>
      </c>
      <c r="L425" s="7">
        <v>0</v>
      </c>
      <c r="M425" s="7">
        <v>0</v>
      </c>
      <c r="N425" s="7"/>
    </row>
    <row r="426" spans="1:14" ht="25" customHeight="1" x14ac:dyDescent="0.35">
      <c r="A426" s="12" t="s">
        <v>1393</v>
      </c>
      <c r="B426" s="12" t="s">
        <v>1394</v>
      </c>
      <c r="C426" s="12" t="s">
        <v>1391</v>
      </c>
      <c r="D426" s="12" t="s">
        <v>17</v>
      </c>
      <c r="E426" s="12" t="s">
        <v>58</v>
      </c>
      <c r="F426" s="12" t="s">
        <v>1395</v>
      </c>
      <c r="G426" s="13">
        <f t="shared" si="7"/>
        <v>1558152.4137931035</v>
      </c>
      <c r="H426" s="7">
        <v>124652.19310344828</v>
      </c>
      <c r="I426" s="7">
        <v>311630.4827586207</v>
      </c>
      <c r="J426" s="7">
        <v>1121869.7379310345</v>
      </c>
      <c r="K426" s="7">
        <v>0</v>
      </c>
      <c r="L426" s="7">
        <v>0</v>
      </c>
      <c r="M426" s="7">
        <v>0</v>
      </c>
      <c r="N426" s="7"/>
    </row>
    <row r="427" spans="1:14" ht="25" customHeight="1" x14ac:dyDescent="0.35">
      <c r="A427" s="12" t="s">
        <v>1396</v>
      </c>
      <c r="B427" s="12" t="s">
        <v>1397</v>
      </c>
      <c r="C427" s="12" t="s">
        <v>101</v>
      </c>
      <c r="D427" s="12" t="s">
        <v>17</v>
      </c>
      <c r="E427" s="12" t="s">
        <v>58</v>
      </c>
      <c r="F427" s="12" t="s">
        <v>1398</v>
      </c>
      <c r="G427" s="13">
        <f t="shared" si="7"/>
        <v>321630</v>
      </c>
      <c r="H427" s="7">
        <v>25730.400000000001</v>
      </c>
      <c r="I427" s="7">
        <v>64326</v>
      </c>
      <c r="J427" s="7">
        <v>231573.6</v>
      </c>
      <c r="K427" s="7">
        <v>0</v>
      </c>
      <c r="L427" s="7">
        <v>0</v>
      </c>
      <c r="M427" s="7">
        <v>0</v>
      </c>
      <c r="N427" s="7"/>
    </row>
    <row r="428" spans="1:14" ht="25" customHeight="1" x14ac:dyDescent="0.35">
      <c r="A428" s="12" t="s">
        <v>1399</v>
      </c>
      <c r="B428" s="12" t="s">
        <v>1400</v>
      </c>
      <c r="C428" s="12" t="s">
        <v>1401</v>
      </c>
      <c r="D428" s="12" t="s">
        <v>120</v>
      </c>
      <c r="E428" s="12" t="s">
        <v>58</v>
      </c>
      <c r="F428" s="12" t="s">
        <v>1402</v>
      </c>
      <c r="G428" s="13">
        <f t="shared" si="7"/>
        <v>9369490</v>
      </c>
      <c r="H428" s="7">
        <v>5045110</v>
      </c>
      <c r="I428" s="7">
        <v>864876</v>
      </c>
      <c r="J428" s="7">
        <v>3459504</v>
      </c>
      <c r="K428" s="7">
        <v>0</v>
      </c>
      <c r="L428" s="7">
        <v>0</v>
      </c>
      <c r="M428" s="7">
        <v>0</v>
      </c>
      <c r="N428" s="7"/>
    </row>
    <row r="429" spans="1:14" ht="25" customHeight="1" x14ac:dyDescent="0.35">
      <c r="A429" s="12" t="s">
        <v>1403</v>
      </c>
      <c r="B429" s="12" t="s">
        <v>1404</v>
      </c>
      <c r="C429" s="12" t="s">
        <v>1405</v>
      </c>
      <c r="D429" s="12" t="s">
        <v>120</v>
      </c>
      <c r="E429" s="12" t="s">
        <v>58</v>
      </c>
      <c r="F429" s="12" t="s">
        <v>1406</v>
      </c>
      <c r="G429" s="13">
        <f t="shared" si="7"/>
        <v>853112</v>
      </c>
      <c r="H429" s="7">
        <v>459368</v>
      </c>
      <c r="I429" s="7">
        <v>78748.800000000003</v>
      </c>
      <c r="J429" s="7">
        <v>314995.20000000001</v>
      </c>
      <c r="K429" s="7">
        <v>0</v>
      </c>
      <c r="L429" s="7">
        <v>0</v>
      </c>
      <c r="M429" s="7">
        <v>0</v>
      </c>
      <c r="N429" s="7"/>
    </row>
    <row r="430" spans="1:14" ht="25" customHeight="1" x14ac:dyDescent="0.35">
      <c r="A430" s="12" t="s">
        <v>1407</v>
      </c>
      <c r="B430" s="12" t="s">
        <v>1408</v>
      </c>
      <c r="C430" s="12" t="s">
        <v>1401</v>
      </c>
      <c r="D430" s="12" t="s">
        <v>120</v>
      </c>
      <c r="E430" s="12" t="s">
        <v>58</v>
      </c>
      <c r="F430" s="12" t="s">
        <v>1407</v>
      </c>
      <c r="G430" s="13">
        <f t="shared" si="7"/>
        <v>80639.390000000014</v>
      </c>
      <c r="H430" s="7">
        <v>43421.210000000006</v>
      </c>
      <c r="I430" s="7">
        <v>7443.6360000000004</v>
      </c>
      <c r="J430" s="7">
        <v>29774.544000000002</v>
      </c>
      <c r="K430" s="7">
        <v>0</v>
      </c>
      <c r="L430" s="7">
        <v>0</v>
      </c>
      <c r="M430" s="7">
        <v>0</v>
      </c>
      <c r="N430" s="7"/>
    </row>
    <row r="431" spans="1:14" ht="25" customHeight="1" x14ac:dyDescent="0.35">
      <c r="A431" s="12" t="s">
        <v>1409</v>
      </c>
      <c r="B431" s="12" t="s">
        <v>1410</v>
      </c>
      <c r="C431" s="12" t="s">
        <v>1411</v>
      </c>
      <c r="D431" s="12" t="s">
        <v>120</v>
      </c>
      <c r="E431" s="12" t="s">
        <v>58</v>
      </c>
      <c r="F431" s="12" t="s">
        <v>1412</v>
      </c>
      <c r="G431" s="13">
        <f t="shared" si="7"/>
        <v>8894847</v>
      </c>
      <c r="H431" s="7">
        <v>4789533</v>
      </c>
      <c r="I431" s="7">
        <v>821062.79999999993</v>
      </c>
      <c r="J431" s="7">
        <v>3284251.1999999997</v>
      </c>
      <c r="K431" s="7">
        <v>0</v>
      </c>
      <c r="L431" s="7">
        <v>0</v>
      </c>
      <c r="M431" s="7">
        <v>0</v>
      </c>
      <c r="N431" s="7"/>
    </row>
    <row r="432" spans="1:14" ht="25" customHeight="1" x14ac:dyDescent="0.35">
      <c r="A432" s="12" t="s">
        <v>1413</v>
      </c>
      <c r="B432" s="12" t="s">
        <v>1414</v>
      </c>
      <c r="C432" s="12" t="s">
        <v>1411</v>
      </c>
      <c r="D432" s="12" t="s">
        <v>17</v>
      </c>
      <c r="E432" s="12" t="s">
        <v>58</v>
      </c>
      <c r="F432" s="12" t="s">
        <v>1415</v>
      </c>
      <c r="G432" s="13">
        <f t="shared" si="7"/>
        <v>2548355</v>
      </c>
      <c r="H432" s="7">
        <v>203868.40000000002</v>
      </c>
      <c r="I432" s="7">
        <v>509671</v>
      </c>
      <c r="J432" s="7">
        <v>1834815.6</v>
      </c>
      <c r="K432" s="7">
        <v>0</v>
      </c>
      <c r="L432" s="7">
        <v>0</v>
      </c>
      <c r="M432" s="7">
        <v>0</v>
      </c>
      <c r="N432" s="7"/>
    </row>
    <row r="433" spans="1:14" ht="25" customHeight="1" x14ac:dyDescent="0.35">
      <c r="A433" s="12" t="s">
        <v>1416</v>
      </c>
      <c r="B433" s="12" t="s">
        <v>1417</v>
      </c>
      <c r="C433" s="12" t="s">
        <v>1411</v>
      </c>
      <c r="D433" s="12" t="s">
        <v>17</v>
      </c>
      <c r="E433" s="12" t="s">
        <v>58</v>
      </c>
      <c r="F433" s="12" t="s">
        <v>1418</v>
      </c>
      <c r="G433" s="13">
        <f t="shared" si="7"/>
        <v>719207.5</v>
      </c>
      <c r="H433" s="7">
        <v>57536.600000000006</v>
      </c>
      <c r="I433" s="7">
        <v>143841.5</v>
      </c>
      <c r="J433" s="7">
        <v>517829.4</v>
      </c>
      <c r="K433" s="7">
        <v>0</v>
      </c>
      <c r="L433" s="7">
        <v>0</v>
      </c>
      <c r="M433" s="7">
        <v>0</v>
      </c>
      <c r="N433" s="7"/>
    </row>
    <row r="434" spans="1:14" ht="25" customHeight="1" x14ac:dyDescent="0.35">
      <c r="A434" s="12" t="s">
        <v>1419</v>
      </c>
      <c r="B434" s="12" t="s">
        <v>1420</v>
      </c>
      <c r="C434" s="12" t="s">
        <v>1411</v>
      </c>
      <c r="D434" s="12" t="s">
        <v>17</v>
      </c>
      <c r="E434" s="12" t="s">
        <v>58</v>
      </c>
      <c r="F434" s="12" t="s">
        <v>1421</v>
      </c>
      <c r="G434" s="13">
        <f t="shared" si="7"/>
        <v>239291.36120689649</v>
      </c>
      <c r="H434" s="7">
        <v>19143.30889655172</v>
      </c>
      <c r="I434" s="7">
        <v>47858.272241379302</v>
      </c>
      <c r="J434" s="7">
        <v>172289.78006896548</v>
      </c>
      <c r="K434" s="7">
        <v>0</v>
      </c>
      <c r="L434" s="7">
        <v>0</v>
      </c>
      <c r="M434" s="7">
        <v>0</v>
      </c>
      <c r="N434" s="7"/>
    </row>
    <row r="435" spans="1:14" ht="25" customHeight="1" x14ac:dyDescent="0.35">
      <c r="A435" s="12" t="s">
        <v>1422</v>
      </c>
      <c r="B435" s="12" t="s">
        <v>1423</v>
      </c>
      <c r="C435" s="12" t="s">
        <v>1411</v>
      </c>
      <c r="D435" s="12" t="s">
        <v>17</v>
      </c>
      <c r="E435" s="12" t="s">
        <v>58</v>
      </c>
      <c r="F435" s="12" t="s">
        <v>1422</v>
      </c>
      <c r="G435" s="13">
        <f t="shared" si="7"/>
        <v>148718.73666666666</v>
      </c>
      <c r="H435" s="7">
        <v>11897.498933333334</v>
      </c>
      <c r="I435" s="7">
        <v>29743.747333333333</v>
      </c>
      <c r="J435" s="7">
        <v>107077.4904</v>
      </c>
      <c r="K435" s="7">
        <v>0</v>
      </c>
      <c r="L435" s="7">
        <v>0</v>
      </c>
      <c r="M435" s="7">
        <v>0</v>
      </c>
      <c r="N435" s="7"/>
    </row>
    <row r="436" spans="1:14" ht="25" customHeight="1" x14ac:dyDescent="0.35">
      <c r="A436" s="12" t="s">
        <v>1424</v>
      </c>
      <c r="B436" s="12" t="s">
        <v>1425</v>
      </c>
      <c r="C436" s="12" t="s">
        <v>1060</v>
      </c>
      <c r="D436" s="12" t="s">
        <v>120</v>
      </c>
      <c r="E436" s="12" t="s">
        <v>58</v>
      </c>
      <c r="F436" s="12" t="s">
        <v>1426</v>
      </c>
      <c r="G436" s="13">
        <f t="shared" si="7"/>
        <v>8141490.5</v>
      </c>
      <c r="H436" s="7">
        <v>4383879.5</v>
      </c>
      <c r="I436" s="7">
        <v>751522.2</v>
      </c>
      <c r="J436" s="7">
        <v>3006088.8</v>
      </c>
      <c r="K436" s="7">
        <v>0</v>
      </c>
      <c r="L436" s="7">
        <v>0</v>
      </c>
      <c r="M436" s="7">
        <v>0</v>
      </c>
      <c r="N436" s="7"/>
    </row>
    <row r="437" spans="1:14" ht="25" customHeight="1" x14ac:dyDescent="0.35">
      <c r="A437" s="12" t="s">
        <v>1427</v>
      </c>
      <c r="B437" s="12" t="s">
        <v>1428</v>
      </c>
      <c r="C437" s="12" t="s">
        <v>1429</v>
      </c>
      <c r="D437" s="12" t="s">
        <v>120</v>
      </c>
      <c r="E437" s="12" t="s">
        <v>58</v>
      </c>
      <c r="F437" s="12" t="s">
        <v>1430</v>
      </c>
      <c r="G437" s="13">
        <f t="shared" si="7"/>
        <v>6936332</v>
      </c>
      <c r="H437" s="7">
        <v>3734948</v>
      </c>
      <c r="I437" s="7">
        <v>640276.79999999993</v>
      </c>
      <c r="J437" s="7">
        <v>2561107.1999999997</v>
      </c>
      <c r="K437" s="7">
        <v>0</v>
      </c>
      <c r="L437" s="7">
        <v>0</v>
      </c>
      <c r="M437" s="7">
        <v>0</v>
      </c>
      <c r="N437" s="7"/>
    </row>
    <row r="438" spans="1:14" ht="25" customHeight="1" x14ac:dyDescent="0.35">
      <c r="A438" s="12" t="s">
        <v>1431</v>
      </c>
      <c r="B438" s="12" t="s">
        <v>1432</v>
      </c>
      <c r="C438" s="12" t="s">
        <v>1433</v>
      </c>
      <c r="D438" s="12" t="s">
        <v>17</v>
      </c>
      <c r="E438" s="12" t="s">
        <v>58</v>
      </c>
      <c r="F438" s="12" t="s">
        <v>1434</v>
      </c>
      <c r="G438" s="13">
        <f t="shared" si="7"/>
        <v>137285.65000000002</v>
      </c>
      <c r="H438" s="7">
        <v>10982.852000000001</v>
      </c>
      <c r="I438" s="7">
        <v>27457.13</v>
      </c>
      <c r="J438" s="7">
        <v>98845.668000000005</v>
      </c>
      <c r="K438" s="7">
        <v>0</v>
      </c>
      <c r="L438" s="7">
        <v>0</v>
      </c>
      <c r="M438" s="7">
        <v>0</v>
      </c>
      <c r="N438" s="7"/>
    </row>
    <row r="439" spans="1:14" ht="25" customHeight="1" x14ac:dyDescent="0.35">
      <c r="A439" s="12" t="s">
        <v>1435</v>
      </c>
      <c r="B439" s="12" t="s">
        <v>1436</v>
      </c>
      <c r="C439" s="12" t="s">
        <v>1437</v>
      </c>
      <c r="D439" s="12" t="s">
        <v>17</v>
      </c>
      <c r="E439" s="12" t="s">
        <v>58</v>
      </c>
      <c r="F439" s="12" t="s">
        <v>1438</v>
      </c>
      <c r="G439" s="13">
        <f t="shared" si="7"/>
        <v>28134.1</v>
      </c>
      <c r="H439" s="7">
        <v>2250.7280000000001</v>
      </c>
      <c r="I439" s="7">
        <v>5626.82</v>
      </c>
      <c r="J439" s="7">
        <v>20256.552</v>
      </c>
      <c r="K439" s="7">
        <v>0</v>
      </c>
      <c r="L439" s="7">
        <v>0</v>
      </c>
      <c r="M439" s="7">
        <v>0</v>
      </c>
      <c r="N439" s="7"/>
    </row>
    <row r="440" spans="1:14" ht="25" customHeight="1" x14ac:dyDescent="0.35">
      <c r="A440" s="12" t="s">
        <v>1439</v>
      </c>
      <c r="B440" s="12" t="s">
        <v>1440</v>
      </c>
      <c r="C440" s="12" t="s">
        <v>1441</v>
      </c>
      <c r="D440" s="12" t="s">
        <v>120</v>
      </c>
      <c r="E440" s="12" t="s">
        <v>58</v>
      </c>
      <c r="F440" s="12" t="s">
        <v>1442</v>
      </c>
      <c r="G440" s="13">
        <f t="shared" si="7"/>
        <v>6802763.5</v>
      </c>
      <c r="H440" s="7">
        <v>3663026.5</v>
      </c>
      <c r="I440" s="7">
        <v>627947.4</v>
      </c>
      <c r="J440" s="7">
        <v>2511789.6</v>
      </c>
      <c r="K440" s="7">
        <v>0</v>
      </c>
      <c r="L440" s="7">
        <v>0</v>
      </c>
      <c r="M440" s="7">
        <v>0</v>
      </c>
      <c r="N440" s="7"/>
    </row>
    <row r="441" spans="1:14" ht="25" customHeight="1" x14ac:dyDescent="0.35">
      <c r="A441" s="12" t="s">
        <v>1443</v>
      </c>
      <c r="B441" s="12" t="s">
        <v>1444</v>
      </c>
      <c r="C441" s="12" t="s">
        <v>1441</v>
      </c>
      <c r="D441" s="12" t="s">
        <v>120</v>
      </c>
      <c r="E441" s="12" t="s">
        <v>58</v>
      </c>
      <c r="F441" s="12" t="s">
        <v>1445</v>
      </c>
      <c r="G441" s="13">
        <f t="shared" si="7"/>
        <v>4688235.5</v>
      </c>
      <c r="H441" s="7">
        <v>2524434.5</v>
      </c>
      <c r="I441" s="7">
        <v>432760.2</v>
      </c>
      <c r="J441" s="7">
        <v>1731040.8</v>
      </c>
      <c r="K441" s="7">
        <v>0</v>
      </c>
      <c r="L441" s="7">
        <v>0</v>
      </c>
      <c r="M441" s="7">
        <v>0</v>
      </c>
      <c r="N441" s="7"/>
    </row>
    <row r="442" spans="1:14" ht="25" customHeight="1" x14ac:dyDescent="0.35">
      <c r="A442" s="12" t="s">
        <v>1446</v>
      </c>
      <c r="B442" s="12" t="s">
        <v>1447</v>
      </c>
      <c r="C442" s="12" t="s">
        <v>1448</v>
      </c>
      <c r="D442" s="12" t="s">
        <v>120</v>
      </c>
      <c r="E442" s="12" t="s">
        <v>58</v>
      </c>
      <c r="F442" s="12" t="s">
        <v>1449</v>
      </c>
      <c r="G442" s="13">
        <f t="shared" si="7"/>
        <v>101369.19</v>
      </c>
      <c r="H442" s="7">
        <v>54583.41</v>
      </c>
      <c r="I442" s="7">
        <v>9357.1560000000009</v>
      </c>
      <c r="J442" s="7">
        <v>37428.624000000003</v>
      </c>
      <c r="K442" s="7">
        <v>0</v>
      </c>
      <c r="L442" s="7">
        <v>0</v>
      </c>
      <c r="M442" s="7">
        <v>0</v>
      </c>
      <c r="N442" s="7"/>
    </row>
    <row r="443" spans="1:14" ht="25" customHeight="1" x14ac:dyDescent="0.35">
      <c r="A443" s="12" t="s">
        <v>1450</v>
      </c>
      <c r="B443" s="12" t="s">
        <v>1451</v>
      </c>
      <c r="C443" s="12" t="s">
        <v>1313</v>
      </c>
      <c r="D443" s="12" t="s">
        <v>120</v>
      </c>
      <c r="E443" s="12" t="s">
        <v>58</v>
      </c>
      <c r="F443" s="12" t="s">
        <v>1450</v>
      </c>
      <c r="G443" s="13">
        <f t="shared" si="7"/>
        <v>4851138.5</v>
      </c>
      <c r="H443" s="7">
        <v>2612151.5</v>
      </c>
      <c r="I443" s="7">
        <v>447797.39999999997</v>
      </c>
      <c r="J443" s="7">
        <v>1791189.5999999999</v>
      </c>
      <c r="K443" s="7">
        <v>0</v>
      </c>
      <c r="L443" s="7">
        <v>0</v>
      </c>
      <c r="M443" s="7">
        <v>0</v>
      </c>
      <c r="N443" s="7"/>
    </row>
    <row r="444" spans="1:14" ht="25" customHeight="1" x14ac:dyDescent="0.35">
      <c r="A444" s="12" t="s">
        <v>1452</v>
      </c>
      <c r="B444" s="12" t="s">
        <v>1453</v>
      </c>
      <c r="C444" s="12" t="s">
        <v>763</v>
      </c>
      <c r="D444" s="12" t="s">
        <v>120</v>
      </c>
      <c r="E444" s="12" t="s">
        <v>58</v>
      </c>
      <c r="F444" s="12" t="s">
        <v>1454</v>
      </c>
      <c r="G444" s="13">
        <f t="shared" si="7"/>
        <v>4224272</v>
      </c>
      <c r="H444" s="7">
        <v>2274608</v>
      </c>
      <c r="I444" s="7">
        <v>389932.79999999999</v>
      </c>
      <c r="J444" s="7">
        <v>1559731.2</v>
      </c>
      <c r="K444" s="7">
        <v>0</v>
      </c>
      <c r="L444" s="7">
        <v>0</v>
      </c>
      <c r="M444" s="7">
        <v>0</v>
      </c>
      <c r="N444" s="7"/>
    </row>
    <row r="445" spans="1:14" ht="25" customHeight="1" x14ac:dyDescent="0.35">
      <c r="A445" s="12" t="s">
        <v>1455</v>
      </c>
      <c r="B445" s="12" t="s">
        <v>1456</v>
      </c>
      <c r="C445" s="12" t="s">
        <v>1457</v>
      </c>
      <c r="D445" s="12" t="s">
        <v>120</v>
      </c>
      <c r="E445" s="12" t="s">
        <v>58</v>
      </c>
      <c r="F445" s="12" t="s">
        <v>1458</v>
      </c>
      <c r="G445" s="13">
        <f t="shared" si="7"/>
        <v>3573511.5</v>
      </c>
      <c r="H445" s="7">
        <v>1924198.5</v>
      </c>
      <c r="I445" s="7">
        <v>329862.59999999998</v>
      </c>
      <c r="J445" s="7">
        <v>1319450.3999999999</v>
      </c>
      <c r="K445" s="7">
        <v>0</v>
      </c>
      <c r="L445" s="7">
        <v>0</v>
      </c>
      <c r="M445" s="7">
        <v>0</v>
      </c>
      <c r="N445" s="7"/>
    </row>
    <row r="446" spans="1:14" ht="25" customHeight="1" x14ac:dyDescent="0.35">
      <c r="A446" s="12" t="s">
        <v>1459</v>
      </c>
      <c r="B446" s="12" t="s">
        <v>1460</v>
      </c>
      <c r="C446" s="12" t="s">
        <v>523</v>
      </c>
      <c r="D446" s="12" t="s">
        <v>120</v>
      </c>
      <c r="E446" s="12" t="s">
        <v>58</v>
      </c>
      <c r="F446" s="12" t="s">
        <v>1461</v>
      </c>
      <c r="G446" s="13">
        <f t="shared" si="7"/>
        <v>3632184.5</v>
      </c>
      <c r="H446" s="7">
        <v>1917345.5</v>
      </c>
      <c r="I446" s="7">
        <v>328687.8</v>
      </c>
      <c r="J446" s="7">
        <v>1314751.2</v>
      </c>
      <c r="K446" s="7">
        <v>71400</v>
      </c>
      <c r="L446" s="7">
        <v>0</v>
      </c>
      <c r="M446" s="7">
        <v>0</v>
      </c>
      <c r="N446" s="7"/>
    </row>
    <row r="447" spans="1:14" ht="25" customHeight="1" x14ac:dyDescent="0.35">
      <c r="A447" s="12" t="s">
        <v>1462</v>
      </c>
      <c r="B447" s="12" t="s">
        <v>1463</v>
      </c>
      <c r="C447" s="12" t="s">
        <v>523</v>
      </c>
      <c r="D447" s="12" t="s">
        <v>17</v>
      </c>
      <c r="E447" s="12" t="s">
        <v>58</v>
      </c>
      <c r="F447" s="12" t="s">
        <v>1464</v>
      </c>
      <c r="G447" s="13">
        <f t="shared" si="7"/>
        <v>45765.600000000006</v>
      </c>
      <c r="H447" s="7">
        <v>3661.2480000000005</v>
      </c>
      <c r="I447" s="7">
        <v>9153.1200000000008</v>
      </c>
      <c r="J447" s="7">
        <v>32951.232000000004</v>
      </c>
      <c r="K447" s="7">
        <v>0</v>
      </c>
      <c r="L447" s="7">
        <v>0</v>
      </c>
      <c r="M447" s="7">
        <v>0</v>
      </c>
      <c r="N447" s="7"/>
    </row>
    <row r="448" spans="1:14" ht="25" customHeight="1" x14ac:dyDescent="0.35">
      <c r="A448" s="12" t="s">
        <v>1465</v>
      </c>
      <c r="B448" s="12" t="s">
        <v>1466</v>
      </c>
      <c r="C448" s="12" t="s">
        <v>523</v>
      </c>
      <c r="D448" s="12" t="s">
        <v>17</v>
      </c>
      <c r="E448" s="12" t="s">
        <v>58</v>
      </c>
      <c r="F448" s="12" t="s">
        <v>1467</v>
      </c>
      <c r="G448" s="13">
        <f t="shared" ref="G448:G494" si="8">SUM(H448:M448)</f>
        <v>36668.850000000006</v>
      </c>
      <c r="H448" s="7">
        <v>2933.5080000000003</v>
      </c>
      <c r="I448" s="7">
        <v>7333.77</v>
      </c>
      <c r="J448" s="7">
        <v>26401.572000000004</v>
      </c>
      <c r="K448" s="7">
        <v>0</v>
      </c>
      <c r="L448" s="7">
        <v>0</v>
      </c>
      <c r="M448" s="7">
        <v>0</v>
      </c>
      <c r="N448" s="7"/>
    </row>
    <row r="449" spans="1:14" ht="25" customHeight="1" x14ac:dyDescent="0.35">
      <c r="A449" s="12" t="s">
        <v>1468</v>
      </c>
      <c r="B449" s="12" t="s">
        <v>1469</v>
      </c>
      <c r="C449" s="12" t="s">
        <v>523</v>
      </c>
      <c r="D449" s="12" t="s">
        <v>17</v>
      </c>
      <c r="E449" s="12" t="s">
        <v>58</v>
      </c>
      <c r="F449" s="12" t="s">
        <v>1470</v>
      </c>
      <c r="G449" s="13">
        <f t="shared" si="8"/>
        <v>20485.2</v>
      </c>
      <c r="H449" s="7">
        <v>1638.816</v>
      </c>
      <c r="I449" s="7">
        <v>4097.04</v>
      </c>
      <c r="J449" s="7">
        <v>14749.344000000001</v>
      </c>
      <c r="K449" s="7">
        <v>0</v>
      </c>
      <c r="L449" s="7">
        <v>0</v>
      </c>
      <c r="M449" s="7">
        <v>0</v>
      </c>
      <c r="N449" s="7"/>
    </row>
    <row r="450" spans="1:14" ht="25" customHeight="1" x14ac:dyDescent="0.35">
      <c r="A450" s="12" t="s">
        <v>1471</v>
      </c>
      <c r="B450" s="12" t="s">
        <v>1472</v>
      </c>
      <c r="C450" s="12" t="s">
        <v>523</v>
      </c>
      <c r="D450" s="12" t="s">
        <v>17</v>
      </c>
      <c r="E450" s="12" t="s">
        <v>58</v>
      </c>
      <c r="F450" s="12" t="s">
        <v>1473</v>
      </c>
      <c r="G450" s="13">
        <f t="shared" si="8"/>
        <v>19308.525000000001</v>
      </c>
      <c r="H450" s="7">
        <v>1544.682</v>
      </c>
      <c r="I450" s="7">
        <v>3861.7049999999999</v>
      </c>
      <c r="J450" s="7">
        <v>13902.138000000001</v>
      </c>
      <c r="K450" s="7">
        <v>0</v>
      </c>
      <c r="L450" s="7">
        <v>0</v>
      </c>
      <c r="M450" s="7">
        <v>0</v>
      </c>
      <c r="N450" s="7"/>
    </row>
    <row r="451" spans="1:14" ht="25" customHeight="1" x14ac:dyDescent="0.35">
      <c r="A451" s="12" t="s">
        <v>1474</v>
      </c>
      <c r="B451" s="12" t="s">
        <v>1475</v>
      </c>
      <c r="C451" s="12" t="s">
        <v>523</v>
      </c>
      <c r="D451" s="12" t="s">
        <v>120</v>
      </c>
      <c r="E451" s="12" t="s">
        <v>58</v>
      </c>
      <c r="F451" s="12" t="s">
        <v>1476</v>
      </c>
      <c r="G451" s="13">
        <f t="shared" si="8"/>
        <v>1122829.3049999999</v>
      </c>
      <c r="H451" s="7">
        <v>604600.39500000002</v>
      </c>
      <c r="I451" s="7">
        <v>103645.78199999999</v>
      </c>
      <c r="J451" s="7">
        <v>414583.12799999997</v>
      </c>
      <c r="K451" s="7">
        <v>0</v>
      </c>
      <c r="L451" s="7">
        <v>0</v>
      </c>
      <c r="M451" s="7">
        <v>0</v>
      </c>
      <c r="N451" s="7"/>
    </row>
    <row r="452" spans="1:14" ht="25" customHeight="1" x14ac:dyDescent="0.35">
      <c r="A452" s="12" t="s">
        <v>1477</v>
      </c>
      <c r="B452" s="12" t="s">
        <v>1478</v>
      </c>
      <c r="C452" s="12" t="s">
        <v>1479</v>
      </c>
      <c r="D452" s="12" t="s">
        <v>120</v>
      </c>
      <c r="E452" s="12" t="s">
        <v>58</v>
      </c>
      <c r="F452" s="12" t="s">
        <v>1480</v>
      </c>
      <c r="G452" s="13">
        <f t="shared" si="8"/>
        <v>2136621.5</v>
      </c>
      <c r="H452" s="7">
        <v>1150488.5</v>
      </c>
      <c r="I452" s="7">
        <v>197226.6</v>
      </c>
      <c r="J452" s="7">
        <v>788906.4</v>
      </c>
      <c r="K452" s="7">
        <v>0</v>
      </c>
      <c r="L452" s="7">
        <v>0</v>
      </c>
      <c r="M452" s="7">
        <v>0</v>
      </c>
      <c r="N452" s="7"/>
    </row>
    <row r="453" spans="1:14" ht="25" customHeight="1" x14ac:dyDescent="0.35">
      <c r="A453" s="12" t="s">
        <v>1481</v>
      </c>
      <c r="B453" s="12" t="s">
        <v>1482</v>
      </c>
      <c r="C453" s="12" t="s">
        <v>1483</v>
      </c>
      <c r="D453" s="12" t="s">
        <v>120</v>
      </c>
      <c r="E453" s="12" t="s">
        <v>58</v>
      </c>
      <c r="F453" s="12" t="s">
        <v>1484</v>
      </c>
      <c r="G453" s="13">
        <f t="shared" si="8"/>
        <v>1158917.1100000001</v>
      </c>
      <c r="H453" s="7">
        <v>624032.29</v>
      </c>
      <c r="I453" s="7">
        <v>106976.96399999999</v>
      </c>
      <c r="J453" s="7">
        <v>427907.85599999997</v>
      </c>
      <c r="K453" s="7">
        <v>0</v>
      </c>
      <c r="L453" s="7">
        <v>0</v>
      </c>
      <c r="M453" s="7">
        <v>0</v>
      </c>
      <c r="N453" s="7"/>
    </row>
    <row r="454" spans="1:14" ht="25" customHeight="1" x14ac:dyDescent="0.35">
      <c r="A454" s="12" t="s">
        <v>1485</v>
      </c>
      <c r="B454" s="12" t="s">
        <v>1486</v>
      </c>
      <c r="C454" s="12" t="s">
        <v>1487</v>
      </c>
      <c r="D454" s="12" t="s">
        <v>120</v>
      </c>
      <c r="E454" s="12" t="s">
        <v>58</v>
      </c>
      <c r="F454" s="12" t="s">
        <v>1488</v>
      </c>
      <c r="G454" s="13">
        <f t="shared" si="8"/>
        <v>543748.33500000008</v>
      </c>
      <c r="H454" s="7">
        <v>292787.56500000006</v>
      </c>
      <c r="I454" s="7">
        <v>50192.154000000002</v>
      </c>
      <c r="J454" s="7">
        <v>200768.61600000001</v>
      </c>
      <c r="K454" s="7">
        <v>0</v>
      </c>
      <c r="L454" s="7">
        <v>0</v>
      </c>
      <c r="M454" s="7">
        <v>0</v>
      </c>
      <c r="N454" s="7"/>
    </row>
    <row r="455" spans="1:14" ht="25" customHeight="1" x14ac:dyDescent="0.35">
      <c r="A455" s="12" t="s">
        <v>1489</v>
      </c>
      <c r="B455" s="12" t="s">
        <v>1490</v>
      </c>
      <c r="C455" s="12" t="s">
        <v>1491</v>
      </c>
      <c r="D455" s="12" t="s">
        <v>120</v>
      </c>
      <c r="E455" s="12" t="s">
        <v>58</v>
      </c>
      <c r="F455" s="12" t="s">
        <v>1492</v>
      </c>
      <c r="G455" s="13">
        <f t="shared" si="8"/>
        <v>4219273.5</v>
      </c>
      <c r="H455" s="7">
        <v>2271916.5</v>
      </c>
      <c r="I455" s="7">
        <v>389471.39999999997</v>
      </c>
      <c r="J455" s="7">
        <v>1557885.5999999999</v>
      </c>
      <c r="K455" s="7">
        <v>0</v>
      </c>
      <c r="L455" s="7">
        <v>0</v>
      </c>
      <c r="M455" s="7">
        <v>0</v>
      </c>
      <c r="N455" s="7"/>
    </row>
    <row r="456" spans="1:14" ht="25" customHeight="1" x14ac:dyDescent="0.35">
      <c r="A456" s="12" t="s">
        <v>1493</v>
      </c>
      <c r="B456" s="12" t="s">
        <v>1494</v>
      </c>
      <c r="C456" s="12" t="s">
        <v>1491</v>
      </c>
      <c r="D456" s="12" t="s">
        <v>17</v>
      </c>
      <c r="E456" s="12" t="s">
        <v>58</v>
      </c>
      <c r="F456" s="12" t="s">
        <v>1495</v>
      </c>
      <c r="G456" s="13">
        <f t="shared" si="8"/>
        <v>283157.2</v>
      </c>
      <c r="H456" s="7">
        <v>22652.576000000001</v>
      </c>
      <c r="I456" s="7">
        <v>56631.44</v>
      </c>
      <c r="J456" s="7">
        <v>203873.18400000001</v>
      </c>
      <c r="K456" s="7">
        <v>0</v>
      </c>
      <c r="L456" s="7">
        <v>0</v>
      </c>
      <c r="M456" s="7">
        <v>0</v>
      </c>
      <c r="N456" s="7"/>
    </row>
    <row r="457" spans="1:14" ht="25" customHeight="1" x14ac:dyDescent="0.35">
      <c r="A457" s="12" t="s">
        <v>1496</v>
      </c>
      <c r="B457" s="12" t="s">
        <v>1497</v>
      </c>
      <c r="C457" s="12" t="s">
        <v>1498</v>
      </c>
      <c r="D457" s="12" t="s">
        <v>120</v>
      </c>
      <c r="E457" s="12" t="s">
        <v>58</v>
      </c>
      <c r="F457" s="12" t="s">
        <v>1499</v>
      </c>
      <c r="G457" s="13">
        <f t="shared" si="8"/>
        <v>2905935.5</v>
      </c>
      <c r="H457" s="7">
        <v>1564734.5</v>
      </c>
      <c r="I457" s="7">
        <v>268240.2</v>
      </c>
      <c r="J457" s="7">
        <v>1072960.8</v>
      </c>
      <c r="K457" s="7">
        <v>0</v>
      </c>
      <c r="L457" s="7">
        <v>0</v>
      </c>
      <c r="M457" s="7">
        <v>0</v>
      </c>
      <c r="N457" s="7"/>
    </row>
    <row r="458" spans="1:14" ht="25" customHeight="1" x14ac:dyDescent="0.35">
      <c r="A458" s="12" t="s">
        <v>1500</v>
      </c>
      <c r="B458" s="12" t="s">
        <v>1501</v>
      </c>
      <c r="C458" s="12" t="s">
        <v>1502</v>
      </c>
      <c r="D458" s="12" t="s">
        <v>120</v>
      </c>
      <c r="E458" s="12" t="s">
        <v>58</v>
      </c>
      <c r="F458" s="12" t="s">
        <v>1503</v>
      </c>
      <c r="G458" s="13">
        <f t="shared" si="8"/>
        <v>2348612.5</v>
      </c>
      <c r="H458" s="7">
        <v>1264637.5</v>
      </c>
      <c r="I458" s="7">
        <v>216795</v>
      </c>
      <c r="J458" s="7">
        <v>867180</v>
      </c>
      <c r="K458" s="7">
        <v>0</v>
      </c>
      <c r="L458" s="7">
        <v>0</v>
      </c>
      <c r="M458" s="7">
        <v>0</v>
      </c>
      <c r="N458" s="7"/>
    </row>
    <row r="459" spans="1:14" ht="25" customHeight="1" x14ac:dyDescent="0.35">
      <c r="A459" s="12" t="s">
        <v>1504</v>
      </c>
      <c r="B459" s="12" t="s">
        <v>1505</v>
      </c>
      <c r="C459" s="12" t="s">
        <v>1506</v>
      </c>
      <c r="D459" s="12" t="s">
        <v>120</v>
      </c>
      <c r="E459" s="12" t="s">
        <v>58</v>
      </c>
      <c r="F459" s="12" t="s">
        <v>1507</v>
      </c>
      <c r="G459" s="13">
        <f t="shared" si="8"/>
        <v>1807403</v>
      </c>
      <c r="H459" s="7">
        <v>973217</v>
      </c>
      <c r="I459" s="7">
        <v>166837.19999999998</v>
      </c>
      <c r="J459" s="7">
        <v>667348.79999999993</v>
      </c>
      <c r="K459" s="7">
        <v>0</v>
      </c>
      <c r="L459" s="7">
        <v>0</v>
      </c>
      <c r="M459" s="7">
        <v>0</v>
      </c>
      <c r="N459" s="7"/>
    </row>
    <row r="460" spans="1:14" ht="25" customHeight="1" x14ac:dyDescent="0.35">
      <c r="A460" s="12" t="s">
        <v>1508</v>
      </c>
      <c r="B460" s="12" t="s">
        <v>1509</v>
      </c>
      <c r="C460" s="12" t="s">
        <v>1510</v>
      </c>
      <c r="D460" s="12" t="s">
        <v>120</v>
      </c>
      <c r="E460" s="12" t="s">
        <v>58</v>
      </c>
      <c r="F460" s="12" t="s">
        <v>1511</v>
      </c>
      <c r="G460" s="13">
        <f t="shared" si="8"/>
        <v>1411686.3605000002</v>
      </c>
      <c r="H460" s="7">
        <v>760138.80950000009</v>
      </c>
      <c r="I460" s="7">
        <v>130309.5102</v>
      </c>
      <c r="J460" s="7">
        <v>521238.04080000002</v>
      </c>
      <c r="K460" s="7">
        <v>0</v>
      </c>
      <c r="L460" s="7">
        <v>0</v>
      </c>
      <c r="M460" s="7">
        <v>0</v>
      </c>
      <c r="N460" s="7"/>
    </row>
    <row r="461" spans="1:14" ht="25" customHeight="1" x14ac:dyDescent="0.35">
      <c r="A461" s="12" t="s">
        <v>1512</v>
      </c>
      <c r="B461" s="12" t="s">
        <v>1513</v>
      </c>
      <c r="C461" s="12" t="s">
        <v>1514</v>
      </c>
      <c r="D461" s="12" t="s">
        <v>17</v>
      </c>
      <c r="E461" s="12" t="s">
        <v>58</v>
      </c>
      <c r="F461" s="12" t="s">
        <v>1515</v>
      </c>
      <c r="G461" s="13">
        <f t="shared" si="8"/>
        <v>22785.200000000001</v>
      </c>
      <c r="H461" s="7">
        <v>1822.816</v>
      </c>
      <c r="I461" s="7">
        <v>4557.04</v>
      </c>
      <c r="J461" s="7">
        <v>16405.344000000001</v>
      </c>
      <c r="K461" s="7">
        <v>0</v>
      </c>
      <c r="L461" s="7">
        <v>0</v>
      </c>
      <c r="M461" s="7">
        <v>0</v>
      </c>
      <c r="N461" s="7"/>
    </row>
    <row r="462" spans="1:14" ht="25" customHeight="1" x14ac:dyDescent="0.35">
      <c r="A462" s="12" t="s">
        <v>1516</v>
      </c>
      <c r="B462" s="12" t="s">
        <v>1517</v>
      </c>
      <c r="C462" s="12" t="s">
        <v>1514</v>
      </c>
      <c r="D462" s="12" t="s">
        <v>17</v>
      </c>
      <c r="E462" s="12" t="s">
        <v>58</v>
      </c>
      <c r="F462" s="12" t="s">
        <v>1518</v>
      </c>
      <c r="G462" s="13">
        <f t="shared" si="8"/>
        <v>22515.075000000001</v>
      </c>
      <c r="H462" s="7">
        <v>1801.2060000000001</v>
      </c>
      <c r="I462" s="7">
        <v>4503.0150000000003</v>
      </c>
      <c r="J462" s="7">
        <v>16210.854000000001</v>
      </c>
      <c r="K462" s="7">
        <v>0</v>
      </c>
      <c r="L462" s="7">
        <v>0</v>
      </c>
      <c r="M462" s="7">
        <v>0</v>
      </c>
      <c r="N462" s="7"/>
    </row>
    <row r="463" spans="1:14" ht="25" customHeight="1" x14ac:dyDescent="0.35">
      <c r="A463" s="12" t="s">
        <v>1519</v>
      </c>
      <c r="B463" s="12" t="s">
        <v>1520</v>
      </c>
      <c r="C463" s="12" t="s">
        <v>1514</v>
      </c>
      <c r="D463" s="12" t="s">
        <v>120</v>
      </c>
      <c r="E463" s="12" t="s">
        <v>58</v>
      </c>
      <c r="F463" s="12" t="s">
        <v>1521</v>
      </c>
      <c r="G463" s="13">
        <f t="shared" si="8"/>
        <v>1329081.7150000003</v>
      </c>
      <c r="H463" s="7">
        <v>715659.38500000013</v>
      </c>
      <c r="I463" s="7">
        <v>122684.46600000001</v>
      </c>
      <c r="J463" s="7">
        <v>490737.86400000006</v>
      </c>
      <c r="K463" s="7">
        <v>0</v>
      </c>
      <c r="L463" s="7">
        <v>0</v>
      </c>
      <c r="M463" s="7">
        <v>0</v>
      </c>
      <c r="N463" s="7"/>
    </row>
    <row r="464" spans="1:14" ht="25" customHeight="1" x14ac:dyDescent="0.35">
      <c r="A464" s="12" t="s">
        <v>1522</v>
      </c>
      <c r="B464" s="12" t="s">
        <v>1523</v>
      </c>
      <c r="C464" s="12" t="s">
        <v>1514</v>
      </c>
      <c r="D464" s="12" t="s">
        <v>17</v>
      </c>
      <c r="E464" s="12" t="s">
        <v>58</v>
      </c>
      <c r="F464" s="12" t="s">
        <v>1524</v>
      </c>
      <c r="G464" s="13">
        <f t="shared" si="8"/>
        <v>16693.650000000001</v>
      </c>
      <c r="H464" s="7">
        <v>1335.4920000000002</v>
      </c>
      <c r="I464" s="7">
        <v>3338.73</v>
      </c>
      <c r="J464" s="7">
        <v>12019.428</v>
      </c>
      <c r="K464" s="7">
        <v>0</v>
      </c>
      <c r="L464" s="7">
        <v>0</v>
      </c>
      <c r="M464" s="7">
        <v>0</v>
      </c>
      <c r="N464" s="7"/>
    </row>
    <row r="465" spans="1:14" ht="25" customHeight="1" x14ac:dyDescent="0.35">
      <c r="A465" s="12" t="s">
        <v>1525</v>
      </c>
      <c r="B465" s="12" t="s">
        <v>1526</v>
      </c>
      <c r="C465" s="12" t="s">
        <v>1506</v>
      </c>
      <c r="D465" s="12" t="s">
        <v>17</v>
      </c>
      <c r="E465" s="12" t="s">
        <v>58</v>
      </c>
      <c r="F465" s="12" t="s">
        <v>1527</v>
      </c>
      <c r="G465" s="13">
        <f t="shared" si="8"/>
        <v>14280</v>
      </c>
      <c r="H465" s="7">
        <v>1142.4000000000001</v>
      </c>
      <c r="I465" s="7">
        <v>2856</v>
      </c>
      <c r="J465" s="7">
        <v>10281.6</v>
      </c>
      <c r="K465" s="7">
        <v>0</v>
      </c>
      <c r="L465" s="7">
        <v>0</v>
      </c>
      <c r="M465" s="7">
        <v>0</v>
      </c>
      <c r="N465" s="7"/>
    </row>
    <row r="466" spans="1:14" ht="25" customHeight="1" x14ac:dyDescent="0.35">
      <c r="A466" s="12" t="s">
        <v>1528</v>
      </c>
      <c r="B466" s="12" t="s">
        <v>1529</v>
      </c>
      <c r="C466" s="12" t="s">
        <v>1514</v>
      </c>
      <c r="D466" s="12" t="s">
        <v>17</v>
      </c>
      <c r="E466" s="12" t="s">
        <v>58</v>
      </c>
      <c r="F466" s="12" t="s">
        <v>1530</v>
      </c>
      <c r="G466" s="13">
        <f t="shared" si="8"/>
        <v>12735.9</v>
      </c>
      <c r="H466" s="7">
        <v>1018.872</v>
      </c>
      <c r="I466" s="7">
        <v>2547.1799999999998</v>
      </c>
      <c r="J466" s="7">
        <v>9169.848</v>
      </c>
      <c r="K466" s="7">
        <v>0</v>
      </c>
      <c r="L466" s="7">
        <v>0</v>
      </c>
      <c r="M466" s="7">
        <v>0</v>
      </c>
      <c r="N466" s="7"/>
    </row>
    <row r="467" spans="1:14" ht="25" customHeight="1" x14ac:dyDescent="0.35">
      <c r="A467" s="12" t="s">
        <v>1531</v>
      </c>
      <c r="B467" s="12" t="s">
        <v>1532</v>
      </c>
      <c r="C467" s="12" t="s">
        <v>1502</v>
      </c>
      <c r="D467" s="12" t="s">
        <v>17</v>
      </c>
      <c r="E467" s="12" t="s">
        <v>58</v>
      </c>
      <c r="F467" s="12" t="s">
        <v>1533</v>
      </c>
      <c r="G467" s="13">
        <f t="shared" si="8"/>
        <v>12107</v>
      </c>
      <c r="H467" s="7">
        <v>968.56000000000006</v>
      </c>
      <c r="I467" s="7">
        <v>2421.4</v>
      </c>
      <c r="J467" s="7">
        <v>8717.0400000000009</v>
      </c>
      <c r="K467" s="7">
        <v>0</v>
      </c>
      <c r="L467" s="7">
        <v>0</v>
      </c>
      <c r="M467" s="7">
        <v>0</v>
      </c>
      <c r="N467" s="7"/>
    </row>
    <row r="468" spans="1:14" ht="25" customHeight="1" x14ac:dyDescent="0.35">
      <c r="A468" s="12" t="s">
        <v>1534</v>
      </c>
      <c r="B468" s="12" t="s">
        <v>1535</v>
      </c>
      <c r="C468" s="12" t="s">
        <v>1536</v>
      </c>
      <c r="D468" s="12" t="s">
        <v>120</v>
      </c>
      <c r="E468" s="12" t="s">
        <v>58</v>
      </c>
      <c r="F468" s="12" t="s">
        <v>1537</v>
      </c>
      <c r="G468" s="13">
        <f t="shared" si="8"/>
        <v>1116647.1572413794</v>
      </c>
      <c r="H468" s="7">
        <v>601271.54620689654</v>
      </c>
      <c r="I468" s="7">
        <v>103075.12220689656</v>
      </c>
      <c r="J468" s="7">
        <v>412300.48882758623</v>
      </c>
      <c r="K468" s="7">
        <v>0</v>
      </c>
      <c r="L468" s="7">
        <v>0</v>
      </c>
      <c r="M468" s="7">
        <v>0</v>
      </c>
      <c r="N468" s="7"/>
    </row>
    <row r="469" spans="1:14" ht="25" customHeight="1" x14ac:dyDescent="0.35">
      <c r="A469" s="12" t="s">
        <v>1538</v>
      </c>
      <c r="B469" s="12" t="s">
        <v>1539</v>
      </c>
      <c r="C469" s="12" t="s">
        <v>1540</v>
      </c>
      <c r="D469" s="12" t="s">
        <v>120</v>
      </c>
      <c r="E469" s="12" t="s">
        <v>58</v>
      </c>
      <c r="F469" s="12" t="s">
        <v>1541</v>
      </c>
      <c r="G469" s="13">
        <f t="shared" si="8"/>
        <v>683115.41999999993</v>
      </c>
      <c r="H469" s="7">
        <v>367831.38</v>
      </c>
      <c r="I469" s="7">
        <v>63056.80799999999</v>
      </c>
      <c r="J469" s="7">
        <v>252227.23199999996</v>
      </c>
      <c r="K469" s="7">
        <v>0</v>
      </c>
      <c r="L469" s="7">
        <v>0</v>
      </c>
      <c r="M469" s="7">
        <v>0</v>
      </c>
      <c r="N469" s="7"/>
    </row>
    <row r="470" spans="1:14" ht="25" customHeight="1" x14ac:dyDescent="0.35">
      <c r="A470" s="12" t="s">
        <v>1542</v>
      </c>
      <c r="B470" s="12" t="s">
        <v>1543</v>
      </c>
      <c r="C470" s="12" t="s">
        <v>1544</v>
      </c>
      <c r="D470" s="12" t="s">
        <v>120</v>
      </c>
      <c r="E470" s="12" t="s">
        <v>58</v>
      </c>
      <c r="F470" s="12" t="s">
        <v>1545</v>
      </c>
      <c r="G470" s="13">
        <f t="shared" si="8"/>
        <v>512538.45500000007</v>
      </c>
      <c r="H470" s="7">
        <v>275982.245</v>
      </c>
      <c r="I470" s="7">
        <v>47311.242000000006</v>
      </c>
      <c r="J470" s="7">
        <v>189244.96800000002</v>
      </c>
      <c r="K470" s="7">
        <v>0</v>
      </c>
      <c r="L470" s="7">
        <v>0</v>
      </c>
      <c r="M470" s="7">
        <v>0</v>
      </c>
      <c r="N470" s="7"/>
    </row>
    <row r="471" spans="1:14" ht="25" customHeight="1" x14ac:dyDescent="0.35">
      <c r="A471" s="12" t="s">
        <v>1546</v>
      </c>
      <c r="B471" s="12" t="s">
        <v>1547</v>
      </c>
      <c r="C471" s="12" t="s">
        <v>1548</v>
      </c>
      <c r="D471" s="12" t="s">
        <v>120</v>
      </c>
      <c r="E471" s="12" t="s">
        <v>58</v>
      </c>
      <c r="F471" s="12" t="s">
        <v>1549</v>
      </c>
      <c r="G471" s="13">
        <f t="shared" si="8"/>
        <v>417900.66500000004</v>
      </c>
      <c r="H471" s="7">
        <v>225023.43500000003</v>
      </c>
      <c r="I471" s="7">
        <v>38575.446000000004</v>
      </c>
      <c r="J471" s="7">
        <v>154301.78400000001</v>
      </c>
      <c r="K471" s="7">
        <v>0</v>
      </c>
      <c r="L471" s="7">
        <v>0</v>
      </c>
      <c r="M471" s="7">
        <v>0</v>
      </c>
      <c r="N471" s="7"/>
    </row>
    <row r="472" spans="1:14" ht="25" customHeight="1" x14ac:dyDescent="0.35">
      <c r="A472" s="12" t="s">
        <v>1550</v>
      </c>
      <c r="B472" s="12" t="s">
        <v>1551</v>
      </c>
      <c r="C472" s="12" t="s">
        <v>1552</v>
      </c>
      <c r="D472" s="12" t="s">
        <v>120</v>
      </c>
      <c r="E472" s="12" t="s">
        <v>58</v>
      </c>
      <c r="F472" s="12" t="s">
        <v>1553</v>
      </c>
      <c r="G472" s="13">
        <f t="shared" si="8"/>
        <v>335342.40999999997</v>
      </c>
      <c r="H472" s="7">
        <v>180568.99</v>
      </c>
      <c r="I472" s="7">
        <v>30954.683999999997</v>
      </c>
      <c r="J472" s="7">
        <v>123818.73599999999</v>
      </c>
      <c r="K472" s="7">
        <v>0</v>
      </c>
      <c r="L472" s="7">
        <v>0</v>
      </c>
      <c r="M472" s="7">
        <v>0</v>
      </c>
      <c r="N472" s="7"/>
    </row>
    <row r="473" spans="1:14" ht="25" customHeight="1" x14ac:dyDescent="0.35">
      <c r="A473" s="12" t="s">
        <v>1554</v>
      </c>
      <c r="B473" s="12" t="s">
        <v>1555</v>
      </c>
      <c r="C473" s="12" t="s">
        <v>1514</v>
      </c>
      <c r="D473" s="12" t="s">
        <v>120</v>
      </c>
      <c r="E473" s="12" t="s">
        <v>58</v>
      </c>
      <c r="F473" s="12" t="s">
        <v>1556</v>
      </c>
      <c r="G473" s="13">
        <f t="shared" si="8"/>
        <v>258515.69810344826</v>
      </c>
      <c r="H473" s="7">
        <v>139200.76051724138</v>
      </c>
      <c r="I473" s="7">
        <v>23862.987517241378</v>
      </c>
      <c r="J473" s="7">
        <v>95451.950068965511</v>
      </c>
      <c r="K473" s="7">
        <v>0</v>
      </c>
      <c r="L473" s="7">
        <v>0</v>
      </c>
      <c r="M473" s="7">
        <v>0</v>
      </c>
      <c r="N473" s="7"/>
    </row>
    <row r="474" spans="1:14" ht="25" customHeight="1" x14ac:dyDescent="0.35">
      <c r="A474" s="12" t="s">
        <v>1557</v>
      </c>
      <c r="B474" s="12" t="s">
        <v>1558</v>
      </c>
      <c r="C474" s="12" t="s">
        <v>1514</v>
      </c>
      <c r="D474" s="12" t="s">
        <v>120</v>
      </c>
      <c r="E474" s="12" t="s">
        <v>58</v>
      </c>
      <c r="F474" s="12" t="s">
        <v>1559</v>
      </c>
      <c r="G474" s="13">
        <f t="shared" si="8"/>
        <v>139807.52499999999</v>
      </c>
      <c r="H474" s="7">
        <v>75280.974999999991</v>
      </c>
      <c r="I474" s="7">
        <v>12905.31</v>
      </c>
      <c r="J474" s="7">
        <v>51621.24</v>
      </c>
      <c r="K474" s="7">
        <v>0</v>
      </c>
      <c r="L474" s="7">
        <v>0</v>
      </c>
      <c r="M474" s="7">
        <v>0</v>
      </c>
      <c r="N474" s="7"/>
    </row>
    <row r="475" spans="1:14" ht="25" customHeight="1" x14ac:dyDescent="0.35">
      <c r="A475" s="12" t="s">
        <v>1560</v>
      </c>
      <c r="B475" s="12" t="s">
        <v>1561</v>
      </c>
      <c r="C475" s="12" t="s">
        <v>1562</v>
      </c>
      <c r="D475" s="12" t="s">
        <v>17</v>
      </c>
      <c r="E475" s="12" t="s">
        <v>58</v>
      </c>
      <c r="F475" s="12" t="s">
        <v>1563</v>
      </c>
      <c r="G475" s="13">
        <f t="shared" si="8"/>
        <v>33801.25</v>
      </c>
      <c r="H475" s="7">
        <v>2704.1000000000004</v>
      </c>
      <c r="I475" s="7">
        <v>6760.25</v>
      </c>
      <c r="J475" s="7">
        <v>24336.9</v>
      </c>
      <c r="K475" s="7">
        <v>0</v>
      </c>
      <c r="L475" s="7">
        <v>0</v>
      </c>
      <c r="M475" s="7">
        <v>0</v>
      </c>
      <c r="N475" s="7"/>
    </row>
    <row r="476" spans="1:14" ht="25" customHeight="1" x14ac:dyDescent="0.35">
      <c r="A476" s="12" t="s">
        <v>1564</v>
      </c>
      <c r="B476" s="12" t="s">
        <v>1565</v>
      </c>
      <c r="C476" s="12" t="s">
        <v>1544</v>
      </c>
      <c r="D476" s="12" t="s">
        <v>17</v>
      </c>
      <c r="E476" s="12" t="s">
        <v>58</v>
      </c>
      <c r="F476" s="12" t="s">
        <v>1566</v>
      </c>
      <c r="G476" s="13">
        <f t="shared" si="8"/>
        <v>58229</v>
      </c>
      <c r="H476" s="7">
        <v>4658.32</v>
      </c>
      <c r="I476" s="7">
        <v>11645.8</v>
      </c>
      <c r="J476" s="7">
        <v>41924.879999999997</v>
      </c>
      <c r="K476" s="7">
        <v>0</v>
      </c>
      <c r="L476" s="7">
        <v>0</v>
      </c>
      <c r="M476" s="7">
        <v>0</v>
      </c>
      <c r="N476" s="7"/>
    </row>
    <row r="477" spans="1:14" ht="25" customHeight="1" x14ac:dyDescent="0.35">
      <c r="A477" s="12" t="s">
        <v>1567</v>
      </c>
      <c r="B477" s="12" t="s">
        <v>1568</v>
      </c>
      <c r="C477" s="12" t="s">
        <v>1514</v>
      </c>
      <c r="D477" s="12" t="s">
        <v>17</v>
      </c>
      <c r="E477" s="12" t="s">
        <v>58</v>
      </c>
      <c r="F477" s="12" t="s">
        <v>1569</v>
      </c>
      <c r="G477" s="13">
        <f t="shared" si="8"/>
        <v>48108.974999999991</v>
      </c>
      <c r="H477" s="7">
        <v>3848.7179999999994</v>
      </c>
      <c r="I477" s="7">
        <v>9621.7949999999983</v>
      </c>
      <c r="J477" s="7">
        <v>34638.461999999992</v>
      </c>
      <c r="K477" s="7">
        <v>0</v>
      </c>
      <c r="L477" s="7">
        <v>0</v>
      </c>
      <c r="M477" s="7">
        <v>0</v>
      </c>
      <c r="N477" s="7"/>
    </row>
    <row r="478" spans="1:14" ht="25" customHeight="1" x14ac:dyDescent="0.35">
      <c r="A478" s="12" t="s">
        <v>1570</v>
      </c>
      <c r="B478" s="12" t="s">
        <v>1571</v>
      </c>
      <c r="C478" s="12" t="s">
        <v>1491</v>
      </c>
      <c r="D478" s="12" t="s">
        <v>120</v>
      </c>
      <c r="E478" s="12" t="s">
        <v>58</v>
      </c>
      <c r="F478" s="12" t="s">
        <v>1572</v>
      </c>
      <c r="G478" s="13">
        <f t="shared" si="8"/>
        <v>102472.435</v>
      </c>
      <c r="H478" s="7">
        <v>55177.464999999997</v>
      </c>
      <c r="I478" s="7">
        <v>9458.9939999999988</v>
      </c>
      <c r="J478" s="7">
        <v>37835.975999999995</v>
      </c>
      <c r="K478" s="7">
        <v>0</v>
      </c>
      <c r="L478" s="7">
        <v>0</v>
      </c>
      <c r="M478" s="7">
        <v>0</v>
      </c>
      <c r="N478" s="7"/>
    </row>
    <row r="479" spans="1:14" ht="25" customHeight="1" x14ac:dyDescent="0.35">
      <c r="A479" s="12" t="s">
        <v>1573</v>
      </c>
      <c r="B479" s="12" t="s">
        <v>1574</v>
      </c>
      <c r="C479" s="12" t="s">
        <v>1544</v>
      </c>
      <c r="D479" s="12" t="s">
        <v>120</v>
      </c>
      <c r="E479" s="12" t="s">
        <v>58</v>
      </c>
      <c r="F479" s="12" t="s">
        <v>1575</v>
      </c>
      <c r="G479" s="13">
        <f t="shared" si="8"/>
        <v>65783.314999999988</v>
      </c>
      <c r="H479" s="7">
        <v>35421.784999999996</v>
      </c>
      <c r="I479" s="7">
        <v>6072.3059999999987</v>
      </c>
      <c r="J479" s="7">
        <v>24289.223999999995</v>
      </c>
      <c r="K479" s="7">
        <v>0</v>
      </c>
      <c r="L479" s="7">
        <v>0</v>
      </c>
      <c r="M479" s="7">
        <v>0</v>
      </c>
      <c r="N479" s="7"/>
    </row>
    <row r="480" spans="1:14" ht="25" customHeight="1" x14ac:dyDescent="0.35">
      <c r="A480" s="12" t="s">
        <v>1576</v>
      </c>
      <c r="B480" s="12" t="s">
        <v>1577</v>
      </c>
      <c r="C480" s="12" t="s">
        <v>1506</v>
      </c>
      <c r="D480" s="12" t="s">
        <v>120</v>
      </c>
      <c r="E480" s="12" t="s">
        <v>58</v>
      </c>
      <c r="F480" s="12" t="s">
        <v>1578</v>
      </c>
      <c r="G480" s="13">
        <f t="shared" si="8"/>
        <v>48586.590000000004</v>
      </c>
      <c r="H480" s="7">
        <v>26162.010000000002</v>
      </c>
      <c r="I480" s="7">
        <v>4484.9160000000002</v>
      </c>
      <c r="J480" s="7">
        <v>17939.664000000001</v>
      </c>
      <c r="K480" s="7">
        <v>0</v>
      </c>
      <c r="L480" s="7">
        <v>0</v>
      </c>
      <c r="M480" s="7">
        <v>0</v>
      </c>
      <c r="N480" s="7"/>
    </row>
    <row r="481" spans="1:14" ht="25" customHeight="1" x14ac:dyDescent="0.35">
      <c r="A481" s="12" t="s">
        <v>1579</v>
      </c>
      <c r="B481" s="12" t="s">
        <v>1580</v>
      </c>
      <c r="C481" s="12" t="s">
        <v>1548</v>
      </c>
      <c r="D481" s="12" t="s">
        <v>120</v>
      </c>
      <c r="E481" s="12" t="s">
        <v>58</v>
      </c>
      <c r="F481" s="12" t="s">
        <v>1581</v>
      </c>
      <c r="G481" s="13">
        <f t="shared" si="8"/>
        <v>23426.195</v>
      </c>
      <c r="H481" s="7">
        <v>12614.105</v>
      </c>
      <c r="I481" s="7">
        <v>2162.4179999999997</v>
      </c>
      <c r="J481" s="7">
        <v>8649.6719999999987</v>
      </c>
      <c r="K481" s="7">
        <v>0</v>
      </c>
      <c r="L481" s="7">
        <v>0</v>
      </c>
      <c r="M481" s="7">
        <v>0</v>
      </c>
      <c r="N481" s="7"/>
    </row>
    <row r="482" spans="1:14" ht="25" customHeight="1" x14ac:dyDescent="0.35">
      <c r="A482" s="12" t="s">
        <v>1582</v>
      </c>
      <c r="B482" s="12" t="s">
        <v>1583</v>
      </c>
      <c r="C482" s="12" t="s">
        <v>51</v>
      </c>
      <c r="D482" s="12" t="s">
        <v>120</v>
      </c>
      <c r="E482" s="12" t="s">
        <v>58</v>
      </c>
      <c r="F482" s="12" t="s">
        <v>1584</v>
      </c>
      <c r="G482" s="13">
        <f t="shared" si="8"/>
        <v>257245.495</v>
      </c>
      <c r="H482" s="7">
        <v>138516.80499999999</v>
      </c>
      <c r="I482" s="7">
        <v>23745.737999999998</v>
      </c>
      <c r="J482" s="7">
        <v>94982.95199999999</v>
      </c>
      <c r="K482" s="7">
        <v>0</v>
      </c>
      <c r="L482" s="7">
        <v>0</v>
      </c>
      <c r="M482" s="7">
        <v>0</v>
      </c>
      <c r="N482" s="7"/>
    </row>
    <row r="483" spans="1:14" ht="25" customHeight="1" x14ac:dyDescent="0.35">
      <c r="A483" s="12" t="s">
        <v>1585</v>
      </c>
      <c r="B483" s="12" t="s">
        <v>1586</v>
      </c>
      <c r="C483" s="12" t="s">
        <v>1587</v>
      </c>
      <c r="D483" s="12" t="s">
        <v>120</v>
      </c>
      <c r="E483" s="12" t="s">
        <v>58</v>
      </c>
      <c r="F483" s="12" t="s">
        <v>1588</v>
      </c>
      <c r="G483" s="13">
        <f t="shared" si="8"/>
        <v>244242.29700000002</v>
      </c>
      <c r="H483" s="7">
        <v>131515.08300000001</v>
      </c>
      <c r="I483" s="7">
        <v>22545.442800000001</v>
      </c>
      <c r="J483" s="7">
        <v>90181.771200000003</v>
      </c>
      <c r="K483" s="7">
        <v>0</v>
      </c>
      <c r="L483" s="7">
        <v>0</v>
      </c>
      <c r="M483" s="7">
        <v>0</v>
      </c>
      <c r="N483" s="7"/>
    </row>
    <row r="484" spans="1:14" ht="25" customHeight="1" x14ac:dyDescent="0.35">
      <c r="A484" s="12" t="s">
        <v>1589</v>
      </c>
      <c r="B484" s="12" t="s">
        <v>1590</v>
      </c>
      <c r="C484" s="12" t="s">
        <v>1587</v>
      </c>
      <c r="D484" s="12" t="s">
        <v>120</v>
      </c>
      <c r="E484" s="12" t="s">
        <v>58</v>
      </c>
      <c r="F484" s="12" t="s">
        <v>1591</v>
      </c>
      <c r="G484" s="13">
        <f t="shared" si="8"/>
        <v>215032.42799999996</v>
      </c>
      <c r="H484" s="7">
        <v>115786.69199999998</v>
      </c>
      <c r="I484" s="7">
        <v>19849.147199999996</v>
      </c>
      <c r="J484" s="7">
        <v>79396.588799999983</v>
      </c>
      <c r="K484" s="7">
        <v>0</v>
      </c>
      <c r="L484" s="7">
        <v>0</v>
      </c>
      <c r="M484" s="7">
        <v>0</v>
      </c>
      <c r="N484" s="7"/>
    </row>
    <row r="485" spans="1:14" ht="25" customHeight="1" x14ac:dyDescent="0.35">
      <c r="A485" s="12" t="s">
        <v>1592</v>
      </c>
      <c r="B485" s="12" t="s">
        <v>1593</v>
      </c>
      <c r="C485" s="12" t="s">
        <v>1587</v>
      </c>
      <c r="D485" s="12" t="s">
        <v>120</v>
      </c>
      <c r="E485" s="12" t="s">
        <v>58</v>
      </c>
      <c r="F485" s="12" t="s">
        <v>1594</v>
      </c>
      <c r="G485" s="13">
        <f t="shared" si="8"/>
        <v>205791.29349999997</v>
      </c>
      <c r="H485" s="7">
        <v>110810.69649999999</v>
      </c>
      <c r="I485" s="7">
        <v>18996.119399999996</v>
      </c>
      <c r="J485" s="7">
        <v>75984.477599999984</v>
      </c>
      <c r="K485" s="7">
        <v>0</v>
      </c>
      <c r="L485" s="7">
        <v>0</v>
      </c>
      <c r="M485" s="7">
        <v>0</v>
      </c>
      <c r="N485" s="7"/>
    </row>
    <row r="486" spans="1:14" ht="25" customHeight="1" x14ac:dyDescent="0.35">
      <c r="A486" s="12" t="s">
        <v>1595</v>
      </c>
      <c r="B486" s="12" t="s">
        <v>1596</v>
      </c>
      <c r="C486" s="12" t="s">
        <v>1587</v>
      </c>
      <c r="D486" s="12" t="s">
        <v>120</v>
      </c>
      <c r="E486" s="12" t="s">
        <v>58</v>
      </c>
      <c r="F486" s="12" t="s">
        <v>1597</v>
      </c>
      <c r="G486" s="13">
        <f t="shared" si="8"/>
        <v>159158.44316666666</v>
      </c>
      <c r="H486" s="7">
        <v>85700.700166666662</v>
      </c>
      <c r="I486" s="7">
        <v>14691.548599999998</v>
      </c>
      <c r="J486" s="7">
        <v>58766.194399999993</v>
      </c>
      <c r="K486" s="7">
        <v>0</v>
      </c>
      <c r="L486" s="7">
        <v>0</v>
      </c>
      <c r="M486" s="7">
        <v>0</v>
      </c>
      <c r="N486" s="7"/>
    </row>
    <row r="487" spans="1:14" ht="25" customHeight="1" x14ac:dyDescent="0.35">
      <c r="A487" s="12" t="s">
        <v>1598</v>
      </c>
      <c r="B487" s="12" t="s">
        <v>1599</v>
      </c>
      <c r="C487" s="12" t="s">
        <v>1587</v>
      </c>
      <c r="D487" s="12" t="s">
        <v>120</v>
      </c>
      <c r="E487" s="12" t="s">
        <v>58</v>
      </c>
      <c r="F487" s="12" t="s">
        <v>1600</v>
      </c>
      <c r="G487" s="13">
        <f t="shared" si="8"/>
        <v>119201.68433333334</v>
      </c>
      <c r="H487" s="7">
        <v>64185.522333333342</v>
      </c>
      <c r="I487" s="7">
        <v>11003.232400000001</v>
      </c>
      <c r="J487" s="7">
        <v>44012.929600000003</v>
      </c>
      <c r="K487" s="7">
        <v>0</v>
      </c>
      <c r="L487" s="7">
        <v>0</v>
      </c>
      <c r="M487" s="7">
        <v>0</v>
      </c>
      <c r="N487" s="7"/>
    </row>
    <row r="488" spans="1:14" ht="25" customHeight="1" x14ac:dyDescent="0.35">
      <c r="A488" s="12" t="s">
        <v>1601</v>
      </c>
      <c r="B488" s="12" t="s">
        <v>1602</v>
      </c>
      <c r="C488" s="12" t="s">
        <v>1587</v>
      </c>
      <c r="D488" s="12" t="s">
        <v>120</v>
      </c>
      <c r="E488" s="12" t="s">
        <v>58</v>
      </c>
      <c r="F488" s="12" t="s">
        <v>1603</v>
      </c>
      <c r="G488" s="13">
        <f t="shared" si="8"/>
        <v>104905.05566666665</v>
      </c>
      <c r="H488" s="7">
        <v>56487.337666666659</v>
      </c>
      <c r="I488" s="7">
        <v>9683.5435999999991</v>
      </c>
      <c r="J488" s="7">
        <v>38734.174399999996</v>
      </c>
      <c r="K488" s="7">
        <v>0</v>
      </c>
      <c r="L488" s="7">
        <v>0</v>
      </c>
      <c r="M488" s="7">
        <v>0</v>
      </c>
      <c r="N488" s="7"/>
    </row>
    <row r="489" spans="1:14" ht="25" customHeight="1" x14ac:dyDescent="0.35">
      <c r="A489" s="12" t="s">
        <v>1604</v>
      </c>
      <c r="B489" s="12" t="s">
        <v>1605</v>
      </c>
      <c r="C489" s="12" t="s">
        <v>1587</v>
      </c>
      <c r="D489" s="12" t="s">
        <v>120</v>
      </c>
      <c r="E489" s="12" t="s">
        <v>58</v>
      </c>
      <c r="F489" s="12" t="s">
        <v>1606</v>
      </c>
      <c r="G489" s="13">
        <f t="shared" si="8"/>
        <v>964421.24999999977</v>
      </c>
      <c r="H489" s="7">
        <v>519303.74999999988</v>
      </c>
      <c r="I489" s="7">
        <v>89023.499999999985</v>
      </c>
      <c r="J489" s="7">
        <v>356093.99999999994</v>
      </c>
      <c r="K489" s="7">
        <v>0</v>
      </c>
      <c r="L489" s="7">
        <v>0</v>
      </c>
      <c r="M489" s="7">
        <v>0</v>
      </c>
      <c r="N489" s="7"/>
    </row>
    <row r="490" spans="1:14" ht="25" customHeight="1" x14ac:dyDescent="0.35">
      <c r="A490" s="12" t="s">
        <v>1607</v>
      </c>
      <c r="B490" s="12" t="s">
        <v>1608</v>
      </c>
      <c r="C490" s="12" t="s">
        <v>1587</v>
      </c>
      <c r="D490" s="12" t="s">
        <v>120</v>
      </c>
      <c r="E490" s="12" t="s">
        <v>58</v>
      </c>
      <c r="F490" s="12" t="s">
        <v>1609</v>
      </c>
      <c r="G490" s="13">
        <f t="shared" si="8"/>
        <v>574707.38000000012</v>
      </c>
      <c r="H490" s="7">
        <v>309457.82000000007</v>
      </c>
      <c r="I490" s="7">
        <v>53049.912000000011</v>
      </c>
      <c r="J490" s="7">
        <v>212199.64800000004</v>
      </c>
      <c r="K490" s="7">
        <v>0</v>
      </c>
      <c r="L490" s="7">
        <v>0</v>
      </c>
      <c r="M490" s="7">
        <v>0</v>
      </c>
      <c r="N490" s="7"/>
    </row>
    <row r="491" spans="1:14" ht="25" customHeight="1" x14ac:dyDescent="0.35">
      <c r="A491" s="12" t="s">
        <v>1610</v>
      </c>
      <c r="B491" s="12" t="s">
        <v>1611</v>
      </c>
      <c r="C491" s="12" t="s">
        <v>1612</v>
      </c>
      <c r="D491" s="12" t="s">
        <v>120</v>
      </c>
      <c r="E491" s="12" t="s">
        <v>58</v>
      </c>
      <c r="F491" s="12" t="s">
        <v>1613</v>
      </c>
      <c r="G491" s="13">
        <f t="shared" si="8"/>
        <v>57860.594999999994</v>
      </c>
      <c r="H491" s="7">
        <v>31155.704999999998</v>
      </c>
      <c r="I491" s="7">
        <v>5340.9779999999992</v>
      </c>
      <c r="J491" s="7">
        <v>21363.911999999997</v>
      </c>
      <c r="K491" s="7">
        <v>0</v>
      </c>
      <c r="L491" s="7">
        <v>0</v>
      </c>
      <c r="M491" s="7">
        <v>0</v>
      </c>
      <c r="N491" s="7"/>
    </row>
    <row r="492" spans="1:14" ht="25" customHeight="1" x14ac:dyDescent="0.35">
      <c r="A492" s="12" t="s">
        <v>1614</v>
      </c>
      <c r="B492" s="12" t="s">
        <v>1615</v>
      </c>
      <c r="C492" s="12" t="s">
        <v>1457</v>
      </c>
      <c r="D492" s="12" t="s">
        <v>120</v>
      </c>
      <c r="E492" s="12" t="s">
        <v>58</v>
      </c>
      <c r="F492" s="12" t="s">
        <v>1616</v>
      </c>
      <c r="G492" s="13">
        <f t="shared" si="8"/>
        <v>55690.049999999988</v>
      </c>
      <c r="H492" s="7">
        <v>29986.949999999997</v>
      </c>
      <c r="I492" s="7">
        <v>5140.619999999999</v>
      </c>
      <c r="J492" s="7">
        <v>20562.479999999996</v>
      </c>
      <c r="K492" s="7">
        <v>0</v>
      </c>
      <c r="L492" s="7">
        <v>0</v>
      </c>
      <c r="M492" s="7">
        <v>0</v>
      </c>
      <c r="N492" s="7"/>
    </row>
    <row r="493" spans="1:14" ht="25" customHeight="1" x14ac:dyDescent="0.35">
      <c r="A493" s="12" t="s">
        <v>1617</v>
      </c>
      <c r="B493" s="12" t="s">
        <v>1618</v>
      </c>
      <c r="C493" s="12" t="s">
        <v>1619</v>
      </c>
      <c r="D493" s="12" t="s">
        <v>124</v>
      </c>
      <c r="E493" s="12" t="s">
        <v>58</v>
      </c>
      <c r="F493" s="12" t="s">
        <v>1620</v>
      </c>
      <c r="G493" s="13">
        <f t="shared" si="8"/>
        <v>2145827.7833333332</v>
      </c>
      <c r="H493" s="7">
        <v>1029997.3359999999</v>
      </c>
      <c r="I493" s="7">
        <v>257499.33399999997</v>
      </c>
      <c r="J493" s="7">
        <v>858331.11333333328</v>
      </c>
      <c r="K493" s="7">
        <v>0</v>
      </c>
      <c r="L493" s="7">
        <v>0</v>
      </c>
      <c r="M493" s="7">
        <v>0</v>
      </c>
      <c r="N493" s="7"/>
    </row>
    <row r="494" spans="1:14" ht="25" customHeight="1" x14ac:dyDescent="0.35">
      <c r="A494" s="12" t="s">
        <v>1621</v>
      </c>
      <c r="B494" s="12" t="s">
        <v>1622</v>
      </c>
      <c r="C494" s="12" t="s">
        <v>57</v>
      </c>
      <c r="D494" s="12" t="s">
        <v>124</v>
      </c>
      <c r="E494" s="12" t="s">
        <v>58</v>
      </c>
      <c r="F494" s="12" t="s">
        <v>1623</v>
      </c>
      <c r="G494" s="13">
        <f t="shared" si="8"/>
        <v>30895</v>
      </c>
      <c r="H494" s="7">
        <v>14829.599999999999</v>
      </c>
      <c r="I494" s="7">
        <v>3707.3999999999996</v>
      </c>
      <c r="J494" s="7">
        <v>12358</v>
      </c>
      <c r="K494" s="7">
        <v>0</v>
      </c>
      <c r="L494" s="7">
        <v>0</v>
      </c>
      <c r="M494" s="7">
        <v>0</v>
      </c>
      <c r="N494" s="7"/>
    </row>
    <row r="495" spans="1:14" ht="25" customHeight="1" x14ac:dyDescent="0.35">
      <c r="A495" s="12" t="s">
        <v>1624</v>
      </c>
      <c r="B495" s="12" t="s">
        <v>1625</v>
      </c>
      <c r="C495" s="12" t="s">
        <v>1626</v>
      </c>
      <c r="D495" s="12" t="s">
        <v>40</v>
      </c>
      <c r="E495" s="12" t="s">
        <v>58</v>
      </c>
      <c r="F495" s="12" t="s">
        <v>1627</v>
      </c>
      <c r="G495" s="13">
        <f>SUM(H495:M495)</f>
        <v>18906.006000000001</v>
      </c>
      <c r="H495" s="7">
        <v>0</v>
      </c>
      <c r="I495" s="7">
        <v>11121.18</v>
      </c>
      <c r="J495" s="7">
        <v>7784.826</v>
      </c>
      <c r="K495" s="7">
        <v>0</v>
      </c>
      <c r="L495" s="7">
        <v>0</v>
      </c>
      <c r="M495" s="7">
        <v>0</v>
      </c>
      <c r="N495" s="7"/>
    </row>
    <row r="496" spans="1:14" ht="25" customHeight="1" x14ac:dyDescent="0.35">
      <c r="A496" s="12" t="s">
        <v>1628</v>
      </c>
      <c r="B496" s="12" t="s">
        <v>1629</v>
      </c>
      <c r="C496" s="12" t="s">
        <v>1306</v>
      </c>
      <c r="D496" s="12" t="s">
        <v>40</v>
      </c>
      <c r="E496" s="12" t="s">
        <v>58</v>
      </c>
      <c r="F496" s="12" t="s">
        <v>1630</v>
      </c>
      <c r="G496" s="13">
        <f t="shared" ref="G496:G556" si="9">SUM(H496:M496)</f>
        <v>16360.929432311623</v>
      </c>
      <c r="H496" s="7">
        <v>0</v>
      </c>
      <c r="I496" s="7">
        <v>9624.0761366538954</v>
      </c>
      <c r="J496" s="7">
        <v>6736.8532956577264</v>
      </c>
      <c r="K496" s="7">
        <v>0</v>
      </c>
      <c r="L496" s="7">
        <v>0</v>
      </c>
      <c r="M496" s="7">
        <v>0</v>
      </c>
      <c r="N496" s="7"/>
    </row>
    <row r="497" spans="1:14" ht="25" customHeight="1" x14ac:dyDescent="0.35">
      <c r="A497" s="12" t="s">
        <v>1631</v>
      </c>
      <c r="B497" s="12" t="s">
        <v>1632</v>
      </c>
      <c r="C497" s="12" t="s">
        <v>1619</v>
      </c>
      <c r="D497" s="12" t="s">
        <v>40</v>
      </c>
      <c r="E497" s="12" t="s">
        <v>58</v>
      </c>
      <c r="F497" s="12" t="s">
        <v>1633</v>
      </c>
      <c r="G497" s="13">
        <f t="shared" si="9"/>
        <v>8053.8009999999995</v>
      </c>
      <c r="H497" s="7">
        <v>0</v>
      </c>
      <c r="I497" s="7">
        <v>4737.53</v>
      </c>
      <c r="J497" s="7">
        <v>3316.2709999999997</v>
      </c>
      <c r="K497" s="7">
        <v>0</v>
      </c>
      <c r="L497" s="7">
        <v>0</v>
      </c>
      <c r="M497" s="7">
        <v>0</v>
      </c>
      <c r="N497" s="7"/>
    </row>
    <row r="498" spans="1:14" ht="25" customHeight="1" x14ac:dyDescent="0.35">
      <c r="A498" s="12" t="s">
        <v>1634</v>
      </c>
      <c r="B498" s="12" t="s">
        <v>1635</v>
      </c>
      <c r="C498" s="12" t="s">
        <v>1636</v>
      </c>
      <c r="D498" s="12" t="s">
        <v>40</v>
      </c>
      <c r="E498" s="12" t="s">
        <v>58</v>
      </c>
      <c r="F498" s="12" t="s">
        <v>1637</v>
      </c>
      <c r="G498" s="7">
        <f t="shared" si="9"/>
        <v>7700</v>
      </c>
      <c r="H498" s="7">
        <v>0</v>
      </c>
      <c r="I498" s="7">
        <v>4700</v>
      </c>
      <c r="J498" s="7">
        <v>3000</v>
      </c>
      <c r="K498" s="7">
        <v>0</v>
      </c>
      <c r="L498" s="7">
        <v>0</v>
      </c>
      <c r="M498" s="7">
        <v>0</v>
      </c>
      <c r="N498" s="7"/>
    </row>
    <row r="499" spans="1:14" ht="25" customHeight="1" x14ac:dyDescent="0.35">
      <c r="A499" s="12" t="s">
        <v>1638</v>
      </c>
      <c r="B499" s="12" t="s">
        <v>1639</v>
      </c>
      <c r="C499" s="12" t="s">
        <v>115</v>
      </c>
      <c r="D499" s="12" t="s">
        <v>40</v>
      </c>
      <c r="E499" s="12" t="s">
        <v>423</v>
      </c>
      <c r="F499" s="12" t="s">
        <v>1640</v>
      </c>
      <c r="G499" s="7">
        <f t="shared" si="9"/>
        <v>7700</v>
      </c>
      <c r="H499" s="7">
        <v>0</v>
      </c>
      <c r="I499" s="7">
        <v>4700</v>
      </c>
      <c r="J499" s="7">
        <v>3000</v>
      </c>
      <c r="K499" s="7">
        <v>0</v>
      </c>
      <c r="L499" s="7">
        <v>0</v>
      </c>
      <c r="M499" s="7">
        <v>0</v>
      </c>
      <c r="N499" s="7"/>
    </row>
    <row r="500" spans="1:14" ht="25" customHeight="1" x14ac:dyDescent="0.35">
      <c r="A500" s="12" t="s">
        <v>1641</v>
      </c>
      <c r="B500" s="12" t="s">
        <v>1642</v>
      </c>
      <c r="C500" s="12" t="s">
        <v>1643</v>
      </c>
      <c r="D500" s="12" t="s">
        <v>43</v>
      </c>
      <c r="E500" s="12" t="s">
        <v>58</v>
      </c>
      <c r="F500" s="12" t="s">
        <v>1644</v>
      </c>
      <c r="G500" s="13">
        <f t="shared" si="9"/>
        <v>24589.004000000001</v>
      </c>
      <c r="H500" s="7">
        <v>2235.364</v>
      </c>
      <c r="I500" s="7">
        <v>13412.183999999999</v>
      </c>
      <c r="J500" s="7">
        <v>8941.4560000000001</v>
      </c>
      <c r="K500" s="7">
        <v>0</v>
      </c>
      <c r="L500" s="7">
        <v>0</v>
      </c>
      <c r="M500" s="7">
        <v>0</v>
      </c>
      <c r="N500" s="7"/>
    </row>
    <row r="501" spans="1:14" ht="25" customHeight="1" x14ac:dyDescent="0.35">
      <c r="A501" s="12" t="s">
        <v>1645</v>
      </c>
      <c r="B501" s="12" t="s">
        <v>1645</v>
      </c>
      <c r="C501" s="12" t="s">
        <v>1646</v>
      </c>
      <c r="D501" s="12" t="s">
        <v>43</v>
      </c>
      <c r="E501" s="12" t="s">
        <v>58</v>
      </c>
      <c r="F501" s="12" t="s">
        <v>1647</v>
      </c>
      <c r="G501" s="13">
        <f t="shared" si="9"/>
        <v>12631.036</v>
      </c>
      <c r="H501" s="7">
        <v>1148.2760000000001</v>
      </c>
      <c r="I501" s="7">
        <v>6889.6559999999999</v>
      </c>
      <c r="J501" s="7">
        <v>4593.1040000000003</v>
      </c>
      <c r="K501" s="7">
        <v>0</v>
      </c>
      <c r="L501" s="7">
        <v>0</v>
      </c>
      <c r="M501" s="7">
        <v>0</v>
      </c>
      <c r="N501" s="7"/>
    </row>
    <row r="502" spans="1:14" ht="25" customHeight="1" x14ac:dyDescent="0.35">
      <c r="A502" s="12" t="s">
        <v>1648</v>
      </c>
      <c r="B502" s="12" t="s">
        <v>1648</v>
      </c>
      <c r="C502" s="12" t="s">
        <v>1649</v>
      </c>
      <c r="D502" s="12" t="s">
        <v>43</v>
      </c>
      <c r="E502" s="12" t="s">
        <v>58</v>
      </c>
      <c r="F502" s="12" t="s">
        <v>1649</v>
      </c>
      <c r="G502" s="13">
        <f t="shared" si="9"/>
        <v>9117.0859999999993</v>
      </c>
      <c r="H502" s="7">
        <v>828.82600000000002</v>
      </c>
      <c r="I502" s="7">
        <v>4972.9560000000001</v>
      </c>
      <c r="J502" s="7">
        <v>3315.3040000000001</v>
      </c>
      <c r="K502" s="7">
        <v>0</v>
      </c>
      <c r="L502" s="7">
        <v>0</v>
      </c>
      <c r="M502" s="7">
        <v>0</v>
      </c>
      <c r="N502" s="7"/>
    </row>
    <row r="503" spans="1:14" ht="25" customHeight="1" x14ac:dyDescent="0.35">
      <c r="A503" s="12" t="s">
        <v>1650</v>
      </c>
      <c r="B503" s="12" t="s">
        <v>1651</v>
      </c>
      <c r="C503" s="12" t="s">
        <v>1652</v>
      </c>
      <c r="D503" s="12" t="s">
        <v>1006</v>
      </c>
      <c r="E503" s="12" t="s">
        <v>58</v>
      </c>
      <c r="F503" s="12" t="s">
        <v>1653</v>
      </c>
      <c r="G503" s="13">
        <f t="shared" si="9"/>
        <v>11581.92</v>
      </c>
      <c r="H503" s="7">
        <v>0</v>
      </c>
      <c r="I503" s="7">
        <v>4825.8</v>
      </c>
      <c r="J503" s="7">
        <v>6756.12</v>
      </c>
      <c r="K503" s="7">
        <v>0</v>
      </c>
      <c r="L503" s="7">
        <v>0</v>
      </c>
      <c r="M503" s="7">
        <v>0</v>
      </c>
      <c r="N503" s="7"/>
    </row>
    <row r="504" spans="1:14" ht="25" customHeight="1" x14ac:dyDescent="0.35">
      <c r="A504" s="12" t="s">
        <v>1654</v>
      </c>
      <c r="B504" s="12" t="s">
        <v>1654</v>
      </c>
      <c r="C504" s="12" t="s">
        <v>231</v>
      </c>
      <c r="D504" s="12" t="s">
        <v>40</v>
      </c>
      <c r="E504" s="12" t="s">
        <v>171</v>
      </c>
      <c r="F504" s="12" t="s">
        <v>1655</v>
      </c>
      <c r="G504" s="13">
        <f t="shared" si="9"/>
        <v>26680.565000000002</v>
      </c>
      <c r="H504" s="7">
        <v>0</v>
      </c>
      <c r="I504" s="7">
        <v>15694.45</v>
      </c>
      <c r="J504" s="7">
        <v>10986.115</v>
      </c>
      <c r="K504" s="7">
        <v>0</v>
      </c>
      <c r="L504" s="7">
        <v>0</v>
      </c>
      <c r="M504" s="7">
        <v>0</v>
      </c>
      <c r="N504" s="7"/>
    </row>
    <row r="505" spans="1:14" ht="25" customHeight="1" x14ac:dyDescent="0.35">
      <c r="A505" s="12" t="s">
        <v>1656</v>
      </c>
      <c r="B505" s="12" t="s">
        <v>1657</v>
      </c>
      <c r="C505" s="12" t="s">
        <v>1025</v>
      </c>
      <c r="D505" s="12" t="s">
        <v>40</v>
      </c>
      <c r="E505" s="12" t="s">
        <v>171</v>
      </c>
      <c r="F505" s="12" t="s">
        <v>1658</v>
      </c>
      <c r="G505" s="13">
        <f t="shared" si="9"/>
        <v>9571.4079999999994</v>
      </c>
      <c r="H505" s="7">
        <v>0</v>
      </c>
      <c r="I505" s="7">
        <v>5630.24</v>
      </c>
      <c r="J505" s="7">
        <v>3941.1679999999997</v>
      </c>
      <c r="K505" s="7">
        <v>0</v>
      </c>
      <c r="L505" s="7">
        <v>0</v>
      </c>
      <c r="M505" s="7">
        <v>0</v>
      </c>
      <c r="N505" s="7"/>
    </row>
    <row r="506" spans="1:14" ht="25" customHeight="1" x14ac:dyDescent="0.35">
      <c r="A506" s="12" t="s">
        <v>1659</v>
      </c>
      <c r="B506" s="12" t="s">
        <v>1660</v>
      </c>
      <c r="C506" s="12" t="s">
        <v>68</v>
      </c>
      <c r="D506" s="12" t="s">
        <v>40</v>
      </c>
      <c r="E506" s="12" t="s">
        <v>171</v>
      </c>
      <c r="F506" s="12" t="s">
        <v>1661</v>
      </c>
      <c r="G506" s="13">
        <f t="shared" si="9"/>
        <v>7584.1589999999997</v>
      </c>
      <c r="H506" s="7">
        <v>0</v>
      </c>
      <c r="I506" s="7">
        <v>4461.2699999999995</v>
      </c>
      <c r="J506" s="7">
        <v>3122.8889999999997</v>
      </c>
      <c r="K506" s="7">
        <v>0</v>
      </c>
      <c r="L506" s="7">
        <v>0</v>
      </c>
      <c r="M506" s="7">
        <v>0</v>
      </c>
      <c r="N506" s="7"/>
    </row>
    <row r="507" spans="1:14" ht="25" customHeight="1" x14ac:dyDescent="0.35">
      <c r="A507" s="12" t="s">
        <v>1662</v>
      </c>
      <c r="B507" s="12" t="s">
        <v>1663</v>
      </c>
      <c r="C507" s="12" t="s">
        <v>1035</v>
      </c>
      <c r="D507" s="12" t="s">
        <v>43</v>
      </c>
      <c r="E507" s="12" t="s">
        <v>171</v>
      </c>
      <c r="F507" s="12" t="s">
        <v>1664</v>
      </c>
      <c r="G507" s="13">
        <f t="shared" si="9"/>
        <v>17377.404000000002</v>
      </c>
      <c r="H507" s="7">
        <v>1579.7640000000001</v>
      </c>
      <c r="I507" s="7">
        <v>9478.5840000000007</v>
      </c>
      <c r="J507" s="7">
        <v>6319.0560000000005</v>
      </c>
      <c r="K507" s="7">
        <v>0</v>
      </c>
      <c r="L507" s="7">
        <v>0</v>
      </c>
      <c r="M507" s="7">
        <v>0</v>
      </c>
      <c r="N507" s="7"/>
    </row>
    <row r="508" spans="1:14" ht="25" customHeight="1" x14ac:dyDescent="0.35">
      <c r="A508" s="12" t="s">
        <v>1665</v>
      </c>
      <c r="B508" s="12" t="s">
        <v>1665</v>
      </c>
      <c r="C508" s="12" t="s">
        <v>1666</v>
      </c>
      <c r="D508" s="12" t="s">
        <v>43</v>
      </c>
      <c r="E508" s="12" t="s">
        <v>171</v>
      </c>
      <c r="F508" s="12" t="s">
        <v>1665</v>
      </c>
      <c r="G508" s="13">
        <f t="shared" si="9"/>
        <v>12911.029999999999</v>
      </c>
      <c r="H508" s="7">
        <v>1173.73</v>
      </c>
      <c r="I508" s="7">
        <v>7042.3799999999992</v>
      </c>
      <c r="J508" s="7">
        <v>4694.92</v>
      </c>
      <c r="K508" s="7">
        <v>0</v>
      </c>
      <c r="L508" s="7">
        <v>0</v>
      </c>
      <c r="M508" s="7">
        <v>0</v>
      </c>
      <c r="N508" s="7"/>
    </row>
    <row r="509" spans="1:14" ht="25" customHeight="1" x14ac:dyDescent="0.35">
      <c r="A509" s="12" t="s">
        <v>1667</v>
      </c>
      <c r="B509" s="12" t="s">
        <v>1667</v>
      </c>
      <c r="C509" s="12" t="s">
        <v>1668</v>
      </c>
      <c r="D509" s="12" t="s">
        <v>43</v>
      </c>
      <c r="E509" s="12" t="s">
        <v>1669</v>
      </c>
      <c r="F509" s="12" t="s">
        <v>44</v>
      </c>
      <c r="G509" s="13">
        <f t="shared" si="9"/>
        <v>12359.005999999999</v>
      </c>
      <c r="H509" s="7">
        <v>1123.546</v>
      </c>
      <c r="I509" s="7">
        <v>6741.2759999999989</v>
      </c>
      <c r="J509" s="7">
        <v>4494.1840000000002</v>
      </c>
      <c r="K509" s="7">
        <v>0</v>
      </c>
      <c r="L509" s="7">
        <v>0</v>
      </c>
      <c r="M509" s="7">
        <v>0</v>
      </c>
      <c r="N509" s="7"/>
    </row>
    <row r="510" spans="1:14" ht="25" customHeight="1" x14ac:dyDescent="0.35">
      <c r="A510" s="12" t="s">
        <v>1670</v>
      </c>
      <c r="B510" s="12" t="s">
        <v>1671</v>
      </c>
      <c r="C510" s="12" t="s">
        <v>1672</v>
      </c>
      <c r="D510" s="12" t="s">
        <v>52</v>
      </c>
      <c r="E510" s="12" t="s">
        <v>1673</v>
      </c>
      <c r="F510" s="12" t="s">
        <v>1674</v>
      </c>
      <c r="G510" s="13">
        <f t="shared" si="9"/>
        <v>50123.56</v>
      </c>
      <c r="H510" s="7">
        <v>50000</v>
      </c>
      <c r="I510" s="7">
        <v>0</v>
      </c>
      <c r="J510" s="7">
        <v>123.55999999999999</v>
      </c>
      <c r="K510" s="7">
        <v>0</v>
      </c>
      <c r="L510" s="7">
        <v>0</v>
      </c>
      <c r="M510" s="7">
        <v>0</v>
      </c>
      <c r="N510" s="7"/>
    </row>
    <row r="511" spans="1:14" ht="25" customHeight="1" x14ac:dyDescent="0.35">
      <c r="A511" s="12" t="s">
        <v>1675</v>
      </c>
      <c r="B511" s="12" t="s">
        <v>1676</v>
      </c>
      <c r="C511" s="12" t="s">
        <v>1672</v>
      </c>
      <c r="D511" s="12" t="s">
        <v>52</v>
      </c>
      <c r="E511" s="12" t="s">
        <v>1673</v>
      </c>
      <c r="F511" s="12" t="s">
        <v>1677</v>
      </c>
      <c r="G511" s="13">
        <f t="shared" si="9"/>
        <v>50055.88</v>
      </c>
      <c r="H511" s="7">
        <v>50000</v>
      </c>
      <c r="I511" s="7">
        <v>0</v>
      </c>
      <c r="J511" s="7">
        <v>55.879999999999995</v>
      </c>
      <c r="K511" s="7">
        <v>0</v>
      </c>
      <c r="L511" s="7">
        <v>0</v>
      </c>
      <c r="M511" s="7">
        <v>0</v>
      </c>
      <c r="N511" s="7"/>
    </row>
    <row r="512" spans="1:14" ht="25" customHeight="1" x14ac:dyDescent="0.35">
      <c r="A512" s="12" t="s">
        <v>1678</v>
      </c>
      <c r="B512" s="12" t="s">
        <v>1679</v>
      </c>
      <c r="C512" s="12" t="s">
        <v>1680</v>
      </c>
      <c r="D512" s="12" t="s">
        <v>17</v>
      </c>
      <c r="E512" s="12" t="s">
        <v>1673</v>
      </c>
      <c r="F512" s="12" t="s">
        <v>1681</v>
      </c>
      <c r="G512" s="13">
        <f t="shared" si="9"/>
        <v>13330</v>
      </c>
      <c r="H512" s="7">
        <v>1066.4000000000001</v>
      </c>
      <c r="I512" s="7">
        <v>2666</v>
      </c>
      <c r="J512" s="7">
        <v>9597.6</v>
      </c>
      <c r="K512" s="7">
        <v>0</v>
      </c>
      <c r="L512" s="7">
        <v>0</v>
      </c>
      <c r="M512" s="7">
        <v>0</v>
      </c>
      <c r="N512" s="7"/>
    </row>
    <row r="513" spans="1:14" ht="25" customHeight="1" x14ac:dyDescent="0.35">
      <c r="A513" s="12" t="s">
        <v>1682</v>
      </c>
      <c r="B513" s="12" t="s">
        <v>1683</v>
      </c>
      <c r="C513" s="12" t="s">
        <v>1684</v>
      </c>
      <c r="D513" s="12" t="s">
        <v>135</v>
      </c>
      <c r="E513" s="12" t="s">
        <v>58</v>
      </c>
      <c r="F513" s="12" t="s">
        <v>1685</v>
      </c>
      <c r="G513" s="13">
        <f t="shared" si="9"/>
        <v>2007580</v>
      </c>
      <c r="H513" s="7">
        <v>963638.39999999991</v>
      </c>
      <c r="I513" s="7">
        <v>240909.59999999998</v>
      </c>
      <c r="J513" s="7">
        <v>803032</v>
      </c>
      <c r="K513" s="7">
        <v>0</v>
      </c>
      <c r="L513" s="7">
        <v>0</v>
      </c>
      <c r="M513" s="7">
        <v>0</v>
      </c>
      <c r="N513" s="7"/>
    </row>
    <row r="514" spans="1:14" ht="25" customHeight="1" x14ac:dyDescent="0.35">
      <c r="A514" s="12" t="s">
        <v>1686</v>
      </c>
      <c r="B514" s="12" t="s">
        <v>1687</v>
      </c>
      <c r="C514" s="12" t="s">
        <v>1688</v>
      </c>
      <c r="D514" s="12" t="s">
        <v>40</v>
      </c>
      <c r="E514" s="12" t="s">
        <v>1673</v>
      </c>
      <c r="F514" s="12" t="s">
        <v>1689</v>
      </c>
      <c r="G514" s="13">
        <f t="shared" si="9"/>
        <v>48067.176999999996</v>
      </c>
      <c r="H514" s="7">
        <v>0</v>
      </c>
      <c r="I514" s="7">
        <v>28274.809999999998</v>
      </c>
      <c r="J514" s="7">
        <v>19792.366999999998</v>
      </c>
      <c r="K514" s="7">
        <v>0</v>
      </c>
      <c r="L514" s="7">
        <v>0</v>
      </c>
      <c r="M514" s="7">
        <v>0</v>
      </c>
      <c r="N514" s="7"/>
    </row>
    <row r="515" spans="1:14" ht="25" customHeight="1" x14ac:dyDescent="0.35">
      <c r="A515" s="12" t="s">
        <v>1690</v>
      </c>
      <c r="B515" s="12" t="s">
        <v>1691</v>
      </c>
      <c r="C515" s="12" t="s">
        <v>1680</v>
      </c>
      <c r="D515" s="12" t="s">
        <v>40</v>
      </c>
      <c r="E515" s="12" t="s">
        <v>1673</v>
      </c>
      <c r="F515" s="12" t="s">
        <v>1692</v>
      </c>
      <c r="G515" s="13">
        <f t="shared" si="9"/>
        <v>8044.2980000000007</v>
      </c>
      <c r="H515" s="7">
        <v>0</v>
      </c>
      <c r="I515" s="7">
        <v>4731.9400000000005</v>
      </c>
      <c r="J515" s="7">
        <v>3312.3580000000002</v>
      </c>
      <c r="K515" s="7">
        <v>0</v>
      </c>
      <c r="L515" s="7">
        <v>0</v>
      </c>
      <c r="M515" s="7">
        <v>0</v>
      </c>
      <c r="N515" s="7"/>
    </row>
    <row r="516" spans="1:14" ht="25" customHeight="1" x14ac:dyDescent="0.35">
      <c r="A516" s="12" t="s">
        <v>1693</v>
      </c>
      <c r="B516" s="12" t="s">
        <v>1694</v>
      </c>
      <c r="C516" s="12" t="s">
        <v>1695</v>
      </c>
      <c r="D516" s="12" t="s">
        <v>43</v>
      </c>
      <c r="E516" s="12" t="s">
        <v>1673</v>
      </c>
      <c r="F516" s="12" t="s">
        <v>1696</v>
      </c>
      <c r="G516" s="13">
        <f t="shared" si="9"/>
        <v>149417.4</v>
      </c>
      <c r="H516" s="7">
        <v>13583.400000000001</v>
      </c>
      <c r="I516" s="7">
        <v>81500.399999999994</v>
      </c>
      <c r="J516" s="7">
        <v>54333.600000000006</v>
      </c>
      <c r="K516" s="7">
        <v>0</v>
      </c>
      <c r="L516" s="7">
        <v>0</v>
      </c>
      <c r="M516" s="7">
        <v>0</v>
      </c>
      <c r="N516" s="7"/>
    </row>
    <row r="517" spans="1:14" ht="25" customHeight="1" x14ac:dyDescent="0.35">
      <c r="A517" s="12" t="s">
        <v>1697</v>
      </c>
      <c r="B517" s="12" t="s">
        <v>1698</v>
      </c>
      <c r="C517" s="12" t="s">
        <v>1699</v>
      </c>
      <c r="D517" s="12" t="s">
        <v>43</v>
      </c>
      <c r="E517" s="12" t="s">
        <v>1673</v>
      </c>
      <c r="F517" s="12" t="s">
        <v>1700</v>
      </c>
      <c r="G517" s="13">
        <f t="shared" si="9"/>
        <v>34143.648000000001</v>
      </c>
      <c r="H517" s="7">
        <v>3103.9680000000003</v>
      </c>
      <c r="I517" s="7">
        <v>18623.808000000001</v>
      </c>
      <c r="J517" s="7">
        <v>12415.872000000001</v>
      </c>
      <c r="K517" s="7">
        <v>0</v>
      </c>
      <c r="L517" s="7">
        <v>0</v>
      </c>
      <c r="M517" s="7">
        <v>0</v>
      </c>
      <c r="N517" s="7"/>
    </row>
    <row r="518" spans="1:14" ht="25" customHeight="1" x14ac:dyDescent="0.35">
      <c r="A518" s="12" t="s">
        <v>1701</v>
      </c>
      <c r="B518" s="12" t="s">
        <v>1702</v>
      </c>
      <c r="C518" s="12" t="s">
        <v>492</v>
      </c>
      <c r="D518" s="12" t="s">
        <v>52</v>
      </c>
      <c r="E518" s="12" t="s">
        <v>53</v>
      </c>
      <c r="F518" s="12" t="s">
        <v>1703</v>
      </c>
      <c r="G518" s="13">
        <f t="shared" si="9"/>
        <v>79027.679999999993</v>
      </c>
      <c r="H518" s="7">
        <v>75000</v>
      </c>
      <c r="I518" s="7">
        <v>0</v>
      </c>
      <c r="J518" s="7">
        <v>4027.68</v>
      </c>
      <c r="K518" s="7">
        <v>0</v>
      </c>
      <c r="L518" s="7">
        <v>0</v>
      </c>
      <c r="M518" s="7">
        <v>0</v>
      </c>
      <c r="N518" s="7"/>
    </row>
    <row r="519" spans="1:14" ht="25" customHeight="1" x14ac:dyDescent="0.35">
      <c r="A519" s="12" t="s">
        <v>1704</v>
      </c>
      <c r="B519" s="12" t="s">
        <v>1705</v>
      </c>
      <c r="C519" s="12" t="s">
        <v>654</v>
      </c>
      <c r="D519" s="12" t="s">
        <v>52</v>
      </c>
      <c r="E519" s="12" t="s">
        <v>53</v>
      </c>
      <c r="F519" s="12" t="s">
        <v>1706</v>
      </c>
      <c r="G519" s="13">
        <f t="shared" si="9"/>
        <v>53687.199999999997</v>
      </c>
      <c r="H519" s="7">
        <v>50000</v>
      </c>
      <c r="I519" s="7">
        <v>0</v>
      </c>
      <c r="J519" s="7">
        <v>3687.2</v>
      </c>
      <c r="K519" s="7">
        <v>0</v>
      </c>
      <c r="L519" s="7">
        <v>0</v>
      </c>
      <c r="M519" s="7">
        <v>0</v>
      </c>
      <c r="N519" s="7"/>
    </row>
    <row r="520" spans="1:14" ht="25" customHeight="1" x14ac:dyDescent="0.35">
      <c r="A520" s="12" t="s">
        <v>1707</v>
      </c>
      <c r="B520" s="12" t="s">
        <v>1708</v>
      </c>
      <c r="C520" s="12" t="s">
        <v>1688</v>
      </c>
      <c r="D520" s="12" t="s">
        <v>52</v>
      </c>
      <c r="E520" s="12" t="s">
        <v>1709</v>
      </c>
      <c r="F520" s="12" t="s">
        <v>1710</v>
      </c>
      <c r="G520" s="13">
        <f t="shared" si="9"/>
        <v>127150.12</v>
      </c>
      <c r="H520" s="7">
        <v>100000</v>
      </c>
      <c r="I520" s="7">
        <v>0</v>
      </c>
      <c r="J520" s="7">
        <v>27150.12</v>
      </c>
      <c r="K520" s="7">
        <v>0</v>
      </c>
      <c r="L520" s="7">
        <v>0</v>
      </c>
      <c r="M520" s="7">
        <v>0</v>
      </c>
      <c r="N520" s="7"/>
    </row>
    <row r="521" spans="1:14" ht="25" customHeight="1" x14ac:dyDescent="0.35">
      <c r="A521" s="12" t="s">
        <v>1711</v>
      </c>
      <c r="B521" s="12" t="s">
        <v>1712</v>
      </c>
      <c r="C521" s="12" t="s">
        <v>1688</v>
      </c>
      <c r="D521" s="12" t="s">
        <v>52</v>
      </c>
      <c r="E521" s="12" t="s">
        <v>1709</v>
      </c>
      <c r="F521" s="12" t="s">
        <v>1713</v>
      </c>
      <c r="G521" s="13">
        <f t="shared" si="9"/>
        <v>123242.10574712644</v>
      </c>
      <c r="H521" s="7">
        <v>100000</v>
      </c>
      <c r="I521" s="7">
        <v>0</v>
      </c>
      <c r="J521" s="7">
        <v>23242.105747126436</v>
      </c>
      <c r="K521" s="7">
        <v>0</v>
      </c>
      <c r="L521" s="7">
        <v>0</v>
      </c>
      <c r="M521" s="7">
        <v>0</v>
      </c>
      <c r="N521" s="7"/>
    </row>
    <row r="522" spans="1:14" ht="25" customHeight="1" x14ac:dyDescent="0.35">
      <c r="A522" s="12" t="s">
        <v>1714</v>
      </c>
      <c r="B522" s="12" t="s">
        <v>1715</v>
      </c>
      <c r="C522" s="12" t="s">
        <v>1688</v>
      </c>
      <c r="D522" s="12" t="s">
        <v>52</v>
      </c>
      <c r="E522" s="12" t="s">
        <v>1709</v>
      </c>
      <c r="F522" s="12" t="s">
        <v>1716</v>
      </c>
      <c r="G522" s="13">
        <f t="shared" si="9"/>
        <v>50328</v>
      </c>
      <c r="H522" s="7">
        <v>50000</v>
      </c>
      <c r="I522" s="7">
        <v>0</v>
      </c>
      <c r="J522" s="7">
        <v>328</v>
      </c>
      <c r="K522" s="7">
        <v>0</v>
      </c>
      <c r="L522" s="7">
        <v>0</v>
      </c>
      <c r="M522" s="7">
        <v>0</v>
      </c>
      <c r="N522" s="7"/>
    </row>
    <row r="523" spans="1:14" ht="25" customHeight="1" x14ac:dyDescent="0.35">
      <c r="A523" s="12" t="s">
        <v>1717</v>
      </c>
      <c r="B523" s="12" t="s">
        <v>1718</v>
      </c>
      <c r="C523" s="12" t="s">
        <v>1719</v>
      </c>
      <c r="D523" s="12" t="s">
        <v>52</v>
      </c>
      <c r="E523" s="12" t="s">
        <v>1709</v>
      </c>
      <c r="F523" s="12" t="s">
        <v>1720</v>
      </c>
      <c r="G523" s="13">
        <f t="shared" si="9"/>
        <v>50250.48</v>
      </c>
      <c r="H523" s="7">
        <v>50000</v>
      </c>
      <c r="I523" s="7">
        <v>0</v>
      </c>
      <c r="J523" s="7">
        <v>250.48000000000002</v>
      </c>
      <c r="K523" s="7">
        <v>0</v>
      </c>
      <c r="L523" s="7">
        <v>0</v>
      </c>
      <c r="M523" s="7">
        <v>0</v>
      </c>
      <c r="N523" s="7"/>
    </row>
    <row r="524" spans="1:14" ht="25" customHeight="1" x14ac:dyDescent="0.35">
      <c r="A524" s="12" t="s">
        <v>1721</v>
      </c>
      <c r="B524" s="12" t="s">
        <v>1722</v>
      </c>
      <c r="C524" s="12" t="s">
        <v>1688</v>
      </c>
      <c r="D524" s="12" t="s">
        <v>135</v>
      </c>
      <c r="E524" s="12" t="s">
        <v>1709</v>
      </c>
      <c r="F524" s="12" t="s">
        <v>1723</v>
      </c>
      <c r="G524" s="13">
        <f t="shared" si="9"/>
        <v>1867080</v>
      </c>
      <c r="H524" s="7">
        <v>896198.4</v>
      </c>
      <c r="I524" s="7">
        <v>224049.6</v>
      </c>
      <c r="J524" s="7">
        <v>746832</v>
      </c>
      <c r="K524" s="7">
        <v>0</v>
      </c>
      <c r="L524" s="7">
        <v>0</v>
      </c>
      <c r="M524" s="7">
        <v>0</v>
      </c>
      <c r="N524" s="7"/>
    </row>
    <row r="525" spans="1:14" ht="25" customHeight="1" x14ac:dyDescent="0.35">
      <c r="A525" s="12" t="s">
        <v>1724</v>
      </c>
      <c r="B525" s="12" t="s">
        <v>1725</v>
      </c>
      <c r="C525" s="12" t="s">
        <v>236</v>
      </c>
      <c r="D525" s="12" t="s">
        <v>43</v>
      </c>
      <c r="E525" s="12" t="s">
        <v>1726</v>
      </c>
      <c r="F525" s="12" t="s">
        <v>1727</v>
      </c>
      <c r="G525" s="13">
        <f t="shared" si="9"/>
        <v>13151.599999999999</v>
      </c>
      <c r="H525" s="7">
        <v>1195.5999999999999</v>
      </c>
      <c r="I525" s="7">
        <v>7173.5999999999985</v>
      </c>
      <c r="J525" s="7">
        <v>4782.3999999999996</v>
      </c>
      <c r="K525" s="7">
        <v>0</v>
      </c>
      <c r="L525" s="7">
        <v>0</v>
      </c>
      <c r="M525" s="7">
        <v>0</v>
      </c>
      <c r="N525" s="7"/>
    </row>
    <row r="526" spans="1:14" ht="25" customHeight="1" x14ac:dyDescent="0.35">
      <c r="A526" s="12" t="s">
        <v>1728</v>
      </c>
      <c r="B526" s="12" t="s">
        <v>1729</v>
      </c>
      <c r="C526" s="12" t="s">
        <v>236</v>
      </c>
      <c r="D526" s="12" t="s">
        <v>1006</v>
      </c>
      <c r="E526" s="12" t="s">
        <v>1726</v>
      </c>
      <c r="F526" s="12" t="s">
        <v>1730</v>
      </c>
      <c r="G526" s="13">
        <f t="shared" si="9"/>
        <v>219548.87999999998</v>
      </c>
      <c r="H526" s="7">
        <v>0</v>
      </c>
      <c r="I526" s="7">
        <v>91478.699999999983</v>
      </c>
      <c r="J526" s="7">
        <v>128070.18</v>
      </c>
      <c r="K526" s="7">
        <v>0</v>
      </c>
      <c r="L526" s="7">
        <v>0</v>
      </c>
      <c r="M526" s="7">
        <v>0</v>
      </c>
      <c r="N526" s="7"/>
    </row>
    <row r="527" spans="1:14" ht="25" customHeight="1" x14ac:dyDescent="0.35">
      <c r="A527" s="12" t="s">
        <v>1731</v>
      </c>
      <c r="B527" s="12" t="s">
        <v>1732</v>
      </c>
      <c r="C527" s="12" t="s">
        <v>236</v>
      </c>
      <c r="D527" s="12" t="s">
        <v>1006</v>
      </c>
      <c r="E527" s="12" t="s">
        <v>1726</v>
      </c>
      <c r="F527" s="12" t="s">
        <v>1733</v>
      </c>
      <c r="G527" s="13">
        <f t="shared" si="9"/>
        <v>106689.23999999999</v>
      </c>
      <c r="H527" s="7">
        <v>0</v>
      </c>
      <c r="I527" s="7">
        <v>44453.849999999991</v>
      </c>
      <c r="J527" s="7">
        <v>62235.389999999992</v>
      </c>
      <c r="K527" s="7">
        <v>0</v>
      </c>
      <c r="L527" s="7">
        <v>0</v>
      </c>
      <c r="M527" s="7">
        <v>0</v>
      </c>
      <c r="N527" s="7"/>
    </row>
    <row r="528" spans="1:14" ht="25" customHeight="1" x14ac:dyDescent="0.35">
      <c r="A528" s="12" t="s">
        <v>1734</v>
      </c>
      <c r="B528" s="12" t="s">
        <v>1735</v>
      </c>
      <c r="C528" s="12" t="s">
        <v>236</v>
      </c>
      <c r="D528" s="12" t="s">
        <v>1006</v>
      </c>
      <c r="E528" s="12" t="s">
        <v>1726</v>
      </c>
      <c r="F528" s="12" t="s">
        <v>1736</v>
      </c>
      <c r="G528" s="13">
        <f t="shared" si="9"/>
        <v>87403.560000000012</v>
      </c>
      <c r="H528" s="7">
        <v>0</v>
      </c>
      <c r="I528" s="7">
        <v>36418.150000000009</v>
      </c>
      <c r="J528" s="7">
        <v>50985.41</v>
      </c>
      <c r="K528" s="7">
        <v>0</v>
      </c>
      <c r="L528" s="7">
        <v>0</v>
      </c>
      <c r="M528" s="7">
        <v>0</v>
      </c>
      <c r="N528" s="7"/>
    </row>
    <row r="529" spans="1:14" ht="25" customHeight="1" x14ac:dyDescent="0.35">
      <c r="A529" s="12" t="s">
        <v>1737</v>
      </c>
      <c r="B529" s="12" t="s">
        <v>1738</v>
      </c>
      <c r="C529" s="12" t="s">
        <v>1739</v>
      </c>
      <c r="D529" s="12" t="s">
        <v>120</v>
      </c>
      <c r="E529" s="12" t="s">
        <v>1740</v>
      </c>
      <c r="F529" s="12" t="s">
        <v>1741</v>
      </c>
      <c r="G529" s="13">
        <f t="shared" si="9"/>
        <v>3762733</v>
      </c>
      <c r="H529" s="7">
        <v>2026087</v>
      </c>
      <c r="I529" s="7">
        <v>347329.2</v>
      </c>
      <c r="J529" s="7">
        <v>1389316.8</v>
      </c>
      <c r="K529" s="7">
        <v>0</v>
      </c>
      <c r="L529" s="7">
        <v>0</v>
      </c>
      <c r="M529" s="7">
        <v>0</v>
      </c>
      <c r="N529" s="7"/>
    </row>
    <row r="530" spans="1:14" ht="25" customHeight="1" x14ac:dyDescent="0.35">
      <c r="A530" s="12" t="s">
        <v>1742</v>
      </c>
      <c r="B530" s="12" t="s">
        <v>1743</v>
      </c>
      <c r="C530" s="12" t="s">
        <v>1744</v>
      </c>
      <c r="D530" s="12" t="s">
        <v>52</v>
      </c>
      <c r="E530" s="12" t="s">
        <v>1745</v>
      </c>
      <c r="F530" s="12" t="s">
        <v>1746</v>
      </c>
      <c r="G530" s="13">
        <f t="shared" si="9"/>
        <v>1141695.28</v>
      </c>
      <c r="H530" s="7">
        <v>250000</v>
      </c>
      <c r="I530" s="7">
        <v>0</v>
      </c>
      <c r="J530" s="7">
        <v>891695.28</v>
      </c>
      <c r="K530" s="7">
        <v>0</v>
      </c>
      <c r="L530" s="7">
        <v>0</v>
      </c>
      <c r="M530" s="7">
        <v>0</v>
      </c>
      <c r="N530" s="7"/>
    </row>
    <row r="531" spans="1:14" ht="25" customHeight="1" x14ac:dyDescent="0.35">
      <c r="A531" s="12" t="s">
        <v>1747</v>
      </c>
      <c r="B531" s="12" t="s">
        <v>1748</v>
      </c>
      <c r="C531" s="12" t="s">
        <v>1744</v>
      </c>
      <c r="D531" s="12" t="s">
        <v>52</v>
      </c>
      <c r="E531" s="12" t="s">
        <v>1745</v>
      </c>
      <c r="F531" s="12" t="s">
        <v>1749</v>
      </c>
      <c r="G531" s="13">
        <f t="shared" si="9"/>
        <v>12362.300000000003</v>
      </c>
      <c r="H531" s="7">
        <v>7417.380000000001</v>
      </c>
      <c r="I531" s="7">
        <v>0</v>
      </c>
      <c r="J531" s="7">
        <v>4944.920000000001</v>
      </c>
      <c r="K531" s="7">
        <v>0</v>
      </c>
      <c r="L531" s="7">
        <v>0</v>
      </c>
      <c r="M531" s="7">
        <v>0</v>
      </c>
      <c r="N531" s="7"/>
    </row>
    <row r="532" spans="1:14" ht="25" customHeight="1" x14ac:dyDescent="0.35">
      <c r="A532" s="12" t="s">
        <v>1750</v>
      </c>
      <c r="B532" s="12" t="s">
        <v>1751</v>
      </c>
      <c r="C532" s="12" t="s">
        <v>1744</v>
      </c>
      <c r="D532" s="12" t="s">
        <v>17</v>
      </c>
      <c r="E532" s="12" t="s">
        <v>1745</v>
      </c>
      <c r="F532" s="12" t="s">
        <v>1752</v>
      </c>
      <c r="G532" s="13">
        <f t="shared" si="9"/>
        <v>91287.274999999994</v>
      </c>
      <c r="H532" s="7">
        <v>7302.982</v>
      </c>
      <c r="I532" s="7">
        <v>18257.454999999998</v>
      </c>
      <c r="J532" s="7">
        <v>65726.837999999989</v>
      </c>
      <c r="K532" s="7">
        <v>0</v>
      </c>
      <c r="L532" s="7">
        <v>0</v>
      </c>
      <c r="M532" s="7">
        <v>0</v>
      </c>
      <c r="N532" s="7"/>
    </row>
    <row r="533" spans="1:14" ht="25" customHeight="1" x14ac:dyDescent="0.35">
      <c r="A533" s="12" t="s">
        <v>1753</v>
      </c>
      <c r="B533" s="12" t="s">
        <v>1754</v>
      </c>
      <c r="C533" s="12" t="s">
        <v>1744</v>
      </c>
      <c r="D533" s="12" t="s">
        <v>17</v>
      </c>
      <c r="E533" s="12" t="s">
        <v>1745</v>
      </c>
      <c r="F533" s="12" t="s">
        <v>1755</v>
      </c>
      <c r="G533" s="13">
        <f t="shared" si="9"/>
        <v>29158.674999999999</v>
      </c>
      <c r="H533" s="7">
        <v>2332.694</v>
      </c>
      <c r="I533" s="7">
        <v>5831.7349999999997</v>
      </c>
      <c r="J533" s="7">
        <v>20994.245999999999</v>
      </c>
      <c r="K533" s="7">
        <v>0</v>
      </c>
      <c r="L533" s="7">
        <v>0</v>
      </c>
      <c r="M533" s="7">
        <v>0</v>
      </c>
      <c r="N533" s="7"/>
    </row>
    <row r="534" spans="1:14" ht="25" customHeight="1" x14ac:dyDescent="0.35">
      <c r="A534" s="12" t="s">
        <v>1756</v>
      </c>
      <c r="B534" s="12" t="s">
        <v>1757</v>
      </c>
      <c r="C534" s="12" t="s">
        <v>1744</v>
      </c>
      <c r="D534" s="12" t="s">
        <v>17</v>
      </c>
      <c r="E534" s="12" t="s">
        <v>1745</v>
      </c>
      <c r="F534" s="12" t="s">
        <v>1758</v>
      </c>
      <c r="G534" s="13">
        <f t="shared" si="9"/>
        <v>21919.724999999999</v>
      </c>
      <c r="H534" s="7">
        <v>1753.578</v>
      </c>
      <c r="I534" s="7">
        <v>4383.9449999999997</v>
      </c>
      <c r="J534" s="7">
        <v>15782.201999999999</v>
      </c>
      <c r="K534" s="7">
        <v>0</v>
      </c>
      <c r="L534" s="7">
        <v>0</v>
      </c>
      <c r="M534" s="7">
        <v>0</v>
      </c>
      <c r="N534" s="7"/>
    </row>
    <row r="535" spans="1:14" ht="25" customHeight="1" x14ac:dyDescent="0.35">
      <c r="A535" s="12" t="s">
        <v>1759</v>
      </c>
      <c r="B535" s="12" t="s">
        <v>1760</v>
      </c>
      <c r="C535" s="12" t="s">
        <v>1744</v>
      </c>
      <c r="D535" s="12" t="s">
        <v>17</v>
      </c>
      <c r="E535" s="12" t="s">
        <v>1745</v>
      </c>
      <c r="F535" s="12" t="s">
        <v>1761</v>
      </c>
      <c r="G535" s="13">
        <f t="shared" si="9"/>
        <v>18768</v>
      </c>
      <c r="H535" s="7">
        <v>1501.44</v>
      </c>
      <c r="I535" s="7">
        <v>3753.6</v>
      </c>
      <c r="J535" s="7">
        <v>13512.96</v>
      </c>
      <c r="K535" s="7">
        <v>0</v>
      </c>
      <c r="L535" s="7">
        <v>0</v>
      </c>
      <c r="M535" s="7">
        <v>0</v>
      </c>
      <c r="N535" s="7"/>
    </row>
    <row r="536" spans="1:14" ht="25" customHeight="1" x14ac:dyDescent="0.35">
      <c r="A536" s="12" t="s">
        <v>1762</v>
      </c>
      <c r="B536" s="12" t="s">
        <v>1763</v>
      </c>
      <c r="C536" s="12" t="s">
        <v>1744</v>
      </c>
      <c r="D536" s="12" t="s">
        <v>17</v>
      </c>
      <c r="E536" s="12" t="s">
        <v>1745</v>
      </c>
      <c r="F536" s="12" t="s">
        <v>1764</v>
      </c>
      <c r="G536" s="13">
        <f t="shared" si="9"/>
        <v>9437.6</v>
      </c>
      <c r="H536" s="7">
        <v>755.00800000000004</v>
      </c>
      <c r="I536" s="7">
        <v>1887.52</v>
      </c>
      <c r="J536" s="7">
        <v>6795.0720000000001</v>
      </c>
      <c r="K536" s="7">
        <v>0</v>
      </c>
      <c r="L536" s="7">
        <v>0</v>
      </c>
      <c r="M536" s="7">
        <v>0</v>
      </c>
      <c r="N536" s="7"/>
    </row>
    <row r="537" spans="1:14" ht="25" customHeight="1" x14ac:dyDescent="0.35">
      <c r="A537" s="12" t="s">
        <v>1765</v>
      </c>
      <c r="B537" s="12" t="s">
        <v>1766</v>
      </c>
      <c r="C537" s="12" t="s">
        <v>1744</v>
      </c>
      <c r="D537" s="12" t="s">
        <v>17</v>
      </c>
      <c r="E537" s="12" t="s">
        <v>1745</v>
      </c>
      <c r="F537" s="12" t="s">
        <v>1767</v>
      </c>
      <c r="G537" s="13">
        <f t="shared" si="9"/>
        <v>8458.3749999999982</v>
      </c>
      <c r="H537" s="7">
        <v>676.67</v>
      </c>
      <c r="I537" s="7">
        <v>1691.6749999999997</v>
      </c>
      <c r="J537" s="7">
        <v>6090.0299999999988</v>
      </c>
      <c r="K537" s="7">
        <v>0</v>
      </c>
      <c r="L537" s="7">
        <v>0</v>
      </c>
      <c r="M537" s="7">
        <v>0</v>
      </c>
      <c r="N537" s="7"/>
    </row>
    <row r="538" spans="1:14" ht="25" customHeight="1" x14ac:dyDescent="0.35">
      <c r="A538" s="12" t="s">
        <v>1768</v>
      </c>
      <c r="B538" s="12" t="s">
        <v>1769</v>
      </c>
      <c r="C538" s="12" t="s">
        <v>1744</v>
      </c>
      <c r="D538" s="12" t="s">
        <v>17</v>
      </c>
      <c r="E538" s="12" t="s">
        <v>1745</v>
      </c>
      <c r="F538" s="12" t="s">
        <v>1770</v>
      </c>
      <c r="G538" s="13">
        <f t="shared" si="9"/>
        <v>8263.875</v>
      </c>
      <c r="H538" s="7">
        <v>661.11000000000013</v>
      </c>
      <c r="I538" s="7">
        <v>1652.7750000000001</v>
      </c>
      <c r="J538" s="7">
        <v>5949.9900000000007</v>
      </c>
      <c r="K538" s="7">
        <v>0</v>
      </c>
      <c r="L538" s="7">
        <v>0</v>
      </c>
      <c r="M538" s="7">
        <v>0</v>
      </c>
      <c r="N538" s="7"/>
    </row>
    <row r="539" spans="1:14" ht="25" customHeight="1" x14ac:dyDescent="0.35">
      <c r="A539" s="12" t="s">
        <v>1771</v>
      </c>
      <c r="B539" s="12" t="s">
        <v>1772</v>
      </c>
      <c r="C539" s="12" t="s">
        <v>1744</v>
      </c>
      <c r="D539" s="12" t="s">
        <v>17</v>
      </c>
      <c r="E539" s="12" t="s">
        <v>1745</v>
      </c>
      <c r="F539" s="12" t="s">
        <v>1773</v>
      </c>
      <c r="G539" s="13">
        <f t="shared" si="9"/>
        <v>7500.4750000000004</v>
      </c>
      <c r="H539" s="7">
        <v>600.03800000000001</v>
      </c>
      <c r="I539" s="7">
        <v>1500.095</v>
      </c>
      <c r="J539" s="7">
        <v>5400.3420000000006</v>
      </c>
      <c r="K539" s="7">
        <v>0</v>
      </c>
      <c r="L539" s="7">
        <v>0</v>
      </c>
      <c r="M539" s="7">
        <v>0</v>
      </c>
      <c r="N539" s="7"/>
    </row>
    <row r="540" spans="1:14" ht="25" customHeight="1" x14ac:dyDescent="0.35">
      <c r="A540" s="12" t="s">
        <v>1774</v>
      </c>
      <c r="B540" s="12" t="s">
        <v>1775</v>
      </c>
      <c r="C540" s="12" t="s">
        <v>1744</v>
      </c>
      <c r="D540" s="12" t="s">
        <v>43</v>
      </c>
      <c r="E540" s="12" t="s">
        <v>1745</v>
      </c>
      <c r="F540" s="12" t="s">
        <v>1776</v>
      </c>
      <c r="G540" s="13">
        <f t="shared" si="9"/>
        <v>861937.09066666663</v>
      </c>
      <c r="H540" s="7">
        <v>78357.917333333331</v>
      </c>
      <c r="I540" s="7">
        <v>470147.5039999999</v>
      </c>
      <c r="J540" s="7">
        <v>313431.66933333332</v>
      </c>
      <c r="K540" s="7">
        <v>0</v>
      </c>
      <c r="L540" s="7">
        <v>0</v>
      </c>
      <c r="M540" s="7">
        <v>0</v>
      </c>
      <c r="N540" s="7"/>
    </row>
    <row r="541" spans="1:14" ht="25" customHeight="1" x14ac:dyDescent="0.35">
      <c r="A541" s="12" t="s">
        <v>1777</v>
      </c>
      <c r="B541" s="12" t="s">
        <v>1778</v>
      </c>
      <c r="C541" s="12" t="s">
        <v>1744</v>
      </c>
      <c r="D541" s="12" t="s">
        <v>43</v>
      </c>
      <c r="E541" s="12" t="s">
        <v>1745</v>
      </c>
      <c r="F541" s="12" t="s">
        <v>1779</v>
      </c>
      <c r="G541" s="13">
        <f t="shared" si="9"/>
        <v>33650.737999999998</v>
      </c>
      <c r="H541" s="7">
        <v>3059.1580000000004</v>
      </c>
      <c r="I541" s="7">
        <v>18354.948</v>
      </c>
      <c r="J541" s="7">
        <v>12236.632000000001</v>
      </c>
      <c r="K541" s="7">
        <v>0</v>
      </c>
      <c r="L541" s="7">
        <v>0</v>
      </c>
      <c r="M541" s="7">
        <v>0</v>
      </c>
      <c r="N541" s="7"/>
    </row>
    <row r="542" spans="1:14" ht="25" customHeight="1" x14ac:dyDescent="0.35">
      <c r="A542" s="12" t="s">
        <v>1780</v>
      </c>
      <c r="B542" s="12" t="s">
        <v>1781</v>
      </c>
      <c r="C542" s="12" t="s">
        <v>1744</v>
      </c>
      <c r="D542" s="12" t="s">
        <v>43</v>
      </c>
      <c r="E542" s="12" t="s">
        <v>1745</v>
      </c>
      <c r="F542" s="12" t="s">
        <v>1782</v>
      </c>
      <c r="G542" s="13">
        <f t="shared" si="9"/>
        <v>33558.601999999992</v>
      </c>
      <c r="H542" s="7">
        <v>3050.7819999999997</v>
      </c>
      <c r="I542" s="7">
        <v>18304.691999999995</v>
      </c>
      <c r="J542" s="7">
        <v>12203.127999999999</v>
      </c>
      <c r="K542" s="7">
        <v>0</v>
      </c>
      <c r="L542" s="7">
        <v>0</v>
      </c>
      <c r="M542" s="7">
        <v>0</v>
      </c>
      <c r="N542" s="7"/>
    </row>
    <row r="543" spans="1:14" ht="25" customHeight="1" x14ac:dyDescent="0.35">
      <c r="A543" s="12" t="s">
        <v>1783</v>
      </c>
      <c r="B543" s="12" t="s">
        <v>1784</v>
      </c>
      <c r="C543" s="12" t="s">
        <v>1785</v>
      </c>
      <c r="D543" s="12" t="s">
        <v>17</v>
      </c>
      <c r="E543" s="12" t="s">
        <v>58</v>
      </c>
      <c r="F543" s="12" t="s">
        <v>1786</v>
      </c>
      <c r="G543" s="13">
        <f t="shared" si="9"/>
        <v>7988.375</v>
      </c>
      <c r="H543" s="7">
        <v>639.07000000000005</v>
      </c>
      <c r="I543" s="7">
        <v>1597.675</v>
      </c>
      <c r="J543" s="7">
        <v>5751.63</v>
      </c>
      <c r="K543" s="7">
        <v>0</v>
      </c>
      <c r="L543" s="7">
        <v>0</v>
      </c>
      <c r="M543" s="7">
        <v>0</v>
      </c>
      <c r="N543" s="7"/>
    </row>
    <row r="544" spans="1:14" ht="25" customHeight="1" x14ac:dyDescent="0.35">
      <c r="A544" s="12" t="s">
        <v>1787</v>
      </c>
      <c r="B544" s="12" t="s">
        <v>1788</v>
      </c>
      <c r="C544" s="12" t="s">
        <v>1789</v>
      </c>
      <c r="D544" s="12" t="s">
        <v>120</v>
      </c>
      <c r="E544" s="12" t="s">
        <v>58</v>
      </c>
      <c r="F544" s="12" t="s">
        <v>1790</v>
      </c>
      <c r="G544" s="13">
        <f t="shared" si="9"/>
        <v>1106159.08</v>
      </c>
      <c r="H544" s="7">
        <v>595624.12</v>
      </c>
      <c r="I544" s="7">
        <v>102106.992</v>
      </c>
      <c r="J544" s="7">
        <v>408427.96799999999</v>
      </c>
      <c r="K544" s="7">
        <v>0</v>
      </c>
      <c r="L544" s="7">
        <v>0</v>
      </c>
      <c r="M544" s="7">
        <v>0</v>
      </c>
      <c r="N544" s="7"/>
    </row>
    <row r="545" spans="1:14" ht="25" customHeight="1" x14ac:dyDescent="0.35">
      <c r="A545" s="12" t="s">
        <v>1791</v>
      </c>
      <c r="B545" s="12" t="s">
        <v>1792</v>
      </c>
      <c r="C545" s="12" t="s">
        <v>1793</v>
      </c>
      <c r="D545" s="12" t="s">
        <v>120</v>
      </c>
      <c r="E545" s="12" t="s">
        <v>58</v>
      </c>
      <c r="F545" s="12" t="s">
        <v>1794</v>
      </c>
      <c r="G545" s="13">
        <f t="shared" si="9"/>
        <v>999465.48649999988</v>
      </c>
      <c r="H545" s="7">
        <v>538173.72349999996</v>
      </c>
      <c r="I545" s="7">
        <v>92258.352599999998</v>
      </c>
      <c r="J545" s="7">
        <v>369033.41039999999</v>
      </c>
      <c r="K545" s="7">
        <v>0</v>
      </c>
      <c r="L545" s="7">
        <v>0</v>
      </c>
      <c r="M545" s="7">
        <v>0</v>
      </c>
      <c r="N545" s="7"/>
    </row>
    <row r="546" spans="1:14" ht="25" customHeight="1" x14ac:dyDescent="0.35">
      <c r="A546" s="12" t="s">
        <v>1795</v>
      </c>
      <c r="B546" s="12" t="s">
        <v>1796</v>
      </c>
      <c r="C546" s="12" t="s">
        <v>1797</v>
      </c>
      <c r="D546" s="12" t="s">
        <v>120</v>
      </c>
      <c r="E546" s="12" t="s">
        <v>58</v>
      </c>
      <c r="F546" s="12" t="s">
        <v>1798</v>
      </c>
      <c r="G546" s="13">
        <f t="shared" si="9"/>
        <v>777888.86066666665</v>
      </c>
      <c r="H546" s="7">
        <v>418863.23266666668</v>
      </c>
      <c r="I546" s="7">
        <v>71805.125599999999</v>
      </c>
      <c r="J546" s="7">
        <v>287220.5024</v>
      </c>
      <c r="K546" s="7">
        <v>0</v>
      </c>
      <c r="L546" s="7">
        <v>0</v>
      </c>
      <c r="M546" s="7">
        <v>0</v>
      </c>
      <c r="N546" s="7"/>
    </row>
    <row r="547" spans="1:14" ht="25" customHeight="1" x14ac:dyDescent="0.35">
      <c r="A547" s="12" t="s">
        <v>1799</v>
      </c>
      <c r="B547" s="12" t="s">
        <v>1800</v>
      </c>
      <c r="C547" s="12" t="s">
        <v>1801</v>
      </c>
      <c r="D547" s="12" t="s">
        <v>120</v>
      </c>
      <c r="E547" s="12" t="s">
        <v>58</v>
      </c>
      <c r="F547" s="12" t="s">
        <v>1802</v>
      </c>
      <c r="G547" s="13">
        <f t="shared" si="9"/>
        <v>457977.77999999991</v>
      </c>
      <c r="H547" s="7">
        <v>246603.41999999998</v>
      </c>
      <c r="I547" s="7">
        <v>42274.871999999996</v>
      </c>
      <c r="J547" s="7">
        <v>169099.48799999998</v>
      </c>
      <c r="K547" s="7">
        <v>0</v>
      </c>
      <c r="L547" s="7">
        <v>0</v>
      </c>
      <c r="M547" s="7">
        <v>0</v>
      </c>
      <c r="N547" s="7"/>
    </row>
    <row r="548" spans="1:14" ht="25" customHeight="1" x14ac:dyDescent="0.35">
      <c r="A548" s="12" t="s">
        <v>1803</v>
      </c>
      <c r="B548" s="12" t="s">
        <v>1804</v>
      </c>
      <c r="C548" s="12" t="s">
        <v>1805</v>
      </c>
      <c r="D548" s="12" t="s">
        <v>120</v>
      </c>
      <c r="E548" s="12" t="s">
        <v>58</v>
      </c>
      <c r="F548" s="12" t="s">
        <v>1806</v>
      </c>
      <c r="G548" s="13">
        <f t="shared" si="9"/>
        <v>434225.61</v>
      </c>
      <c r="H548" s="7">
        <v>233813.79</v>
      </c>
      <c r="I548" s="7">
        <v>40082.364000000001</v>
      </c>
      <c r="J548" s="7">
        <v>160329.45600000001</v>
      </c>
      <c r="K548" s="7">
        <v>0</v>
      </c>
      <c r="L548" s="7">
        <v>0</v>
      </c>
      <c r="M548" s="7">
        <v>0</v>
      </c>
      <c r="N548" s="7"/>
    </row>
    <row r="549" spans="1:14" ht="25" customHeight="1" x14ac:dyDescent="0.35">
      <c r="A549" s="12" t="s">
        <v>1807</v>
      </c>
      <c r="B549" s="12" t="s">
        <v>1808</v>
      </c>
      <c r="C549" s="12" t="s">
        <v>1809</v>
      </c>
      <c r="D549" s="12" t="s">
        <v>120</v>
      </c>
      <c r="E549" s="12" t="s">
        <v>58</v>
      </c>
      <c r="F549" s="12" t="s">
        <v>1810</v>
      </c>
      <c r="G549" s="13">
        <f t="shared" si="9"/>
        <v>273948.02500000002</v>
      </c>
      <c r="H549" s="7">
        <v>147510.47500000001</v>
      </c>
      <c r="I549" s="7">
        <v>25287.51</v>
      </c>
      <c r="J549" s="7">
        <v>101150.04</v>
      </c>
      <c r="K549" s="7">
        <v>0</v>
      </c>
      <c r="L549" s="7">
        <v>0</v>
      </c>
      <c r="M549" s="7">
        <v>0</v>
      </c>
      <c r="N549" s="7"/>
    </row>
    <row r="550" spans="1:14" ht="25" customHeight="1" x14ac:dyDescent="0.35">
      <c r="A550" s="12" t="s">
        <v>1811</v>
      </c>
      <c r="B550" s="12" t="s">
        <v>1812</v>
      </c>
      <c r="C550" s="12" t="s">
        <v>1813</v>
      </c>
      <c r="D550" s="12" t="s">
        <v>120</v>
      </c>
      <c r="E550" s="12" t="s">
        <v>58</v>
      </c>
      <c r="F550" s="12" t="s">
        <v>1814</v>
      </c>
      <c r="G550" s="13">
        <f t="shared" si="9"/>
        <v>272880.03241379303</v>
      </c>
      <c r="H550" s="7">
        <v>146935.40206896549</v>
      </c>
      <c r="I550" s="7">
        <v>25188.926068965513</v>
      </c>
      <c r="J550" s="7">
        <v>100755.70427586205</v>
      </c>
      <c r="K550" s="7">
        <v>0</v>
      </c>
      <c r="L550" s="7">
        <v>0</v>
      </c>
      <c r="M550" s="7">
        <v>0</v>
      </c>
      <c r="N550" s="7"/>
    </row>
    <row r="551" spans="1:14" ht="25" customHeight="1" x14ac:dyDescent="0.35">
      <c r="A551" s="12" t="s">
        <v>1815</v>
      </c>
      <c r="B551" s="12" t="s">
        <v>1816</v>
      </c>
      <c r="C551" s="12" t="s">
        <v>1785</v>
      </c>
      <c r="D551" s="12" t="s">
        <v>120</v>
      </c>
      <c r="E551" s="12" t="s">
        <v>58</v>
      </c>
      <c r="F551" s="12" t="s">
        <v>1817</v>
      </c>
      <c r="G551" s="13">
        <f t="shared" si="9"/>
        <v>265115.5</v>
      </c>
      <c r="H551" s="7">
        <v>142754.5</v>
      </c>
      <c r="I551" s="7">
        <v>24472.2</v>
      </c>
      <c r="J551" s="7">
        <v>97888.8</v>
      </c>
      <c r="K551" s="7">
        <v>0</v>
      </c>
      <c r="L551" s="7">
        <v>0</v>
      </c>
      <c r="M551" s="7">
        <v>0</v>
      </c>
      <c r="N551" s="7"/>
    </row>
    <row r="552" spans="1:14" ht="25" customHeight="1" x14ac:dyDescent="0.35">
      <c r="A552" s="12" t="s">
        <v>1818</v>
      </c>
      <c r="B552" s="12" t="s">
        <v>1819</v>
      </c>
      <c r="C552" s="12" t="s">
        <v>1820</v>
      </c>
      <c r="D552" s="12" t="s">
        <v>120</v>
      </c>
      <c r="E552" s="12" t="s">
        <v>58</v>
      </c>
      <c r="F552" s="12" t="s">
        <v>1821</v>
      </c>
      <c r="G552" s="13">
        <f t="shared" si="9"/>
        <v>253067.94499999995</v>
      </c>
      <c r="H552" s="7">
        <v>136267.35499999998</v>
      </c>
      <c r="I552" s="7">
        <v>23360.117999999999</v>
      </c>
      <c r="J552" s="7">
        <v>93440.471999999994</v>
      </c>
      <c r="K552" s="7">
        <v>0</v>
      </c>
      <c r="L552" s="7">
        <v>0</v>
      </c>
      <c r="M552" s="7">
        <v>0</v>
      </c>
      <c r="N552" s="7"/>
    </row>
    <row r="553" spans="1:14" ht="25" customHeight="1" x14ac:dyDescent="0.35">
      <c r="A553" s="12" t="s">
        <v>1822</v>
      </c>
      <c r="B553" s="12" t="s">
        <v>1823</v>
      </c>
      <c r="C553" s="12" t="s">
        <v>1824</v>
      </c>
      <c r="D553" s="12" t="s">
        <v>120</v>
      </c>
      <c r="E553" s="12" t="s">
        <v>58</v>
      </c>
      <c r="F553" s="12" t="s">
        <v>1825</v>
      </c>
      <c r="G553" s="13">
        <f t="shared" si="9"/>
        <v>216532.15999999997</v>
      </c>
      <c r="H553" s="7">
        <v>116594.23999999999</v>
      </c>
      <c r="I553" s="7">
        <v>19987.583999999999</v>
      </c>
      <c r="J553" s="7">
        <v>79950.335999999996</v>
      </c>
      <c r="K553" s="7">
        <v>0</v>
      </c>
      <c r="L553" s="7">
        <v>0</v>
      </c>
      <c r="M553" s="7">
        <v>0</v>
      </c>
      <c r="N553" s="7"/>
    </row>
    <row r="554" spans="1:14" ht="25" customHeight="1" x14ac:dyDescent="0.35">
      <c r="A554" s="12" t="s">
        <v>1826</v>
      </c>
      <c r="B554" s="12" t="s">
        <v>1827</v>
      </c>
      <c r="C554" s="12" t="s">
        <v>1828</v>
      </c>
      <c r="D554" s="12" t="s">
        <v>120</v>
      </c>
      <c r="E554" s="12" t="s">
        <v>58</v>
      </c>
      <c r="F554" s="12" t="s">
        <v>1829</v>
      </c>
      <c r="G554" s="13">
        <f t="shared" si="9"/>
        <v>188771.43999999997</v>
      </c>
      <c r="H554" s="7">
        <v>101646.15999999999</v>
      </c>
      <c r="I554" s="7">
        <v>17425.055999999997</v>
      </c>
      <c r="J554" s="7">
        <v>69700.223999999987</v>
      </c>
      <c r="K554" s="7">
        <v>0</v>
      </c>
      <c r="L554" s="7">
        <v>0</v>
      </c>
      <c r="M554" s="7">
        <v>0</v>
      </c>
      <c r="N554" s="7"/>
    </row>
    <row r="555" spans="1:14" ht="25" customHeight="1" x14ac:dyDescent="0.35">
      <c r="A555" s="12" t="s">
        <v>1830</v>
      </c>
      <c r="B555" s="12" t="s">
        <v>1831</v>
      </c>
      <c r="C555" s="12" t="s">
        <v>1832</v>
      </c>
      <c r="D555" s="12" t="s">
        <v>120</v>
      </c>
      <c r="E555" s="12" t="s">
        <v>58</v>
      </c>
      <c r="F555" s="12" t="s">
        <v>1833</v>
      </c>
      <c r="G555" s="13">
        <f t="shared" si="9"/>
        <v>185191.565</v>
      </c>
      <c r="H555" s="7">
        <v>99718.534999999989</v>
      </c>
      <c r="I555" s="7">
        <v>17094.606</v>
      </c>
      <c r="J555" s="7">
        <v>68378.423999999999</v>
      </c>
      <c r="K555" s="7">
        <v>0</v>
      </c>
      <c r="L555" s="7">
        <v>0</v>
      </c>
      <c r="M555" s="7">
        <v>0</v>
      </c>
      <c r="N555" s="7"/>
    </row>
    <row r="556" spans="1:14" ht="25" customHeight="1" x14ac:dyDescent="0.35">
      <c r="A556" s="12" t="s">
        <v>1834</v>
      </c>
      <c r="B556" s="12" t="s">
        <v>1835</v>
      </c>
      <c r="C556" s="12" t="s">
        <v>1836</v>
      </c>
      <c r="D556" s="12" t="s">
        <v>120</v>
      </c>
      <c r="E556" s="12" t="s">
        <v>58</v>
      </c>
      <c r="F556" s="12" t="s">
        <v>1837</v>
      </c>
      <c r="G556" s="13">
        <f t="shared" si="9"/>
        <v>139425</v>
      </c>
      <c r="H556" s="7">
        <v>75075</v>
      </c>
      <c r="I556" s="7">
        <v>12870</v>
      </c>
      <c r="J556" s="7">
        <v>51480</v>
      </c>
      <c r="K556" s="7">
        <v>0</v>
      </c>
      <c r="L556" s="7">
        <v>0</v>
      </c>
      <c r="M556" s="7">
        <v>0</v>
      </c>
      <c r="N556" s="7"/>
    </row>
    <row r="557" spans="1:14" ht="25" customHeight="1" x14ac:dyDescent="0.35">
      <c r="A557" s="12" t="s">
        <v>1838</v>
      </c>
      <c r="B557" s="12" t="s">
        <v>1839</v>
      </c>
      <c r="C557" s="12" t="s">
        <v>1840</v>
      </c>
      <c r="D557" s="12" t="s">
        <v>120</v>
      </c>
      <c r="E557" s="12" t="s">
        <v>58</v>
      </c>
      <c r="F557" s="12" t="s">
        <v>1841</v>
      </c>
      <c r="G557" s="13">
        <f t="shared" ref="G557:G601" si="10">SUM(H557:M557)</f>
        <v>137549.88</v>
      </c>
      <c r="H557" s="7">
        <v>74065.320000000007</v>
      </c>
      <c r="I557" s="7">
        <v>12696.912</v>
      </c>
      <c r="J557" s="7">
        <v>50787.648000000001</v>
      </c>
      <c r="K557" s="7">
        <v>0</v>
      </c>
      <c r="L557" s="7">
        <v>0</v>
      </c>
      <c r="M557" s="7">
        <v>0</v>
      </c>
      <c r="N557" s="7"/>
    </row>
    <row r="558" spans="1:14" ht="25" customHeight="1" x14ac:dyDescent="0.35">
      <c r="A558" s="12" t="s">
        <v>1842</v>
      </c>
      <c r="B558" s="12" t="s">
        <v>1843</v>
      </c>
      <c r="C558" s="12" t="s">
        <v>1844</v>
      </c>
      <c r="D558" s="12" t="s">
        <v>120</v>
      </c>
      <c r="E558" s="12" t="s">
        <v>58</v>
      </c>
      <c r="F558" s="12" t="s">
        <v>1845</v>
      </c>
      <c r="G558" s="13">
        <f t="shared" si="10"/>
        <v>127896.405</v>
      </c>
      <c r="H558" s="7">
        <v>68867.294999999998</v>
      </c>
      <c r="I558" s="7">
        <v>11805.821999999998</v>
      </c>
      <c r="J558" s="7">
        <v>47223.287999999993</v>
      </c>
      <c r="K558" s="7">
        <v>0</v>
      </c>
      <c r="L558" s="7">
        <v>0</v>
      </c>
      <c r="M558" s="7">
        <v>0</v>
      </c>
      <c r="N558" s="7"/>
    </row>
    <row r="559" spans="1:14" ht="25" customHeight="1" x14ac:dyDescent="0.35">
      <c r="A559" s="12" t="s">
        <v>1846</v>
      </c>
      <c r="B559" s="12" t="s">
        <v>1847</v>
      </c>
      <c r="C559" s="12" t="s">
        <v>1848</v>
      </c>
      <c r="D559" s="12" t="s">
        <v>120</v>
      </c>
      <c r="E559" s="12" t="s">
        <v>58</v>
      </c>
      <c r="F559" s="12" t="s">
        <v>1849</v>
      </c>
      <c r="G559" s="13">
        <f t="shared" si="10"/>
        <v>126036.23500000002</v>
      </c>
      <c r="H559" s="7">
        <v>67865.665000000008</v>
      </c>
      <c r="I559" s="7">
        <v>11634.114000000001</v>
      </c>
      <c r="J559" s="7">
        <v>46536.456000000006</v>
      </c>
      <c r="K559" s="7">
        <v>0</v>
      </c>
      <c r="L559" s="7">
        <v>0</v>
      </c>
      <c r="M559" s="7">
        <v>0</v>
      </c>
      <c r="N559" s="7"/>
    </row>
    <row r="560" spans="1:14" ht="25" customHeight="1" x14ac:dyDescent="0.35">
      <c r="A560" s="12" t="s">
        <v>1850</v>
      </c>
      <c r="B560" s="12" t="s">
        <v>1851</v>
      </c>
      <c r="C560" s="12" t="s">
        <v>1852</v>
      </c>
      <c r="D560" s="12" t="s">
        <v>120</v>
      </c>
      <c r="E560" s="12" t="s">
        <v>58</v>
      </c>
      <c r="F560" s="12" t="s">
        <v>1853</v>
      </c>
      <c r="G560" s="13">
        <f t="shared" si="10"/>
        <v>116216.815</v>
      </c>
      <c r="H560" s="7">
        <v>62578.285000000003</v>
      </c>
      <c r="I560" s="7">
        <v>10727.706</v>
      </c>
      <c r="J560" s="7">
        <v>42910.824000000001</v>
      </c>
      <c r="K560" s="7">
        <v>0</v>
      </c>
      <c r="L560" s="7">
        <v>0</v>
      </c>
      <c r="M560" s="7">
        <v>0</v>
      </c>
      <c r="N560" s="7"/>
    </row>
    <row r="561" spans="1:14" ht="25" customHeight="1" x14ac:dyDescent="0.35">
      <c r="A561" s="12" t="s">
        <v>1854</v>
      </c>
      <c r="B561" s="12" t="s">
        <v>1855</v>
      </c>
      <c r="C561" s="12" t="s">
        <v>1856</v>
      </c>
      <c r="D561" s="12" t="s">
        <v>120</v>
      </c>
      <c r="E561" s="12" t="s">
        <v>58</v>
      </c>
      <c r="F561" s="12" t="s">
        <v>1857</v>
      </c>
      <c r="G561" s="13">
        <f t="shared" si="10"/>
        <v>116083.5</v>
      </c>
      <c r="H561" s="7">
        <v>62506.5</v>
      </c>
      <c r="I561" s="7">
        <v>10715.4</v>
      </c>
      <c r="J561" s="7">
        <v>42861.599999999999</v>
      </c>
      <c r="K561" s="7">
        <v>0</v>
      </c>
      <c r="L561" s="7">
        <v>0</v>
      </c>
      <c r="M561" s="7">
        <v>0</v>
      </c>
      <c r="N561" s="7"/>
    </row>
    <row r="562" spans="1:14" ht="25" customHeight="1" x14ac:dyDescent="0.35">
      <c r="A562" s="12" t="s">
        <v>1858</v>
      </c>
      <c r="B562" s="12" t="s">
        <v>1859</v>
      </c>
      <c r="C562" s="12" t="s">
        <v>1860</v>
      </c>
      <c r="D562" s="12" t="s">
        <v>120</v>
      </c>
      <c r="E562" s="12" t="s">
        <v>58</v>
      </c>
      <c r="F562" s="12" t="s">
        <v>1861</v>
      </c>
      <c r="G562" s="13">
        <f t="shared" si="10"/>
        <v>106138.76</v>
      </c>
      <c r="H562" s="7">
        <v>57151.64</v>
      </c>
      <c r="I562" s="7">
        <v>9797.4239999999991</v>
      </c>
      <c r="J562" s="7">
        <v>39189.695999999996</v>
      </c>
      <c r="K562" s="7">
        <v>0</v>
      </c>
      <c r="L562" s="7">
        <v>0</v>
      </c>
      <c r="M562" s="7">
        <v>0</v>
      </c>
      <c r="N562" s="7"/>
    </row>
    <row r="563" spans="1:14" ht="25" customHeight="1" x14ac:dyDescent="0.35">
      <c r="A563" s="12" t="s">
        <v>1862</v>
      </c>
      <c r="B563" s="12" t="s">
        <v>1863</v>
      </c>
      <c r="C563" s="12" t="s">
        <v>1864</v>
      </c>
      <c r="D563" s="12" t="s">
        <v>120</v>
      </c>
      <c r="E563" s="12" t="s">
        <v>58</v>
      </c>
      <c r="F563" s="12" t="s">
        <v>1865</v>
      </c>
      <c r="G563" s="13">
        <f t="shared" si="10"/>
        <v>102986</v>
      </c>
      <c r="H563" s="7">
        <v>55454</v>
      </c>
      <c r="I563" s="7">
        <v>9506.4</v>
      </c>
      <c r="J563" s="7">
        <v>38025.599999999999</v>
      </c>
      <c r="K563" s="7">
        <v>0</v>
      </c>
      <c r="L563" s="7">
        <v>0</v>
      </c>
      <c r="M563" s="7">
        <v>0</v>
      </c>
      <c r="N563" s="7"/>
    </row>
    <row r="564" spans="1:14" ht="25" customHeight="1" x14ac:dyDescent="0.35">
      <c r="A564" s="12" t="s">
        <v>1866</v>
      </c>
      <c r="B564" s="12" t="s">
        <v>1867</v>
      </c>
      <c r="C564" s="12" t="s">
        <v>1868</v>
      </c>
      <c r="D564" s="12" t="s">
        <v>120</v>
      </c>
      <c r="E564" s="12" t="s">
        <v>58</v>
      </c>
      <c r="F564" s="12" t="s">
        <v>1869</v>
      </c>
      <c r="G564" s="13">
        <f t="shared" si="10"/>
        <v>95804.15</v>
      </c>
      <c r="H564" s="7">
        <v>51586.849999999991</v>
      </c>
      <c r="I564" s="7">
        <v>8843.4599999999991</v>
      </c>
      <c r="J564" s="7">
        <v>35373.839999999997</v>
      </c>
      <c r="K564" s="7">
        <v>0</v>
      </c>
      <c r="L564" s="7">
        <v>0</v>
      </c>
      <c r="M564" s="7">
        <v>0</v>
      </c>
      <c r="N564" s="7"/>
    </row>
    <row r="565" spans="1:14" ht="25" customHeight="1" x14ac:dyDescent="0.35">
      <c r="A565" s="12" t="s">
        <v>1870</v>
      </c>
      <c r="B565" s="12" t="s">
        <v>1871</v>
      </c>
      <c r="C565" s="12" t="s">
        <v>1872</v>
      </c>
      <c r="D565" s="12" t="s">
        <v>120</v>
      </c>
      <c r="E565" s="12" t="s">
        <v>58</v>
      </c>
      <c r="F565" s="12" t="s">
        <v>1873</v>
      </c>
      <c r="G565" s="13">
        <f t="shared" si="10"/>
        <v>94943.94</v>
      </c>
      <c r="H565" s="7">
        <v>51123.66</v>
      </c>
      <c r="I565" s="7">
        <v>8764.0560000000005</v>
      </c>
      <c r="J565" s="7">
        <v>35056.224000000002</v>
      </c>
      <c r="K565" s="7">
        <v>0</v>
      </c>
      <c r="L565" s="7">
        <v>0</v>
      </c>
      <c r="M565" s="7">
        <v>0</v>
      </c>
      <c r="N565" s="7"/>
    </row>
    <row r="566" spans="1:14" ht="25" customHeight="1" x14ac:dyDescent="0.35">
      <c r="A566" s="12" t="s">
        <v>1874</v>
      </c>
      <c r="B566" s="12" t="s">
        <v>1875</v>
      </c>
      <c r="C566" s="12" t="s">
        <v>1864</v>
      </c>
      <c r="D566" s="12" t="s">
        <v>120</v>
      </c>
      <c r="E566" s="12" t="s">
        <v>58</v>
      </c>
      <c r="F566" s="12" t="s">
        <v>1876</v>
      </c>
      <c r="G566" s="13">
        <f t="shared" si="10"/>
        <v>94406</v>
      </c>
      <c r="H566" s="7">
        <v>50834</v>
      </c>
      <c r="I566" s="7">
        <v>8714.4</v>
      </c>
      <c r="J566" s="7">
        <v>34857.599999999999</v>
      </c>
      <c r="K566" s="7">
        <v>0</v>
      </c>
      <c r="L566" s="7">
        <v>0</v>
      </c>
      <c r="M566" s="7">
        <v>0</v>
      </c>
      <c r="N566" s="7"/>
    </row>
    <row r="567" spans="1:14" ht="25" customHeight="1" x14ac:dyDescent="0.35">
      <c r="A567" s="12" t="s">
        <v>1877</v>
      </c>
      <c r="B567" s="12" t="s">
        <v>1878</v>
      </c>
      <c r="C567" s="12" t="s">
        <v>1879</v>
      </c>
      <c r="D567" s="12" t="s">
        <v>120</v>
      </c>
      <c r="E567" s="12" t="s">
        <v>58</v>
      </c>
      <c r="F567" s="12" t="s">
        <v>1880</v>
      </c>
      <c r="G567" s="13">
        <f t="shared" si="10"/>
        <v>71817.134999999995</v>
      </c>
      <c r="H567" s="7">
        <v>38670.764999999999</v>
      </c>
      <c r="I567" s="7">
        <v>6629.2740000000003</v>
      </c>
      <c r="J567" s="7">
        <v>26517.096000000001</v>
      </c>
      <c r="K567" s="7">
        <v>0</v>
      </c>
      <c r="L567" s="7">
        <v>0</v>
      </c>
      <c r="M567" s="7">
        <v>0</v>
      </c>
      <c r="N567" s="7"/>
    </row>
    <row r="568" spans="1:14" ht="25" customHeight="1" x14ac:dyDescent="0.35">
      <c r="A568" s="12" t="s">
        <v>1881</v>
      </c>
      <c r="B568" s="12" t="s">
        <v>1882</v>
      </c>
      <c r="C568" s="12" t="s">
        <v>1883</v>
      </c>
      <c r="D568" s="12" t="s">
        <v>120</v>
      </c>
      <c r="E568" s="12" t="s">
        <v>58</v>
      </c>
      <c r="F568" s="12" t="s">
        <v>1884</v>
      </c>
      <c r="G568" s="13">
        <f t="shared" si="10"/>
        <v>69279.14499999999</v>
      </c>
      <c r="H568" s="7">
        <v>37304.154999999999</v>
      </c>
      <c r="I568" s="7">
        <v>6394.9979999999996</v>
      </c>
      <c r="J568" s="7">
        <v>25579.991999999998</v>
      </c>
      <c r="K568" s="7">
        <v>0</v>
      </c>
      <c r="L568" s="7">
        <v>0</v>
      </c>
      <c r="M568" s="7">
        <v>0</v>
      </c>
      <c r="N568" s="7"/>
    </row>
    <row r="569" spans="1:14" ht="25" customHeight="1" x14ac:dyDescent="0.35">
      <c r="A569" s="12" t="s">
        <v>1885</v>
      </c>
      <c r="B569" s="12" t="s">
        <v>1886</v>
      </c>
      <c r="C569" s="12" t="s">
        <v>1887</v>
      </c>
      <c r="D569" s="12" t="s">
        <v>120</v>
      </c>
      <c r="E569" s="12" t="s">
        <v>58</v>
      </c>
      <c r="F569" s="12" t="s">
        <v>1888</v>
      </c>
      <c r="G569" s="13">
        <f t="shared" si="10"/>
        <v>66214.915000000008</v>
      </c>
      <c r="H569" s="7">
        <v>35654.185000000005</v>
      </c>
      <c r="I569" s="7">
        <v>6112.1460000000006</v>
      </c>
      <c r="J569" s="7">
        <v>24448.584000000003</v>
      </c>
      <c r="K569" s="7">
        <v>0</v>
      </c>
      <c r="L569" s="7">
        <v>0</v>
      </c>
      <c r="M569" s="7">
        <v>0</v>
      </c>
      <c r="N569" s="7"/>
    </row>
    <row r="570" spans="1:14" ht="25" customHeight="1" x14ac:dyDescent="0.35">
      <c r="A570" s="12" t="s">
        <v>1889</v>
      </c>
      <c r="B570" s="12" t="s">
        <v>1890</v>
      </c>
      <c r="C570" s="12" t="s">
        <v>1891</v>
      </c>
      <c r="D570" s="12" t="s">
        <v>120</v>
      </c>
      <c r="E570" s="12" t="s">
        <v>58</v>
      </c>
      <c r="F570" s="12" t="s">
        <v>1892</v>
      </c>
      <c r="G570" s="13">
        <f t="shared" si="10"/>
        <v>60553.675000000003</v>
      </c>
      <c r="H570" s="7">
        <v>32605.825000000004</v>
      </c>
      <c r="I570" s="7">
        <v>5589.5700000000006</v>
      </c>
      <c r="J570" s="7">
        <v>22358.280000000002</v>
      </c>
      <c r="K570" s="7">
        <v>0</v>
      </c>
      <c r="L570" s="7">
        <v>0</v>
      </c>
      <c r="M570" s="7">
        <v>0</v>
      </c>
      <c r="N570" s="7"/>
    </row>
    <row r="571" spans="1:14" ht="25" customHeight="1" x14ac:dyDescent="0.35">
      <c r="A571" s="12" t="s">
        <v>1893</v>
      </c>
      <c r="B571" s="12" t="s">
        <v>1894</v>
      </c>
      <c r="C571" s="12" t="s">
        <v>1895</v>
      </c>
      <c r="D571" s="12" t="s">
        <v>120</v>
      </c>
      <c r="E571" s="12" t="s">
        <v>58</v>
      </c>
      <c r="F571" s="12" t="s">
        <v>1896</v>
      </c>
      <c r="G571" s="13">
        <f t="shared" si="10"/>
        <v>59290.465000000004</v>
      </c>
      <c r="H571" s="7">
        <v>31925.635000000002</v>
      </c>
      <c r="I571" s="7">
        <v>5472.9660000000003</v>
      </c>
      <c r="J571" s="7">
        <v>21891.864000000001</v>
      </c>
      <c r="K571" s="7">
        <v>0</v>
      </c>
      <c r="L571" s="7">
        <v>0</v>
      </c>
      <c r="M571" s="7">
        <v>0</v>
      </c>
      <c r="N571" s="7"/>
    </row>
    <row r="572" spans="1:14" ht="25" customHeight="1" x14ac:dyDescent="0.35">
      <c r="A572" s="12" t="s">
        <v>1897</v>
      </c>
      <c r="B572" s="12" t="s">
        <v>1898</v>
      </c>
      <c r="C572" s="12" t="s">
        <v>1899</v>
      </c>
      <c r="D572" s="12" t="s">
        <v>120</v>
      </c>
      <c r="E572" s="12" t="s">
        <v>58</v>
      </c>
      <c r="F572" s="12" t="s">
        <v>1900</v>
      </c>
      <c r="G572" s="13">
        <f t="shared" si="10"/>
        <v>58749.275000000001</v>
      </c>
      <c r="H572" s="7">
        <v>31634.225000000002</v>
      </c>
      <c r="I572" s="7">
        <v>5423.01</v>
      </c>
      <c r="J572" s="7">
        <v>21692.04</v>
      </c>
      <c r="K572" s="7">
        <v>0</v>
      </c>
      <c r="L572" s="7">
        <v>0</v>
      </c>
      <c r="M572" s="7">
        <v>0</v>
      </c>
      <c r="N572" s="7"/>
    </row>
    <row r="573" spans="1:14" ht="25" customHeight="1" x14ac:dyDescent="0.35">
      <c r="A573" s="12" t="s">
        <v>1901</v>
      </c>
      <c r="B573" s="12" t="s">
        <v>1835</v>
      </c>
      <c r="C573" s="12" t="s">
        <v>1902</v>
      </c>
      <c r="D573" s="12" t="s">
        <v>120</v>
      </c>
      <c r="E573" s="12" t="s">
        <v>58</v>
      </c>
      <c r="F573" s="12" t="s">
        <v>1903</v>
      </c>
      <c r="G573" s="13">
        <f t="shared" si="10"/>
        <v>56641</v>
      </c>
      <c r="H573" s="7">
        <v>30499</v>
      </c>
      <c r="I573" s="7">
        <v>5228.3999999999996</v>
      </c>
      <c r="J573" s="7">
        <v>20913.599999999999</v>
      </c>
      <c r="K573" s="7">
        <v>0</v>
      </c>
      <c r="L573" s="7">
        <v>0</v>
      </c>
      <c r="M573" s="7">
        <v>0</v>
      </c>
      <c r="N573" s="7"/>
    </row>
    <row r="574" spans="1:14" ht="25" customHeight="1" x14ac:dyDescent="0.35">
      <c r="A574" s="12" t="s">
        <v>1904</v>
      </c>
      <c r="B574" s="12" t="s">
        <v>1905</v>
      </c>
      <c r="C574" s="12" t="s">
        <v>1906</v>
      </c>
      <c r="D574" s="12" t="s">
        <v>120</v>
      </c>
      <c r="E574" s="12" t="s">
        <v>58</v>
      </c>
      <c r="F574" s="12" t="s">
        <v>1907</v>
      </c>
      <c r="G574" s="13">
        <f t="shared" si="10"/>
        <v>55887</v>
      </c>
      <c r="H574" s="7">
        <v>30093</v>
      </c>
      <c r="I574" s="7">
        <v>5158.8</v>
      </c>
      <c r="J574" s="7">
        <v>20635.2</v>
      </c>
      <c r="K574" s="7">
        <v>0</v>
      </c>
      <c r="L574" s="7">
        <v>0</v>
      </c>
      <c r="M574" s="7">
        <v>0</v>
      </c>
      <c r="N574" s="7"/>
    </row>
    <row r="575" spans="1:14" ht="25" customHeight="1" x14ac:dyDescent="0.35">
      <c r="A575" s="12" t="s">
        <v>1908</v>
      </c>
      <c r="B575" s="12" t="s">
        <v>1909</v>
      </c>
      <c r="C575" s="12" t="s">
        <v>1910</v>
      </c>
      <c r="D575" s="12" t="s">
        <v>120</v>
      </c>
      <c r="E575" s="12" t="s">
        <v>58</v>
      </c>
      <c r="F575" s="12" t="s">
        <v>1911</v>
      </c>
      <c r="G575" s="13">
        <f t="shared" si="10"/>
        <v>52474.044999999998</v>
      </c>
      <c r="H575" s="7">
        <v>28255.254999999997</v>
      </c>
      <c r="I575" s="7">
        <v>4843.7579999999998</v>
      </c>
      <c r="J575" s="7">
        <v>19375.031999999999</v>
      </c>
      <c r="K575" s="7">
        <v>0</v>
      </c>
      <c r="L575" s="7">
        <v>0</v>
      </c>
      <c r="M575" s="7">
        <v>0</v>
      </c>
      <c r="N575" s="7"/>
    </row>
    <row r="576" spans="1:14" ht="25" customHeight="1" x14ac:dyDescent="0.35">
      <c r="A576" s="12" t="s">
        <v>1912</v>
      </c>
      <c r="B576" s="12" t="s">
        <v>1913</v>
      </c>
      <c r="C576" s="12" t="s">
        <v>1910</v>
      </c>
      <c r="D576" s="12" t="s">
        <v>120</v>
      </c>
      <c r="E576" s="12" t="s">
        <v>58</v>
      </c>
      <c r="F576" s="12" t="s">
        <v>1914</v>
      </c>
      <c r="G576" s="13">
        <f t="shared" si="10"/>
        <v>52317.525000000009</v>
      </c>
      <c r="H576" s="7">
        <v>28170.975000000002</v>
      </c>
      <c r="I576" s="7">
        <v>4829.3100000000004</v>
      </c>
      <c r="J576" s="7">
        <v>19317.240000000002</v>
      </c>
      <c r="K576" s="7">
        <v>0</v>
      </c>
      <c r="L576" s="7">
        <v>0</v>
      </c>
      <c r="M576" s="7">
        <v>0</v>
      </c>
      <c r="N576" s="7"/>
    </row>
    <row r="577" spans="1:14" ht="25" customHeight="1" x14ac:dyDescent="0.35">
      <c r="A577" s="12" t="s">
        <v>1915</v>
      </c>
      <c r="B577" s="12" t="s">
        <v>1916</v>
      </c>
      <c r="C577" s="12" t="s">
        <v>1917</v>
      </c>
      <c r="D577" s="12" t="s">
        <v>120</v>
      </c>
      <c r="E577" s="12" t="s">
        <v>58</v>
      </c>
      <c r="F577" s="12" t="s">
        <v>1918</v>
      </c>
      <c r="G577" s="13">
        <f t="shared" si="10"/>
        <v>48048</v>
      </c>
      <c r="H577" s="7">
        <v>25872</v>
      </c>
      <c r="I577" s="7">
        <v>4435.2</v>
      </c>
      <c r="J577" s="7">
        <v>17740.8</v>
      </c>
      <c r="K577" s="7">
        <v>0</v>
      </c>
      <c r="L577" s="7">
        <v>0</v>
      </c>
      <c r="M577" s="7">
        <v>0</v>
      </c>
      <c r="N577" s="7"/>
    </row>
    <row r="578" spans="1:14" ht="25" customHeight="1" x14ac:dyDescent="0.35">
      <c r="A578" s="12" t="s">
        <v>1919</v>
      </c>
      <c r="B578" s="12" t="s">
        <v>1920</v>
      </c>
      <c r="C578" s="12" t="s">
        <v>1883</v>
      </c>
      <c r="D578" s="12" t="s">
        <v>120</v>
      </c>
      <c r="E578" s="12" t="s">
        <v>58</v>
      </c>
      <c r="F578" s="12" t="s">
        <v>1921</v>
      </c>
      <c r="G578" s="13">
        <f t="shared" si="10"/>
        <v>41672.67</v>
      </c>
      <c r="H578" s="7">
        <v>22439.129999999997</v>
      </c>
      <c r="I578" s="7">
        <v>3846.7079999999996</v>
      </c>
      <c r="J578" s="7">
        <v>15386.831999999999</v>
      </c>
      <c r="K578" s="7">
        <v>0</v>
      </c>
      <c r="L578" s="7">
        <v>0</v>
      </c>
      <c r="M578" s="7">
        <v>0</v>
      </c>
      <c r="N578" s="7"/>
    </row>
    <row r="579" spans="1:14" ht="25" customHeight="1" x14ac:dyDescent="0.35">
      <c r="A579" s="12" t="s">
        <v>1922</v>
      </c>
      <c r="B579" s="12" t="s">
        <v>1923</v>
      </c>
      <c r="C579" s="12" t="s">
        <v>1643</v>
      </c>
      <c r="D579" s="12" t="s">
        <v>120</v>
      </c>
      <c r="E579" s="12" t="s">
        <v>58</v>
      </c>
      <c r="F579" s="12" t="s">
        <v>1924</v>
      </c>
      <c r="G579" s="13">
        <f t="shared" si="10"/>
        <v>39481</v>
      </c>
      <c r="H579" s="7">
        <v>21259</v>
      </c>
      <c r="I579" s="7">
        <v>3644.4</v>
      </c>
      <c r="J579" s="7">
        <v>14577.6</v>
      </c>
      <c r="K579" s="7">
        <v>0</v>
      </c>
      <c r="L579" s="7">
        <v>0</v>
      </c>
      <c r="M579" s="7">
        <v>0</v>
      </c>
      <c r="N579" s="7"/>
    </row>
    <row r="580" spans="1:14" ht="25" customHeight="1" x14ac:dyDescent="0.35">
      <c r="A580" s="12" t="s">
        <v>1925</v>
      </c>
      <c r="B580" s="12" t="s">
        <v>1926</v>
      </c>
      <c r="C580" s="12" t="s">
        <v>1927</v>
      </c>
      <c r="D580" s="12" t="s">
        <v>120</v>
      </c>
      <c r="E580" s="12" t="s">
        <v>58</v>
      </c>
      <c r="F580" s="12" t="s">
        <v>1928</v>
      </c>
      <c r="G580" s="13">
        <f t="shared" si="10"/>
        <v>37638.25</v>
      </c>
      <c r="H580" s="7">
        <v>20266.75</v>
      </c>
      <c r="I580" s="7">
        <v>3474.2999999999997</v>
      </c>
      <c r="J580" s="7">
        <v>13897.199999999999</v>
      </c>
      <c r="K580" s="7">
        <v>0</v>
      </c>
      <c r="L580" s="7">
        <v>0</v>
      </c>
      <c r="M580" s="7">
        <v>0</v>
      </c>
      <c r="N580" s="7"/>
    </row>
    <row r="581" spans="1:14" ht="25" customHeight="1" x14ac:dyDescent="0.35">
      <c r="A581" s="12" t="s">
        <v>1929</v>
      </c>
      <c r="B581" s="12" t="s">
        <v>1930</v>
      </c>
      <c r="C581" s="12" t="s">
        <v>1910</v>
      </c>
      <c r="D581" s="12" t="s">
        <v>120</v>
      </c>
      <c r="E581" s="12" t="s">
        <v>58</v>
      </c>
      <c r="F581" s="12" t="s">
        <v>1931</v>
      </c>
      <c r="G581" s="13">
        <f t="shared" si="10"/>
        <v>28922.334999999999</v>
      </c>
      <c r="H581" s="7">
        <v>15573.565000000001</v>
      </c>
      <c r="I581" s="7">
        <v>2669.7539999999999</v>
      </c>
      <c r="J581" s="7">
        <v>10679.016</v>
      </c>
      <c r="K581" s="7">
        <v>0</v>
      </c>
      <c r="L581" s="7">
        <v>0</v>
      </c>
      <c r="M581" s="7">
        <v>0</v>
      </c>
      <c r="N581" s="7"/>
    </row>
    <row r="582" spans="1:14" ht="25" customHeight="1" x14ac:dyDescent="0.35">
      <c r="A582" s="12" t="s">
        <v>1932</v>
      </c>
      <c r="B582" s="12" t="s">
        <v>1933</v>
      </c>
      <c r="C582" s="12" t="s">
        <v>1934</v>
      </c>
      <c r="D582" s="12" t="s">
        <v>120</v>
      </c>
      <c r="E582" s="12" t="s">
        <v>58</v>
      </c>
      <c r="F582" s="12" t="s">
        <v>1935</v>
      </c>
      <c r="G582" s="13">
        <f t="shared" si="10"/>
        <v>28354.105000000003</v>
      </c>
      <c r="H582" s="7">
        <v>15267.595000000001</v>
      </c>
      <c r="I582" s="7">
        <v>2617.3020000000001</v>
      </c>
      <c r="J582" s="7">
        <v>10469.208000000001</v>
      </c>
      <c r="K582" s="7">
        <v>0</v>
      </c>
      <c r="L582" s="7">
        <v>0</v>
      </c>
      <c r="M582" s="7">
        <v>0</v>
      </c>
      <c r="N582" s="7"/>
    </row>
    <row r="583" spans="1:14" ht="25" customHeight="1" x14ac:dyDescent="0.35">
      <c r="A583" s="12" t="s">
        <v>1936</v>
      </c>
      <c r="B583" s="12" t="s">
        <v>1937</v>
      </c>
      <c r="C583" s="12" t="s">
        <v>1785</v>
      </c>
      <c r="D583" s="12" t="s">
        <v>120</v>
      </c>
      <c r="E583" s="12" t="s">
        <v>58</v>
      </c>
      <c r="F583" s="12" t="s">
        <v>1938</v>
      </c>
      <c r="G583" s="13">
        <f t="shared" si="10"/>
        <v>20515.170000000002</v>
      </c>
      <c r="H583" s="7">
        <v>11046.630000000001</v>
      </c>
      <c r="I583" s="7">
        <v>1893.7080000000001</v>
      </c>
      <c r="J583" s="7">
        <v>7574.8320000000003</v>
      </c>
      <c r="K583" s="7">
        <v>0</v>
      </c>
      <c r="L583" s="7">
        <v>0</v>
      </c>
      <c r="M583" s="7">
        <v>0</v>
      </c>
      <c r="N583" s="7"/>
    </row>
    <row r="584" spans="1:14" ht="25" customHeight="1" x14ac:dyDescent="0.35">
      <c r="A584" s="12" t="s">
        <v>1939</v>
      </c>
      <c r="B584" s="12" t="s">
        <v>1940</v>
      </c>
      <c r="C584" s="12" t="s">
        <v>1785</v>
      </c>
      <c r="D584" s="12" t="s">
        <v>120</v>
      </c>
      <c r="E584" s="12" t="s">
        <v>58</v>
      </c>
      <c r="F584" s="12" t="s">
        <v>1941</v>
      </c>
      <c r="G584" s="13">
        <f t="shared" si="10"/>
        <v>20168.004999999997</v>
      </c>
      <c r="H584" s="7">
        <v>10859.695</v>
      </c>
      <c r="I584" s="7">
        <v>1861.6619999999998</v>
      </c>
      <c r="J584" s="7">
        <v>7446.6479999999992</v>
      </c>
      <c r="K584" s="7">
        <v>0</v>
      </c>
      <c r="L584" s="7">
        <v>0</v>
      </c>
      <c r="M584" s="7">
        <v>0</v>
      </c>
      <c r="N584" s="7"/>
    </row>
    <row r="585" spans="1:14" ht="25" customHeight="1" x14ac:dyDescent="0.35">
      <c r="A585" s="12" t="s">
        <v>1942</v>
      </c>
      <c r="B585" s="12" t="s">
        <v>1943</v>
      </c>
      <c r="C585" s="12" t="s">
        <v>1910</v>
      </c>
      <c r="D585" s="12" t="s">
        <v>120</v>
      </c>
      <c r="E585" s="12" t="s">
        <v>58</v>
      </c>
      <c r="F585" s="12" t="s">
        <v>1944</v>
      </c>
      <c r="G585" s="13">
        <f t="shared" si="10"/>
        <v>15461.615000000002</v>
      </c>
      <c r="H585" s="7">
        <v>8325.4850000000006</v>
      </c>
      <c r="I585" s="7">
        <v>1427.2259999999999</v>
      </c>
      <c r="J585" s="7">
        <v>5708.9039999999995</v>
      </c>
      <c r="K585" s="7">
        <v>0</v>
      </c>
      <c r="L585" s="7">
        <v>0</v>
      </c>
      <c r="M585" s="7">
        <v>0</v>
      </c>
      <c r="N585" s="7"/>
    </row>
    <row r="586" spans="1:14" ht="25" customHeight="1" x14ac:dyDescent="0.35">
      <c r="A586" s="12" t="s">
        <v>1945</v>
      </c>
      <c r="B586" s="12" t="s">
        <v>1946</v>
      </c>
      <c r="C586" s="12" t="s">
        <v>1910</v>
      </c>
      <c r="D586" s="12" t="s">
        <v>120</v>
      </c>
      <c r="E586" s="12" t="s">
        <v>58</v>
      </c>
      <c r="F586" s="12" t="s">
        <v>1947</v>
      </c>
      <c r="G586" s="13">
        <f t="shared" si="10"/>
        <v>15398.435000000001</v>
      </c>
      <c r="H586" s="7">
        <v>8291.4650000000001</v>
      </c>
      <c r="I586" s="7">
        <v>1421.394</v>
      </c>
      <c r="J586" s="7">
        <v>5685.576</v>
      </c>
      <c r="K586" s="7">
        <v>0</v>
      </c>
      <c r="L586" s="7">
        <v>0</v>
      </c>
      <c r="M586" s="7">
        <v>0</v>
      </c>
      <c r="N586" s="7"/>
    </row>
    <row r="587" spans="1:14" ht="25" customHeight="1" x14ac:dyDescent="0.35">
      <c r="A587" s="12" t="s">
        <v>1948</v>
      </c>
      <c r="B587" s="12" t="s">
        <v>1949</v>
      </c>
      <c r="C587" s="12" t="s">
        <v>1785</v>
      </c>
      <c r="D587" s="12" t="s">
        <v>120</v>
      </c>
      <c r="E587" s="12" t="s">
        <v>58</v>
      </c>
      <c r="F587" s="12" t="s">
        <v>1950</v>
      </c>
      <c r="G587" s="13">
        <f t="shared" si="10"/>
        <v>9197.9549999999981</v>
      </c>
      <c r="H587" s="7">
        <v>4952.744999999999</v>
      </c>
      <c r="I587" s="7">
        <v>849.0419999999998</v>
      </c>
      <c r="J587" s="7">
        <v>3396.1679999999992</v>
      </c>
      <c r="K587" s="7">
        <v>0</v>
      </c>
      <c r="L587" s="7">
        <v>0</v>
      </c>
      <c r="M587" s="7">
        <v>0</v>
      </c>
      <c r="N587" s="7"/>
    </row>
    <row r="588" spans="1:14" ht="25" customHeight="1" x14ac:dyDescent="0.35">
      <c r="A588" s="12" t="s">
        <v>1951</v>
      </c>
      <c r="B588" s="12" t="s">
        <v>1952</v>
      </c>
      <c r="C588" s="12" t="s">
        <v>1953</v>
      </c>
      <c r="D588" s="12" t="s">
        <v>40</v>
      </c>
      <c r="E588" s="12" t="s">
        <v>1954</v>
      </c>
      <c r="F588" s="12" t="s">
        <v>1955</v>
      </c>
      <c r="G588" s="13">
        <f t="shared" si="10"/>
        <v>22009.288</v>
      </c>
      <c r="H588" s="7">
        <v>0</v>
      </c>
      <c r="I588" s="7">
        <v>12946.64</v>
      </c>
      <c r="J588" s="7">
        <v>9062.6479999999992</v>
      </c>
      <c r="K588" s="7">
        <v>0</v>
      </c>
      <c r="L588" s="7">
        <v>0</v>
      </c>
      <c r="M588" s="7">
        <v>0</v>
      </c>
      <c r="N588" s="7"/>
    </row>
    <row r="589" spans="1:14" ht="25" customHeight="1" x14ac:dyDescent="0.35">
      <c r="A589" s="12" t="s">
        <v>52</v>
      </c>
      <c r="B589" s="12" t="s">
        <v>1956</v>
      </c>
      <c r="C589" s="12" t="s">
        <v>1957</v>
      </c>
      <c r="D589" s="12" t="s">
        <v>52</v>
      </c>
      <c r="E589" s="12" t="s">
        <v>423</v>
      </c>
      <c r="F589" s="12" t="s">
        <v>1958</v>
      </c>
      <c r="G589" s="13">
        <f t="shared" si="10"/>
        <v>396000</v>
      </c>
      <c r="H589" s="7">
        <v>0</v>
      </c>
      <c r="I589" s="7">
        <v>396000</v>
      </c>
      <c r="J589" s="7">
        <v>0</v>
      </c>
      <c r="K589" s="7">
        <v>0</v>
      </c>
      <c r="L589" s="7">
        <v>0</v>
      </c>
      <c r="M589" s="7">
        <v>0</v>
      </c>
      <c r="N589" s="7"/>
    </row>
    <row r="590" spans="1:14" s="8" customFormat="1" ht="25" customHeight="1" x14ac:dyDescent="0.35">
      <c r="A590" s="12" t="s">
        <v>1959</v>
      </c>
      <c r="B590" s="12" t="s">
        <v>1960</v>
      </c>
      <c r="C590" s="12" t="s">
        <v>378</v>
      </c>
      <c r="D590" s="12" t="s">
        <v>2110</v>
      </c>
      <c r="E590" s="12" t="s">
        <v>1961</v>
      </c>
      <c r="F590" s="12" t="s">
        <v>1962</v>
      </c>
      <c r="G590" s="24">
        <f t="shared" si="10"/>
        <v>675000</v>
      </c>
      <c r="H590" s="21">
        <v>200000</v>
      </c>
      <c r="I590" s="21">
        <f>75000</f>
        <v>75000</v>
      </c>
      <c r="J590" s="21">
        <f>340000+60000</f>
        <v>400000</v>
      </c>
      <c r="K590" s="21">
        <v>0</v>
      </c>
      <c r="L590" s="21">
        <v>0</v>
      </c>
      <c r="M590" s="21">
        <v>0</v>
      </c>
      <c r="N590" s="21"/>
    </row>
    <row r="591" spans="1:14" s="8" customFormat="1" ht="25" customHeight="1" x14ac:dyDescent="0.35">
      <c r="A591" s="12" t="s">
        <v>1963</v>
      </c>
      <c r="B591" s="12" t="s">
        <v>1964</v>
      </c>
      <c r="C591" s="12" t="s">
        <v>378</v>
      </c>
      <c r="D591" s="12" t="s">
        <v>2110</v>
      </c>
      <c r="E591" s="12" t="s">
        <v>1961</v>
      </c>
      <c r="F591" s="12" t="s">
        <v>1965</v>
      </c>
      <c r="G591" s="24">
        <f t="shared" si="10"/>
        <v>1950000</v>
      </c>
      <c r="H591" s="21">
        <f>500000+400000</f>
        <v>900000</v>
      </c>
      <c r="I591" s="21">
        <v>150000</v>
      </c>
      <c r="J591" s="21">
        <f>765000+135000</f>
        <v>900000</v>
      </c>
      <c r="K591" s="21">
        <v>0</v>
      </c>
      <c r="L591" s="21">
        <v>0</v>
      </c>
      <c r="M591" s="21">
        <v>0</v>
      </c>
      <c r="N591" s="21"/>
    </row>
    <row r="592" spans="1:14" s="8" customFormat="1" ht="25" customHeight="1" x14ac:dyDescent="0.35">
      <c r="A592" s="12" t="s">
        <v>1966</v>
      </c>
      <c r="B592" s="12" t="s">
        <v>1967</v>
      </c>
      <c r="C592" s="12" t="s">
        <v>378</v>
      </c>
      <c r="D592" s="12" t="s">
        <v>2110</v>
      </c>
      <c r="E592" s="12" t="s">
        <v>1961</v>
      </c>
      <c r="F592" s="12" t="s">
        <v>1968</v>
      </c>
      <c r="G592" s="24">
        <f t="shared" si="10"/>
        <v>1960000</v>
      </c>
      <c r="H592" s="21">
        <v>400000</v>
      </c>
      <c r="I592" s="21">
        <v>150000</v>
      </c>
      <c r="J592" s="21">
        <f>510000+900000</f>
        <v>1410000</v>
      </c>
      <c r="K592" s="21">
        <v>0</v>
      </c>
      <c r="L592" s="21">
        <v>0</v>
      </c>
      <c r="M592" s="21">
        <v>0</v>
      </c>
      <c r="N592" s="21"/>
    </row>
    <row r="593" spans="1:14" s="8" customFormat="1" ht="25" customHeight="1" x14ac:dyDescent="0.35">
      <c r="A593" s="12" t="s">
        <v>1969</v>
      </c>
      <c r="B593" s="12" t="s">
        <v>1970</v>
      </c>
      <c r="C593" s="12" t="s">
        <v>378</v>
      </c>
      <c r="D593" s="12" t="s">
        <v>2110</v>
      </c>
      <c r="E593" s="12" t="s">
        <v>1961</v>
      </c>
      <c r="F593" s="12" t="s">
        <v>1971</v>
      </c>
      <c r="G593" s="24">
        <f t="shared" si="10"/>
        <v>1350000</v>
      </c>
      <c r="H593" s="21">
        <f>200000</f>
        <v>200000</v>
      </c>
      <c r="I593" s="21">
        <f>750000</f>
        <v>750000</v>
      </c>
      <c r="J593" s="21">
        <f>340000+60000</f>
        <v>400000</v>
      </c>
      <c r="K593" s="21">
        <v>0</v>
      </c>
      <c r="L593" s="21">
        <v>0</v>
      </c>
      <c r="M593" s="21">
        <v>0</v>
      </c>
      <c r="N593" s="21"/>
    </row>
    <row r="594" spans="1:14" s="8" customFormat="1" ht="25" customHeight="1" x14ac:dyDescent="0.35">
      <c r="A594" s="12" t="s">
        <v>1972</v>
      </c>
      <c r="B594" s="12" t="s">
        <v>1964</v>
      </c>
      <c r="C594" s="12" t="s">
        <v>378</v>
      </c>
      <c r="D594" s="12" t="s">
        <v>2110</v>
      </c>
      <c r="E594" s="12" t="s">
        <v>1961</v>
      </c>
      <c r="F594" s="12" t="s">
        <v>1965</v>
      </c>
      <c r="G594" s="24">
        <f t="shared" si="10"/>
        <v>180000</v>
      </c>
      <c r="H594" s="21">
        <v>15000</v>
      </c>
      <c r="I594" s="21">
        <v>150000</v>
      </c>
      <c r="J594" s="21">
        <v>15000</v>
      </c>
      <c r="K594" s="21">
        <v>0</v>
      </c>
      <c r="L594" s="21">
        <v>0</v>
      </c>
      <c r="M594" s="21">
        <v>0</v>
      </c>
      <c r="N594" s="21"/>
    </row>
    <row r="595" spans="1:14" s="8" customFormat="1" ht="25" customHeight="1" x14ac:dyDescent="0.35">
      <c r="A595" s="12" t="s">
        <v>1973</v>
      </c>
      <c r="B595" s="12" t="s">
        <v>1974</v>
      </c>
      <c r="C595" s="12" t="s">
        <v>378</v>
      </c>
      <c r="D595" s="12" t="s">
        <v>2110</v>
      </c>
      <c r="E595" s="12" t="s">
        <v>1961</v>
      </c>
      <c r="F595" s="12" t="s">
        <v>1975</v>
      </c>
      <c r="G595" s="24">
        <f t="shared" si="10"/>
        <v>559800</v>
      </c>
      <c r="H595" s="21">
        <f>449800</f>
        <v>449800</v>
      </c>
      <c r="I595" s="21">
        <f>25500+59500</f>
        <v>85000</v>
      </c>
      <c r="J595" s="21">
        <f>15000+10000</f>
        <v>25000</v>
      </c>
      <c r="K595" s="21">
        <v>0</v>
      </c>
      <c r="L595" s="21">
        <v>0</v>
      </c>
      <c r="M595" s="21">
        <v>0</v>
      </c>
      <c r="N595" s="21"/>
    </row>
    <row r="596" spans="1:14" s="8" customFormat="1" ht="25" customHeight="1" x14ac:dyDescent="0.35">
      <c r="A596" s="12" t="s">
        <v>1976</v>
      </c>
      <c r="B596" s="12" t="s">
        <v>1977</v>
      </c>
      <c r="C596" s="12" t="s">
        <v>378</v>
      </c>
      <c r="D596" s="12" t="s">
        <v>2110</v>
      </c>
      <c r="E596" s="12" t="s">
        <v>1961</v>
      </c>
      <c r="F596" s="12" t="s">
        <v>1978</v>
      </c>
      <c r="G596" s="24">
        <f t="shared" si="10"/>
        <v>559800</v>
      </c>
      <c r="H596" s="21">
        <f t="shared" ref="H596:H599" si="11">449800</f>
        <v>449800</v>
      </c>
      <c r="I596" s="21">
        <f t="shared" ref="I596:I599" si="12">25500+59500</f>
        <v>85000</v>
      </c>
      <c r="J596" s="21">
        <f t="shared" ref="J596:J599" si="13">15000+10000</f>
        <v>25000</v>
      </c>
      <c r="K596" s="21">
        <v>0</v>
      </c>
      <c r="L596" s="21">
        <v>0</v>
      </c>
      <c r="M596" s="21">
        <v>0</v>
      </c>
      <c r="N596" s="21"/>
    </row>
    <row r="597" spans="1:14" s="8" customFormat="1" ht="25" customHeight="1" x14ac:dyDescent="0.35">
      <c r="A597" s="12" t="s">
        <v>1979</v>
      </c>
      <c r="B597" s="12" t="s">
        <v>1980</v>
      </c>
      <c r="C597" s="12" t="s">
        <v>378</v>
      </c>
      <c r="D597" s="12" t="s">
        <v>2110</v>
      </c>
      <c r="E597" s="12" t="s">
        <v>1961</v>
      </c>
      <c r="F597" s="12" t="s">
        <v>1981</v>
      </c>
      <c r="G597" s="24">
        <f t="shared" si="10"/>
        <v>559800</v>
      </c>
      <c r="H597" s="21">
        <f t="shared" si="11"/>
        <v>449800</v>
      </c>
      <c r="I597" s="21">
        <f t="shared" si="12"/>
        <v>85000</v>
      </c>
      <c r="J597" s="21">
        <f t="shared" si="13"/>
        <v>25000</v>
      </c>
      <c r="K597" s="21">
        <v>0</v>
      </c>
      <c r="L597" s="21">
        <v>0</v>
      </c>
      <c r="M597" s="21">
        <v>0</v>
      </c>
      <c r="N597" s="21"/>
    </row>
    <row r="598" spans="1:14" s="8" customFormat="1" ht="25" customHeight="1" x14ac:dyDescent="0.35">
      <c r="A598" s="12" t="s">
        <v>1982</v>
      </c>
      <c r="B598" s="12" t="s">
        <v>1983</v>
      </c>
      <c r="C598" s="12" t="s">
        <v>378</v>
      </c>
      <c r="D598" s="12" t="s">
        <v>2110</v>
      </c>
      <c r="E598" s="12" t="s">
        <v>1961</v>
      </c>
      <c r="F598" s="12" t="s">
        <v>1984</v>
      </c>
      <c r="G598" s="24">
        <f t="shared" si="10"/>
        <v>559800</v>
      </c>
      <c r="H598" s="21">
        <f t="shared" si="11"/>
        <v>449800</v>
      </c>
      <c r="I598" s="21">
        <f t="shared" si="12"/>
        <v>85000</v>
      </c>
      <c r="J598" s="21">
        <f t="shared" si="13"/>
        <v>25000</v>
      </c>
      <c r="K598" s="21">
        <v>0</v>
      </c>
      <c r="L598" s="21">
        <v>0</v>
      </c>
      <c r="M598" s="21">
        <v>0</v>
      </c>
      <c r="N598" s="21"/>
    </row>
    <row r="599" spans="1:14" s="8" customFormat="1" ht="25" customHeight="1" x14ac:dyDescent="0.35">
      <c r="A599" s="12" t="s">
        <v>1985</v>
      </c>
      <c r="B599" s="12" t="s">
        <v>1986</v>
      </c>
      <c r="C599" s="12" t="s">
        <v>378</v>
      </c>
      <c r="D599" s="12" t="s">
        <v>2110</v>
      </c>
      <c r="E599" s="12" t="s">
        <v>1961</v>
      </c>
      <c r="F599" s="12" t="s">
        <v>1987</v>
      </c>
      <c r="G599" s="24">
        <f t="shared" si="10"/>
        <v>559800</v>
      </c>
      <c r="H599" s="21">
        <f t="shared" si="11"/>
        <v>449800</v>
      </c>
      <c r="I599" s="21">
        <f t="shared" si="12"/>
        <v>85000</v>
      </c>
      <c r="J599" s="21">
        <f t="shared" si="13"/>
        <v>25000</v>
      </c>
      <c r="K599" s="21">
        <v>0</v>
      </c>
      <c r="L599" s="21">
        <v>0</v>
      </c>
      <c r="M599" s="21">
        <v>0</v>
      </c>
      <c r="N599" s="21"/>
    </row>
    <row r="600" spans="1:14" ht="25" customHeight="1" x14ac:dyDescent="0.35">
      <c r="A600" s="12" t="s">
        <v>1988</v>
      </c>
      <c r="B600" s="12" t="s">
        <v>1989</v>
      </c>
      <c r="C600" s="12" t="s">
        <v>378</v>
      </c>
      <c r="D600" s="12" t="s">
        <v>2110</v>
      </c>
      <c r="E600" s="12" t="s">
        <v>1961</v>
      </c>
      <c r="F600" s="12" t="s">
        <v>2111</v>
      </c>
      <c r="G600" s="13">
        <f t="shared" si="10"/>
        <v>546418.25</v>
      </c>
      <c r="H600" s="7">
        <v>0</v>
      </c>
      <c r="I600" s="7">
        <v>9333.86</v>
      </c>
      <c r="J600" s="7">
        <v>7473.68</v>
      </c>
      <c r="K600" s="7">
        <v>529610.71</v>
      </c>
      <c r="L600" s="7">
        <v>0</v>
      </c>
      <c r="M600" s="7">
        <v>0</v>
      </c>
      <c r="N600" s="7"/>
    </row>
    <row r="601" spans="1:14" ht="25" customHeight="1" x14ac:dyDescent="0.35">
      <c r="A601" s="12" t="s">
        <v>1990</v>
      </c>
      <c r="B601" s="12" t="s">
        <v>1989</v>
      </c>
      <c r="C601" s="12" t="s">
        <v>378</v>
      </c>
      <c r="D601" s="12" t="s">
        <v>2110</v>
      </c>
      <c r="E601" s="12" t="s">
        <v>1961</v>
      </c>
      <c r="F601" s="12" t="s">
        <v>2111</v>
      </c>
      <c r="G601" s="13">
        <f t="shared" si="10"/>
        <v>67356.89</v>
      </c>
      <c r="H601" s="7">
        <v>0</v>
      </c>
      <c r="I601" s="7">
        <v>0</v>
      </c>
      <c r="J601" s="7">
        <v>2285.89</v>
      </c>
      <c r="K601" s="7">
        <v>65071</v>
      </c>
      <c r="L601" s="7">
        <v>0</v>
      </c>
      <c r="M601" s="7">
        <v>0</v>
      </c>
      <c r="N601" s="7"/>
    </row>
    <row r="602" spans="1:14" ht="25" customHeight="1" x14ac:dyDescent="0.35">
      <c r="A602" s="12" t="s">
        <v>1991</v>
      </c>
      <c r="B602" s="12" t="s">
        <v>1992</v>
      </c>
      <c r="C602" s="12" t="s">
        <v>1993</v>
      </c>
      <c r="D602" s="12" t="s">
        <v>1994</v>
      </c>
      <c r="E602" s="12" t="s">
        <v>53</v>
      </c>
      <c r="F602" s="12" t="s">
        <v>1995</v>
      </c>
      <c r="G602" s="13">
        <f>SUM(H602:M602)</f>
        <v>372850</v>
      </c>
      <c r="H602" s="7">
        <v>0</v>
      </c>
      <c r="I602" s="7">
        <v>297500</v>
      </c>
      <c r="J602" s="7">
        <v>75350</v>
      </c>
      <c r="K602" s="7">
        <v>0</v>
      </c>
      <c r="L602" s="7">
        <v>0</v>
      </c>
      <c r="M602" s="7">
        <v>0</v>
      </c>
      <c r="N602" s="7"/>
    </row>
    <row r="603" spans="1:14" ht="25" customHeight="1" x14ac:dyDescent="0.35">
      <c r="A603" s="12" t="s">
        <v>1996</v>
      </c>
      <c r="B603" s="12" t="s">
        <v>1997</v>
      </c>
      <c r="C603" s="12" t="s">
        <v>1998</v>
      </c>
      <c r="D603" s="12" t="s">
        <v>120</v>
      </c>
      <c r="E603" s="12" t="s">
        <v>1999</v>
      </c>
      <c r="F603" s="12" t="s">
        <v>2000</v>
      </c>
      <c r="G603" s="13">
        <f t="shared" ref="G603" si="14">SUM(H603:M603)</f>
        <v>2094333.5359850749</v>
      </c>
      <c r="H603" s="7">
        <v>1157794.084221574</v>
      </c>
      <c r="I603" s="7">
        <v>97279.805272957761</v>
      </c>
      <c r="J603" s="7">
        <v>610288.49610060349</v>
      </c>
      <c r="K603" s="7">
        <v>90000</v>
      </c>
      <c r="L603" s="7">
        <v>83382.690233963775</v>
      </c>
      <c r="M603" s="7">
        <v>55588.460155975859</v>
      </c>
      <c r="N603" s="7"/>
    </row>
    <row r="604" spans="1:14" ht="25" customHeight="1" x14ac:dyDescent="0.35">
      <c r="A604" s="12" t="s">
        <v>52</v>
      </c>
      <c r="B604" s="12" t="s">
        <v>2001</v>
      </c>
      <c r="C604" s="12" t="s">
        <v>1626</v>
      </c>
      <c r="D604" s="12" t="s">
        <v>2002</v>
      </c>
      <c r="E604" s="12" t="s">
        <v>58</v>
      </c>
      <c r="F604" s="12" t="s">
        <v>2003</v>
      </c>
      <c r="G604" s="13">
        <f>SUM(H604:M604)</f>
        <v>79000</v>
      </c>
      <c r="H604" s="7">
        <v>0</v>
      </c>
      <c r="I604" s="7">
        <v>75000</v>
      </c>
      <c r="J604" s="7">
        <v>4000</v>
      </c>
      <c r="K604" s="7">
        <v>0</v>
      </c>
      <c r="L604" s="7">
        <v>0</v>
      </c>
      <c r="M604" s="7">
        <v>0</v>
      </c>
      <c r="N604" s="7"/>
    </row>
    <row r="605" spans="1:14" ht="25" customHeight="1" x14ac:dyDescent="0.35">
      <c r="A605" s="12" t="s">
        <v>52</v>
      </c>
      <c r="B605" s="12" t="s">
        <v>2004</v>
      </c>
      <c r="C605" s="12" t="s">
        <v>1626</v>
      </c>
      <c r="D605" s="12" t="s">
        <v>2005</v>
      </c>
      <c r="E605" s="12" t="s">
        <v>58</v>
      </c>
      <c r="F605" s="12" t="s">
        <v>2006</v>
      </c>
      <c r="G605" s="13">
        <f t="shared" ref="G605:G626" si="15">SUM(H605:M605)</f>
        <v>79000</v>
      </c>
      <c r="H605" s="7">
        <v>0</v>
      </c>
      <c r="I605" s="7">
        <v>75000</v>
      </c>
      <c r="J605" s="7">
        <v>4000</v>
      </c>
      <c r="K605" s="7">
        <v>0</v>
      </c>
      <c r="L605" s="7">
        <v>0</v>
      </c>
      <c r="M605" s="7">
        <v>0</v>
      </c>
      <c r="N605" s="7"/>
    </row>
    <row r="606" spans="1:14" ht="25" customHeight="1" x14ac:dyDescent="0.35">
      <c r="A606" s="12" t="s">
        <v>52</v>
      </c>
      <c r="B606" s="12" t="s">
        <v>2007</v>
      </c>
      <c r="C606" s="12" t="s">
        <v>1626</v>
      </c>
      <c r="D606" s="12" t="s">
        <v>2008</v>
      </c>
      <c r="E606" s="12" t="s">
        <v>58</v>
      </c>
      <c r="F606" s="12" t="s">
        <v>2009</v>
      </c>
      <c r="G606" s="13">
        <f t="shared" si="15"/>
        <v>79000</v>
      </c>
      <c r="H606" s="7">
        <v>0</v>
      </c>
      <c r="I606" s="7">
        <v>75000</v>
      </c>
      <c r="J606" s="7">
        <v>4000</v>
      </c>
      <c r="K606" s="7">
        <v>0</v>
      </c>
      <c r="L606" s="7">
        <v>0</v>
      </c>
      <c r="M606" s="7">
        <v>0</v>
      </c>
      <c r="N606" s="7"/>
    </row>
    <row r="607" spans="1:14" ht="25" customHeight="1" x14ac:dyDescent="0.35">
      <c r="A607" s="12" t="s">
        <v>52</v>
      </c>
      <c r="B607" s="12" t="s">
        <v>2010</v>
      </c>
      <c r="C607" s="12" t="s">
        <v>1626</v>
      </c>
      <c r="D607" s="12" t="s">
        <v>2011</v>
      </c>
      <c r="E607" s="12" t="s">
        <v>58</v>
      </c>
      <c r="F607" s="12" t="s">
        <v>2012</v>
      </c>
      <c r="G607" s="13">
        <f t="shared" si="15"/>
        <v>79000</v>
      </c>
      <c r="H607" s="7">
        <v>0</v>
      </c>
      <c r="I607" s="7">
        <v>75000</v>
      </c>
      <c r="J607" s="7">
        <v>4000</v>
      </c>
      <c r="K607" s="7">
        <v>0</v>
      </c>
      <c r="L607" s="7">
        <v>0</v>
      </c>
      <c r="M607" s="7">
        <v>0</v>
      </c>
      <c r="N607" s="7"/>
    </row>
    <row r="608" spans="1:14" ht="25" customHeight="1" x14ac:dyDescent="0.35">
      <c r="A608" s="12" t="s">
        <v>52</v>
      </c>
      <c r="B608" s="12" t="s">
        <v>2013</v>
      </c>
      <c r="C608" s="12" t="s">
        <v>2014</v>
      </c>
      <c r="D608" s="12" t="s">
        <v>2015</v>
      </c>
      <c r="E608" s="12" t="s">
        <v>423</v>
      </c>
      <c r="F608" s="12" t="s">
        <v>2016</v>
      </c>
      <c r="G608" s="13">
        <f t="shared" si="15"/>
        <v>79000</v>
      </c>
      <c r="H608" s="7">
        <v>0</v>
      </c>
      <c r="I608" s="7">
        <v>75000</v>
      </c>
      <c r="J608" s="7">
        <v>4000</v>
      </c>
      <c r="K608" s="7">
        <v>0</v>
      </c>
      <c r="L608" s="7">
        <v>0</v>
      </c>
      <c r="M608" s="7">
        <v>0</v>
      </c>
      <c r="N608" s="7"/>
    </row>
    <row r="609" spans="1:14" ht="25" customHeight="1" x14ac:dyDescent="0.35">
      <c r="A609" s="12" t="s">
        <v>52</v>
      </c>
      <c r="B609" s="12" t="s">
        <v>2017</v>
      </c>
      <c r="C609" s="12" t="s">
        <v>2014</v>
      </c>
      <c r="D609" s="12" t="s">
        <v>2018</v>
      </c>
      <c r="E609" s="12" t="s">
        <v>423</v>
      </c>
      <c r="F609" s="12" t="s">
        <v>2019</v>
      </c>
      <c r="G609" s="13">
        <f t="shared" si="15"/>
        <v>79000</v>
      </c>
      <c r="H609" s="7">
        <v>0</v>
      </c>
      <c r="I609" s="7">
        <v>75000</v>
      </c>
      <c r="J609" s="7">
        <v>4000</v>
      </c>
      <c r="K609" s="7">
        <v>0</v>
      </c>
      <c r="L609" s="7">
        <v>0</v>
      </c>
      <c r="M609" s="7">
        <v>0</v>
      </c>
      <c r="N609" s="7"/>
    </row>
    <row r="610" spans="1:14" ht="25" customHeight="1" x14ac:dyDescent="0.35">
      <c r="A610" s="12" t="s">
        <v>52</v>
      </c>
      <c r="B610" s="12" t="s">
        <v>2020</v>
      </c>
      <c r="C610" s="12" t="s">
        <v>2021</v>
      </c>
      <c r="D610" s="12" t="s">
        <v>2005</v>
      </c>
      <c r="E610" s="12" t="s">
        <v>58</v>
      </c>
      <c r="F610" s="12" t="s">
        <v>2022</v>
      </c>
      <c r="G610" s="13">
        <f t="shared" si="15"/>
        <v>79000</v>
      </c>
      <c r="H610" s="7">
        <v>0</v>
      </c>
      <c r="I610" s="7">
        <v>75000</v>
      </c>
      <c r="J610" s="7">
        <v>4000</v>
      </c>
      <c r="K610" s="7">
        <v>0</v>
      </c>
      <c r="L610" s="7">
        <v>0</v>
      </c>
      <c r="M610" s="7">
        <v>0</v>
      </c>
      <c r="N610" s="7"/>
    </row>
    <row r="611" spans="1:14" ht="25" customHeight="1" x14ac:dyDescent="0.35">
      <c r="A611" s="12" t="s">
        <v>52</v>
      </c>
      <c r="B611" s="12" t="s">
        <v>2023</v>
      </c>
      <c r="C611" s="12" t="s">
        <v>57</v>
      </c>
      <c r="D611" s="12" t="s">
        <v>2024</v>
      </c>
      <c r="E611" s="12" t="s">
        <v>58</v>
      </c>
      <c r="F611" s="12" t="s">
        <v>2025</v>
      </c>
      <c r="G611" s="13">
        <f t="shared" si="15"/>
        <v>79000</v>
      </c>
      <c r="H611" s="7">
        <v>0</v>
      </c>
      <c r="I611" s="7">
        <v>75000</v>
      </c>
      <c r="J611" s="7">
        <v>4000</v>
      </c>
      <c r="K611" s="7">
        <v>0</v>
      </c>
      <c r="L611" s="7">
        <v>0</v>
      </c>
      <c r="M611" s="7">
        <v>0</v>
      </c>
      <c r="N611" s="7"/>
    </row>
    <row r="612" spans="1:14" ht="25" customHeight="1" x14ac:dyDescent="0.35">
      <c r="A612" s="12" t="s">
        <v>52</v>
      </c>
      <c r="B612" s="12" t="s">
        <v>2026</v>
      </c>
      <c r="C612" s="12" t="s">
        <v>1636</v>
      </c>
      <c r="D612" s="12" t="s">
        <v>2027</v>
      </c>
      <c r="E612" s="12" t="s">
        <v>58</v>
      </c>
      <c r="F612" s="12" t="s">
        <v>2028</v>
      </c>
      <c r="G612" s="13">
        <f t="shared" si="15"/>
        <v>79000</v>
      </c>
      <c r="H612" s="7">
        <v>0</v>
      </c>
      <c r="I612" s="7">
        <v>75000</v>
      </c>
      <c r="J612" s="7">
        <v>4000</v>
      </c>
      <c r="K612" s="7">
        <v>0</v>
      </c>
      <c r="L612" s="7">
        <v>0</v>
      </c>
      <c r="M612" s="7">
        <v>0</v>
      </c>
      <c r="N612" s="7"/>
    </row>
    <row r="613" spans="1:14" ht="25" customHeight="1" x14ac:dyDescent="0.35">
      <c r="A613" s="12" t="s">
        <v>52</v>
      </c>
      <c r="B613" s="12" t="s">
        <v>2029</v>
      </c>
      <c r="C613" s="12" t="s">
        <v>1636</v>
      </c>
      <c r="D613" s="12" t="s">
        <v>2030</v>
      </c>
      <c r="E613" s="12" t="s">
        <v>58</v>
      </c>
      <c r="F613" s="12" t="s">
        <v>2031</v>
      </c>
      <c r="G613" s="13">
        <f t="shared" si="15"/>
        <v>79000</v>
      </c>
      <c r="H613" s="7">
        <v>0</v>
      </c>
      <c r="I613" s="7">
        <v>75000</v>
      </c>
      <c r="J613" s="7">
        <v>4000</v>
      </c>
      <c r="K613" s="7">
        <v>0</v>
      </c>
      <c r="L613" s="7">
        <v>0</v>
      </c>
      <c r="M613" s="7">
        <v>0</v>
      </c>
      <c r="N613" s="7"/>
    </row>
    <row r="614" spans="1:14" ht="25" customHeight="1" x14ac:dyDescent="0.35">
      <c r="A614" s="12" t="s">
        <v>52</v>
      </c>
      <c r="B614" s="12" t="s">
        <v>2032</v>
      </c>
      <c r="C614" s="12" t="s">
        <v>115</v>
      </c>
      <c r="D614" s="12" t="s">
        <v>2033</v>
      </c>
      <c r="E614" s="12" t="s">
        <v>423</v>
      </c>
      <c r="F614" s="12" t="s">
        <v>2034</v>
      </c>
      <c r="G614" s="13">
        <f t="shared" si="15"/>
        <v>79000</v>
      </c>
      <c r="H614" s="7">
        <v>0</v>
      </c>
      <c r="I614" s="7">
        <v>75000</v>
      </c>
      <c r="J614" s="7">
        <v>4000</v>
      </c>
      <c r="K614" s="7">
        <v>0</v>
      </c>
      <c r="L614" s="7">
        <v>0</v>
      </c>
      <c r="M614" s="7">
        <v>0</v>
      </c>
      <c r="N614" s="7"/>
    </row>
    <row r="615" spans="1:14" ht="25" customHeight="1" x14ac:dyDescent="0.35">
      <c r="A615" s="12" t="s">
        <v>52</v>
      </c>
      <c r="B615" s="12" t="s">
        <v>2035</v>
      </c>
      <c r="C615" s="12" t="s">
        <v>2036</v>
      </c>
      <c r="D615" s="12" t="s">
        <v>2037</v>
      </c>
      <c r="E615" s="12" t="s">
        <v>224</v>
      </c>
      <c r="F615" s="12" t="s">
        <v>2038</v>
      </c>
      <c r="G615" s="13">
        <f t="shared" si="15"/>
        <v>79000</v>
      </c>
      <c r="H615" s="7">
        <v>0</v>
      </c>
      <c r="I615" s="7">
        <v>75000</v>
      </c>
      <c r="J615" s="7">
        <v>4000</v>
      </c>
      <c r="K615" s="7">
        <v>0</v>
      </c>
      <c r="L615" s="7">
        <v>0</v>
      </c>
      <c r="M615" s="7">
        <v>0</v>
      </c>
      <c r="N615" s="7"/>
    </row>
    <row r="616" spans="1:14" ht="25" customHeight="1" x14ac:dyDescent="0.35">
      <c r="A616" s="12" t="s">
        <v>52</v>
      </c>
      <c r="B616" s="12" t="s">
        <v>2039</v>
      </c>
      <c r="C616" s="12" t="s">
        <v>2036</v>
      </c>
      <c r="D616" s="12" t="s">
        <v>2040</v>
      </c>
      <c r="E616" s="12" t="s">
        <v>224</v>
      </c>
      <c r="F616" s="12" t="s">
        <v>2041</v>
      </c>
      <c r="G616" s="7">
        <f t="shared" si="15"/>
        <v>79000</v>
      </c>
      <c r="H616" s="7">
        <v>0</v>
      </c>
      <c r="I616" s="7">
        <v>75000</v>
      </c>
      <c r="J616" s="13">
        <v>4000</v>
      </c>
      <c r="K616" s="7">
        <v>0</v>
      </c>
      <c r="L616" s="7">
        <v>0</v>
      </c>
      <c r="M616" s="7">
        <v>0</v>
      </c>
      <c r="N616" s="7"/>
    </row>
    <row r="617" spans="1:14" ht="25" customHeight="1" x14ac:dyDescent="0.35">
      <c r="A617" s="12" t="s">
        <v>52</v>
      </c>
      <c r="B617" s="12" t="s">
        <v>2042</v>
      </c>
      <c r="C617" s="12" t="s">
        <v>2036</v>
      </c>
      <c r="D617" s="12" t="s">
        <v>2043</v>
      </c>
      <c r="E617" s="12" t="s">
        <v>224</v>
      </c>
      <c r="F617" s="12" t="s">
        <v>2044</v>
      </c>
      <c r="G617" s="7">
        <f t="shared" si="15"/>
        <v>79000</v>
      </c>
      <c r="H617" s="7">
        <v>0</v>
      </c>
      <c r="I617" s="7">
        <v>75000</v>
      </c>
      <c r="J617" s="13">
        <v>4000</v>
      </c>
      <c r="K617" s="7">
        <v>0</v>
      </c>
      <c r="L617" s="7">
        <v>0</v>
      </c>
      <c r="M617" s="7">
        <v>0</v>
      </c>
      <c r="N617" s="7"/>
    </row>
    <row r="618" spans="1:14" ht="25" customHeight="1" x14ac:dyDescent="0.35">
      <c r="A618" s="12" t="s">
        <v>52</v>
      </c>
      <c r="B618" s="12" t="s">
        <v>2045</v>
      </c>
      <c r="C618" s="12" t="s">
        <v>2046</v>
      </c>
      <c r="D618" s="12" t="s">
        <v>2047</v>
      </c>
      <c r="E618" s="12" t="s">
        <v>423</v>
      </c>
      <c r="F618" s="12" t="s">
        <v>2048</v>
      </c>
      <c r="G618" s="7">
        <f t="shared" si="15"/>
        <v>158000</v>
      </c>
      <c r="H618" s="7">
        <v>0</v>
      </c>
      <c r="I618" s="7">
        <f>75000*2</f>
        <v>150000</v>
      </c>
      <c r="J618" s="13">
        <f>4000*2</f>
        <v>8000</v>
      </c>
      <c r="K618" s="7">
        <v>0</v>
      </c>
      <c r="L618" s="7">
        <v>0</v>
      </c>
      <c r="M618" s="7">
        <v>0</v>
      </c>
      <c r="N618" s="7"/>
    </row>
    <row r="619" spans="1:14" ht="25" customHeight="1" x14ac:dyDescent="0.35">
      <c r="A619" s="12" t="s">
        <v>52</v>
      </c>
      <c r="B619" s="12" t="s">
        <v>2049</v>
      </c>
      <c r="C619" s="12" t="s">
        <v>2046</v>
      </c>
      <c r="D619" s="12" t="s">
        <v>2050</v>
      </c>
      <c r="E619" s="12" t="s">
        <v>423</v>
      </c>
      <c r="F619" s="12" t="s">
        <v>2051</v>
      </c>
      <c r="G619" s="7">
        <f t="shared" si="15"/>
        <v>79000</v>
      </c>
      <c r="H619" s="7">
        <v>0</v>
      </c>
      <c r="I619" s="7">
        <v>75000</v>
      </c>
      <c r="J619" s="13">
        <v>4000</v>
      </c>
      <c r="K619" s="7">
        <v>0</v>
      </c>
      <c r="L619" s="7">
        <v>0</v>
      </c>
      <c r="M619" s="7">
        <v>0</v>
      </c>
      <c r="N619" s="7"/>
    </row>
    <row r="620" spans="1:14" ht="25" customHeight="1" x14ac:dyDescent="0.35">
      <c r="A620" s="12" t="s">
        <v>52</v>
      </c>
      <c r="B620" s="12" t="s">
        <v>2052</v>
      </c>
      <c r="C620" s="12" t="s">
        <v>2046</v>
      </c>
      <c r="D620" s="12" t="s">
        <v>2053</v>
      </c>
      <c r="E620" s="12" t="s">
        <v>423</v>
      </c>
      <c r="F620" s="12" t="s">
        <v>2054</v>
      </c>
      <c r="G620" s="7">
        <f t="shared" si="15"/>
        <v>79000</v>
      </c>
      <c r="H620" s="7">
        <v>0</v>
      </c>
      <c r="I620" s="7">
        <v>75000</v>
      </c>
      <c r="J620" s="13">
        <v>4000</v>
      </c>
      <c r="K620" s="7">
        <v>0</v>
      </c>
      <c r="L620" s="7">
        <v>0</v>
      </c>
      <c r="M620" s="7">
        <v>0</v>
      </c>
      <c r="N620" s="7"/>
    </row>
    <row r="621" spans="1:14" ht="25" customHeight="1" x14ac:dyDescent="0.35">
      <c r="A621" s="12" t="s">
        <v>52</v>
      </c>
      <c r="B621" s="12" t="s">
        <v>2055</v>
      </c>
      <c r="C621" s="12" t="s">
        <v>2046</v>
      </c>
      <c r="D621" s="12" t="s">
        <v>2056</v>
      </c>
      <c r="E621" s="12" t="s">
        <v>423</v>
      </c>
      <c r="F621" s="12" t="s">
        <v>2057</v>
      </c>
      <c r="G621" s="7">
        <f t="shared" si="15"/>
        <v>79000</v>
      </c>
      <c r="H621" s="7">
        <v>0</v>
      </c>
      <c r="I621" s="7">
        <v>75000</v>
      </c>
      <c r="J621" s="13">
        <v>4000</v>
      </c>
      <c r="K621" s="7">
        <v>0</v>
      </c>
      <c r="L621" s="7">
        <v>0</v>
      </c>
      <c r="M621" s="7">
        <v>0</v>
      </c>
      <c r="N621" s="7"/>
    </row>
    <row r="622" spans="1:14" ht="25" customHeight="1" x14ac:dyDescent="0.35">
      <c r="A622" s="12" t="s">
        <v>52</v>
      </c>
      <c r="B622" s="12" t="s">
        <v>2058</v>
      </c>
      <c r="C622" s="12" t="s">
        <v>573</v>
      </c>
      <c r="D622" s="12" t="s">
        <v>2059</v>
      </c>
      <c r="E622" s="12" t="s">
        <v>58</v>
      </c>
      <c r="F622" s="12" t="s">
        <v>2060</v>
      </c>
      <c r="G622" s="7">
        <f t="shared" si="15"/>
        <v>79000</v>
      </c>
      <c r="H622" s="7">
        <v>0</v>
      </c>
      <c r="I622" s="7">
        <v>75000</v>
      </c>
      <c r="J622" s="13">
        <v>4000</v>
      </c>
      <c r="K622" s="7">
        <v>0</v>
      </c>
      <c r="L622" s="7">
        <v>0</v>
      </c>
      <c r="M622" s="7">
        <v>0</v>
      </c>
      <c r="N622" s="7"/>
    </row>
    <row r="623" spans="1:14" ht="25" customHeight="1" x14ac:dyDescent="0.35">
      <c r="A623" s="12" t="s">
        <v>52</v>
      </c>
      <c r="B623" s="12" t="s">
        <v>2061</v>
      </c>
      <c r="C623" s="12" t="s">
        <v>2062</v>
      </c>
      <c r="D623" s="12" t="s">
        <v>2063</v>
      </c>
      <c r="E623" s="12" t="s">
        <v>423</v>
      </c>
      <c r="F623" s="12" t="s">
        <v>2064</v>
      </c>
      <c r="G623" s="7">
        <f t="shared" si="15"/>
        <v>79000</v>
      </c>
      <c r="H623" s="7">
        <v>0</v>
      </c>
      <c r="I623" s="7">
        <v>75000</v>
      </c>
      <c r="J623" s="13">
        <v>4000</v>
      </c>
      <c r="K623" s="7">
        <v>0</v>
      </c>
      <c r="L623" s="7">
        <v>0</v>
      </c>
      <c r="M623" s="7">
        <v>0</v>
      </c>
      <c r="N623" s="7"/>
    </row>
    <row r="624" spans="1:14" ht="25" customHeight="1" x14ac:dyDescent="0.35">
      <c r="A624" s="12" t="s">
        <v>52</v>
      </c>
      <c r="B624" s="12" t="s">
        <v>2065</v>
      </c>
      <c r="C624" s="12" t="s">
        <v>710</v>
      </c>
      <c r="D624" s="12" t="s">
        <v>2066</v>
      </c>
      <c r="E624" s="12" t="s">
        <v>53</v>
      </c>
      <c r="F624" s="12" t="s">
        <v>2067</v>
      </c>
      <c r="G624" s="7">
        <f t="shared" si="15"/>
        <v>84000</v>
      </c>
      <c r="H624" s="7">
        <v>4000</v>
      </c>
      <c r="I624" s="7">
        <v>75000</v>
      </c>
      <c r="J624" s="13">
        <v>5000</v>
      </c>
      <c r="K624" s="7">
        <v>0</v>
      </c>
      <c r="L624" s="7">
        <v>0</v>
      </c>
      <c r="M624" s="7">
        <v>0</v>
      </c>
      <c r="N624" s="7"/>
    </row>
    <row r="625" spans="1:14" ht="25" customHeight="1" x14ac:dyDescent="0.35">
      <c r="A625" s="12" t="s">
        <v>2068</v>
      </c>
      <c r="B625" s="17" t="s">
        <v>2069</v>
      </c>
      <c r="C625" s="17" t="s">
        <v>2070</v>
      </c>
      <c r="D625" s="18" t="s">
        <v>2071</v>
      </c>
      <c r="E625" s="17" t="s">
        <v>147</v>
      </c>
      <c r="F625" s="17" t="s">
        <v>2072</v>
      </c>
      <c r="G625" s="7">
        <f t="shared" si="15"/>
        <v>404244</v>
      </c>
      <c r="H625" s="7">
        <v>0</v>
      </c>
      <c r="I625" s="7">
        <v>0</v>
      </c>
      <c r="J625" s="7">
        <v>404244</v>
      </c>
      <c r="K625" s="7">
        <v>0</v>
      </c>
      <c r="L625" s="7">
        <v>0</v>
      </c>
      <c r="M625" s="7">
        <v>0</v>
      </c>
      <c r="N625" s="7"/>
    </row>
    <row r="626" spans="1:14" ht="29" x14ac:dyDescent="0.35">
      <c r="A626" s="12" t="s">
        <v>2068</v>
      </c>
      <c r="B626" s="17" t="s">
        <v>2069</v>
      </c>
      <c r="C626" s="17" t="s">
        <v>2070</v>
      </c>
      <c r="D626" s="18" t="s">
        <v>2073</v>
      </c>
      <c r="E626" s="17" t="s">
        <v>2074</v>
      </c>
      <c r="F626" s="17" t="s">
        <v>2072</v>
      </c>
      <c r="G626" s="7">
        <f t="shared" si="15"/>
        <v>245252</v>
      </c>
      <c r="H626" s="7">
        <v>0</v>
      </c>
      <c r="I626" s="7">
        <v>0</v>
      </c>
      <c r="J626" s="7">
        <v>245252</v>
      </c>
      <c r="K626" s="7">
        <v>0</v>
      </c>
      <c r="L626" s="7">
        <v>0</v>
      </c>
      <c r="M626" s="7">
        <v>0</v>
      </c>
      <c r="N626" s="7"/>
    </row>
    <row r="627" spans="1:14" ht="29" x14ac:dyDescent="0.35">
      <c r="A627" s="12" t="s">
        <v>2075</v>
      </c>
      <c r="B627" s="17" t="s">
        <v>2076</v>
      </c>
      <c r="C627" s="17" t="s">
        <v>1048</v>
      </c>
      <c r="D627" s="18" t="s">
        <v>2077</v>
      </c>
      <c r="E627" s="17" t="s">
        <v>1266</v>
      </c>
      <c r="F627" s="17" t="s">
        <v>2078</v>
      </c>
      <c r="G627" s="7">
        <f>SUM(H627:M627)</f>
        <v>6204266.1699999999</v>
      </c>
      <c r="H627" s="7">
        <v>0</v>
      </c>
      <c r="I627" s="7">
        <v>4000000</v>
      </c>
      <c r="J627" s="7">
        <v>2204266.17</v>
      </c>
      <c r="K627" s="7">
        <v>0</v>
      </c>
      <c r="L627" s="7">
        <v>0</v>
      </c>
      <c r="M627" s="7">
        <v>0</v>
      </c>
      <c r="N627" s="7"/>
    </row>
    <row r="628" spans="1:14" ht="29" x14ac:dyDescent="0.35">
      <c r="A628" s="12" t="s">
        <v>2075</v>
      </c>
      <c r="B628" s="17" t="s">
        <v>2076</v>
      </c>
      <c r="C628" s="17" t="s">
        <v>1048</v>
      </c>
      <c r="D628" s="18" t="s">
        <v>2079</v>
      </c>
      <c r="E628" s="17" t="s">
        <v>2080</v>
      </c>
      <c r="F628" s="17" t="s">
        <v>2078</v>
      </c>
      <c r="G628" s="7">
        <f t="shared" ref="G628:G630" si="16">SUM(H628:M628)</f>
        <v>19798.54</v>
      </c>
      <c r="H628" s="7">
        <v>0</v>
      </c>
      <c r="I628" s="7">
        <v>0</v>
      </c>
      <c r="J628" s="7">
        <v>19798.54</v>
      </c>
      <c r="K628" s="7">
        <v>0</v>
      </c>
      <c r="L628" s="7">
        <v>0</v>
      </c>
      <c r="M628" s="7">
        <v>0</v>
      </c>
      <c r="N628" s="7"/>
    </row>
    <row r="629" spans="1:14" ht="29" x14ac:dyDescent="0.35">
      <c r="A629" s="12" t="s">
        <v>2075</v>
      </c>
      <c r="B629" s="17" t="s">
        <v>2076</v>
      </c>
      <c r="C629" s="17" t="s">
        <v>1048</v>
      </c>
      <c r="D629" s="18" t="s">
        <v>2079</v>
      </c>
      <c r="E629" s="17" t="s">
        <v>171</v>
      </c>
      <c r="F629" s="17" t="s">
        <v>2078</v>
      </c>
      <c r="G629" s="7">
        <f t="shared" si="16"/>
        <v>13983.86</v>
      </c>
      <c r="H629" s="7">
        <v>0</v>
      </c>
      <c r="I629" s="7">
        <v>0</v>
      </c>
      <c r="J629" s="7">
        <v>13983.86</v>
      </c>
      <c r="K629" s="7">
        <v>0</v>
      </c>
      <c r="L629" s="7">
        <v>0</v>
      </c>
      <c r="M629" s="7">
        <v>0</v>
      </c>
      <c r="N629" s="7"/>
    </row>
    <row r="630" spans="1:14" ht="29" x14ac:dyDescent="0.35">
      <c r="A630" s="12" t="s">
        <v>2075</v>
      </c>
      <c r="B630" s="17" t="s">
        <v>2076</v>
      </c>
      <c r="C630" s="17" t="s">
        <v>1048</v>
      </c>
      <c r="D630" s="18" t="s">
        <v>2079</v>
      </c>
      <c r="E630" s="17" t="s">
        <v>2074</v>
      </c>
      <c r="F630" s="17" t="s">
        <v>2078</v>
      </c>
      <c r="G630" s="7">
        <f t="shared" si="16"/>
        <v>207512.27</v>
      </c>
      <c r="H630" s="7">
        <v>0</v>
      </c>
      <c r="I630" s="7">
        <v>0</v>
      </c>
      <c r="J630" s="7">
        <v>207512.27</v>
      </c>
      <c r="K630" s="7">
        <v>0</v>
      </c>
      <c r="L630" s="7">
        <v>0</v>
      </c>
      <c r="M630" s="7">
        <v>0</v>
      </c>
      <c r="N630" s="7"/>
    </row>
    <row r="631" spans="1:14" ht="25" customHeight="1" x14ac:dyDescent="0.35">
      <c r="A631" s="19"/>
      <c r="B631" s="19"/>
      <c r="C631" s="19"/>
      <c r="D631" s="19"/>
      <c r="E631" s="20"/>
      <c r="F631" s="14" t="s">
        <v>2081</v>
      </c>
      <c r="G631" s="15">
        <f t="shared" ref="G631:M631" si="17">SUM(G2:G630)</f>
        <v>509443324.6938957</v>
      </c>
      <c r="H631" s="15">
        <f t="shared" si="17"/>
        <v>242013764.64387429</v>
      </c>
      <c r="I631" s="15">
        <f t="shared" si="17"/>
        <v>68616990.624568447</v>
      </c>
      <c r="J631" s="15">
        <f t="shared" si="17"/>
        <v>197014049.14988732</v>
      </c>
      <c r="K631" s="15">
        <f t="shared" si="17"/>
        <v>1138628.71</v>
      </c>
      <c r="L631" s="15">
        <f t="shared" si="17"/>
        <v>364100.14447527746</v>
      </c>
      <c r="M631" s="15">
        <f t="shared" si="17"/>
        <v>295791.42109041428</v>
      </c>
      <c r="N631" s="7"/>
    </row>
    <row r="632" spans="1:14" ht="25" customHeight="1" x14ac:dyDescent="0.35">
      <c r="A632" s="12" t="s">
        <v>2082</v>
      </c>
      <c r="B632" s="12" t="s">
        <v>2083</v>
      </c>
      <c r="C632" s="12" t="s">
        <v>16</v>
      </c>
      <c r="D632" s="12" t="s">
        <v>2092</v>
      </c>
      <c r="E632" s="12" t="s">
        <v>53</v>
      </c>
      <c r="F632" s="12"/>
      <c r="G632" s="13">
        <f>SUM(H632:M632)</f>
        <v>81500.37</v>
      </c>
      <c r="H632" s="7">
        <v>0</v>
      </c>
      <c r="I632" s="7">
        <v>0</v>
      </c>
      <c r="J632" s="13">
        <v>81500.37</v>
      </c>
      <c r="K632" s="7">
        <v>0</v>
      </c>
      <c r="L632" s="7">
        <v>0</v>
      </c>
      <c r="M632" s="7">
        <v>0</v>
      </c>
      <c r="N632" s="7"/>
    </row>
    <row r="633" spans="1:14" ht="25" customHeight="1" x14ac:dyDescent="0.35">
      <c r="A633" s="12" t="s">
        <v>2082</v>
      </c>
      <c r="B633" s="12" t="s">
        <v>2084</v>
      </c>
      <c r="C633" s="12" t="s">
        <v>1306</v>
      </c>
      <c r="D633" s="12" t="s">
        <v>2092</v>
      </c>
      <c r="E633" s="12" t="s">
        <v>58</v>
      </c>
      <c r="F633" s="12"/>
      <c r="G633" s="13">
        <f t="shared" ref="G633:G641" si="18">SUM(H633:M633)</f>
        <v>36104.230000000003</v>
      </c>
      <c r="H633" s="7">
        <v>0</v>
      </c>
      <c r="I633" s="7">
        <v>0</v>
      </c>
      <c r="J633" s="13">
        <v>36104.230000000003</v>
      </c>
      <c r="K633" s="7">
        <v>0</v>
      </c>
      <c r="L633" s="7">
        <v>0</v>
      </c>
      <c r="M633" s="7">
        <v>0</v>
      </c>
      <c r="N633" s="7"/>
    </row>
    <row r="634" spans="1:14" ht="25" customHeight="1" x14ac:dyDescent="0.35">
      <c r="A634" s="12" t="s">
        <v>2082</v>
      </c>
      <c r="B634" s="12" t="s">
        <v>2085</v>
      </c>
      <c r="C634" s="12" t="s">
        <v>979</v>
      </c>
      <c r="D634" s="12" t="s">
        <v>2092</v>
      </c>
      <c r="E634" s="12" t="s">
        <v>2086</v>
      </c>
      <c r="F634" s="12"/>
      <c r="G634" s="13">
        <f t="shared" si="18"/>
        <v>103855.88</v>
      </c>
      <c r="H634" s="7">
        <v>0</v>
      </c>
      <c r="I634" s="7">
        <v>0</v>
      </c>
      <c r="J634" s="13">
        <v>103855.88</v>
      </c>
      <c r="K634" s="7">
        <v>0</v>
      </c>
      <c r="L634" s="7">
        <v>0</v>
      </c>
      <c r="M634" s="7">
        <v>0</v>
      </c>
      <c r="N634" s="7"/>
    </row>
    <row r="635" spans="1:14" ht="25" customHeight="1" x14ac:dyDescent="0.35">
      <c r="A635" s="12" t="s">
        <v>2082</v>
      </c>
      <c r="B635" s="12" t="s">
        <v>2087</v>
      </c>
      <c r="C635" s="12" t="s">
        <v>1744</v>
      </c>
      <c r="D635" s="12" t="s">
        <v>2092</v>
      </c>
      <c r="E635" s="12" t="s">
        <v>1745</v>
      </c>
      <c r="F635" s="12"/>
      <c r="G635" s="13">
        <f t="shared" si="18"/>
        <v>44011.54</v>
      </c>
      <c r="H635" s="7">
        <v>0</v>
      </c>
      <c r="I635" s="7">
        <v>0</v>
      </c>
      <c r="J635" s="13">
        <v>44011.54</v>
      </c>
      <c r="K635" s="7">
        <v>0</v>
      </c>
      <c r="L635" s="7">
        <v>0</v>
      </c>
      <c r="M635" s="7">
        <v>0</v>
      </c>
      <c r="N635" s="7"/>
    </row>
    <row r="636" spans="1:14" ht="25" customHeight="1" x14ac:dyDescent="0.35">
      <c r="A636" s="12" t="s">
        <v>2082</v>
      </c>
      <c r="B636" s="12" t="s">
        <v>2088</v>
      </c>
      <c r="C636" s="12" t="s">
        <v>1626</v>
      </c>
      <c r="D636" s="12" t="s">
        <v>2092</v>
      </c>
      <c r="E636" s="12" t="s">
        <v>58</v>
      </c>
      <c r="F636" s="12"/>
      <c r="G636" s="13">
        <f t="shared" si="18"/>
        <v>70621.929999999993</v>
      </c>
      <c r="H636" s="7">
        <v>0</v>
      </c>
      <c r="I636" s="7">
        <v>0</v>
      </c>
      <c r="J636" s="13">
        <v>70621.929999999993</v>
      </c>
      <c r="K636" s="7">
        <v>0</v>
      </c>
      <c r="L636" s="7">
        <v>0</v>
      </c>
      <c r="M636" s="7">
        <v>0</v>
      </c>
      <c r="N636" s="7"/>
    </row>
    <row r="637" spans="1:14" ht="25" customHeight="1" x14ac:dyDescent="0.35">
      <c r="A637" s="12" t="s">
        <v>2082</v>
      </c>
      <c r="B637" s="12" t="s">
        <v>2089</v>
      </c>
      <c r="C637" s="12" t="s">
        <v>84</v>
      </c>
      <c r="D637" s="12" t="s">
        <v>2092</v>
      </c>
      <c r="E637" s="12" t="s">
        <v>53</v>
      </c>
      <c r="F637" s="12"/>
      <c r="G637" s="13">
        <f t="shared" si="18"/>
        <v>149906.10999999999</v>
      </c>
      <c r="H637" s="7">
        <v>0</v>
      </c>
      <c r="I637" s="7">
        <v>0</v>
      </c>
      <c r="J637" s="13">
        <v>149906.10999999999</v>
      </c>
      <c r="K637" s="7">
        <v>0</v>
      </c>
      <c r="L637" s="7">
        <v>0</v>
      </c>
      <c r="M637" s="7">
        <v>0</v>
      </c>
      <c r="N637" s="7"/>
    </row>
    <row r="638" spans="1:14" ht="25" customHeight="1" x14ac:dyDescent="0.35">
      <c r="A638" s="12" t="s">
        <v>2082</v>
      </c>
      <c r="B638" s="12" t="s">
        <v>2090</v>
      </c>
      <c r="C638" s="12" t="s">
        <v>544</v>
      </c>
      <c r="D638" s="12" t="s">
        <v>2092</v>
      </c>
      <c r="E638" s="12" t="s">
        <v>2086</v>
      </c>
      <c r="F638" s="12"/>
      <c r="G638" s="13">
        <f t="shared" si="18"/>
        <v>199725.08</v>
      </c>
      <c r="H638" s="7">
        <v>0</v>
      </c>
      <c r="I638" s="7">
        <v>0</v>
      </c>
      <c r="J638" s="13">
        <v>199725.08</v>
      </c>
      <c r="K638" s="7">
        <v>0</v>
      </c>
      <c r="L638" s="7">
        <v>0</v>
      </c>
      <c r="M638" s="7">
        <v>0</v>
      </c>
      <c r="N638" s="7"/>
    </row>
    <row r="639" spans="1:14" ht="25" customHeight="1" x14ac:dyDescent="0.35">
      <c r="A639" s="12" t="s">
        <v>2082</v>
      </c>
      <c r="B639" s="12" t="s">
        <v>2091</v>
      </c>
      <c r="C639" s="12" t="s">
        <v>1048</v>
      </c>
      <c r="D639" s="12" t="s">
        <v>2092</v>
      </c>
      <c r="E639" s="12" t="s">
        <v>2074</v>
      </c>
      <c r="F639" s="12"/>
      <c r="G639" s="13">
        <f t="shared" si="18"/>
        <v>975000</v>
      </c>
      <c r="H639" s="7">
        <v>0</v>
      </c>
      <c r="I639" s="7">
        <v>0</v>
      </c>
      <c r="J639" s="7">
        <v>975000</v>
      </c>
      <c r="K639" s="7">
        <v>0</v>
      </c>
      <c r="L639" s="7">
        <v>0</v>
      </c>
      <c r="M639" s="7">
        <v>0</v>
      </c>
      <c r="N639" s="7"/>
    </row>
    <row r="640" spans="1:14" s="16" customFormat="1" ht="25" customHeight="1" x14ac:dyDescent="0.35">
      <c r="A640" s="12" t="s">
        <v>2082</v>
      </c>
      <c r="B640" s="12" t="s">
        <v>2107</v>
      </c>
      <c r="C640" s="12" t="s">
        <v>1048</v>
      </c>
      <c r="D640" s="12" t="s">
        <v>2092</v>
      </c>
      <c r="E640" s="12" t="s">
        <v>2108</v>
      </c>
      <c r="F640" s="12"/>
      <c r="G640" s="13">
        <v>300000</v>
      </c>
      <c r="H640" s="7">
        <v>0</v>
      </c>
      <c r="I640" s="7">
        <v>0</v>
      </c>
      <c r="J640" s="7">
        <v>300000</v>
      </c>
      <c r="K640" s="7">
        <v>0</v>
      </c>
      <c r="L640" s="7">
        <v>0</v>
      </c>
      <c r="M640" s="7">
        <v>0</v>
      </c>
      <c r="N640" s="7"/>
    </row>
    <row r="641" spans="1:16" ht="25" customHeight="1" x14ac:dyDescent="0.35">
      <c r="A641" s="4" t="s">
        <v>2109</v>
      </c>
      <c r="B641" s="4" t="s">
        <v>2093</v>
      </c>
      <c r="C641" s="4" t="s">
        <v>2094</v>
      </c>
      <c r="D641" s="12" t="s">
        <v>2095</v>
      </c>
      <c r="E641" s="4" t="s">
        <v>1954</v>
      </c>
      <c r="F641" s="4"/>
      <c r="G641" s="5">
        <f t="shared" si="18"/>
        <v>55000</v>
      </c>
      <c r="H641" s="6">
        <v>0</v>
      </c>
      <c r="I641" s="6">
        <v>0</v>
      </c>
      <c r="J641" s="6">
        <v>55000</v>
      </c>
      <c r="K641" s="6">
        <v>0</v>
      </c>
      <c r="L641" s="6">
        <v>0</v>
      </c>
      <c r="M641" s="6">
        <v>0</v>
      </c>
      <c r="N641" s="7"/>
    </row>
    <row r="642" spans="1:16" ht="26" x14ac:dyDescent="0.35">
      <c r="A642" s="12" t="s">
        <v>2082</v>
      </c>
      <c r="B642" s="12" t="s">
        <v>230</v>
      </c>
      <c r="C642" s="12" t="s">
        <v>231</v>
      </c>
      <c r="D642" s="12" t="s">
        <v>2095</v>
      </c>
      <c r="E642" s="12" t="s">
        <v>232</v>
      </c>
      <c r="F642" s="12" t="s">
        <v>2092</v>
      </c>
      <c r="G642" s="7">
        <f t="shared" ref="G642:G644" si="19">SUM(H642:M642)</f>
        <v>15150</v>
      </c>
      <c r="H642" s="7">
        <v>0</v>
      </c>
      <c r="I642" s="7">
        <v>0</v>
      </c>
      <c r="J642" s="7">
        <v>15150</v>
      </c>
      <c r="K642" s="7">
        <v>0</v>
      </c>
      <c r="L642" s="7">
        <v>0</v>
      </c>
      <c r="M642" s="7">
        <v>0</v>
      </c>
      <c r="N642" s="7"/>
    </row>
    <row r="643" spans="1:16" ht="25" customHeight="1" x14ac:dyDescent="0.35">
      <c r="A643" s="12" t="s">
        <v>2082</v>
      </c>
      <c r="B643" s="12" t="s">
        <v>235</v>
      </c>
      <c r="C643" s="12" t="s">
        <v>231</v>
      </c>
      <c r="D643" s="12" t="s">
        <v>2095</v>
      </c>
      <c r="E643" s="12" t="s">
        <v>232</v>
      </c>
      <c r="F643" s="12" t="s">
        <v>2092</v>
      </c>
      <c r="G643" s="7">
        <f t="shared" si="19"/>
        <v>10000</v>
      </c>
      <c r="H643" s="7">
        <v>0</v>
      </c>
      <c r="I643" s="7">
        <v>0</v>
      </c>
      <c r="J643" s="7">
        <v>10000</v>
      </c>
      <c r="K643" s="7">
        <v>0</v>
      </c>
      <c r="L643" s="7">
        <v>0</v>
      </c>
      <c r="M643" s="7">
        <v>0</v>
      </c>
      <c r="N643" s="7"/>
    </row>
    <row r="644" spans="1:16" ht="25" customHeight="1" x14ac:dyDescent="0.35">
      <c r="A644" s="12" t="s">
        <v>2082</v>
      </c>
      <c r="B644" s="12" t="s">
        <v>2105</v>
      </c>
      <c r="C644" s="12" t="s">
        <v>2096</v>
      </c>
      <c r="D644" s="12" t="s">
        <v>2095</v>
      </c>
      <c r="E644" s="12" t="s">
        <v>232</v>
      </c>
      <c r="F644" s="12" t="s">
        <v>2097</v>
      </c>
      <c r="G644" s="7">
        <f t="shared" si="19"/>
        <v>10000</v>
      </c>
      <c r="H644" s="7">
        <v>0</v>
      </c>
      <c r="I644" s="7">
        <v>0</v>
      </c>
      <c r="J644" s="7">
        <v>10000</v>
      </c>
      <c r="K644" s="7">
        <v>0</v>
      </c>
      <c r="L644" s="7">
        <v>0</v>
      </c>
      <c r="M644" s="7">
        <v>0</v>
      </c>
      <c r="N644" s="7"/>
    </row>
    <row r="645" spans="1:16" ht="25" customHeight="1" x14ac:dyDescent="0.35">
      <c r="A645" s="12" t="s">
        <v>2082</v>
      </c>
      <c r="B645" s="12" t="s">
        <v>2098</v>
      </c>
      <c r="C645" s="12" t="s">
        <v>2099</v>
      </c>
      <c r="D645" s="12" t="s">
        <v>2095</v>
      </c>
      <c r="E645" s="12" t="s">
        <v>232</v>
      </c>
      <c r="F645" s="12" t="s">
        <v>2100</v>
      </c>
      <c r="G645" s="13">
        <f>SUM(H645:M645)</f>
        <v>10000</v>
      </c>
      <c r="H645" s="7">
        <v>0</v>
      </c>
      <c r="I645" s="7">
        <v>0</v>
      </c>
      <c r="J645" s="7">
        <v>10000</v>
      </c>
      <c r="K645" s="7">
        <v>0</v>
      </c>
      <c r="L645" s="7">
        <v>0</v>
      </c>
      <c r="M645" s="7">
        <v>0</v>
      </c>
      <c r="N645" s="7"/>
    </row>
    <row r="646" spans="1:16" ht="25" customHeight="1" x14ac:dyDescent="0.35">
      <c r="A646" s="12" t="s">
        <v>2082</v>
      </c>
      <c r="B646" s="12" t="s">
        <v>240</v>
      </c>
      <c r="C646" s="12" t="s">
        <v>646</v>
      </c>
      <c r="D646" s="12" t="s">
        <v>2095</v>
      </c>
      <c r="E646" s="12" t="s">
        <v>232</v>
      </c>
      <c r="F646" s="12" t="s">
        <v>2092</v>
      </c>
      <c r="G646" s="7">
        <f t="shared" ref="G646:G649" si="20">SUM(H646:M646)</f>
        <v>10000</v>
      </c>
      <c r="H646" s="7">
        <v>0</v>
      </c>
      <c r="I646" s="7">
        <v>0</v>
      </c>
      <c r="J646" s="7">
        <v>10000</v>
      </c>
      <c r="K646" s="7">
        <v>0</v>
      </c>
      <c r="L646" s="7">
        <v>0</v>
      </c>
      <c r="M646" s="7">
        <v>0</v>
      </c>
      <c r="N646" s="7"/>
    </row>
    <row r="647" spans="1:16" ht="25" customHeight="1" x14ac:dyDescent="0.35">
      <c r="A647" s="12" t="s">
        <v>2082</v>
      </c>
      <c r="B647" s="12" t="s">
        <v>241</v>
      </c>
      <c r="C647" s="12" t="s">
        <v>242</v>
      </c>
      <c r="D647" s="12" t="s">
        <v>2095</v>
      </c>
      <c r="E647" s="12" t="s">
        <v>232</v>
      </c>
      <c r="F647" s="12" t="s">
        <v>2092</v>
      </c>
      <c r="G647" s="7">
        <f t="shared" si="20"/>
        <v>10000</v>
      </c>
      <c r="H647" s="7">
        <v>0</v>
      </c>
      <c r="I647" s="7">
        <v>0</v>
      </c>
      <c r="J647" s="7">
        <v>10000</v>
      </c>
      <c r="K647" s="7">
        <v>0</v>
      </c>
      <c r="L647" s="7">
        <v>0</v>
      </c>
      <c r="M647" s="7">
        <v>0</v>
      </c>
      <c r="N647" s="7"/>
    </row>
    <row r="648" spans="1:16" ht="25" customHeight="1" x14ac:dyDescent="0.35">
      <c r="A648" s="12" t="s">
        <v>2082</v>
      </c>
      <c r="B648" s="12" t="s">
        <v>243</v>
      </c>
      <c r="C648" s="12" t="s">
        <v>244</v>
      </c>
      <c r="D648" s="12" t="s">
        <v>2095</v>
      </c>
      <c r="E648" s="12" t="s">
        <v>232</v>
      </c>
      <c r="F648" s="12" t="s">
        <v>2092</v>
      </c>
      <c r="G648" s="7">
        <f t="shared" si="20"/>
        <v>10000</v>
      </c>
      <c r="H648" s="7">
        <v>0</v>
      </c>
      <c r="I648" s="7">
        <v>0</v>
      </c>
      <c r="J648" s="7">
        <v>10000</v>
      </c>
      <c r="K648" s="7">
        <v>0</v>
      </c>
      <c r="L648" s="7">
        <v>0</v>
      </c>
      <c r="M648" s="7">
        <v>0</v>
      </c>
      <c r="N648" s="7"/>
    </row>
    <row r="649" spans="1:16" ht="25" customHeight="1" x14ac:dyDescent="0.35">
      <c r="A649" s="12" t="s">
        <v>2082</v>
      </c>
      <c r="B649" s="12" t="s">
        <v>246</v>
      </c>
      <c r="C649" s="12" t="s">
        <v>247</v>
      </c>
      <c r="D649" s="12" t="s">
        <v>2095</v>
      </c>
      <c r="E649" s="12" t="s">
        <v>232</v>
      </c>
      <c r="F649" s="12" t="s">
        <v>2092</v>
      </c>
      <c r="G649" s="7">
        <f t="shared" si="20"/>
        <v>10000</v>
      </c>
      <c r="H649" s="7">
        <v>0</v>
      </c>
      <c r="I649" s="7">
        <v>0</v>
      </c>
      <c r="J649" s="7">
        <v>10000</v>
      </c>
      <c r="K649" s="7">
        <v>0</v>
      </c>
      <c r="L649" s="7">
        <v>0</v>
      </c>
      <c r="M649" s="7">
        <v>0</v>
      </c>
      <c r="N649" s="7"/>
    </row>
    <row r="650" spans="1:16" ht="25" customHeight="1" x14ac:dyDescent="0.35">
      <c r="A650" s="12"/>
      <c r="B650" s="12"/>
      <c r="C650" s="12"/>
      <c r="D650" s="12"/>
      <c r="E650" s="12"/>
      <c r="F650" s="14" t="s">
        <v>2081</v>
      </c>
      <c r="G650" s="22">
        <f t="shared" ref="G650:M650" si="21">SUM(G632:G649)</f>
        <v>2100875.14</v>
      </c>
      <c r="H650" s="22">
        <f t="shared" si="21"/>
        <v>0</v>
      </c>
      <c r="I650" s="22">
        <f t="shared" si="21"/>
        <v>0</v>
      </c>
      <c r="J650" s="22">
        <f t="shared" si="21"/>
        <v>2100875.14</v>
      </c>
      <c r="K650" s="22">
        <f t="shared" si="21"/>
        <v>0</v>
      </c>
      <c r="L650" s="22">
        <f t="shared" si="21"/>
        <v>0</v>
      </c>
      <c r="M650" s="22">
        <f t="shared" si="21"/>
        <v>0</v>
      </c>
      <c r="N650" s="7"/>
    </row>
    <row r="651" spans="1:16" ht="25" customHeight="1" x14ac:dyDescent="0.35">
      <c r="A651" s="12" t="s">
        <v>2101</v>
      </c>
      <c r="B651" s="12" t="s">
        <v>2102</v>
      </c>
      <c r="C651" s="12"/>
      <c r="D651" s="12" t="s">
        <v>43</v>
      </c>
      <c r="E651" s="12"/>
      <c r="F651" s="12"/>
      <c r="G651" s="23">
        <f>SUM(H651:N651)</f>
        <v>210653</v>
      </c>
      <c r="H651" s="23">
        <v>0</v>
      </c>
      <c r="I651" s="23">
        <v>0</v>
      </c>
      <c r="J651" s="23">
        <v>210653</v>
      </c>
      <c r="K651" s="23">
        <v>0</v>
      </c>
      <c r="L651" s="23">
        <v>0</v>
      </c>
      <c r="M651" s="23">
        <v>0</v>
      </c>
      <c r="N651" s="7"/>
    </row>
    <row r="652" spans="1:16" ht="25" customHeight="1" x14ac:dyDescent="0.35">
      <c r="A652" s="12" t="s">
        <v>2103</v>
      </c>
      <c r="B652" s="12" t="s">
        <v>2102</v>
      </c>
      <c r="C652" s="12"/>
      <c r="D652" s="12" t="s">
        <v>43</v>
      </c>
      <c r="E652" s="12" t="s">
        <v>1266</v>
      </c>
      <c r="F652" s="12"/>
      <c r="G652" s="23">
        <f>SUM(H652:M652)</f>
        <v>44500</v>
      </c>
      <c r="H652" s="23">
        <v>0</v>
      </c>
      <c r="I652" s="23">
        <v>0</v>
      </c>
      <c r="J652" s="23">
        <v>44500</v>
      </c>
      <c r="K652" s="23">
        <v>0</v>
      </c>
      <c r="L652" s="23">
        <v>0</v>
      </c>
      <c r="M652" s="23">
        <v>0</v>
      </c>
      <c r="N652" s="7"/>
    </row>
    <row r="653" spans="1:16" ht="25" customHeight="1" x14ac:dyDescent="0.35">
      <c r="A653" s="12"/>
      <c r="B653" s="12"/>
      <c r="C653" s="12"/>
      <c r="D653" s="12"/>
      <c r="E653" s="12"/>
      <c r="F653" s="14" t="s">
        <v>2104</v>
      </c>
      <c r="G653" s="22">
        <f t="shared" ref="G653:M653" si="22">G631+G650+G651+G652</f>
        <v>511799352.83389568</v>
      </c>
      <c r="H653" s="22">
        <f t="shared" si="22"/>
        <v>242013764.64387429</v>
      </c>
      <c r="I653" s="22">
        <f t="shared" si="22"/>
        <v>68616990.624568447</v>
      </c>
      <c r="J653" s="22">
        <f t="shared" si="22"/>
        <v>199370077.28988731</v>
      </c>
      <c r="K653" s="22">
        <f t="shared" si="22"/>
        <v>1138628.71</v>
      </c>
      <c r="L653" s="22">
        <f t="shared" si="22"/>
        <v>364100.14447527746</v>
      </c>
      <c r="M653" s="22">
        <f t="shared" si="22"/>
        <v>295791.42109041428</v>
      </c>
      <c r="N653" s="7"/>
    </row>
    <row r="654" spans="1:16" x14ac:dyDescent="0.35">
      <c r="G654" s="9"/>
      <c r="H654" s="10"/>
    </row>
    <row r="655" spans="1:16" x14ac:dyDescent="0.35">
      <c r="F655" s="25"/>
      <c r="G655" s="11"/>
      <c r="H655" s="11"/>
      <c r="I655" s="11"/>
      <c r="J655" s="11"/>
      <c r="K655" s="11"/>
      <c r="L655" s="11"/>
      <c r="M655" s="11"/>
      <c r="N655" s="11"/>
      <c r="O655" s="25"/>
      <c r="P655" s="25"/>
    </row>
    <row r="656" spans="1:16" x14ac:dyDescent="0.35">
      <c r="F656" s="25"/>
      <c r="G656" s="26"/>
      <c r="H656" s="26"/>
      <c r="I656" s="26"/>
      <c r="J656" s="26"/>
      <c r="K656" s="26"/>
      <c r="L656" s="26"/>
      <c r="M656" s="26"/>
      <c r="N656" s="26"/>
      <c r="O656" s="25"/>
      <c r="P656" s="25"/>
    </row>
    <row r="657" spans="6:16" x14ac:dyDescent="0.35">
      <c r="F657" s="25"/>
      <c r="G657" s="25"/>
      <c r="H657" s="11"/>
      <c r="I657" s="25"/>
      <c r="J657" s="25"/>
      <c r="K657" s="25"/>
      <c r="L657" s="25"/>
      <c r="M657" s="25"/>
      <c r="N657" s="25"/>
      <c r="O657" s="25"/>
      <c r="P657" s="25"/>
    </row>
    <row r="658" spans="6:16" x14ac:dyDescent="0.35">
      <c r="F658" s="25"/>
      <c r="G658" s="25"/>
      <c r="H658" s="11"/>
      <c r="I658" s="25"/>
      <c r="J658" s="25"/>
      <c r="K658" s="25"/>
      <c r="L658" s="25"/>
      <c r="M658" s="25"/>
      <c r="N658" s="25"/>
      <c r="O658" s="25"/>
      <c r="P658" s="25"/>
    </row>
    <row r="659" spans="6:16" x14ac:dyDescent="0.35">
      <c r="F659" s="25"/>
      <c r="G659" s="25"/>
      <c r="H659" s="11"/>
      <c r="I659" s="25"/>
      <c r="J659" s="25"/>
      <c r="K659" s="25"/>
      <c r="L659" s="25"/>
      <c r="M659" s="25"/>
      <c r="N659" s="25"/>
      <c r="O659" s="25"/>
      <c r="P659" s="25"/>
    </row>
    <row r="660" spans="6:16" x14ac:dyDescent="0.35"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</row>
    <row r="661" spans="6:16" x14ac:dyDescent="0.35"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</row>
    <row r="662" spans="6:16" x14ac:dyDescent="0.35"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</row>
    <row r="663" spans="6:16" x14ac:dyDescent="0.35"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</row>
  </sheetData>
  <autoFilter ref="A1:N653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05-04-2022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PARRAS ESPINOSA</dc:creator>
  <cp:lastModifiedBy>ISABEL PARRAS ESPINOSA</cp:lastModifiedBy>
  <dcterms:created xsi:type="dcterms:W3CDTF">2021-11-15T12:22:48Z</dcterms:created>
  <dcterms:modified xsi:type="dcterms:W3CDTF">2022-04-06T09:02:30Z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